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Override PartName="/xl/worksheets/sheet100.xml" ContentType="application/vnd.openxmlformats-officedocument.spreadsheetml.worksheet+xml"/>
  <Override PartName="/xl/worksheets/sheet101.xml" ContentType="application/vnd.openxmlformats-officedocument.spreadsheetml.worksheet+xml"/>
  <Override PartName="/xl/worksheets/sheet102.xml" ContentType="application/vnd.openxmlformats-officedocument.spreadsheetml.worksheet+xml"/>
  <Override PartName="/xl/worksheets/sheet103.xml" ContentType="application/vnd.openxmlformats-officedocument.spreadsheetml.worksheet+xml"/>
  <Override PartName="/xl/worksheets/sheet104.xml" ContentType="application/vnd.openxmlformats-officedocument.spreadsheetml.worksheet+xml"/>
  <Override PartName="/xl/worksheets/sheet105.xml" ContentType="application/vnd.openxmlformats-officedocument.spreadsheetml.worksheet+xml"/>
  <Override PartName="/xl/worksheets/sheet106.xml" ContentType="application/vnd.openxmlformats-officedocument.spreadsheetml.worksheet+xml"/>
  <Override PartName="/xl/worksheets/sheet107.xml" ContentType="application/vnd.openxmlformats-officedocument.spreadsheetml.worksheet+xml"/>
  <Override PartName="/xl/worksheets/sheet108.xml" ContentType="application/vnd.openxmlformats-officedocument.spreadsheetml.worksheet+xml"/>
  <Override PartName="/xl/worksheets/sheet109.xml" ContentType="application/vnd.openxmlformats-officedocument.spreadsheetml.worksheet+xml"/>
  <Override PartName="/xl/worksheets/sheet110.xml" ContentType="application/vnd.openxmlformats-officedocument.spreadsheetml.worksheet+xml"/>
  <Override PartName="/xl/worksheets/sheet111.xml" ContentType="application/vnd.openxmlformats-officedocument.spreadsheetml.worksheet+xml"/>
  <Override PartName="/xl/worksheets/sheet112.xml" ContentType="application/vnd.openxmlformats-officedocument.spreadsheetml.worksheet+xml"/>
  <Override PartName="/xl/worksheets/sheet113.xml" ContentType="application/vnd.openxmlformats-officedocument.spreadsheetml.worksheet+xml"/>
  <Override PartName="/xl/worksheets/sheet114.xml" ContentType="application/vnd.openxmlformats-officedocument.spreadsheetml.worksheet+xml"/>
  <Override PartName="/xl/worksheets/sheet115.xml" ContentType="application/vnd.openxmlformats-officedocument.spreadsheetml.worksheet+xml"/>
  <Override PartName="/xl/worksheets/sheet116.xml" ContentType="application/vnd.openxmlformats-officedocument.spreadsheetml.worksheet+xml"/>
  <Override PartName="/xl/worksheets/sheet117.xml" ContentType="application/vnd.openxmlformats-officedocument.spreadsheetml.worksheet+xml"/>
  <Override PartName="/xl/worksheets/sheet118.xml" ContentType="application/vnd.openxmlformats-officedocument.spreadsheetml.worksheet+xml"/>
  <Override PartName="/xl/worksheets/sheet11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mc:AlternateContent xmlns:mc="http://schemas.openxmlformats.org/markup-compatibility/2006">
    <mc:Choice Requires="x15">
      <x15ac:absPath xmlns:x15ac="http://schemas.microsoft.com/office/spreadsheetml/2010/11/ac" url="https://tris42.sharepoint.com/sites/gad_wrkgrp_actuarial/pspsactuarialwork/Central/Factors &amp; Guidance/2024 Guidance Review/4. Online portal/3. Import data/3. Factor tables/0_client_friendly/Ready to be uploaded/2025-03/"/>
    </mc:Choice>
  </mc:AlternateContent>
  <xr:revisionPtr revIDLastSave="0" documentId="8_{3AA5A16D-763D-4F7F-A6E8-A10E0454F827}" xr6:coauthVersionLast="47" xr6:coauthVersionMax="47" xr10:uidLastSave="{00000000-0000-0000-0000-000000000000}"/>
  <bookViews>
    <workbookView xWindow="-110" yWindow="-110" windowWidth="22780" windowHeight="14540" tabRatio="907" firstSheet="5" activeTab="5" xr2:uid="{00000000-000D-0000-FFFF-FFFF00000000}"/>
  </bookViews>
  <sheets>
    <sheet name="Cover" sheetId="1" r:id="rId1"/>
    <sheet name="Purpose of spreadsheet" sheetId="77" r:id="rId2"/>
    <sheet name="Version Control" sheetId="78" r:id="rId3"/>
    <sheet name="Summary - Police_EW" sheetId="86" state="hidden" r:id="rId4"/>
    <sheet name="AnnGenHiddenLists" sheetId="103" state="hidden" r:id="rId5"/>
    <sheet name="Factor List" sheetId="55" r:id="rId6"/>
    <sheet name="x-Series Number" sheetId="102" state="hidden" r:id="rId7"/>
    <sheet name="Assumptions" sheetId="221" r:id="rId8"/>
    <sheet name="NA1 (201)" sheetId="104" r:id="rId9"/>
    <sheet name="A1 (201C)" sheetId="215" r:id="rId10"/>
    <sheet name="NA2 (202)" sheetId="105" r:id="rId11"/>
    <sheet name="A2 (202C)" sheetId="216" r:id="rId12"/>
    <sheet name="D1 (203)" sheetId="106" r:id="rId13"/>
    <sheet name="D2 (204)" sheetId="107" r:id="rId14"/>
    <sheet name="NF1 (205)" sheetId="108" r:id="rId15"/>
    <sheet name="F1 (205C)" sheetId="217" r:id="rId16"/>
    <sheet name="NF2 (206)" sheetId="109" r:id="rId17"/>
    <sheet name="F2 (206C)" sheetId="218" r:id="rId18"/>
    <sheet name="NA1_06 (207)" sheetId="110" r:id="rId19"/>
    <sheet name="NA2_06 (208)" sheetId="111" r:id="rId20"/>
    <sheet name="NA3_06 (209)" sheetId="112" r:id="rId21"/>
    <sheet name="NF1_06 (210)" sheetId="113" r:id="rId22"/>
    <sheet name="NF2_06 (211)" sheetId="114" r:id="rId23"/>
    <sheet name="NA1_15_65 (212)" sheetId="115" r:id="rId24"/>
    <sheet name="NA1_15_66 (213)" sheetId="116" r:id="rId25"/>
    <sheet name="NA1_15_67 (214)" sheetId="117" r:id="rId26"/>
    <sheet name="NA1_15_68 (215)" sheetId="118" r:id="rId27"/>
    <sheet name="NA2_15_65 (216)" sheetId="119" r:id="rId28"/>
    <sheet name="NA2_15_66 (217)" sheetId="120" r:id="rId29"/>
    <sheet name="NA2_15_67 (218)" sheetId="121" r:id="rId30"/>
    <sheet name="NA2_15_68 (219)" sheetId="122" r:id="rId31"/>
    <sheet name="NF1_15 (220)" sheetId="123" r:id="rId32"/>
    <sheet name="NF2_15 (221)" sheetId="124" r:id="rId33"/>
    <sheet name="TVIN_15M (226)" sheetId="170" r:id="rId34"/>
    <sheet name="TVIN_15F (227)" sheetId="171" r:id="rId35"/>
    <sheet name="TVIN_15GMP (228)" sheetId="172" r:id="rId36"/>
    <sheet name="M (229)" sheetId="161" r:id="rId37"/>
    <sheet name="G1 (301)" sheetId="125" r:id="rId38"/>
    <sheet name="G2 (302)" sheetId="126" r:id="rId39"/>
    <sheet name="H1 (303)" sheetId="127" r:id="rId40"/>
    <sheet name="H2 (304)" sheetId="128" r:id="rId41"/>
    <sheet name="G1_06 (305)" sheetId="129" r:id="rId42"/>
    <sheet name="G2_06 (306)" sheetId="130" r:id="rId43"/>
    <sheet name="H1_06 (307)" sheetId="131" r:id="rId44"/>
    <sheet name="H2_06 (308)" sheetId="132" r:id="rId45"/>
    <sheet name="G1_15 (309)" sheetId="133" r:id="rId46"/>
    <sheet name="G2_15 (310)" sheetId="134" r:id="rId47"/>
    <sheet name="H1_15 (311)" sheetId="135" r:id="rId48"/>
    <sheet name="H2_15 (312)" sheetId="136" r:id="rId49"/>
    <sheet name="K (313)" sheetId="137" r:id="rId50"/>
    <sheet name="K_06 (314)" sheetId="138" r:id="rId51"/>
    <sheet name="K_15_65 (315)" sheetId="139" r:id="rId52"/>
    <sheet name="K_15_66 (316)" sheetId="140" r:id="rId53"/>
    <sheet name="K_15_67 (317)" sheetId="141" r:id="rId54"/>
    <sheet name="K_15_68 (318)" sheetId="142" r:id="rId55"/>
    <sheet name="M (319)" sheetId="160" r:id="rId56"/>
    <sheet name="N (320)" sheetId="143" r:id="rId57"/>
    <sheet name="P (321)" sheetId="144" r:id="rId58"/>
    <sheet name="Q1 (322)" sheetId="145" r:id="rId59"/>
    <sheet name="Q2 (323)" sheetId="146" r:id="rId60"/>
    <sheet name="R (324)" sheetId="147" r:id="rId61"/>
    <sheet name="S1 (325)" sheetId="148" r:id="rId62"/>
    <sheet name="S2 (326)" sheetId="149" r:id="rId63"/>
    <sheet name="T1 (327)" sheetId="150" r:id="rId64"/>
    <sheet name="T2 (328)" sheetId="151" r:id="rId65"/>
    <sheet name="U1 (329)" sheetId="152" r:id="rId66"/>
    <sheet name="U2 (330)" sheetId="153" r:id="rId67"/>
    <sheet name="Q1_06 (331)" sheetId="154" r:id="rId68"/>
    <sheet name="Q2 _06 (332)" sheetId="155" r:id="rId69"/>
    <sheet name="R1_06 (333)" sheetId="156" r:id="rId70"/>
    <sheet name="R2_06 (334)" sheetId="157" r:id="rId71"/>
    <sheet name="Q_15 (335)" sheetId="158" r:id="rId72"/>
    <sheet name="R_15 (336)" sheetId="159" r:id="rId73"/>
    <sheet name="A (401)" sheetId="175" r:id="rId74"/>
    <sheet name="B (402)" sheetId="176" r:id="rId75"/>
    <sheet name="A (403)" sheetId="177" r:id="rId76"/>
    <sheet name="B (404)" sheetId="178" r:id="rId77"/>
    <sheet name="C (405)" sheetId="179" r:id="rId78"/>
    <sheet name="A (406)" sheetId="220" r:id="rId79"/>
    <sheet name="B (407)" sheetId="219" r:id="rId80"/>
    <sheet name="1 (501)" sheetId="180" r:id="rId81"/>
    <sheet name="2 (502)" sheetId="181" r:id="rId82"/>
    <sheet name="3 (503)" sheetId="182" r:id="rId83"/>
    <sheet name="504" sheetId="183" r:id="rId84"/>
    <sheet name="Table 1 (505)" sheetId="163" r:id="rId85"/>
    <sheet name="Table 2 (506)" sheetId="164" r:id="rId86"/>
    <sheet name="Table 3 (507)" sheetId="165" r:id="rId87"/>
    <sheet name="Table 4 (508)" sheetId="222" r:id="rId88"/>
    <sheet name="A_87 (601)" sheetId="184" r:id="rId89"/>
    <sheet name="A_06 (602)" sheetId="185" r:id="rId90"/>
    <sheet name="A_15_65 (603)" sheetId="186" r:id="rId91"/>
    <sheet name="A_15_66 (604)" sheetId="187" r:id="rId92"/>
    <sheet name="A_15_67 (605)" sheetId="188" r:id="rId93"/>
    <sheet name="A_15_68 (606)" sheetId="189" r:id="rId94"/>
    <sheet name="B_87 (607)" sheetId="190" r:id="rId95"/>
    <sheet name="C_87 (608)" sheetId="191" r:id="rId96"/>
    <sheet name="G_87 (609)" sheetId="192" r:id="rId97"/>
    <sheet name="H_87 (610)" sheetId="193" r:id="rId98"/>
    <sheet name="F_06 (611)" sheetId="194" r:id="rId99"/>
    <sheet name="G_06 (612)" sheetId="195" r:id="rId100"/>
    <sheet name="F_15 (613)" sheetId="196" r:id="rId101"/>
    <sheet name="G_15 (614)" sheetId="197" r:id="rId102"/>
    <sheet name="D1_87 (615)" sheetId="198" r:id="rId103"/>
    <sheet name="D2_87 (616)" sheetId="199" r:id="rId104"/>
    <sheet name="E1_87 (617)" sheetId="200" r:id="rId105"/>
    <sheet name="E2_87 (618)" sheetId="201" r:id="rId106"/>
    <sheet name="F1_87 (619)" sheetId="202" r:id="rId107"/>
    <sheet name="F2_87 (620)" sheetId="203" r:id="rId108"/>
    <sheet name="B_06 (621)" sheetId="204" r:id="rId109"/>
    <sheet name="C_06 (622)" sheetId="205" r:id="rId110"/>
    <sheet name="D_06 (623)" sheetId="206" r:id="rId111"/>
    <sheet name="E_06 (624)" sheetId="207" r:id="rId112"/>
    <sheet name="B_15 (625)" sheetId="208" r:id="rId113"/>
    <sheet name="C_15 (626)" sheetId="209" r:id="rId114"/>
    <sheet name="S-AP (701)" sheetId="210" r:id="rId115"/>
    <sheet name="B-AP (702)" sheetId="211" r:id="rId116"/>
    <sheet name="C (703)" sheetId="212" r:id="rId117"/>
    <sheet name="1 (801)" sheetId="213" r:id="rId118"/>
    <sheet name="2 (802)" sheetId="214" r:id="rId119"/>
  </sheets>
  <externalReferences>
    <externalReference r:id="rId120"/>
    <externalReference r:id="rId121"/>
    <externalReference r:id="rId122"/>
    <externalReference r:id="rId123"/>
    <externalReference r:id="rId124"/>
    <externalReference r:id="rId125"/>
  </externalReferences>
  <definedNames>
    <definedName name="_xlnm._FilterDatabase" localSheetId="7" hidden="1">Assumptions!#REF!</definedName>
    <definedName name="_xlnm._FilterDatabase" localSheetId="5" hidden="1">'Factor List'!$A$7:$Q$117</definedName>
    <definedName name="age_rng">#REF!</definedName>
    <definedName name="BaseTablesList">AnnGenHiddenLists!$A$4:$A$160</definedName>
    <definedName name="DATE_MODIFIED">'Version Control'!$C$17</definedName>
    <definedName name="FACTOR_LIST_AGE_DEF" localSheetId="7">Assumptions!#REF!</definedName>
    <definedName name="FACTOR_LIST_AGE_DEF">'Factor List'!$G$7</definedName>
    <definedName name="FACTOR_LIST_CLIENT" localSheetId="7">Assumptions!#REF!</definedName>
    <definedName name="FACTOR_LIST_CLIENT">'Factor List'!$B$7</definedName>
    <definedName name="FACTOR_LIST_DATE_IMPLEMENTED" localSheetId="80">'[1]Factor List'!#REF!</definedName>
    <definedName name="FACTOR_LIST_DATE_IMPLEMENTED" localSheetId="117">'[1]Factor List'!#REF!</definedName>
    <definedName name="FACTOR_LIST_DATE_IMPLEMENTED" localSheetId="81">'[1]Factor List'!#REF!</definedName>
    <definedName name="FACTOR_LIST_DATE_IMPLEMENTED" localSheetId="118">'[1]Factor List'!#REF!</definedName>
    <definedName name="FACTOR_LIST_DATE_IMPLEMENTED" localSheetId="82">'[1]Factor List'!#REF!</definedName>
    <definedName name="FACTOR_LIST_DATE_IMPLEMENTED" localSheetId="83">'[1]Factor List'!#REF!</definedName>
    <definedName name="FACTOR_LIST_DATE_IMPLEMENTED" localSheetId="73">'[1]Factor List'!#REF!</definedName>
    <definedName name="FACTOR_LIST_DATE_IMPLEMENTED" localSheetId="75">'[1]Factor List'!#REF!</definedName>
    <definedName name="FACTOR_LIST_DATE_IMPLEMENTED" localSheetId="89">'[1]Factor List'!#REF!</definedName>
    <definedName name="FACTOR_LIST_DATE_IMPLEMENTED" localSheetId="90">'[1]Factor List'!#REF!</definedName>
    <definedName name="FACTOR_LIST_DATE_IMPLEMENTED" localSheetId="91">'[1]Factor List'!#REF!</definedName>
    <definedName name="FACTOR_LIST_DATE_IMPLEMENTED" localSheetId="92">'[1]Factor List'!#REF!</definedName>
    <definedName name="FACTOR_LIST_DATE_IMPLEMENTED" localSheetId="93">'[1]Factor List'!#REF!</definedName>
    <definedName name="FACTOR_LIST_DATE_IMPLEMENTED" localSheetId="88">'[1]Factor List'!#REF!</definedName>
    <definedName name="FACTOR_LIST_DATE_IMPLEMENTED" localSheetId="7">Assumptions!#REF!</definedName>
    <definedName name="FACTOR_LIST_DATE_IMPLEMENTED" localSheetId="74">'[1]Factor List'!#REF!</definedName>
    <definedName name="FACTOR_LIST_DATE_IMPLEMENTED" localSheetId="76">'[1]Factor List'!#REF!</definedName>
    <definedName name="FACTOR_LIST_DATE_IMPLEMENTED" localSheetId="108">'[1]Factor List'!#REF!</definedName>
    <definedName name="FACTOR_LIST_DATE_IMPLEMENTED" localSheetId="112">'[1]Factor List'!#REF!</definedName>
    <definedName name="FACTOR_LIST_DATE_IMPLEMENTED" localSheetId="94">'[1]Factor List'!#REF!</definedName>
    <definedName name="FACTOR_LIST_DATE_IMPLEMENTED" localSheetId="115">'[1]Factor List'!#REF!</definedName>
    <definedName name="FACTOR_LIST_DATE_IMPLEMENTED" localSheetId="77">'[1]Factor List'!#REF!</definedName>
    <definedName name="FACTOR_LIST_DATE_IMPLEMENTED" localSheetId="116">'[1]Factor List'!#REF!</definedName>
    <definedName name="FACTOR_LIST_DATE_IMPLEMENTED" localSheetId="109">'[1]Factor List'!#REF!</definedName>
    <definedName name="FACTOR_LIST_DATE_IMPLEMENTED" localSheetId="113">'[1]Factor List'!#REF!</definedName>
    <definedName name="FACTOR_LIST_DATE_IMPLEMENTED" localSheetId="95">'[1]Factor List'!#REF!</definedName>
    <definedName name="FACTOR_LIST_DATE_IMPLEMENTED" localSheetId="110">'[1]Factor List'!#REF!</definedName>
    <definedName name="FACTOR_LIST_DATE_IMPLEMENTED" localSheetId="102">'[1]Factor List'!#REF!</definedName>
    <definedName name="FACTOR_LIST_DATE_IMPLEMENTED" localSheetId="103">'[1]Factor List'!#REF!</definedName>
    <definedName name="FACTOR_LIST_DATE_IMPLEMENTED" localSheetId="111">'[1]Factor List'!#REF!</definedName>
    <definedName name="FACTOR_LIST_DATE_IMPLEMENTED" localSheetId="104">'[1]Factor List'!#REF!</definedName>
    <definedName name="FACTOR_LIST_DATE_IMPLEMENTED" localSheetId="105">'[1]Factor List'!#REF!</definedName>
    <definedName name="FACTOR_LIST_DATE_IMPLEMENTED" localSheetId="98">'[1]Factor List'!#REF!</definedName>
    <definedName name="FACTOR_LIST_DATE_IMPLEMENTED" localSheetId="100">'[1]Factor List'!#REF!</definedName>
    <definedName name="FACTOR_LIST_DATE_IMPLEMENTED" localSheetId="106">'[1]Factor List'!#REF!</definedName>
    <definedName name="FACTOR_LIST_DATE_IMPLEMENTED" localSheetId="107">'[1]Factor List'!#REF!</definedName>
    <definedName name="FACTOR_LIST_DATE_IMPLEMENTED" localSheetId="99">'[1]Factor List'!#REF!</definedName>
    <definedName name="FACTOR_LIST_DATE_IMPLEMENTED" localSheetId="101">'[1]Factor List'!#REF!</definedName>
    <definedName name="FACTOR_LIST_DATE_IMPLEMENTED" localSheetId="96">'[1]Factor List'!#REF!</definedName>
    <definedName name="FACTOR_LIST_DATE_IMPLEMENTED" localSheetId="97">'[1]Factor List'!#REF!</definedName>
    <definedName name="FACTOR_LIST_DATE_IMPLEMENTED" localSheetId="114">'[1]Factor List'!#REF!</definedName>
    <definedName name="FACTOR_LIST_DATE_IMPLEMENTED" localSheetId="34">'[1]Factor List'!#REF!</definedName>
    <definedName name="FACTOR_LIST_DATE_IMPLEMENTED" localSheetId="35">'[1]Factor List'!#REF!</definedName>
    <definedName name="FACTOR_LIST_DATE_IMPLEMENTED" localSheetId="33">'[1]Factor List'!#REF!</definedName>
    <definedName name="FACTOR_LIST_DATE_IMPLEMENTED">'Factor List'!$N$7</definedName>
    <definedName name="FACTOR_LIST_DATE_ISSUED" localSheetId="7">Assumptions!#REF!</definedName>
    <definedName name="FACTOR_LIST_DATE_ISSUED">'Factor List'!$M$7</definedName>
    <definedName name="FACTOR_LIST_DESCRIPTION" localSheetId="7">Assumptions!#REF!</definedName>
    <definedName name="FACTOR_LIST_DESCRIPTION">'Factor List'!$E$7</definedName>
    <definedName name="FACTOR_LIST_FACTOR_STATUS" localSheetId="80">'[1]Factor List'!#REF!</definedName>
    <definedName name="FACTOR_LIST_FACTOR_STATUS" localSheetId="117">'[1]Factor List'!#REF!</definedName>
    <definedName name="FACTOR_LIST_FACTOR_STATUS" localSheetId="81">'[1]Factor List'!#REF!</definedName>
    <definedName name="FACTOR_LIST_FACTOR_STATUS" localSheetId="118">'[1]Factor List'!#REF!</definedName>
    <definedName name="FACTOR_LIST_FACTOR_STATUS" localSheetId="82">'[1]Factor List'!#REF!</definedName>
    <definedName name="FACTOR_LIST_FACTOR_STATUS" localSheetId="83">'[1]Factor List'!#REF!</definedName>
    <definedName name="FACTOR_LIST_FACTOR_STATUS" localSheetId="73">'[1]Factor List'!#REF!</definedName>
    <definedName name="FACTOR_LIST_FACTOR_STATUS" localSheetId="75">'[1]Factor List'!#REF!</definedName>
    <definedName name="FACTOR_LIST_FACTOR_STATUS" localSheetId="89">'[1]Factor List'!#REF!</definedName>
    <definedName name="FACTOR_LIST_FACTOR_STATUS" localSheetId="90">'[1]Factor List'!#REF!</definedName>
    <definedName name="FACTOR_LIST_FACTOR_STATUS" localSheetId="91">'[1]Factor List'!#REF!</definedName>
    <definedName name="FACTOR_LIST_FACTOR_STATUS" localSheetId="92">'[1]Factor List'!#REF!</definedName>
    <definedName name="FACTOR_LIST_FACTOR_STATUS" localSheetId="93">'[1]Factor List'!#REF!</definedName>
    <definedName name="FACTOR_LIST_FACTOR_STATUS" localSheetId="88">'[1]Factor List'!#REF!</definedName>
    <definedName name="FACTOR_LIST_FACTOR_STATUS" localSheetId="7">Assumptions!#REF!</definedName>
    <definedName name="FACTOR_LIST_FACTOR_STATUS" localSheetId="74">'[1]Factor List'!#REF!</definedName>
    <definedName name="FACTOR_LIST_FACTOR_STATUS" localSheetId="76">'[1]Factor List'!#REF!</definedName>
    <definedName name="FACTOR_LIST_FACTOR_STATUS" localSheetId="108">'[1]Factor List'!#REF!</definedName>
    <definedName name="FACTOR_LIST_FACTOR_STATUS" localSheetId="112">'[1]Factor List'!#REF!</definedName>
    <definedName name="FACTOR_LIST_FACTOR_STATUS" localSheetId="94">'[1]Factor List'!#REF!</definedName>
    <definedName name="FACTOR_LIST_FACTOR_STATUS" localSheetId="115">'[1]Factor List'!#REF!</definedName>
    <definedName name="FACTOR_LIST_FACTOR_STATUS" localSheetId="77">'[1]Factor List'!#REF!</definedName>
    <definedName name="FACTOR_LIST_FACTOR_STATUS" localSheetId="116">'[1]Factor List'!#REF!</definedName>
    <definedName name="FACTOR_LIST_FACTOR_STATUS" localSheetId="109">'[1]Factor List'!#REF!</definedName>
    <definedName name="FACTOR_LIST_FACTOR_STATUS" localSheetId="113">'[1]Factor List'!#REF!</definedName>
    <definedName name="FACTOR_LIST_FACTOR_STATUS" localSheetId="95">'[1]Factor List'!#REF!</definedName>
    <definedName name="FACTOR_LIST_FACTOR_STATUS" localSheetId="110">'[1]Factor List'!#REF!</definedName>
    <definedName name="FACTOR_LIST_FACTOR_STATUS" localSheetId="102">'[1]Factor List'!#REF!</definedName>
    <definedName name="FACTOR_LIST_FACTOR_STATUS" localSheetId="103">'[1]Factor List'!#REF!</definedName>
    <definedName name="FACTOR_LIST_FACTOR_STATUS" localSheetId="111">'[1]Factor List'!#REF!</definedName>
    <definedName name="FACTOR_LIST_FACTOR_STATUS" localSheetId="104">'[1]Factor List'!#REF!</definedName>
    <definedName name="FACTOR_LIST_FACTOR_STATUS" localSheetId="105">'[1]Factor List'!#REF!</definedName>
    <definedName name="FACTOR_LIST_FACTOR_STATUS" localSheetId="98">'[1]Factor List'!#REF!</definedName>
    <definedName name="FACTOR_LIST_FACTOR_STATUS" localSheetId="100">'[1]Factor List'!#REF!</definedName>
    <definedName name="FACTOR_LIST_FACTOR_STATUS" localSheetId="106">'[1]Factor List'!#REF!</definedName>
    <definedName name="FACTOR_LIST_FACTOR_STATUS" localSheetId="107">'[1]Factor List'!#REF!</definedName>
    <definedName name="FACTOR_LIST_FACTOR_STATUS" localSheetId="99">'[1]Factor List'!#REF!</definedName>
    <definedName name="FACTOR_LIST_FACTOR_STATUS" localSheetId="101">'[1]Factor List'!#REF!</definedName>
    <definedName name="FACTOR_LIST_FACTOR_STATUS" localSheetId="96">'[1]Factor List'!#REF!</definedName>
    <definedName name="FACTOR_LIST_FACTOR_STATUS" localSheetId="97">'[1]Factor List'!#REF!</definedName>
    <definedName name="FACTOR_LIST_FACTOR_STATUS" localSheetId="114">'[1]Factor List'!#REF!</definedName>
    <definedName name="FACTOR_LIST_FACTOR_STATUS" localSheetId="34">'[1]Factor List'!#REF!</definedName>
    <definedName name="FACTOR_LIST_FACTOR_STATUS" localSheetId="35">'[1]Factor List'!#REF!</definedName>
    <definedName name="FACTOR_LIST_FACTOR_STATUS" localSheetId="33">'[1]Factor List'!#REF!</definedName>
    <definedName name="FACTOR_LIST_FACTOR_STATUS">'Factor List'!$O$7</definedName>
    <definedName name="FACTOR_LIST_FACTOR_TYPE" localSheetId="7">Assumptions!#REF!</definedName>
    <definedName name="FACTOR_LIST_FACTOR_TYPE">'Factor List'!$D$7</definedName>
    <definedName name="FACTOR_LIST_GENDER" localSheetId="7">Assumptions!#REF!</definedName>
    <definedName name="FACTOR_LIST_GENDER">'Factor List'!$F$7</definedName>
    <definedName name="FACTOR_LIST_HEADINGS" localSheetId="7">Assumptions!#REF!</definedName>
    <definedName name="FACTOR_LIST_HEADINGS">'Factor List'!$B$7:$Q$7</definedName>
    <definedName name="FACTOR_LIST_REFERENCE" localSheetId="7">Assumptions!#REF!</definedName>
    <definedName name="FACTOR_LIST_REFERENCE" localSheetId="116">'[2]Factor List'!#REF!</definedName>
    <definedName name="FACTOR_LIST_REFERENCE">'Factor List'!$J$7</definedName>
    <definedName name="FACTOR_LIST_REFERENCE_GUIDANCE" localSheetId="7">Assumptions!#REF!</definedName>
    <definedName name="FACTOR_LIST_REFERENCE_GUIDANCE">'Factor List'!$K$7</definedName>
    <definedName name="FACTOR_LIST_RELATED" localSheetId="7">Assumptions!#REF!</definedName>
    <definedName name="FACTOR_LIST_RELATED">'Factor List'!$L$7</definedName>
    <definedName name="FACTOR_LIST_SECTION" localSheetId="7">Assumptions!#REF!</definedName>
    <definedName name="FACTOR_LIST_SECTION">'Factor List'!$C$7</definedName>
    <definedName name="FACTOR_LIST_SECTION_NUMBER" localSheetId="80">'[1]Factor List'!#REF!</definedName>
    <definedName name="FACTOR_LIST_SECTION_NUMBER" localSheetId="117">'[1]Factor List'!#REF!</definedName>
    <definedName name="FACTOR_LIST_SECTION_NUMBER" localSheetId="81">'[1]Factor List'!#REF!</definedName>
    <definedName name="FACTOR_LIST_SECTION_NUMBER" localSheetId="118">'[1]Factor List'!#REF!</definedName>
    <definedName name="FACTOR_LIST_SECTION_NUMBER" localSheetId="82">'[1]Factor List'!#REF!</definedName>
    <definedName name="FACTOR_LIST_SECTION_NUMBER" localSheetId="83">'[1]Factor List'!#REF!</definedName>
    <definedName name="FACTOR_LIST_SECTION_NUMBER" localSheetId="73">'[1]Factor List'!#REF!</definedName>
    <definedName name="FACTOR_LIST_SECTION_NUMBER" localSheetId="75">'[1]Factor List'!#REF!</definedName>
    <definedName name="FACTOR_LIST_SECTION_NUMBER" localSheetId="89">'[1]Factor List'!#REF!</definedName>
    <definedName name="FACTOR_LIST_SECTION_NUMBER" localSheetId="90">'[1]Factor List'!#REF!</definedName>
    <definedName name="FACTOR_LIST_SECTION_NUMBER" localSheetId="91">'[1]Factor List'!#REF!</definedName>
    <definedName name="FACTOR_LIST_SECTION_NUMBER" localSheetId="92">'[1]Factor List'!#REF!</definedName>
    <definedName name="FACTOR_LIST_SECTION_NUMBER" localSheetId="93">'[1]Factor List'!#REF!</definedName>
    <definedName name="FACTOR_LIST_SECTION_NUMBER" localSheetId="88">'[1]Factor List'!#REF!</definedName>
    <definedName name="FACTOR_LIST_SECTION_NUMBER" localSheetId="7">Assumptions!#REF!</definedName>
    <definedName name="FACTOR_LIST_SECTION_NUMBER" localSheetId="74">'[1]Factor List'!#REF!</definedName>
    <definedName name="FACTOR_LIST_SECTION_NUMBER" localSheetId="76">'[1]Factor List'!#REF!</definedName>
    <definedName name="FACTOR_LIST_SECTION_NUMBER" localSheetId="108">'[1]Factor List'!#REF!</definedName>
    <definedName name="FACTOR_LIST_SECTION_NUMBER" localSheetId="112">'[1]Factor List'!#REF!</definedName>
    <definedName name="FACTOR_LIST_SECTION_NUMBER" localSheetId="94">'[1]Factor List'!#REF!</definedName>
    <definedName name="FACTOR_LIST_SECTION_NUMBER" localSheetId="115">'[1]Factor List'!#REF!</definedName>
    <definedName name="FACTOR_LIST_SECTION_NUMBER" localSheetId="77">'[1]Factor List'!#REF!</definedName>
    <definedName name="FACTOR_LIST_SECTION_NUMBER" localSheetId="116">'[2]Factor List'!#REF!</definedName>
    <definedName name="FACTOR_LIST_SECTION_NUMBER" localSheetId="109">'[1]Factor List'!#REF!</definedName>
    <definedName name="FACTOR_LIST_SECTION_NUMBER" localSheetId="113">'[1]Factor List'!#REF!</definedName>
    <definedName name="FACTOR_LIST_SECTION_NUMBER" localSheetId="95">'[1]Factor List'!#REF!</definedName>
    <definedName name="FACTOR_LIST_SECTION_NUMBER" localSheetId="110">'[1]Factor List'!#REF!</definedName>
    <definedName name="FACTOR_LIST_SECTION_NUMBER" localSheetId="102">'[1]Factor List'!#REF!</definedName>
    <definedName name="FACTOR_LIST_SECTION_NUMBER" localSheetId="103">'[1]Factor List'!#REF!</definedName>
    <definedName name="FACTOR_LIST_SECTION_NUMBER" localSheetId="111">'[1]Factor List'!#REF!</definedName>
    <definedName name="FACTOR_LIST_SECTION_NUMBER" localSheetId="104">'[1]Factor List'!#REF!</definedName>
    <definedName name="FACTOR_LIST_SECTION_NUMBER" localSheetId="105">'[1]Factor List'!#REF!</definedName>
    <definedName name="FACTOR_LIST_SECTION_NUMBER" localSheetId="98">'[1]Factor List'!#REF!</definedName>
    <definedName name="FACTOR_LIST_SECTION_NUMBER" localSheetId="100">'[1]Factor List'!#REF!</definedName>
    <definedName name="FACTOR_LIST_SECTION_NUMBER" localSheetId="106">'[1]Factor List'!#REF!</definedName>
    <definedName name="FACTOR_LIST_SECTION_NUMBER" localSheetId="107">'[1]Factor List'!#REF!</definedName>
    <definedName name="FACTOR_LIST_SECTION_NUMBER" localSheetId="99">'[1]Factor List'!#REF!</definedName>
    <definedName name="FACTOR_LIST_SECTION_NUMBER" localSheetId="101">'[1]Factor List'!#REF!</definedName>
    <definedName name="FACTOR_LIST_SECTION_NUMBER" localSheetId="96">'[1]Factor List'!#REF!</definedName>
    <definedName name="FACTOR_LIST_SECTION_NUMBER" localSheetId="97">'[1]Factor List'!#REF!</definedName>
    <definedName name="FACTOR_LIST_SECTION_NUMBER" localSheetId="114">'[1]Factor List'!#REF!</definedName>
    <definedName name="FACTOR_LIST_SECTION_NUMBER" localSheetId="34">'[1]Factor List'!#REF!</definedName>
    <definedName name="FACTOR_LIST_SECTION_NUMBER" localSheetId="35">'[1]Factor List'!#REF!</definedName>
    <definedName name="FACTOR_LIST_SECTION_NUMBER" localSheetId="33">'[1]Factor List'!#REF!</definedName>
    <definedName name="FACTOR_LIST_SECTION_NUMBER">'Factor List'!$H$7</definedName>
    <definedName name="FACTOR_LIST_SERIES_NUMBER" localSheetId="80">'[1]Factor List'!#REF!</definedName>
    <definedName name="FACTOR_LIST_SERIES_NUMBER" localSheetId="117">'[1]Factor List'!#REF!</definedName>
    <definedName name="FACTOR_LIST_SERIES_NUMBER" localSheetId="81">'[1]Factor List'!#REF!</definedName>
    <definedName name="FACTOR_LIST_SERIES_NUMBER" localSheetId="118">'[1]Factor List'!#REF!</definedName>
    <definedName name="FACTOR_LIST_SERIES_NUMBER" localSheetId="82">'[1]Factor List'!#REF!</definedName>
    <definedName name="FACTOR_LIST_SERIES_NUMBER" localSheetId="83">'[1]Factor List'!#REF!</definedName>
    <definedName name="FACTOR_LIST_SERIES_NUMBER" localSheetId="73">'[1]Factor List'!#REF!</definedName>
    <definedName name="FACTOR_LIST_SERIES_NUMBER" localSheetId="75">'[1]Factor List'!#REF!</definedName>
    <definedName name="FACTOR_LIST_SERIES_NUMBER" localSheetId="89">'[1]Factor List'!#REF!</definedName>
    <definedName name="FACTOR_LIST_SERIES_NUMBER" localSheetId="90">'[1]Factor List'!#REF!</definedName>
    <definedName name="FACTOR_LIST_SERIES_NUMBER" localSheetId="91">'[1]Factor List'!#REF!</definedName>
    <definedName name="FACTOR_LIST_SERIES_NUMBER" localSheetId="92">'[1]Factor List'!#REF!</definedName>
    <definedName name="FACTOR_LIST_SERIES_NUMBER" localSheetId="93">'[1]Factor List'!#REF!</definedName>
    <definedName name="FACTOR_LIST_SERIES_NUMBER" localSheetId="88">'[1]Factor List'!#REF!</definedName>
    <definedName name="FACTOR_LIST_SERIES_NUMBER" localSheetId="7">Assumptions!#REF!</definedName>
    <definedName name="FACTOR_LIST_SERIES_NUMBER" localSheetId="74">'[1]Factor List'!#REF!</definedName>
    <definedName name="FACTOR_LIST_SERIES_NUMBER" localSheetId="76">'[1]Factor List'!#REF!</definedName>
    <definedName name="FACTOR_LIST_SERIES_NUMBER" localSheetId="108">'[1]Factor List'!#REF!</definedName>
    <definedName name="FACTOR_LIST_SERIES_NUMBER" localSheetId="112">'[1]Factor List'!#REF!</definedName>
    <definedName name="FACTOR_LIST_SERIES_NUMBER" localSheetId="94">'[1]Factor List'!#REF!</definedName>
    <definedName name="FACTOR_LIST_SERIES_NUMBER" localSheetId="115">'[1]Factor List'!#REF!</definedName>
    <definedName name="FACTOR_LIST_SERIES_NUMBER" localSheetId="77">'[1]Factor List'!#REF!</definedName>
    <definedName name="FACTOR_LIST_SERIES_NUMBER" localSheetId="116">'[1]Factor List'!#REF!</definedName>
    <definedName name="FACTOR_LIST_SERIES_NUMBER" localSheetId="109">'[1]Factor List'!#REF!</definedName>
    <definedName name="FACTOR_LIST_SERIES_NUMBER" localSheetId="113">'[1]Factor List'!#REF!</definedName>
    <definedName name="FACTOR_LIST_SERIES_NUMBER" localSheetId="95">'[1]Factor List'!#REF!</definedName>
    <definedName name="FACTOR_LIST_SERIES_NUMBER" localSheetId="110">'[1]Factor List'!#REF!</definedName>
    <definedName name="FACTOR_LIST_SERIES_NUMBER" localSheetId="102">'[1]Factor List'!#REF!</definedName>
    <definedName name="FACTOR_LIST_SERIES_NUMBER" localSheetId="103">'[1]Factor List'!#REF!</definedName>
    <definedName name="FACTOR_LIST_SERIES_NUMBER" localSheetId="111">'[1]Factor List'!#REF!</definedName>
    <definedName name="FACTOR_LIST_SERIES_NUMBER" localSheetId="104">'[1]Factor List'!#REF!</definedName>
    <definedName name="FACTOR_LIST_SERIES_NUMBER" localSheetId="105">'[1]Factor List'!#REF!</definedName>
    <definedName name="FACTOR_LIST_SERIES_NUMBER" localSheetId="98">'[1]Factor List'!#REF!</definedName>
    <definedName name="FACTOR_LIST_SERIES_NUMBER" localSheetId="100">'[1]Factor List'!#REF!</definedName>
    <definedName name="FACTOR_LIST_SERIES_NUMBER" localSheetId="106">'[1]Factor List'!#REF!</definedName>
    <definedName name="FACTOR_LIST_SERIES_NUMBER" localSheetId="107">'[1]Factor List'!#REF!</definedName>
    <definedName name="FACTOR_LIST_SERIES_NUMBER" localSheetId="99">'[1]Factor List'!#REF!</definedName>
    <definedName name="FACTOR_LIST_SERIES_NUMBER" localSheetId="101">'[1]Factor List'!#REF!</definedName>
    <definedName name="FACTOR_LIST_SERIES_NUMBER" localSheetId="96">'[1]Factor List'!#REF!</definedName>
    <definedName name="FACTOR_LIST_SERIES_NUMBER" localSheetId="97">'[1]Factor List'!#REF!</definedName>
    <definedName name="FACTOR_LIST_SERIES_NUMBER" localSheetId="114">'[1]Factor List'!#REF!</definedName>
    <definedName name="FACTOR_LIST_SERIES_NUMBER" localSheetId="34">'[1]Factor List'!#REF!</definedName>
    <definedName name="FACTOR_LIST_SERIES_NUMBER" localSheetId="35">'[1]Factor List'!#REF!</definedName>
    <definedName name="FACTOR_LIST_SERIES_NUMBER" localSheetId="33">'[1]Factor List'!#REF!</definedName>
    <definedName name="FACTOR_LIST_SERIES_NUMBER">'Factor List'!$I$7</definedName>
    <definedName name="FACTOR_LIST_SOURCE" localSheetId="80">'[1]Factor List'!#REF!</definedName>
    <definedName name="FACTOR_LIST_SOURCE" localSheetId="117">'[1]Factor List'!#REF!</definedName>
    <definedName name="FACTOR_LIST_SOURCE" localSheetId="81">'[1]Factor List'!#REF!</definedName>
    <definedName name="FACTOR_LIST_SOURCE" localSheetId="118">'[1]Factor List'!#REF!</definedName>
    <definedName name="FACTOR_LIST_SOURCE" localSheetId="82">'[1]Factor List'!#REF!</definedName>
    <definedName name="FACTOR_LIST_SOURCE" localSheetId="83">'[1]Factor List'!#REF!</definedName>
    <definedName name="FACTOR_LIST_SOURCE" localSheetId="73">'[1]Factor List'!#REF!</definedName>
    <definedName name="FACTOR_LIST_SOURCE" localSheetId="75">'[1]Factor List'!#REF!</definedName>
    <definedName name="FACTOR_LIST_SOURCE" localSheetId="89">'[1]Factor List'!#REF!</definedName>
    <definedName name="FACTOR_LIST_SOURCE" localSheetId="90">'[1]Factor List'!#REF!</definedName>
    <definedName name="FACTOR_LIST_SOURCE" localSheetId="91">'[1]Factor List'!#REF!</definedName>
    <definedName name="FACTOR_LIST_SOURCE" localSheetId="92">'[1]Factor List'!#REF!</definedName>
    <definedName name="FACTOR_LIST_SOURCE" localSheetId="93">'[1]Factor List'!#REF!</definedName>
    <definedName name="FACTOR_LIST_SOURCE" localSheetId="88">'[1]Factor List'!#REF!</definedName>
    <definedName name="FACTOR_LIST_SOURCE" localSheetId="7">Assumptions!#REF!</definedName>
    <definedName name="FACTOR_LIST_SOURCE" localSheetId="74">'[1]Factor List'!#REF!</definedName>
    <definedName name="FACTOR_LIST_SOURCE" localSheetId="76">'[1]Factor List'!#REF!</definedName>
    <definedName name="FACTOR_LIST_SOURCE" localSheetId="108">'[1]Factor List'!#REF!</definedName>
    <definedName name="FACTOR_LIST_SOURCE" localSheetId="112">'[1]Factor List'!#REF!</definedName>
    <definedName name="FACTOR_LIST_SOURCE" localSheetId="94">'[1]Factor List'!#REF!</definedName>
    <definedName name="FACTOR_LIST_SOURCE" localSheetId="115">'[1]Factor List'!#REF!</definedName>
    <definedName name="FACTOR_LIST_SOURCE" localSheetId="77">'[1]Factor List'!#REF!</definedName>
    <definedName name="FACTOR_LIST_SOURCE" localSheetId="116">'[1]Factor List'!#REF!</definedName>
    <definedName name="FACTOR_LIST_SOURCE" localSheetId="109">'[1]Factor List'!#REF!</definedName>
    <definedName name="FACTOR_LIST_SOURCE" localSheetId="113">'[1]Factor List'!#REF!</definedName>
    <definedName name="FACTOR_LIST_SOURCE" localSheetId="95">'[1]Factor List'!#REF!</definedName>
    <definedName name="FACTOR_LIST_SOURCE" localSheetId="110">'[1]Factor List'!#REF!</definedName>
    <definedName name="FACTOR_LIST_SOURCE" localSheetId="102">'[1]Factor List'!#REF!</definedName>
    <definedName name="FACTOR_LIST_SOURCE" localSheetId="103">'[1]Factor List'!#REF!</definedName>
    <definedName name="FACTOR_LIST_SOURCE" localSheetId="111">'[1]Factor List'!#REF!</definedName>
    <definedName name="FACTOR_LIST_SOURCE" localSheetId="104">'[1]Factor List'!#REF!</definedName>
    <definedName name="FACTOR_LIST_SOURCE" localSheetId="105">'[1]Factor List'!#REF!</definedName>
    <definedName name="FACTOR_LIST_SOURCE" localSheetId="98">'[1]Factor List'!#REF!</definedName>
    <definedName name="FACTOR_LIST_SOURCE" localSheetId="100">'[1]Factor List'!#REF!</definedName>
    <definedName name="FACTOR_LIST_SOURCE" localSheetId="106">'[1]Factor List'!#REF!</definedName>
    <definedName name="FACTOR_LIST_SOURCE" localSheetId="107">'[1]Factor List'!#REF!</definedName>
    <definedName name="FACTOR_LIST_SOURCE" localSheetId="99">'[1]Factor List'!#REF!</definedName>
    <definedName name="FACTOR_LIST_SOURCE" localSheetId="101">'[1]Factor List'!#REF!</definedName>
    <definedName name="FACTOR_LIST_SOURCE" localSheetId="96">'[1]Factor List'!#REF!</definedName>
    <definedName name="FACTOR_LIST_SOURCE" localSheetId="97">'[1]Factor List'!#REF!</definedName>
    <definedName name="FACTOR_LIST_SOURCE" localSheetId="114">'[1]Factor List'!#REF!</definedName>
    <definedName name="FACTOR_LIST_SOURCE" localSheetId="34">'[1]Factor List'!#REF!</definedName>
    <definedName name="FACTOR_LIST_SOURCE" localSheetId="35">'[1]Factor List'!#REF!</definedName>
    <definedName name="FACTOR_LIST_SOURCE" localSheetId="33">'[1]Factor List'!#REF!</definedName>
    <definedName name="FACTOR_LIST_SOURCE">'Factor List'!#REF!</definedName>
    <definedName name="FACTOR_LIST_TABLE_ID" localSheetId="80">'[1]Factor List'!#REF!</definedName>
    <definedName name="FACTOR_LIST_TABLE_ID" localSheetId="117">'[1]Factor List'!#REF!</definedName>
    <definedName name="FACTOR_LIST_TABLE_ID" localSheetId="81">'[1]Factor List'!#REF!</definedName>
    <definedName name="FACTOR_LIST_TABLE_ID" localSheetId="118">'[1]Factor List'!#REF!</definedName>
    <definedName name="FACTOR_LIST_TABLE_ID" localSheetId="82">'[1]Factor List'!#REF!</definedName>
    <definedName name="FACTOR_LIST_TABLE_ID" localSheetId="83">'[1]Factor List'!#REF!</definedName>
    <definedName name="FACTOR_LIST_TABLE_ID" localSheetId="73">'[1]Factor List'!#REF!</definedName>
    <definedName name="FACTOR_LIST_TABLE_ID" localSheetId="75">'[1]Factor List'!#REF!</definedName>
    <definedName name="FACTOR_LIST_TABLE_ID" localSheetId="89">'[1]Factor List'!#REF!</definedName>
    <definedName name="FACTOR_LIST_TABLE_ID" localSheetId="90">'[1]Factor List'!#REF!</definedName>
    <definedName name="FACTOR_LIST_TABLE_ID" localSheetId="91">'[1]Factor List'!#REF!</definedName>
    <definedName name="FACTOR_LIST_TABLE_ID" localSheetId="92">'[1]Factor List'!#REF!</definedName>
    <definedName name="FACTOR_LIST_TABLE_ID" localSheetId="93">'[1]Factor List'!#REF!</definedName>
    <definedName name="FACTOR_LIST_TABLE_ID" localSheetId="88">'[1]Factor List'!#REF!</definedName>
    <definedName name="FACTOR_LIST_TABLE_ID" localSheetId="7">Assumptions!#REF!</definedName>
    <definedName name="FACTOR_LIST_TABLE_ID" localSheetId="74">'[1]Factor List'!#REF!</definedName>
    <definedName name="FACTOR_LIST_TABLE_ID" localSheetId="76">'[1]Factor List'!#REF!</definedName>
    <definedName name="FACTOR_LIST_TABLE_ID" localSheetId="108">'[1]Factor List'!#REF!</definedName>
    <definedName name="FACTOR_LIST_TABLE_ID" localSheetId="112">'[1]Factor List'!#REF!</definedName>
    <definedName name="FACTOR_LIST_TABLE_ID" localSheetId="94">'[1]Factor List'!#REF!</definedName>
    <definedName name="FACTOR_LIST_TABLE_ID" localSheetId="115">'[1]Factor List'!#REF!</definedName>
    <definedName name="FACTOR_LIST_TABLE_ID" localSheetId="77">'[1]Factor List'!#REF!</definedName>
    <definedName name="FACTOR_LIST_TABLE_ID" localSheetId="116">'[1]Factor List'!#REF!</definedName>
    <definedName name="FACTOR_LIST_TABLE_ID" localSheetId="109">'[1]Factor List'!#REF!</definedName>
    <definedName name="FACTOR_LIST_TABLE_ID" localSheetId="113">'[1]Factor List'!#REF!</definedName>
    <definedName name="FACTOR_LIST_TABLE_ID" localSheetId="95">'[1]Factor List'!#REF!</definedName>
    <definedName name="FACTOR_LIST_TABLE_ID" localSheetId="110">'[1]Factor List'!#REF!</definedName>
    <definedName name="FACTOR_LIST_TABLE_ID" localSheetId="102">'[1]Factor List'!#REF!</definedName>
    <definedName name="FACTOR_LIST_TABLE_ID" localSheetId="103">'[1]Factor List'!#REF!</definedName>
    <definedName name="FACTOR_LIST_TABLE_ID" localSheetId="111">'[1]Factor List'!#REF!</definedName>
    <definedName name="FACTOR_LIST_TABLE_ID" localSheetId="104">'[1]Factor List'!#REF!</definedName>
    <definedName name="FACTOR_LIST_TABLE_ID" localSheetId="105">'[1]Factor List'!#REF!</definedName>
    <definedName name="FACTOR_LIST_TABLE_ID" localSheetId="98">'[1]Factor List'!#REF!</definedName>
    <definedName name="FACTOR_LIST_TABLE_ID" localSheetId="100">'[1]Factor List'!#REF!</definedName>
    <definedName name="FACTOR_LIST_TABLE_ID" localSheetId="106">'[1]Factor List'!#REF!</definedName>
    <definedName name="FACTOR_LIST_TABLE_ID" localSheetId="107">'[1]Factor List'!#REF!</definedName>
    <definedName name="FACTOR_LIST_TABLE_ID" localSheetId="99">'[1]Factor List'!#REF!</definedName>
    <definedName name="FACTOR_LIST_TABLE_ID" localSheetId="101">'[1]Factor List'!#REF!</definedName>
    <definedName name="FACTOR_LIST_TABLE_ID" localSheetId="96">'[1]Factor List'!#REF!</definedName>
    <definedName name="FACTOR_LIST_TABLE_ID" localSheetId="97">'[1]Factor List'!#REF!</definedName>
    <definedName name="FACTOR_LIST_TABLE_ID" localSheetId="114">'[1]Factor List'!#REF!</definedName>
    <definedName name="FACTOR_LIST_TABLE_ID" localSheetId="34">'[1]Factor List'!#REF!</definedName>
    <definedName name="FACTOR_LIST_TABLE_ID" localSheetId="35">'[1]Factor List'!#REF!</definedName>
    <definedName name="FACTOR_LIST_TABLE_ID" localSheetId="33">'[1]Factor List'!#REF!</definedName>
    <definedName name="FACTOR_LIST_TABLE_ID">'Factor List'!#REF!</definedName>
    <definedName name="FACTOR_LIST_TIMESTAMP" localSheetId="7">Assumptions!#REF!</definedName>
    <definedName name="FACTOR_LIST_TIMESTAMP">'Factor List'!$Q$7</definedName>
    <definedName name="FACTOR_LIST_USER_ID" localSheetId="80">'[1]Factor List'!#REF!</definedName>
    <definedName name="FACTOR_LIST_USER_ID" localSheetId="117">'[1]Factor List'!#REF!</definedName>
    <definedName name="FACTOR_LIST_USER_ID" localSheetId="81">'[1]Factor List'!#REF!</definedName>
    <definedName name="FACTOR_LIST_USER_ID" localSheetId="118">'[1]Factor List'!#REF!</definedName>
    <definedName name="FACTOR_LIST_USER_ID" localSheetId="82">'[1]Factor List'!#REF!</definedName>
    <definedName name="FACTOR_LIST_USER_ID" localSheetId="83">'[1]Factor List'!#REF!</definedName>
    <definedName name="FACTOR_LIST_USER_ID" localSheetId="73">'[1]Factor List'!#REF!</definedName>
    <definedName name="FACTOR_LIST_USER_ID" localSheetId="75">'[1]Factor List'!#REF!</definedName>
    <definedName name="FACTOR_LIST_USER_ID" localSheetId="89">'[1]Factor List'!#REF!</definedName>
    <definedName name="FACTOR_LIST_USER_ID" localSheetId="90">'[1]Factor List'!#REF!</definedName>
    <definedName name="FACTOR_LIST_USER_ID" localSheetId="91">'[1]Factor List'!#REF!</definedName>
    <definedName name="FACTOR_LIST_USER_ID" localSheetId="92">'[1]Factor List'!#REF!</definedName>
    <definedName name="FACTOR_LIST_USER_ID" localSheetId="93">'[1]Factor List'!#REF!</definedName>
    <definedName name="FACTOR_LIST_USER_ID" localSheetId="88">'[1]Factor List'!#REF!</definedName>
    <definedName name="FACTOR_LIST_USER_ID" localSheetId="7">Assumptions!#REF!</definedName>
    <definedName name="FACTOR_LIST_USER_ID" localSheetId="74">'[1]Factor List'!#REF!</definedName>
    <definedName name="FACTOR_LIST_USER_ID" localSheetId="76">'[1]Factor List'!#REF!</definedName>
    <definedName name="FACTOR_LIST_USER_ID" localSheetId="108">'[1]Factor List'!#REF!</definedName>
    <definedName name="FACTOR_LIST_USER_ID" localSheetId="112">'[1]Factor List'!#REF!</definedName>
    <definedName name="FACTOR_LIST_USER_ID" localSheetId="94">'[1]Factor List'!#REF!</definedName>
    <definedName name="FACTOR_LIST_USER_ID" localSheetId="115">'[1]Factor List'!#REF!</definedName>
    <definedName name="FACTOR_LIST_USER_ID" localSheetId="77">'[1]Factor List'!#REF!</definedName>
    <definedName name="FACTOR_LIST_USER_ID" localSheetId="116">'[1]Factor List'!#REF!</definedName>
    <definedName name="FACTOR_LIST_USER_ID" localSheetId="109">'[1]Factor List'!#REF!</definedName>
    <definedName name="FACTOR_LIST_USER_ID" localSheetId="113">'[1]Factor List'!#REF!</definedName>
    <definedName name="FACTOR_LIST_USER_ID" localSheetId="95">'[1]Factor List'!#REF!</definedName>
    <definedName name="FACTOR_LIST_USER_ID" localSheetId="110">'[1]Factor List'!#REF!</definedName>
    <definedName name="FACTOR_LIST_USER_ID" localSheetId="102">'[1]Factor List'!#REF!</definedName>
    <definedName name="FACTOR_LIST_USER_ID" localSheetId="103">'[1]Factor List'!#REF!</definedName>
    <definedName name="FACTOR_LIST_USER_ID" localSheetId="111">'[1]Factor List'!#REF!</definedName>
    <definedName name="FACTOR_LIST_USER_ID" localSheetId="104">'[1]Factor List'!#REF!</definedName>
    <definedName name="FACTOR_LIST_USER_ID" localSheetId="105">'[1]Factor List'!#REF!</definedName>
    <definedName name="FACTOR_LIST_USER_ID" localSheetId="98">'[1]Factor List'!#REF!</definedName>
    <definedName name="FACTOR_LIST_USER_ID" localSheetId="100">'[1]Factor List'!#REF!</definedName>
    <definedName name="FACTOR_LIST_USER_ID" localSheetId="106">'[1]Factor List'!#REF!</definedName>
    <definedName name="FACTOR_LIST_USER_ID" localSheetId="107">'[1]Factor List'!#REF!</definedName>
    <definedName name="FACTOR_LIST_USER_ID" localSheetId="99">'[1]Factor List'!#REF!</definedName>
    <definedName name="FACTOR_LIST_USER_ID" localSheetId="101">'[1]Factor List'!#REF!</definedName>
    <definedName name="FACTOR_LIST_USER_ID" localSheetId="96">'[1]Factor List'!#REF!</definedName>
    <definedName name="FACTOR_LIST_USER_ID" localSheetId="97">'[1]Factor List'!#REF!</definedName>
    <definedName name="FACTOR_LIST_USER_ID" localSheetId="114">'[1]Factor List'!#REF!</definedName>
    <definedName name="FACTOR_LIST_USER_ID" localSheetId="34">'[1]Factor List'!#REF!</definedName>
    <definedName name="FACTOR_LIST_USER_ID" localSheetId="35">'[1]Factor List'!#REF!</definedName>
    <definedName name="FACTOR_LIST_USER_ID" localSheetId="33">'[1]Factor List'!#REF!</definedName>
    <definedName name="FACTOR_LIST_USER_ID">'Factor List'!#REF!</definedName>
    <definedName name="factor_table">#REF!</definedName>
    <definedName name="i_e">[3]Assumptions!$G$14</definedName>
    <definedName name="ImprovementsList">AnnGenHiddenLists!$C$4:$C$36</definedName>
    <definedName name="new_factor_list_client">'[4]Factor List'!#REF!</definedName>
    <definedName name="new_title">Cover!$A$2</definedName>
    <definedName name="_xlnm.Print_Area" localSheetId="73">'A (401)'!$A$26:$M$48</definedName>
    <definedName name="_xlnm.Print_Area" localSheetId="75">'A (403)'!$A$26:$N$48</definedName>
    <definedName name="_xlnm.Print_Area" localSheetId="89">'A_06 (602)'!$A$26:$N$48</definedName>
    <definedName name="_xlnm.Print_Area" localSheetId="90">'A_15_65 (603)'!$A$26:$N$48</definedName>
    <definedName name="_xlnm.Print_Area" localSheetId="91">'A_15_66 (604)'!$A$26:$N$48</definedName>
    <definedName name="_xlnm.Print_Area" localSheetId="92">'A_15_67 (605)'!$A$26:$N$48</definedName>
    <definedName name="_xlnm.Print_Area" localSheetId="93">'A_15_68 (606)'!$A$26:$N$48</definedName>
    <definedName name="_xlnm.Print_Area" localSheetId="88">'A_87 (601)'!$A$21:$N$45</definedName>
    <definedName name="_xlnm.Print_Area" localSheetId="74">'B (402)'!$A$26:$N$48</definedName>
    <definedName name="_xlnm.Print_Area" localSheetId="76">'B (404)'!$A$26:$N$48</definedName>
    <definedName name="_xlnm.Print_Area" localSheetId="108">'B_06 (621)'!$A$26:$N$48</definedName>
    <definedName name="_xlnm.Print_Area" localSheetId="112">'B_15 (625)'!$A$26:$N$48</definedName>
    <definedName name="_xlnm.Print_Area" localSheetId="94">'B_87 (607)'!$A$26:$N$48</definedName>
    <definedName name="_xlnm.Print_Area" localSheetId="115">'B-AP (702)'!$A$26:$N$48</definedName>
    <definedName name="_xlnm.Print_Area" localSheetId="77">'C (405)'!$A$26:$N$48</definedName>
    <definedName name="_xlnm.Print_Area" localSheetId="116">'C (703)'!$A$26:$N$48</definedName>
    <definedName name="_xlnm.Print_Area" localSheetId="109">'C_06 (622)'!$A$26:$N$48</definedName>
    <definedName name="_xlnm.Print_Area" localSheetId="113">'C_15 (626)'!$A$26:$N$48</definedName>
    <definedName name="_xlnm.Print_Area" localSheetId="95">'C_87 (608)'!$A$26:$N$48</definedName>
    <definedName name="_xlnm.Print_Area" localSheetId="110">'D_06 (623)'!$A$26:$N$48</definedName>
    <definedName name="_xlnm.Print_Area" localSheetId="12">'D1 (203)'!$A$26:$N$48</definedName>
    <definedName name="_xlnm.Print_Area" localSheetId="102">'D1_87 (615)'!$A$26:$N$48</definedName>
    <definedName name="_xlnm.Print_Area" localSheetId="13">'D2 (204)'!$A$26:$N$48</definedName>
    <definedName name="_xlnm.Print_Area" localSheetId="103">'D2_87 (616)'!$A$26:$N$48</definedName>
    <definedName name="_xlnm.Print_Area" localSheetId="111">'E_06 (624)'!$A$26:$N$48</definedName>
    <definedName name="_xlnm.Print_Area" localSheetId="104">'E1_87 (617)'!$A$26:$N$48</definedName>
    <definedName name="_xlnm.Print_Area" localSheetId="105">'E2_87 (618)'!$A$26:$N$48</definedName>
    <definedName name="_xlnm.Print_Area" localSheetId="98">'F_06 (611)'!$A$26:$L$48</definedName>
    <definedName name="_xlnm.Print_Area" localSheetId="100">'F_15 (613)'!$A$26:$L$48</definedName>
    <definedName name="_xlnm.Print_Area" localSheetId="106">'F1_87 (619)'!$A$26:$N$48</definedName>
    <definedName name="_xlnm.Print_Area" localSheetId="107">'F2_87 (620)'!$A$26:$N$48</definedName>
    <definedName name="_xlnm.Print_Area" localSheetId="99">'G_06 (612)'!$A$26:$L$48</definedName>
    <definedName name="_xlnm.Print_Area" localSheetId="101">'G_15 (614)'!$A$26:$L$48</definedName>
    <definedName name="_xlnm.Print_Area" localSheetId="96">'G_87 (609)'!$A$26:$L$48</definedName>
    <definedName name="_xlnm.Print_Area" localSheetId="37">'G1 (301)'!$A$26:$N$48</definedName>
    <definedName name="_xlnm.Print_Area" localSheetId="41">'G1_06 (305)'!$A$26:$N$48</definedName>
    <definedName name="_xlnm.Print_Area" localSheetId="45">'G1_15 (309)'!$A$26:$N$48</definedName>
    <definedName name="_xlnm.Print_Area" localSheetId="38">'G2 (302)'!$A$26:$N$48</definedName>
    <definedName name="_xlnm.Print_Area" localSheetId="42">'G2_06 (306)'!$A$26:$N$48</definedName>
    <definedName name="_xlnm.Print_Area" localSheetId="46">'G2_15 (310)'!$A$26:$N$48</definedName>
    <definedName name="_xlnm.Print_Area" localSheetId="97">'H_87 (610)'!$A$26:$L$48</definedName>
    <definedName name="_xlnm.Print_Area" localSheetId="39">'H1 (303)'!$A$26:$N$48</definedName>
    <definedName name="_xlnm.Print_Area" localSheetId="43">'H1_06 (307)'!$A$26:$N$48</definedName>
    <definedName name="_xlnm.Print_Area" localSheetId="47">'H1_15 (311)'!$A$26:$N$48</definedName>
    <definedName name="_xlnm.Print_Area" localSheetId="40">'H2 (304)'!$A$26:$N$48</definedName>
    <definedName name="_xlnm.Print_Area" localSheetId="44">'H2_06 (308)'!$A$26:$N$48</definedName>
    <definedName name="_xlnm.Print_Area" localSheetId="48">'H2_15 (312)'!$A$26:$N$48</definedName>
    <definedName name="_xlnm.Print_Area" localSheetId="49">'K (313)'!$A$26:$N$48</definedName>
    <definedName name="_xlnm.Print_Area" localSheetId="50">'K_06 (314)'!$A$26:$N$48</definedName>
    <definedName name="_xlnm.Print_Area" localSheetId="51">'K_15_65 (315)'!$A$26:$N$48</definedName>
    <definedName name="_xlnm.Print_Area" localSheetId="52">'K_15_66 (316)'!$A$26:$N$48</definedName>
    <definedName name="_xlnm.Print_Area" localSheetId="53">'K_15_67 (317)'!$A$26:$N$48</definedName>
    <definedName name="_xlnm.Print_Area" localSheetId="54">'K_15_68 (318)'!$A$26:$N$48</definedName>
    <definedName name="_xlnm.Print_Area" localSheetId="36">'M (229)'!$A$26:$N$48</definedName>
    <definedName name="_xlnm.Print_Area" localSheetId="55">'M (319)'!$A$26:$N$48</definedName>
    <definedName name="_xlnm.Print_Area" localSheetId="56">'N (320)'!$A$26:$N$48</definedName>
    <definedName name="_xlnm.Print_Area" localSheetId="8">'NA1 (201)'!$A$26:$N$48</definedName>
    <definedName name="_xlnm.Print_Area" localSheetId="18">'NA1_06 (207)'!$A$26:$N$48</definedName>
    <definedName name="_xlnm.Print_Area" localSheetId="23">'NA1_15_65 (212)'!$A$26:$N$48</definedName>
    <definedName name="_xlnm.Print_Area" localSheetId="24">'NA1_15_66 (213)'!$A$26:$N$48</definedName>
    <definedName name="_xlnm.Print_Area" localSheetId="25">'NA1_15_67 (214)'!$A$26:$N$48</definedName>
    <definedName name="_xlnm.Print_Area" localSheetId="26">'NA1_15_68 (215)'!$A$26:$N$48</definedName>
    <definedName name="_xlnm.Print_Area" localSheetId="10">'NA2 (202)'!$A$26:$N$48</definedName>
    <definedName name="_xlnm.Print_Area" localSheetId="19">'NA2_06 (208)'!$A$26:$N$48</definedName>
    <definedName name="_xlnm.Print_Area" localSheetId="27">'NA2_15_65 (216)'!$A$26:$N$48</definedName>
    <definedName name="_xlnm.Print_Area" localSheetId="28">'NA2_15_66 (217)'!$A$26:$N$48</definedName>
    <definedName name="_xlnm.Print_Area" localSheetId="29">'NA2_15_67 (218)'!$A$26:$N$48</definedName>
    <definedName name="_xlnm.Print_Area" localSheetId="30">'NA2_15_68 (219)'!$A$26:$N$48</definedName>
    <definedName name="_xlnm.Print_Area" localSheetId="20">'NA3_06 (209)'!$A$26:$N$48</definedName>
    <definedName name="_xlnm.Print_Area" localSheetId="14">'NF1 (205)'!$A$26:$N$48</definedName>
    <definedName name="_xlnm.Print_Area" localSheetId="21">'NF1_06 (210)'!$A$26:$N$48</definedName>
    <definedName name="_xlnm.Print_Area" localSheetId="31">'NF1_15 (220)'!$A$26:$N$48</definedName>
    <definedName name="_xlnm.Print_Area" localSheetId="16">'NF2 (206)'!$A$26:$N$48</definedName>
    <definedName name="_xlnm.Print_Area" localSheetId="22">'NF2_06 (211)'!$A$26:$N$48</definedName>
    <definedName name="_xlnm.Print_Area" localSheetId="32">'NF2_15 (221)'!$A$26:$N$48</definedName>
    <definedName name="_xlnm.Print_Area" localSheetId="57">'P (321)'!$A$26:$N$48</definedName>
    <definedName name="_xlnm.Print_Area" localSheetId="71">'Q_15 (335)'!$A$26:$N$48</definedName>
    <definedName name="_xlnm.Print_Area" localSheetId="58">'Q1 (322)'!$A$26:$N$48</definedName>
    <definedName name="_xlnm.Print_Area" localSheetId="67">'Q1_06 (331)'!$A$26:$N$48</definedName>
    <definedName name="_xlnm.Print_Area" localSheetId="59">'Q2 (323)'!$A$26:$N$48</definedName>
    <definedName name="_xlnm.Print_Area" localSheetId="68">'Q2 _06 (332)'!$A$26:$N$48</definedName>
    <definedName name="_xlnm.Print_Area" localSheetId="60">'R (324)'!$A$26:$N$48</definedName>
    <definedName name="_xlnm.Print_Area" localSheetId="72">'R_15 (336)'!$A$26:$N$48</definedName>
    <definedName name="_xlnm.Print_Area" localSheetId="69">'R1_06 (333)'!$A$26:$N$48</definedName>
    <definedName name="_xlnm.Print_Area" localSheetId="70">'R2_06 (334)'!$A$26:$N$48</definedName>
    <definedName name="_xlnm.Print_Area" localSheetId="61">'S1 (325)'!$A$26:$N$48</definedName>
    <definedName name="_xlnm.Print_Area" localSheetId="62">'S2 (326)'!$A$26:$N$48</definedName>
    <definedName name="_xlnm.Print_Area" localSheetId="114">'S-AP (701)'!$A$26:$N$48</definedName>
    <definedName name="_xlnm.Print_Area" localSheetId="3">'Summary - Police_EW'!$A$1:$H$224</definedName>
    <definedName name="_xlnm.Print_Area" localSheetId="63">'T1 (327)'!$A$26:$N$48</definedName>
    <definedName name="_xlnm.Print_Area" localSheetId="64">'T2 (328)'!$A$26:$N$48</definedName>
    <definedName name="_xlnm.Print_Area" localSheetId="84">'Table 1 (505)'!$A$26:$N$48</definedName>
    <definedName name="_xlnm.Print_Area" localSheetId="85">'Table 2 (506)'!$A$26:$N$34</definedName>
    <definedName name="_xlnm.Print_Area" localSheetId="86">'Table 3 (507)'!$A$26:$N$34</definedName>
    <definedName name="_xlnm.Print_Area" localSheetId="87">'Table 4 (508)'!$A$28:$A$36</definedName>
    <definedName name="_xlnm.Print_Area" localSheetId="34">'TVIN_15F (227)'!$A$20:$M$42</definedName>
    <definedName name="_xlnm.Print_Area" localSheetId="35">'TVIN_15GMP (228)'!$A$23:$N$45</definedName>
    <definedName name="_xlnm.Print_Area" localSheetId="33">'TVIN_15M (226)'!$A$26:$M$48</definedName>
    <definedName name="_xlnm.Print_Area" localSheetId="65">'U1 (329)'!$A$26:$N$48</definedName>
    <definedName name="_xlnm.Print_Area" localSheetId="66">'U2 (330)'!$A$26:$N$48</definedName>
    <definedName name="_xlnm.Print_Area" localSheetId="6">'x-Series Number'!$A$25:$N$47</definedName>
    <definedName name="TABLE_AGE_DEF" localSheetId="87">'Table 4 (508)'!#REF!</definedName>
    <definedName name="TABLE_AGE_DEF">'x-Series Number'!$B$12</definedName>
    <definedName name="TABLE_AGE_DEF_1" localSheetId="80">'1 (501)'!$B$12</definedName>
    <definedName name="TABLE_AGE_DEF_1" localSheetId="117">'1 (801)'!$B$12</definedName>
    <definedName name="TABLE_AGE_DEF_1" localSheetId="81">'2 (502)'!$B$12</definedName>
    <definedName name="TABLE_AGE_DEF_1" localSheetId="118">'2 (802)'!$B$12</definedName>
    <definedName name="TABLE_AGE_DEF_1" localSheetId="82">'3 (503)'!$B$12</definedName>
    <definedName name="TABLE_AGE_DEF_1" localSheetId="83">'504'!$B$12</definedName>
    <definedName name="TABLE_AGE_DEF_1" localSheetId="73">'A (401)'!$B$12</definedName>
    <definedName name="TABLE_AGE_DEF_1" localSheetId="75">'A (403)'!$B$12</definedName>
    <definedName name="TABLE_AGE_DEF_1" localSheetId="78">'A (406)'!$B$12</definedName>
    <definedName name="TABLE_AGE_DEF_1" localSheetId="89">'A_06 (602)'!$B$12</definedName>
    <definedName name="TABLE_AGE_DEF_1" localSheetId="90">'A_15_65 (603)'!$B$12</definedName>
    <definedName name="TABLE_AGE_DEF_1" localSheetId="91">'A_15_66 (604)'!$B$12</definedName>
    <definedName name="TABLE_AGE_DEF_1" localSheetId="92">'A_15_67 (605)'!$B$12</definedName>
    <definedName name="TABLE_AGE_DEF_1" localSheetId="93">'A_15_68 (606)'!$B$12</definedName>
    <definedName name="TABLE_AGE_DEF_1" localSheetId="88">'A_87 (601)'!$B$12</definedName>
    <definedName name="TABLE_AGE_DEF_1" localSheetId="9">'A1 (201C)'!$B$12</definedName>
    <definedName name="TABLE_AGE_DEF_1" localSheetId="11">'A2 (202C)'!$B$12</definedName>
    <definedName name="TABLE_AGE_DEF_1" localSheetId="74">'B (402)'!$B$12</definedName>
    <definedName name="TABLE_AGE_DEF_1" localSheetId="76">'B (404)'!$B$12</definedName>
    <definedName name="TABLE_AGE_DEF_1" localSheetId="79">'B (407)'!$B$12</definedName>
    <definedName name="TABLE_AGE_DEF_1" localSheetId="108">'B_06 (621)'!$B$12</definedName>
    <definedName name="TABLE_AGE_DEF_1" localSheetId="112">'B_15 (625)'!$B$12</definedName>
    <definedName name="TABLE_AGE_DEF_1" localSheetId="94">'B_87 (607)'!$B$12</definedName>
    <definedName name="TABLE_AGE_DEF_1" localSheetId="115">'B-AP (702)'!$B$12</definedName>
    <definedName name="TABLE_AGE_DEF_1" localSheetId="77">'C (405)'!$B$12</definedName>
    <definedName name="TABLE_AGE_DEF_1" localSheetId="116">'C (703)'!$B$12</definedName>
    <definedName name="TABLE_AGE_DEF_1" localSheetId="109">'C_06 (622)'!$B$12</definedName>
    <definedName name="TABLE_AGE_DEF_1" localSheetId="113">'C_15 (626)'!$B$12</definedName>
    <definedName name="TABLE_AGE_DEF_1" localSheetId="95">'C_87 (608)'!$B$12</definedName>
    <definedName name="TABLE_AGE_DEF_1" localSheetId="110">'D_06 (623)'!$B$12</definedName>
    <definedName name="TABLE_AGE_DEF_1" localSheetId="12">'D1 (203)'!$B$12</definedName>
    <definedName name="TABLE_AGE_DEF_1" localSheetId="102">'D1_87 (615)'!$B$12</definedName>
    <definedName name="TABLE_AGE_DEF_1" localSheetId="13">'D2 (204)'!$B$12</definedName>
    <definedName name="TABLE_AGE_DEF_1" localSheetId="103">'D2_87 (616)'!$B$12</definedName>
    <definedName name="TABLE_AGE_DEF_1" localSheetId="111">'E_06 (624)'!$B$12</definedName>
    <definedName name="TABLE_AGE_DEF_1" localSheetId="104">'E1_87 (617)'!$B$12</definedName>
    <definedName name="TABLE_AGE_DEF_1" localSheetId="105">'E2_87 (618)'!$B$12</definedName>
    <definedName name="TABLE_AGE_DEF_1" localSheetId="98">'F_06 (611)'!$B$12</definedName>
    <definedName name="TABLE_AGE_DEF_1" localSheetId="100">'F_15 (613)'!$B$12</definedName>
    <definedName name="TABLE_AGE_DEF_1" localSheetId="15">'F1 (205C)'!$B$12</definedName>
    <definedName name="TABLE_AGE_DEF_1" localSheetId="106">'F1_87 (619)'!$B$12</definedName>
    <definedName name="TABLE_AGE_DEF_1" localSheetId="17">'F2 (206C)'!$B$12</definedName>
    <definedName name="TABLE_AGE_DEF_1" localSheetId="107">'F2_87 (620)'!$B$12</definedName>
    <definedName name="TABLE_AGE_DEF_1" localSheetId="99">'G_06 (612)'!$B$12</definedName>
    <definedName name="TABLE_AGE_DEF_1" localSheetId="101">'G_15 (614)'!$B$12</definedName>
    <definedName name="TABLE_AGE_DEF_1" localSheetId="96">'G_87 (609)'!$B$12</definedName>
    <definedName name="TABLE_AGE_DEF_1" localSheetId="37">'G1 (301)'!$B$12</definedName>
    <definedName name="TABLE_AGE_DEF_1" localSheetId="41">'G1_06 (305)'!$B$12</definedName>
    <definedName name="TABLE_AGE_DEF_1" localSheetId="45">'G1_15 (309)'!$B$12</definedName>
    <definedName name="TABLE_AGE_DEF_1" localSheetId="38">'G2 (302)'!$B$12</definedName>
    <definedName name="TABLE_AGE_DEF_1" localSheetId="42">'G2_06 (306)'!$B$12</definedName>
    <definedName name="TABLE_AGE_DEF_1" localSheetId="46">'G2_15 (310)'!$B$12</definedName>
    <definedName name="TABLE_AGE_DEF_1" localSheetId="97">'H_87 (610)'!$B$12</definedName>
    <definedName name="TABLE_AGE_DEF_1" localSheetId="39">'H1 (303)'!$B$12</definedName>
    <definedName name="TABLE_AGE_DEF_1" localSheetId="43">'H1_06 (307)'!$B$12</definedName>
    <definedName name="TABLE_AGE_DEF_1" localSheetId="47">'H1_15 (311)'!$B$12</definedName>
    <definedName name="TABLE_AGE_DEF_1" localSheetId="40">'H2 (304)'!$B$12</definedName>
    <definedName name="TABLE_AGE_DEF_1" localSheetId="44">'H2_06 (308)'!$B$12</definedName>
    <definedName name="TABLE_AGE_DEF_1" localSheetId="48">'H2_15 (312)'!$B$12</definedName>
    <definedName name="TABLE_AGE_DEF_1" localSheetId="49">'K (313)'!$B$12</definedName>
    <definedName name="TABLE_AGE_DEF_1" localSheetId="50">'K_06 (314)'!$B$12</definedName>
    <definedName name="TABLE_AGE_DEF_1" localSheetId="51">'K_15_65 (315)'!$B$12</definedName>
    <definedName name="TABLE_AGE_DEF_1" localSheetId="52">'K_15_66 (316)'!$B$12</definedName>
    <definedName name="TABLE_AGE_DEF_1" localSheetId="53">'K_15_67 (317)'!$B$12</definedName>
    <definedName name="TABLE_AGE_DEF_1" localSheetId="54">'K_15_68 (318)'!$B$12</definedName>
    <definedName name="TABLE_AGE_DEF_1" localSheetId="36">'M (229)'!$B$12</definedName>
    <definedName name="TABLE_AGE_DEF_1" localSheetId="55">'M (319)'!$B$12</definedName>
    <definedName name="TABLE_AGE_DEF_1" localSheetId="56">'N (320)'!$B$12</definedName>
    <definedName name="TABLE_AGE_DEF_1" localSheetId="8">'NA1 (201)'!$B$12</definedName>
    <definedName name="TABLE_AGE_DEF_1" localSheetId="18">'NA1_06 (207)'!$B$12</definedName>
    <definedName name="TABLE_AGE_DEF_1" localSheetId="23">'NA1_15_65 (212)'!$B$12</definedName>
    <definedName name="TABLE_AGE_DEF_1" localSheetId="24">'NA1_15_66 (213)'!$B$12</definedName>
    <definedName name="TABLE_AGE_DEF_1" localSheetId="25">'NA1_15_67 (214)'!$B$12</definedName>
    <definedName name="TABLE_AGE_DEF_1" localSheetId="26">'NA1_15_68 (215)'!$B$12</definedName>
    <definedName name="TABLE_AGE_DEF_1" localSheetId="10">'NA2 (202)'!$B$12</definedName>
    <definedName name="TABLE_AGE_DEF_1" localSheetId="19">'NA2_06 (208)'!$B$12</definedName>
    <definedName name="TABLE_AGE_DEF_1" localSheetId="27">'NA2_15_65 (216)'!$B$12</definedName>
    <definedName name="TABLE_AGE_DEF_1" localSheetId="28">'NA2_15_66 (217)'!$B$12</definedName>
    <definedName name="TABLE_AGE_DEF_1" localSheetId="29">'NA2_15_67 (218)'!$B$12</definedName>
    <definedName name="TABLE_AGE_DEF_1" localSheetId="30">'NA2_15_68 (219)'!$B$12</definedName>
    <definedName name="TABLE_AGE_DEF_1" localSheetId="20">'NA3_06 (209)'!$B$12</definedName>
    <definedName name="TABLE_AGE_DEF_1" localSheetId="14">'NF1 (205)'!$B$12</definedName>
    <definedName name="TABLE_AGE_DEF_1" localSheetId="21">'NF1_06 (210)'!$B$12</definedName>
    <definedName name="TABLE_AGE_DEF_1" localSheetId="31">'NF1_15 (220)'!$B$12</definedName>
    <definedName name="TABLE_AGE_DEF_1" localSheetId="16">'NF2 (206)'!$B$12</definedName>
    <definedName name="TABLE_AGE_DEF_1" localSheetId="22">'NF2_06 (211)'!$B$12</definedName>
    <definedName name="TABLE_AGE_DEF_1" localSheetId="32">'NF2_15 (221)'!$B$12</definedName>
    <definedName name="TABLE_AGE_DEF_1" localSheetId="57">'P (321)'!$B$12</definedName>
    <definedName name="TABLE_AGE_DEF_1" localSheetId="71">'Q_15 (335)'!$B$12</definedName>
    <definedName name="TABLE_AGE_DEF_1" localSheetId="58">'Q1 (322)'!$B$12</definedName>
    <definedName name="TABLE_AGE_DEF_1" localSheetId="67">'Q1_06 (331)'!$B$12</definedName>
    <definedName name="TABLE_AGE_DEF_1" localSheetId="59">'Q2 (323)'!$B$12</definedName>
    <definedName name="TABLE_AGE_DEF_1" localSheetId="68">'Q2 _06 (332)'!$B$12</definedName>
    <definedName name="TABLE_AGE_DEF_1" localSheetId="60">'R (324)'!$B$12</definedName>
    <definedName name="TABLE_AGE_DEF_1" localSheetId="72">'R_15 (336)'!$B$12</definedName>
    <definedName name="TABLE_AGE_DEF_1" localSheetId="69">'R1_06 (333)'!$B$12</definedName>
    <definedName name="TABLE_AGE_DEF_1" localSheetId="70">'R2_06 (334)'!$B$12</definedName>
    <definedName name="TABLE_AGE_DEF_1" localSheetId="61">'S1 (325)'!$B$12</definedName>
    <definedName name="TABLE_AGE_DEF_1" localSheetId="62">'S2 (326)'!$B$12</definedName>
    <definedName name="TABLE_AGE_DEF_1" localSheetId="114">'S-AP (701)'!$B$12</definedName>
    <definedName name="TABLE_AGE_DEF_1" localSheetId="63">'T1 (327)'!$B$12</definedName>
    <definedName name="TABLE_AGE_DEF_1" localSheetId="64">'T2 (328)'!$B$12</definedName>
    <definedName name="TABLE_AGE_DEF_1" localSheetId="84">'Table 1 (505)'!$B$12</definedName>
    <definedName name="TABLE_AGE_DEF_1" localSheetId="85">'Table 2 (506)'!$B$12</definedName>
    <definedName name="TABLE_AGE_DEF_1" localSheetId="86">'Table 3 (507)'!$B$12</definedName>
    <definedName name="TABLE_AGE_DEF_1" localSheetId="87">'Table 4 (508)'!#REF!</definedName>
    <definedName name="TABLE_AGE_DEF_1" localSheetId="34">'TVIN_15F (227)'!$B$12</definedName>
    <definedName name="TABLE_AGE_DEF_1" localSheetId="35">'TVIN_15GMP (228)'!$B$12</definedName>
    <definedName name="TABLE_AGE_DEF_1" localSheetId="33">'TVIN_15M (226)'!$B$12</definedName>
    <definedName name="TABLE_AGE_DEF_1" localSheetId="65">'U1 (329)'!$B$12</definedName>
    <definedName name="TABLE_AGE_DEF_1" localSheetId="66">'U2 (330)'!$B$12</definedName>
    <definedName name="TABLE_AREA" localSheetId="98">'F_06 (611)'!$A$58:$B$65</definedName>
    <definedName name="TABLE_AREA" localSheetId="100">'F_15 (613)'!$A$60:$B$65</definedName>
    <definedName name="TABLE_AREA" localSheetId="99">'G_06 (612)'!#REF!</definedName>
    <definedName name="TABLE_AREA" localSheetId="101">'G_15 (614)'!#REF!</definedName>
    <definedName name="TABLE_AREA" localSheetId="96">'G_87 (609)'!$A$59:$B$65</definedName>
    <definedName name="TABLE_AREA" localSheetId="97">'H_87 (610)'!#REF!</definedName>
    <definedName name="TABLE_AREA" localSheetId="87">'Table 4 (508)'!#REF!</definedName>
    <definedName name="TABLE_AREA">'x-Series Number'!$A$25:$B$64</definedName>
    <definedName name="TABLE_AREA_1" localSheetId="80">'1 (501)'!$A$26:$C$66</definedName>
    <definedName name="TABLE_AREA_1" localSheetId="117">'1 (801)'!$A$26:$B$84</definedName>
    <definedName name="TABLE_AREA_1" localSheetId="81">'2 (502)'!$A$26:$C$66</definedName>
    <definedName name="TABLE_AREA_1" localSheetId="118">'2 (802)'!$A$26:$B$47</definedName>
    <definedName name="TABLE_AREA_1" localSheetId="82">'3 (503)'!$A$26:$B$66</definedName>
    <definedName name="TABLE_AREA_1" localSheetId="83">'504'!$A$26:$M$37</definedName>
    <definedName name="TABLE_AREA_1" localSheetId="73">'A (401)'!$A$26:$G$38</definedName>
    <definedName name="TABLE_AREA_1" localSheetId="75">'A (403)'!$A$26:$B$37</definedName>
    <definedName name="TABLE_AREA_1" localSheetId="78">'A (406)'!$A$26:$M$37</definedName>
    <definedName name="TABLE_AREA_1" localSheetId="89">'A_06 (602)'!$A$26:$C$73</definedName>
    <definedName name="TABLE_AREA_1" localSheetId="90">'A_15_65 (603)'!$A$26:$B$73</definedName>
    <definedName name="TABLE_AREA_1" localSheetId="91">'A_15_66 (604)'!$A$26:$B$74</definedName>
    <definedName name="TABLE_AREA_1" localSheetId="92">'A_15_67 (605)'!$A$26:$B$75</definedName>
    <definedName name="TABLE_AREA_1" localSheetId="93">'A_15_68 (606)'!$A$26:$B$76</definedName>
    <definedName name="TABLE_AREA_1" localSheetId="88">'A_87 (601)'!$A$26:$B$68</definedName>
    <definedName name="TABLE_AREA_1" localSheetId="9">'A1 (201C)'!$A$26:$C$68</definedName>
    <definedName name="TABLE_AREA_1" localSheetId="11">'A2 (202C)'!$A$26:$C$68</definedName>
    <definedName name="TABLE_AREA_1" localSheetId="74">'B (402)'!$A$26:$O$38</definedName>
    <definedName name="TABLE_AREA_1" localSheetId="76">'B (404)'!$A$26:$B$37</definedName>
    <definedName name="TABLE_AREA_1" localSheetId="79">'B (407)'!$A$26:$M$37</definedName>
    <definedName name="TABLE_AREA_1" localSheetId="108">'B_06 (621)'!$A$26:$L$38</definedName>
    <definedName name="TABLE_AREA_1" localSheetId="112">'B_15 (625)'!$A$26:$P$38</definedName>
    <definedName name="TABLE_AREA_1" localSheetId="94">'B_87 (607)'!$A$26:$S$38</definedName>
    <definedName name="TABLE_AREA_1" localSheetId="115">'B-AP (702)'!$A$26:$B$66</definedName>
    <definedName name="TABLE_AREA_1" localSheetId="77">'C (405)'!$A$26:$J$38</definedName>
    <definedName name="TABLE_AREA_1" localSheetId="116">'C (703)'!$A$26:$M$40</definedName>
    <definedName name="TABLE_AREA_1" localSheetId="109">'C_06 (622)'!$A$26:$AW$38</definedName>
    <definedName name="TABLE_AREA_1" localSheetId="113">'C_15 (626)'!$A$26:$AX$38</definedName>
    <definedName name="TABLE_AREA_1" localSheetId="95">'C_87 (608)'!$A$26:$AK$38</definedName>
    <definedName name="TABLE_AREA_1" localSheetId="110">'D_06 (623)'!$A$26:$L$38</definedName>
    <definedName name="TABLE_AREA_1" localSheetId="12">'D1 (203)'!$A$26:$C$33</definedName>
    <definedName name="TABLE_AREA_1" localSheetId="102">'D1_87 (615)'!$A$26:$N$38</definedName>
    <definedName name="TABLE_AREA_1" localSheetId="13">'D2 (204)'!$A$26:$C$33</definedName>
    <definedName name="TABLE_AREA_1" localSheetId="103">'D2_87 (616)'!$A$26:$AK$38</definedName>
    <definedName name="TABLE_AREA_1" localSheetId="111">'E_06 (624)'!$A$26:$AW$38</definedName>
    <definedName name="TABLE_AREA_1" localSheetId="104">'E1_87 (617)'!$A$26:$I$38</definedName>
    <definedName name="TABLE_AREA_1" localSheetId="105">'E2_87 (618)'!$A$26:$AF$38</definedName>
    <definedName name="TABLE_AREA_1" localSheetId="98">'F_06 (611)'!#REF!</definedName>
    <definedName name="TABLE_AREA_1" localSheetId="100">'F_15 (613)'!#REF!</definedName>
    <definedName name="TABLE_AREA_1" localSheetId="15">'F1 (205C)'!$A$26:$C$38</definedName>
    <definedName name="TABLE_AREA_1" localSheetId="106">'F1_87 (619)'!$A$26:$S$38</definedName>
    <definedName name="TABLE_AREA_1" localSheetId="17">'F2 (206C)'!$A$26:$C$38</definedName>
    <definedName name="TABLE_AREA_1" localSheetId="107">'F2_87 (620)'!$A$26:$AP$38</definedName>
    <definedName name="TABLE_AREA_1" localSheetId="99">'G_06 (612)'!#REF!</definedName>
    <definedName name="TABLE_AREA_1" localSheetId="101">'G_15 (614)'!#REF!</definedName>
    <definedName name="TABLE_AREA_1" localSheetId="96">'G_87 (609)'!#REF!</definedName>
    <definedName name="TABLE_AREA_1" localSheetId="37">'G1 (301)'!$A$26:$D$74</definedName>
    <definedName name="TABLE_AREA_1" localSheetId="41">'G1_06 (305)'!$A$26:$D$67</definedName>
    <definedName name="TABLE_AREA_1" localSheetId="45">'G1_15 (309)'!$A$26:$D$67</definedName>
    <definedName name="TABLE_AREA_1" localSheetId="38">'G2 (302)'!$A$26:$D$74</definedName>
    <definedName name="TABLE_AREA_1" localSheetId="42">'G2_06 (306)'!$A$26:$D$67</definedName>
    <definedName name="TABLE_AREA_1" localSheetId="46">'G2_15 (310)'!$A$26:$D$67</definedName>
    <definedName name="TABLE_AREA_1" localSheetId="97">'H_87 (610)'!#REF!</definedName>
    <definedName name="TABLE_AREA_1" localSheetId="39">'H1 (303)'!$A$26:$D$102</definedName>
    <definedName name="TABLE_AREA_1" localSheetId="43">'H1_06 (307)'!$A$26:$D$102</definedName>
    <definedName name="TABLE_AREA_1" localSheetId="47">'H1_15 (311)'!$A$26:$D$102</definedName>
    <definedName name="TABLE_AREA_1" localSheetId="40">'H2 (304)'!$A$26:$D$102</definedName>
    <definedName name="TABLE_AREA_1" localSheetId="44">'H2_06 (308)'!$A$26:$D$102</definedName>
    <definedName name="TABLE_AREA_1" localSheetId="48">'H2_15 (312)'!$A$26:$D$102</definedName>
    <definedName name="TABLE_AREA_1" localSheetId="49">'K (313)'!$A$26:$C$106</definedName>
    <definedName name="TABLE_AREA_1" localSheetId="50">'K_06 (314)'!$A$26:$E$105</definedName>
    <definedName name="TABLE_AREA_1" localSheetId="51">'K_15_65 (315)'!$A$26:$C$106</definedName>
    <definedName name="TABLE_AREA_1" localSheetId="52">'K_15_66 (316)'!$A$26:$C$106</definedName>
    <definedName name="TABLE_AREA_1" localSheetId="53">'K_15_67 (317)'!$A$26:$C$106</definedName>
    <definedName name="TABLE_AREA_1" localSheetId="54">'K_15_68 (318)'!$A$26:$C$106</definedName>
    <definedName name="TABLE_AREA_1" localSheetId="36">'M (229)'!$A$26:$C$38</definedName>
    <definedName name="TABLE_AREA_1" localSheetId="55">'M (319)'!$A$26:$C$38</definedName>
    <definedName name="TABLE_AREA_1" localSheetId="56">'N (320)'!$A$26:$X$38</definedName>
    <definedName name="TABLE_AREA_1" localSheetId="8">'NA1 (201)'!$A$26:$C$68</definedName>
    <definedName name="TABLE_AREA_1" localSheetId="18">'NA1_06 (207)'!$A$26:$D$73</definedName>
    <definedName name="TABLE_AREA_1" localSheetId="23">'NA1_15_65 (212)'!$A$26:$C$73</definedName>
    <definedName name="TABLE_AREA_1" localSheetId="24">'NA1_15_66 (213)'!$A$26:$C$74</definedName>
    <definedName name="TABLE_AREA_1" localSheetId="25">'NA1_15_67 (214)'!$A$26:$C$75</definedName>
    <definedName name="TABLE_AREA_1" localSheetId="26">'NA1_15_68 (215)'!$A$26:$C$76</definedName>
    <definedName name="TABLE_AREA_1" localSheetId="10">'NA2 (202)'!$A$26:$C$68</definedName>
    <definedName name="TABLE_AREA_1" localSheetId="19">'NA2_06 (208)'!$A$26:$D$68</definedName>
    <definedName name="TABLE_AREA_1" localSheetId="27">'NA2_15_65 (216)'!$A$26:$C$73</definedName>
    <definedName name="TABLE_AREA_1" localSheetId="28">'NA2_15_66 (217)'!$A$26:$C$74</definedName>
    <definedName name="TABLE_AREA_1" localSheetId="29">'NA2_15_67 (218)'!$A$26:$C$75</definedName>
    <definedName name="TABLE_AREA_1" localSheetId="30">'NA2_15_68 (219)'!$A$26:$C$76</definedName>
    <definedName name="TABLE_AREA_1" localSheetId="20">'NA3_06 (209)'!$A$26:$D$31</definedName>
    <definedName name="TABLE_AREA_1" localSheetId="14">'NF1 (205)'!$A$26:$C$38</definedName>
    <definedName name="TABLE_AREA_1" localSheetId="21">'NF1_06 (210)'!$A$26:$D$36</definedName>
    <definedName name="TABLE_AREA_1" localSheetId="31">'NF1_15 (220)'!$A$26:$C$31</definedName>
    <definedName name="TABLE_AREA_1" localSheetId="16">'NF2 (206)'!$A$26:$C$38</definedName>
    <definedName name="TABLE_AREA_1" localSheetId="22">'NF2_06 (211)'!$A$26:$D$36</definedName>
    <definedName name="TABLE_AREA_1" localSheetId="32">'NF2_15 (221)'!$A$26:$C$31</definedName>
    <definedName name="TABLE_AREA_1" localSheetId="57">'P (321)'!$A$26:$AF$38</definedName>
    <definedName name="TABLE_AREA_1" localSheetId="71">'Q_15 (335)'!$A$26:$P$38</definedName>
    <definedName name="TABLE_AREA_1" localSheetId="58">'Q1 (322)'!$A$26:$I$38</definedName>
    <definedName name="TABLE_AREA_1" localSheetId="67">'Q1_06 (331)'!$A$26:$L$38</definedName>
    <definedName name="TABLE_AREA_1" localSheetId="59">'Q2 (323)'!$A$26:$AF$38</definedName>
    <definedName name="TABLE_AREA_1" localSheetId="68">'Q2 _06 (332)'!$A$26:$L$38</definedName>
    <definedName name="TABLE_AREA_1" localSheetId="60">'R (324)'!$A$26:$AP$38</definedName>
    <definedName name="TABLE_AREA_1" localSheetId="72">'R_15 (336)'!$A$26:$AY$38</definedName>
    <definedName name="TABLE_AREA_1" localSheetId="69">'R1_06 (333)'!$A$26:$AW$38</definedName>
    <definedName name="TABLE_AREA_1" localSheetId="70">'R2_06 (334)'!$A$26:$AW$38</definedName>
    <definedName name="TABLE_AREA_1" localSheetId="61">'S1 (325)'!$A$26:$S$38</definedName>
    <definedName name="TABLE_AREA_1" localSheetId="62">'S2 (326)'!$A$26:$AP$38</definedName>
    <definedName name="TABLE_AREA_1" localSheetId="114">'S-AP (701)'!$A$26:$C$66</definedName>
    <definedName name="TABLE_AREA_1" localSheetId="63">'T1 (327)'!$A$26:$N$38</definedName>
    <definedName name="TABLE_AREA_1" localSheetId="64">'T2 (328)'!$A$26:$AK$38</definedName>
    <definedName name="TABLE_AREA_1" localSheetId="84">'Table 1 (505)'!$A$26:$M$55</definedName>
    <definedName name="TABLE_AREA_1" localSheetId="85">'Table 2 (506)'!$A$26:$M$34</definedName>
    <definedName name="TABLE_AREA_1" localSheetId="86">'Table 3 (507)'!$A$26:$M$34</definedName>
    <definedName name="TABLE_AREA_1" localSheetId="87">'Table 4 (508)'!#REF!</definedName>
    <definedName name="TABLE_AREA_1" localSheetId="34">'TVIN_15F (227)'!$A$26:$C$76</definedName>
    <definedName name="TABLE_AREA_1" localSheetId="35">'TVIN_15GMP (228)'!$A$26:$C$31</definedName>
    <definedName name="TABLE_AREA_1" localSheetId="33">'TVIN_15M (226)'!$A$26:$C$76</definedName>
    <definedName name="TABLE_AREA_1" localSheetId="65">'U1 (329)'!$A$26:$L$38</definedName>
    <definedName name="TABLE_AREA_1" localSheetId="66">'U2 (330)'!$A$26:$AF$38</definedName>
    <definedName name="TABLE_AREA_1">'A (406)'!$A$26:$M$37</definedName>
    <definedName name="TABLE_ASSUMPTION_SET_1" localSheetId="80">'1 (501)'!$B$21</definedName>
    <definedName name="TABLE_ASSUMPTION_SET_1" localSheetId="117">'1 (801)'!$B$21</definedName>
    <definedName name="TABLE_ASSUMPTION_SET_1" localSheetId="81">'2 (502)'!$B$21</definedName>
    <definedName name="TABLE_ASSUMPTION_SET_1" localSheetId="118">'2 (802)'!$B$21</definedName>
    <definedName name="TABLE_ASSUMPTION_SET_1" localSheetId="82">'3 (503)'!$B$21</definedName>
    <definedName name="TABLE_ASSUMPTION_SET_1" localSheetId="83">'504'!$B$21</definedName>
    <definedName name="TABLE_ASSUMPTION_SET_1" localSheetId="73">'A (401)'!$B$21</definedName>
    <definedName name="TABLE_ASSUMPTION_SET_1" localSheetId="75">'A (403)'!$B$21</definedName>
    <definedName name="TABLE_ASSUMPTION_SET_1" localSheetId="78">'A (406)'!$B$21</definedName>
    <definedName name="TABLE_ASSUMPTION_SET_1" localSheetId="89">'A_06 (602)'!$B$21</definedName>
    <definedName name="TABLE_ASSUMPTION_SET_1" localSheetId="90">'A_15_65 (603)'!$B$21</definedName>
    <definedName name="TABLE_ASSUMPTION_SET_1" localSheetId="91">'A_15_66 (604)'!$B$21</definedName>
    <definedName name="TABLE_ASSUMPTION_SET_1" localSheetId="92">'A_15_67 (605)'!$B$21</definedName>
    <definedName name="TABLE_ASSUMPTION_SET_1" localSheetId="93">'A_15_68 (606)'!$B$21</definedName>
    <definedName name="TABLE_ASSUMPTION_SET_1" localSheetId="88">'A_87 (601)'!$B$21</definedName>
    <definedName name="TABLE_ASSUMPTION_SET_1" localSheetId="9">'A1 (201C)'!$B$21</definedName>
    <definedName name="TABLE_ASSUMPTION_SET_1" localSheetId="11">'A2 (202C)'!$B$21</definedName>
    <definedName name="TABLE_ASSUMPTION_SET_1" localSheetId="74">'B (402)'!$B$21</definedName>
    <definedName name="TABLE_ASSUMPTION_SET_1" localSheetId="76">'B (404)'!$B$21</definedName>
    <definedName name="TABLE_ASSUMPTION_SET_1" localSheetId="79">'B (407)'!$B$21</definedName>
    <definedName name="TABLE_ASSUMPTION_SET_1" localSheetId="108">'B_06 (621)'!$B$21</definedName>
    <definedName name="TABLE_ASSUMPTION_SET_1" localSheetId="112">'B_15 (625)'!$B$21</definedName>
    <definedName name="TABLE_ASSUMPTION_SET_1" localSheetId="94">'B_87 (607)'!$B$21</definedName>
    <definedName name="TABLE_ASSUMPTION_SET_1" localSheetId="115">'B-AP (702)'!$B$21</definedName>
    <definedName name="TABLE_ASSUMPTION_SET_1" localSheetId="77">'C (405)'!$B$21</definedName>
    <definedName name="TABLE_ASSUMPTION_SET_1" localSheetId="116">'C (703)'!$B$21</definedName>
    <definedName name="TABLE_ASSUMPTION_SET_1" localSheetId="109">'C_06 (622)'!$B$21</definedName>
    <definedName name="TABLE_ASSUMPTION_SET_1" localSheetId="113">'C_15 (626)'!$B$21</definedName>
    <definedName name="TABLE_ASSUMPTION_SET_1" localSheetId="95">'C_87 (608)'!$B$21</definedName>
    <definedName name="TABLE_ASSUMPTION_SET_1" localSheetId="110">'D_06 (623)'!$B$21</definedName>
    <definedName name="TABLE_ASSUMPTION_SET_1" localSheetId="12">'D1 (203)'!$B$21</definedName>
    <definedName name="TABLE_ASSUMPTION_SET_1" localSheetId="102">'D1_87 (615)'!$B$21</definedName>
    <definedName name="TABLE_ASSUMPTION_SET_1" localSheetId="13">'D2 (204)'!$B$21</definedName>
    <definedName name="TABLE_ASSUMPTION_SET_1" localSheetId="103">'D2_87 (616)'!$B$21</definedName>
    <definedName name="TABLE_ASSUMPTION_SET_1" localSheetId="111">'E_06 (624)'!$B$21</definedName>
    <definedName name="TABLE_ASSUMPTION_SET_1" localSheetId="104">'E1_87 (617)'!$B$21</definedName>
    <definedName name="TABLE_ASSUMPTION_SET_1" localSheetId="105">'E2_87 (618)'!$B$21</definedName>
    <definedName name="TABLE_ASSUMPTION_SET_1" localSheetId="98">'F_06 (611)'!$B$21</definedName>
    <definedName name="TABLE_ASSUMPTION_SET_1" localSheetId="100">'F_15 (613)'!$B$21</definedName>
    <definedName name="TABLE_ASSUMPTION_SET_1" localSheetId="15">'F1 (205C)'!$B$21</definedName>
    <definedName name="TABLE_ASSUMPTION_SET_1" localSheetId="106">'F1_87 (619)'!$B$21</definedName>
    <definedName name="TABLE_ASSUMPTION_SET_1" localSheetId="17">'F2 (206C)'!$B$21</definedName>
    <definedName name="TABLE_ASSUMPTION_SET_1" localSheetId="107">'F2_87 (620)'!$B$21</definedName>
    <definedName name="TABLE_ASSUMPTION_SET_1" localSheetId="99">'G_06 (612)'!$B$21</definedName>
    <definedName name="TABLE_ASSUMPTION_SET_1" localSheetId="101">'G_15 (614)'!$B$21</definedName>
    <definedName name="TABLE_ASSUMPTION_SET_1" localSheetId="96">'G_87 (609)'!$B$21</definedName>
    <definedName name="TABLE_ASSUMPTION_SET_1" localSheetId="37">'G1 (301)'!$B$21</definedName>
    <definedName name="TABLE_ASSUMPTION_SET_1" localSheetId="41">'G1_06 (305)'!$B$21</definedName>
    <definedName name="TABLE_ASSUMPTION_SET_1" localSheetId="45">'G1_15 (309)'!$B$21</definedName>
    <definedName name="TABLE_ASSUMPTION_SET_1" localSheetId="38">'G2 (302)'!$B$21</definedName>
    <definedName name="TABLE_ASSUMPTION_SET_1" localSheetId="42">'G2_06 (306)'!$B$21</definedName>
    <definedName name="TABLE_ASSUMPTION_SET_1" localSheetId="46">'G2_15 (310)'!$B$21</definedName>
    <definedName name="TABLE_ASSUMPTION_SET_1" localSheetId="97">'H_87 (610)'!$B$21</definedName>
    <definedName name="TABLE_ASSUMPTION_SET_1" localSheetId="39">'H1 (303)'!$B$21</definedName>
    <definedName name="TABLE_ASSUMPTION_SET_1" localSheetId="43">'H1_06 (307)'!$B$21</definedName>
    <definedName name="TABLE_ASSUMPTION_SET_1" localSheetId="47">'H1_15 (311)'!$B$21</definedName>
    <definedName name="TABLE_ASSUMPTION_SET_1" localSheetId="40">'H2 (304)'!$B$21</definedName>
    <definedName name="TABLE_ASSUMPTION_SET_1" localSheetId="44">'H2_06 (308)'!$B$21</definedName>
    <definedName name="TABLE_ASSUMPTION_SET_1" localSheetId="48">'H2_15 (312)'!$B$21</definedName>
    <definedName name="TABLE_ASSUMPTION_SET_1" localSheetId="49">'K (313)'!$B$21</definedName>
    <definedName name="TABLE_ASSUMPTION_SET_1" localSheetId="50">'K_06 (314)'!$B$21</definedName>
    <definedName name="TABLE_ASSUMPTION_SET_1" localSheetId="51">'K_15_65 (315)'!$B$21</definedName>
    <definedName name="TABLE_ASSUMPTION_SET_1" localSheetId="52">'K_15_66 (316)'!$B$21</definedName>
    <definedName name="TABLE_ASSUMPTION_SET_1" localSheetId="53">'K_15_67 (317)'!$B$21</definedName>
    <definedName name="TABLE_ASSUMPTION_SET_1" localSheetId="54">'K_15_68 (318)'!$B$21</definedName>
    <definedName name="TABLE_ASSUMPTION_SET_1" localSheetId="36">'M (229)'!$B$21</definedName>
    <definedName name="TABLE_ASSUMPTION_SET_1" localSheetId="55">'M (319)'!$B$21</definedName>
    <definedName name="TABLE_ASSUMPTION_SET_1" localSheetId="56">'N (320)'!$B$21</definedName>
    <definedName name="TABLE_ASSUMPTION_SET_1" localSheetId="8">'NA1 (201)'!$B$21</definedName>
    <definedName name="TABLE_ASSUMPTION_SET_1" localSheetId="18">'NA1_06 (207)'!$B$21</definedName>
    <definedName name="TABLE_ASSUMPTION_SET_1" localSheetId="23">'NA1_15_65 (212)'!$B$21</definedName>
    <definedName name="TABLE_ASSUMPTION_SET_1" localSheetId="24">'NA1_15_66 (213)'!$B$21</definedName>
    <definedName name="TABLE_ASSUMPTION_SET_1" localSheetId="25">'NA1_15_67 (214)'!$B$21</definedName>
    <definedName name="TABLE_ASSUMPTION_SET_1" localSheetId="26">'NA1_15_68 (215)'!$B$21</definedName>
    <definedName name="TABLE_ASSUMPTION_SET_1" localSheetId="10">'NA2 (202)'!$B$21</definedName>
    <definedName name="TABLE_ASSUMPTION_SET_1" localSheetId="19">'NA2_06 (208)'!$B$21</definedName>
    <definedName name="TABLE_ASSUMPTION_SET_1" localSheetId="27">'NA2_15_65 (216)'!$B$21</definedName>
    <definedName name="TABLE_ASSUMPTION_SET_1" localSheetId="28">'NA2_15_66 (217)'!$B$21</definedName>
    <definedName name="TABLE_ASSUMPTION_SET_1" localSheetId="29">'NA2_15_67 (218)'!$B$21</definedName>
    <definedName name="TABLE_ASSUMPTION_SET_1" localSheetId="30">'NA2_15_68 (219)'!$B$21</definedName>
    <definedName name="TABLE_ASSUMPTION_SET_1" localSheetId="20">'NA3_06 (209)'!$B$21</definedName>
    <definedName name="TABLE_ASSUMPTION_SET_1" localSheetId="14">'NF1 (205)'!$B$21</definedName>
    <definedName name="TABLE_ASSUMPTION_SET_1" localSheetId="21">'NF1_06 (210)'!$B$21</definedName>
    <definedName name="TABLE_ASSUMPTION_SET_1" localSheetId="31">'NF1_15 (220)'!$B$21</definedName>
    <definedName name="TABLE_ASSUMPTION_SET_1" localSheetId="16">'NF2 (206)'!$B$21</definedName>
    <definedName name="TABLE_ASSUMPTION_SET_1" localSheetId="22">'NF2_06 (211)'!$B$21</definedName>
    <definedName name="TABLE_ASSUMPTION_SET_1" localSheetId="32">'NF2_15 (221)'!$B$21</definedName>
    <definedName name="TABLE_ASSUMPTION_SET_1" localSheetId="57">'P (321)'!$B$21</definedName>
    <definedName name="TABLE_ASSUMPTION_SET_1" localSheetId="71">'Q_15 (335)'!$B$21</definedName>
    <definedName name="TABLE_ASSUMPTION_SET_1" localSheetId="58">'Q1 (322)'!$B$21</definedName>
    <definedName name="TABLE_ASSUMPTION_SET_1" localSheetId="67">'Q1_06 (331)'!$B$21</definedName>
    <definedName name="TABLE_ASSUMPTION_SET_1" localSheetId="59">'Q2 (323)'!$B$21</definedName>
    <definedName name="TABLE_ASSUMPTION_SET_1" localSheetId="68">'Q2 _06 (332)'!$B$21</definedName>
    <definedName name="TABLE_ASSUMPTION_SET_1" localSheetId="60">'R (324)'!$B$21</definedName>
    <definedName name="TABLE_ASSUMPTION_SET_1" localSheetId="72">'R_15 (336)'!$B$21</definedName>
    <definedName name="TABLE_ASSUMPTION_SET_1" localSheetId="69">'R1_06 (333)'!$B$21</definedName>
    <definedName name="TABLE_ASSUMPTION_SET_1" localSheetId="70">'R2_06 (334)'!$B$21</definedName>
    <definedName name="TABLE_ASSUMPTION_SET_1" localSheetId="61">'S1 (325)'!$B$21</definedName>
    <definedName name="TABLE_ASSUMPTION_SET_1" localSheetId="62">'S2 (326)'!$B$21</definedName>
    <definedName name="TABLE_ASSUMPTION_SET_1" localSheetId="114">'S-AP (701)'!$B$21</definedName>
    <definedName name="TABLE_ASSUMPTION_SET_1" localSheetId="63">'T1 (327)'!$B$21</definedName>
    <definedName name="TABLE_ASSUMPTION_SET_1" localSheetId="64">'T2 (328)'!$B$21</definedName>
    <definedName name="TABLE_ASSUMPTION_SET_1" localSheetId="84">'Table 1 (505)'!$B$21</definedName>
    <definedName name="TABLE_ASSUMPTION_SET_1" localSheetId="85">'Table 2 (506)'!$B$21</definedName>
    <definedName name="TABLE_ASSUMPTION_SET_1" localSheetId="86">'Table 3 (507)'!$B$21</definedName>
    <definedName name="TABLE_ASSUMPTION_SET_1" localSheetId="34">'TVIN_15F (227)'!$B$21</definedName>
    <definedName name="TABLE_ASSUMPTION_SET_1" localSheetId="35">'TVIN_15GMP (228)'!$B$21</definedName>
    <definedName name="TABLE_ASSUMPTION_SET_1" localSheetId="33">'TVIN_15M (226)'!$B$21</definedName>
    <definedName name="TABLE_ASSUMPTION_SET_1" localSheetId="65">'U1 (329)'!$B$21</definedName>
    <definedName name="TABLE_ASSUMPTION_SET_1" localSheetId="66">'U2 (330)'!$B$21</definedName>
    <definedName name="TABLE_CLIENT" localSheetId="87">'Table 4 (508)'!#REF!</definedName>
    <definedName name="TABLE_CLIENT">'x-Series Number'!$B$7</definedName>
    <definedName name="TABLE_CLIENT_1" localSheetId="80">'1 (501)'!$B$7</definedName>
    <definedName name="TABLE_CLIENT_1" localSheetId="117">'1 (801)'!$B$7</definedName>
    <definedName name="TABLE_CLIENT_1" localSheetId="81">'2 (502)'!$B$7</definedName>
    <definedName name="TABLE_CLIENT_1" localSheetId="118">'2 (802)'!$B$7</definedName>
    <definedName name="TABLE_CLIENT_1" localSheetId="82">'3 (503)'!$B$7</definedName>
    <definedName name="TABLE_CLIENT_1" localSheetId="83">'504'!$B$7</definedName>
    <definedName name="TABLE_CLIENT_1" localSheetId="73">'A (401)'!$B$7</definedName>
    <definedName name="TABLE_CLIENT_1" localSheetId="75">'A (403)'!$B$7</definedName>
    <definedName name="TABLE_CLIENT_1" localSheetId="78">'A (406)'!$B$7</definedName>
    <definedName name="TABLE_CLIENT_1" localSheetId="89">'A_06 (602)'!$B$7</definedName>
    <definedName name="TABLE_CLIENT_1" localSheetId="90">'A_15_65 (603)'!$B$7</definedName>
    <definedName name="TABLE_CLIENT_1" localSheetId="91">'A_15_66 (604)'!$B$7</definedName>
    <definedName name="TABLE_CLIENT_1" localSheetId="92">'A_15_67 (605)'!$B$7</definedName>
    <definedName name="TABLE_CLIENT_1" localSheetId="93">'A_15_68 (606)'!$B$7</definedName>
    <definedName name="TABLE_CLIENT_1" localSheetId="88">'A_87 (601)'!$B$7</definedName>
    <definedName name="TABLE_CLIENT_1" localSheetId="9">'A1 (201C)'!$B$7</definedName>
    <definedName name="TABLE_CLIENT_1" localSheetId="11">'A2 (202C)'!$B$7</definedName>
    <definedName name="TABLE_CLIENT_1" localSheetId="74">'B (402)'!$B$7</definedName>
    <definedName name="TABLE_CLIENT_1" localSheetId="76">'B (404)'!$B$7</definedName>
    <definedName name="TABLE_CLIENT_1" localSheetId="79">'B (407)'!$B$7</definedName>
    <definedName name="TABLE_CLIENT_1" localSheetId="108">'B_06 (621)'!$B$7</definedName>
    <definedName name="TABLE_CLIENT_1" localSheetId="112">'B_15 (625)'!$B$7</definedName>
    <definedName name="TABLE_CLIENT_1" localSheetId="94">'B_87 (607)'!$B$7</definedName>
    <definedName name="TABLE_CLIENT_1" localSheetId="115">'B-AP (702)'!$B$7</definedName>
    <definedName name="TABLE_CLIENT_1" localSheetId="77">'C (405)'!$B$7</definedName>
    <definedName name="TABLE_CLIENT_1" localSheetId="116">'C (703)'!$B$7</definedName>
    <definedName name="TABLE_CLIENT_1" localSheetId="109">'C_06 (622)'!$B$7</definedName>
    <definedName name="TABLE_CLIENT_1" localSheetId="113">'C_15 (626)'!$B$7</definedName>
    <definedName name="TABLE_CLIENT_1" localSheetId="95">'C_87 (608)'!$B$7</definedName>
    <definedName name="TABLE_CLIENT_1" localSheetId="110">'D_06 (623)'!$B$7</definedName>
    <definedName name="TABLE_CLIENT_1" localSheetId="12">'D1 (203)'!$B$7</definedName>
    <definedName name="TABLE_CLIENT_1" localSheetId="102">'D1_87 (615)'!$B$7</definedName>
    <definedName name="TABLE_CLIENT_1" localSheetId="13">'D2 (204)'!$B$7</definedName>
    <definedName name="TABLE_CLIENT_1" localSheetId="103">'D2_87 (616)'!$B$7</definedName>
    <definedName name="TABLE_CLIENT_1" localSheetId="111">'E_06 (624)'!$B$7</definedName>
    <definedName name="TABLE_CLIENT_1" localSheetId="104">'E1_87 (617)'!$B$7</definedName>
    <definedName name="TABLE_CLIENT_1" localSheetId="105">'E2_87 (618)'!$B$7</definedName>
    <definedName name="TABLE_CLIENT_1" localSheetId="98">'F_06 (611)'!$B$7</definedName>
    <definedName name="TABLE_CLIENT_1" localSheetId="100">'F_15 (613)'!$B$7</definedName>
    <definedName name="TABLE_CLIENT_1" localSheetId="15">'F1 (205C)'!$B$7</definedName>
    <definedName name="TABLE_CLIENT_1" localSheetId="106">'F1_87 (619)'!$B$7</definedName>
    <definedName name="TABLE_CLIENT_1" localSheetId="17">'F2 (206C)'!$B$7</definedName>
    <definedName name="TABLE_CLIENT_1" localSheetId="107">'F2_87 (620)'!$B$7</definedName>
    <definedName name="TABLE_CLIENT_1" localSheetId="99">'G_06 (612)'!$B$7</definedName>
    <definedName name="TABLE_CLIENT_1" localSheetId="101">'G_15 (614)'!$B$7</definedName>
    <definedName name="TABLE_CLIENT_1" localSheetId="96">'G_87 (609)'!$B$7</definedName>
    <definedName name="TABLE_CLIENT_1" localSheetId="37">'G1 (301)'!$B$7</definedName>
    <definedName name="TABLE_CLIENT_1" localSheetId="41">'G1_06 (305)'!$B$7</definedName>
    <definedName name="TABLE_CLIENT_1" localSheetId="45">'G1_15 (309)'!$B$7</definedName>
    <definedName name="TABLE_CLIENT_1" localSheetId="38">'G2 (302)'!$B$7</definedName>
    <definedName name="TABLE_CLIENT_1" localSheetId="42">'G2_06 (306)'!$B$7</definedName>
    <definedName name="TABLE_CLIENT_1" localSheetId="46">'G2_15 (310)'!$B$7</definedName>
    <definedName name="TABLE_CLIENT_1" localSheetId="97">'H_87 (610)'!$B$7</definedName>
    <definedName name="TABLE_CLIENT_1" localSheetId="39">'H1 (303)'!$B$7</definedName>
    <definedName name="TABLE_CLIENT_1" localSheetId="43">'H1_06 (307)'!$B$7</definedName>
    <definedName name="TABLE_CLIENT_1" localSheetId="47">'H1_15 (311)'!$B$7</definedName>
    <definedName name="TABLE_CLIENT_1" localSheetId="40">'H2 (304)'!$B$7</definedName>
    <definedName name="TABLE_CLIENT_1" localSheetId="44">'H2_06 (308)'!$B$7</definedName>
    <definedName name="TABLE_CLIENT_1" localSheetId="48">'H2_15 (312)'!$B$7</definedName>
    <definedName name="TABLE_CLIENT_1" localSheetId="49">'K (313)'!$B$7</definedName>
    <definedName name="TABLE_CLIENT_1" localSheetId="50">'K_06 (314)'!$B$7</definedName>
    <definedName name="TABLE_CLIENT_1" localSheetId="51">'K_15_65 (315)'!$B$7</definedName>
    <definedName name="TABLE_CLIENT_1" localSheetId="52">'K_15_66 (316)'!$B$7</definedName>
    <definedName name="TABLE_CLIENT_1" localSheetId="53">'K_15_67 (317)'!$B$7</definedName>
    <definedName name="TABLE_CLIENT_1" localSheetId="54">'K_15_68 (318)'!$B$7</definedName>
    <definedName name="TABLE_CLIENT_1" localSheetId="36">'M (229)'!$B$7</definedName>
    <definedName name="TABLE_CLIENT_1" localSheetId="55">'M (319)'!$B$7</definedName>
    <definedName name="TABLE_CLIENT_1" localSheetId="56">'N (320)'!$B$7</definedName>
    <definedName name="TABLE_CLIENT_1" localSheetId="8">'NA1 (201)'!$B$7</definedName>
    <definedName name="TABLE_CLIENT_1" localSheetId="18">'NA1_06 (207)'!$B$7</definedName>
    <definedName name="TABLE_CLIENT_1" localSheetId="23">'NA1_15_65 (212)'!$B$7</definedName>
    <definedName name="TABLE_CLIENT_1" localSheetId="24">'NA1_15_66 (213)'!$B$7</definedName>
    <definedName name="TABLE_CLIENT_1" localSheetId="25">'NA1_15_67 (214)'!$B$7</definedName>
    <definedName name="TABLE_CLIENT_1" localSheetId="26">'NA1_15_68 (215)'!$B$7</definedName>
    <definedName name="TABLE_CLIENT_1" localSheetId="10">'NA2 (202)'!$B$7</definedName>
    <definedName name="TABLE_CLIENT_1" localSheetId="19">'NA2_06 (208)'!$B$7</definedName>
    <definedName name="TABLE_CLIENT_1" localSheetId="27">'NA2_15_65 (216)'!$B$7</definedName>
    <definedName name="TABLE_CLIENT_1" localSheetId="28">'NA2_15_66 (217)'!$B$7</definedName>
    <definedName name="TABLE_CLIENT_1" localSheetId="29">'NA2_15_67 (218)'!$B$7</definedName>
    <definedName name="TABLE_CLIENT_1" localSheetId="30">'NA2_15_68 (219)'!$B$7</definedName>
    <definedName name="TABLE_CLIENT_1" localSheetId="20">'NA3_06 (209)'!$B$7</definedName>
    <definedName name="TABLE_CLIENT_1" localSheetId="14">'NF1 (205)'!$B$7</definedName>
    <definedName name="TABLE_CLIENT_1" localSheetId="21">'NF1_06 (210)'!$B$7</definedName>
    <definedName name="TABLE_CLIENT_1" localSheetId="31">'NF1_15 (220)'!$B$7</definedName>
    <definedName name="TABLE_CLIENT_1" localSheetId="16">'NF2 (206)'!$B$7</definedName>
    <definedName name="TABLE_CLIENT_1" localSheetId="22">'NF2_06 (211)'!$B$7</definedName>
    <definedName name="TABLE_CLIENT_1" localSheetId="32">'NF2_15 (221)'!$B$7</definedName>
    <definedName name="TABLE_CLIENT_1" localSheetId="57">'P (321)'!$B$7</definedName>
    <definedName name="TABLE_CLIENT_1" localSheetId="71">'Q_15 (335)'!$B$7</definedName>
    <definedName name="TABLE_CLIENT_1" localSheetId="58">'Q1 (322)'!$B$7</definedName>
    <definedName name="TABLE_CLIENT_1" localSheetId="67">'Q1_06 (331)'!$B$7</definedName>
    <definedName name="TABLE_CLIENT_1" localSheetId="59">'Q2 (323)'!$B$7</definedName>
    <definedName name="TABLE_CLIENT_1" localSheetId="68">'Q2 _06 (332)'!$B$7</definedName>
    <definedName name="TABLE_CLIENT_1" localSheetId="60">'R (324)'!$B$7</definedName>
    <definedName name="TABLE_CLIENT_1" localSheetId="72">'R_15 (336)'!$B$7</definedName>
    <definedName name="TABLE_CLIENT_1" localSheetId="69">'R1_06 (333)'!$B$7</definedName>
    <definedName name="TABLE_CLIENT_1" localSheetId="70">'R2_06 (334)'!$B$7</definedName>
    <definedName name="TABLE_CLIENT_1" localSheetId="61">'S1 (325)'!$B$7</definedName>
    <definedName name="TABLE_CLIENT_1" localSheetId="62">'S2 (326)'!$B$7</definedName>
    <definedName name="TABLE_CLIENT_1" localSheetId="114">'S-AP (701)'!$B$7</definedName>
    <definedName name="TABLE_CLIENT_1" localSheetId="63">'T1 (327)'!$B$7</definedName>
    <definedName name="TABLE_CLIENT_1" localSheetId="64">'T2 (328)'!$B$7</definedName>
    <definedName name="TABLE_CLIENT_1" localSheetId="84">'Table 1 (505)'!$B$7</definedName>
    <definedName name="TABLE_CLIENT_1" localSheetId="85">'Table 2 (506)'!$B$7</definedName>
    <definedName name="TABLE_CLIENT_1" localSheetId="86">'Table 3 (507)'!$B$7</definedName>
    <definedName name="TABLE_CLIENT_1" localSheetId="87">'Table 4 (508)'!#REF!</definedName>
    <definedName name="TABLE_CLIENT_1" localSheetId="34">'TVIN_15F (227)'!$B$7</definedName>
    <definedName name="TABLE_CLIENT_1" localSheetId="35">'TVIN_15GMP (228)'!$B$7</definedName>
    <definedName name="TABLE_CLIENT_1" localSheetId="33">'TVIN_15M (226)'!$B$7</definedName>
    <definedName name="TABLE_CLIENT_1" localSheetId="65">'U1 (329)'!$B$7</definedName>
    <definedName name="TABLE_CLIENT_1" localSheetId="66">'U2 (330)'!$B$7</definedName>
    <definedName name="TABLE_DATE_IMPLEMENTED" localSheetId="73">'A (401)'!#REF!</definedName>
    <definedName name="TABLE_DATE_IMPLEMENTED" localSheetId="75">'A (403)'!#REF!</definedName>
    <definedName name="TABLE_DATE_IMPLEMENTED" localSheetId="89">'A_06 (602)'!#REF!</definedName>
    <definedName name="TABLE_DATE_IMPLEMENTED" localSheetId="90">'A_15_65 (603)'!#REF!</definedName>
    <definedName name="TABLE_DATE_IMPLEMENTED" localSheetId="91">'A_15_66 (604)'!#REF!</definedName>
    <definedName name="TABLE_DATE_IMPLEMENTED" localSheetId="92">'A_15_67 (605)'!#REF!</definedName>
    <definedName name="TABLE_DATE_IMPLEMENTED" localSheetId="93">'A_15_68 (606)'!#REF!</definedName>
    <definedName name="TABLE_DATE_IMPLEMENTED" localSheetId="88">'A_87 (601)'!#REF!</definedName>
    <definedName name="TABLE_DATE_IMPLEMENTED" localSheetId="74">'B (402)'!#REF!</definedName>
    <definedName name="TABLE_DATE_IMPLEMENTED" localSheetId="76">'B (404)'!#REF!</definedName>
    <definedName name="TABLE_DATE_IMPLEMENTED" localSheetId="108">'B_06 (621)'!#REF!</definedName>
    <definedName name="TABLE_DATE_IMPLEMENTED" localSheetId="112">'B_15 (625)'!#REF!</definedName>
    <definedName name="TABLE_DATE_IMPLEMENTED" localSheetId="94">'B_87 (607)'!#REF!</definedName>
    <definedName name="TABLE_DATE_IMPLEMENTED" localSheetId="115">'B-AP (702)'!#REF!</definedName>
    <definedName name="TABLE_DATE_IMPLEMENTED" localSheetId="77">'C (405)'!#REF!</definedName>
    <definedName name="TABLE_DATE_IMPLEMENTED" localSheetId="116">'C (703)'!#REF!</definedName>
    <definedName name="TABLE_DATE_IMPLEMENTED" localSheetId="109">'C_06 (622)'!#REF!</definedName>
    <definedName name="TABLE_DATE_IMPLEMENTED" localSheetId="113">'C_15 (626)'!#REF!</definedName>
    <definedName name="TABLE_DATE_IMPLEMENTED" localSheetId="95">'C_87 (608)'!#REF!</definedName>
    <definedName name="TABLE_DATE_IMPLEMENTED" localSheetId="110">'D_06 (623)'!#REF!</definedName>
    <definedName name="TABLE_DATE_IMPLEMENTED" localSheetId="102">'D1_87 (615)'!#REF!</definedName>
    <definedName name="TABLE_DATE_IMPLEMENTED" localSheetId="103">'D2_87 (616)'!#REF!</definedName>
    <definedName name="TABLE_DATE_IMPLEMENTED" localSheetId="111">'E_06 (624)'!#REF!</definedName>
    <definedName name="TABLE_DATE_IMPLEMENTED" localSheetId="104">'E1_87 (617)'!#REF!</definedName>
    <definedName name="TABLE_DATE_IMPLEMENTED" localSheetId="105">'E2_87 (618)'!#REF!</definedName>
    <definedName name="TABLE_DATE_IMPLEMENTED" localSheetId="98">'F_06 (611)'!#REF!</definedName>
    <definedName name="TABLE_DATE_IMPLEMENTED" localSheetId="100">'F_15 (613)'!#REF!</definedName>
    <definedName name="TABLE_DATE_IMPLEMENTED" localSheetId="106">'F1_87 (619)'!#REF!</definedName>
    <definedName name="TABLE_DATE_IMPLEMENTED" localSheetId="107">'F2_87 (620)'!#REF!</definedName>
    <definedName name="TABLE_DATE_IMPLEMENTED" localSheetId="99">'G_06 (612)'!#REF!</definedName>
    <definedName name="TABLE_DATE_IMPLEMENTED" localSheetId="101">'G_15 (614)'!#REF!</definedName>
    <definedName name="TABLE_DATE_IMPLEMENTED" localSheetId="96">'G_87 (609)'!#REF!</definedName>
    <definedName name="TABLE_DATE_IMPLEMENTED" localSheetId="97">'H_87 (610)'!#REF!</definedName>
    <definedName name="TABLE_DATE_IMPLEMENTED" localSheetId="114">'S-AP (701)'!#REF!</definedName>
    <definedName name="TABLE_DATE_IMPLEMENTED" localSheetId="87">'Table 4 (508)'!#REF!</definedName>
    <definedName name="TABLE_DATE_IMPLEMENTED" localSheetId="34">'TVIN_15F (227)'!#REF!</definedName>
    <definedName name="TABLE_DATE_IMPLEMENTED" localSheetId="35">'TVIN_15GMP (228)'!#REF!</definedName>
    <definedName name="TABLE_DATE_IMPLEMENTED" localSheetId="33">'TVIN_15M (226)'!#REF!</definedName>
    <definedName name="TABLE_DATE_IMPLEMENTED">'x-Series Number'!$B$19</definedName>
    <definedName name="TABLE_DATE_IMPLEMENTED_1" localSheetId="80">'1 (501)'!$B$19</definedName>
    <definedName name="TABLE_DATE_IMPLEMENTED_1" localSheetId="117">'1 (801)'!$B$19</definedName>
    <definedName name="TABLE_DATE_IMPLEMENTED_1" localSheetId="81">'2 (502)'!$B$19</definedName>
    <definedName name="TABLE_DATE_IMPLEMENTED_1" localSheetId="118">'2 (802)'!$B$19</definedName>
    <definedName name="TABLE_DATE_IMPLEMENTED_1" localSheetId="82">'3 (503)'!$B$19</definedName>
    <definedName name="TABLE_DATE_IMPLEMENTED_1" localSheetId="83">'504'!$B$19</definedName>
    <definedName name="TABLE_DATE_IMPLEMENTED_1" localSheetId="73">'A (401)'!$B$19</definedName>
    <definedName name="TABLE_DATE_IMPLEMENTED_1" localSheetId="75">'A (403)'!$B$19</definedName>
    <definedName name="TABLE_DATE_IMPLEMENTED_1" localSheetId="78">'A (406)'!$B$19</definedName>
    <definedName name="TABLE_DATE_IMPLEMENTED_1" localSheetId="89">'A_06 (602)'!$B$19</definedName>
    <definedName name="TABLE_DATE_IMPLEMENTED_1" localSheetId="90">'A_15_65 (603)'!$B$19</definedName>
    <definedName name="TABLE_DATE_IMPLEMENTED_1" localSheetId="91">'A_15_66 (604)'!$B$19</definedName>
    <definedName name="TABLE_DATE_IMPLEMENTED_1" localSheetId="92">'A_15_67 (605)'!$B$19</definedName>
    <definedName name="TABLE_DATE_IMPLEMENTED_1" localSheetId="93">'A_15_68 (606)'!$B$19</definedName>
    <definedName name="TABLE_DATE_IMPLEMENTED_1" localSheetId="88">'A_87 (601)'!$B$19</definedName>
    <definedName name="TABLE_DATE_IMPLEMENTED_1" localSheetId="9">'A1 (201C)'!$B$19</definedName>
    <definedName name="TABLE_DATE_IMPLEMENTED_1" localSheetId="11">'A2 (202C)'!$B$19</definedName>
    <definedName name="TABLE_DATE_IMPLEMENTED_1" localSheetId="74">'B (402)'!$B$19</definedName>
    <definedName name="TABLE_DATE_IMPLEMENTED_1" localSheetId="76">'B (404)'!$B$19</definedName>
    <definedName name="TABLE_DATE_IMPLEMENTED_1" localSheetId="79">'B (407)'!$B$19</definedName>
    <definedName name="TABLE_DATE_IMPLEMENTED_1" localSheetId="108">'B_06 (621)'!$B$19</definedName>
    <definedName name="TABLE_DATE_IMPLEMENTED_1" localSheetId="112">'B_15 (625)'!$B$19</definedName>
    <definedName name="TABLE_DATE_IMPLEMENTED_1" localSheetId="94">'B_87 (607)'!$B$19</definedName>
    <definedName name="TABLE_DATE_IMPLEMENTED_1" localSheetId="115">'B-AP (702)'!$B$19</definedName>
    <definedName name="TABLE_DATE_IMPLEMENTED_1" localSheetId="77">'C (405)'!$B$19</definedName>
    <definedName name="TABLE_DATE_IMPLEMENTED_1" localSheetId="116">'C (703)'!$B$19</definedName>
    <definedName name="TABLE_DATE_IMPLEMENTED_1" localSheetId="109">'C_06 (622)'!$B$19</definedName>
    <definedName name="TABLE_DATE_IMPLEMENTED_1" localSheetId="113">'C_15 (626)'!$B$19</definedName>
    <definedName name="TABLE_DATE_IMPLEMENTED_1" localSheetId="95">'C_87 (608)'!$B$19</definedName>
    <definedName name="TABLE_DATE_IMPLEMENTED_1" localSheetId="110">'D_06 (623)'!$B$19</definedName>
    <definedName name="TABLE_DATE_IMPLEMENTED_1" localSheetId="12">'D1 (203)'!$B$19</definedName>
    <definedName name="TABLE_DATE_IMPLEMENTED_1" localSheetId="102">'D1_87 (615)'!$B$19</definedName>
    <definedName name="TABLE_DATE_IMPLEMENTED_1" localSheetId="13">'D2 (204)'!$B$19</definedName>
    <definedName name="TABLE_DATE_IMPLEMENTED_1" localSheetId="103">'D2_87 (616)'!$B$19</definedName>
    <definedName name="TABLE_DATE_IMPLEMENTED_1" localSheetId="111">'E_06 (624)'!$B$19</definedName>
    <definedName name="TABLE_DATE_IMPLEMENTED_1" localSheetId="104">'E1_87 (617)'!$B$19</definedName>
    <definedName name="TABLE_DATE_IMPLEMENTED_1" localSheetId="105">'E2_87 (618)'!$B$19</definedName>
    <definedName name="TABLE_DATE_IMPLEMENTED_1" localSheetId="98">'F_06 (611)'!$B$19</definedName>
    <definedName name="TABLE_DATE_IMPLEMENTED_1" localSheetId="100">'F_15 (613)'!$B$19</definedName>
    <definedName name="TABLE_DATE_IMPLEMENTED_1" localSheetId="15">'F1 (205C)'!$B$19</definedName>
    <definedName name="TABLE_DATE_IMPLEMENTED_1" localSheetId="106">'F1_87 (619)'!$B$19</definedName>
    <definedName name="TABLE_DATE_IMPLEMENTED_1" localSheetId="17">'F2 (206C)'!$B$19</definedName>
    <definedName name="TABLE_DATE_IMPLEMENTED_1" localSheetId="107">'F2_87 (620)'!$B$19</definedName>
    <definedName name="TABLE_DATE_IMPLEMENTED_1" localSheetId="99">'G_06 (612)'!$B$19</definedName>
    <definedName name="TABLE_DATE_IMPLEMENTED_1" localSheetId="101">'G_15 (614)'!$B$19</definedName>
    <definedName name="TABLE_DATE_IMPLEMENTED_1" localSheetId="96">'G_87 (609)'!$B$19</definedName>
    <definedName name="TABLE_DATE_IMPLEMENTED_1" localSheetId="37">'G1 (301)'!$B$19</definedName>
    <definedName name="TABLE_DATE_IMPLEMENTED_1" localSheetId="41">'G1_06 (305)'!$B$19</definedName>
    <definedName name="TABLE_DATE_IMPLEMENTED_1" localSheetId="45">'G1_15 (309)'!$B$19</definedName>
    <definedName name="TABLE_DATE_IMPLEMENTED_1" localSheetId="38">'G2 (302)'!$B$19</definedName>
    <definedName name="TABLE_DATE_IMPLEMENTED_1" localSheetId="42">'G2_06 (306)'!$B$19</definedName>
    <definedName name="TABLE_DATE_IMPLEMENTED_1" localSheetId="46">'G2_15 (310)'!$B$19</definedName>
    <definedName name="TABLE_DATE_IMPLEMENTED_1" localSheetId="97">'H_87 (610)'!$B$19</definedName>
    <definedName name="TABLE_DATE_IMPLEMENTED_1" localSheetId="39">'H1 (303)'!$B$19</definedName>
    <definedName name="TABLE_DATE_IMPLEMENTED_1" localSheetId="43">'H1_06 (307)'!$B$19</definedName>
    <definedName name="TABLE_DATE_IMPLEMENTED_1" localSheetId="47">'H1_15 (311)'!$B$19</definedName>
    <definedName name="TABLE_DATE_IMPLEMENTED_1" localSheetId="40">'H2 (304)'!$B$19</definedName>
    <definedName name="TABLE_DATE_IMPLEMENTED_1" localSheetId="44">'H2_06 (308)'!$B$19</definedName>
    <definedName name="TABLE_DATE_IMPLEMENTED_1" localSheetId="48">'H2_15 (312)'!$B$19</definedName>
    <definedName name="TABLE_DATE_IMPLEMENTED_1" localSheetId="49">'K (313)'!$B$19</definedName>
    <definedName name="TABLE_DATE_IMPLEMENTED_1" localSheetId="50">'K_06 (314)'!$B$19</definedName>
    <definedName name="TABLE_DATE_IMPLEMENTED_1" localSheetId="51">'K_15_65 (315)'!$B$19</definedName>
    <definedName name="TABLE_DATE_IMPLEMENTED_1" localSheetId="52">'K_15_66 (316)'!$B$19</definedName>
    <definedName name="TABLE_DATE_IMPLEMENTED_1" localSheetId="53">'K_15_67 (317)'!$B$19</definedName>
    <definedName name="TABLE_DATE_IMPLEMENTED_1" localSheetId="54">'K_15_68 (318)'!$B$19</definedName>
    <definedName name="TABLE_DATE_IMPLEMENTED_1" localSheetId="36">'M (229)'!$B$19</definedName>
    <definedName name="TABLE_DATE_IMPLEMENTED_1" localSheetId="55">'M (319)'!$B$19</definedName>
    <definedName name="TABLE_DATE_IMPLEMENTED_1" localSheetId="56">'N (320)'!$B$19</definedName>
    <definedName name="TABLE_DATE_IMPLEMENTED_1" localSheetId="8">'NA1 (201)'!$B$19</definedName>
    <definedName name="TABLE_DATE_IMPLEMENTED_1" localSheetId="18">'NA1_06 (207)'!$B$19</definedName>
    <definedName name="TABLE_DATE_IMPLEMENTED_1" localSheetId="23">'NA1_15_65 (212)'!$B$19</definedName>
    <definedName name="TABLE_DATE_IMPLEMENTED_1" localSheetId="24">'NA1_15_66 (213)'!$B$19</definedName>
    <definedName name="TABLE_DATE_IMPLEMENTED_1" localSheetId="25">'NA1_15_67 (214)'!$B$19</definedName>
    <definedName name="TABLE_DATE_IMPLEMENTED_1" localSheetId="26">'NA1_15_68 (215)'!$B$19</definedName>
    <definedName name="TABLE_DATE_IMPLEMENTED_1" localSheetId="10">'NA2 (202)'!$B$19</definedName>
    <definedName name="TABLE_DATE_IMPLEMENTED_1" localSheetId="19">'NA2_06 (208)'!$B$19</definedName>
    <definedName name="TABLE_DATE_IMPLEMENTED_1" localSheetId="27">'NA2_15_65 (216)'!$B$19</definedName>
    <definedName name="TABLE_DATE_IMPLEMENTED_1" localSheetId="28">'NA2_15_66 (217)'!$B$19</definedName>
    <definedName name="TABLE_DATE_IMPLEMENTED_1" localSheetId="29">'NA2_15_67 (218)'!$B$19</definedName>
    <definedName name="TABLE_DATE_IMPLEMENTED_1" localSheetId="30">'NA2_15_68 (219)'!$B$19</definedName>
    <definedName name="TABLE_DATE_IMPLEMENTED_1" localSheetId="20">'NA3_06 (209)'!$B$19</definedName>
    <definedName name="TABLE_DATE_IMPLEMENTED_1" localSheetId="14">'NF1 (205)'!$B$19</definedName>
    <definedName name="TABLE_DATE_IMPLEMENTED_1" localSheetId="21">'NF1_06 (210)'!$B$19</definedName>
    <definedName name="TABLE_DATE_IMPLEMENTED_1" localSheetId="31">'NF1_15 (220)'!$B$19</definedName>
    <definedName name="TABLE_DATE_IMPLEMENTED_1" localSheetId="16">'NF2 (206)'!$B$19</definedName>
    <definedName name="TABLE_DATE_IMPLEMENTED_1" localSheetId="22">'NF2_06 (211)'!$B$19</definedName>
    <definedName name="TABLE_DATE_IMPLEMENTED_1" localSheetId="32">'NF2_15 (221)'!$B$19</definedName>
    <definedName name="TABLE_DATE_IMPLEMENTED_1" localSheetId="57">'P (321)'!$B$19</definedName>
    <definedName name="TABLE_DATE_IMPLEMENTED_1" localSheetId="71">'Q_15 (335)'!$B$19</definedName>
    <definedName name="TABLE_DATE_IMPLEMENTED_1" localSheetId="58">'Q1 (322)'!$B$19</definedName>
    <definedName name="TABLE_DATE_IMPLEMENTED_1" localSheetId="67">'Q1_06 (331)'!$B$19</definedName>
    <definedName name="TABLE_DATE_IMPLEMENTED_1" localSheetId="59">'Q2 (323)'!$B$19</definedName>
    <definedName name="TABLE_DATE_IMPLEMENTED_1" localSheetId="68">'Q2 _06 (332)'!$B$19</definedName>
    <definedName name="TABLE_DATE_IMPLEMENTED_1" localSheetId="60">'R (324)'!$B$19</definedName>
    <definedName name="TABLE_DATE_IMPLEMENTED_1" localSheetId="72">'R_15 (336)'!$B$19</definedName>
    <definedName name="TABLE_DATE_IMPLEMENTED_1" localSheetId="69">'R1_06 (333)'!$B$19</definedName>
    <definedName name="TABLE_DATE_IMPLEMENTED_1" localSheetId="70">'R2_06 (334)'!$B$19</definedName>
    <definedName name="TABLE_DATE_IMPLEMENTED_1" localSheetId="61">'S1 (325)'!$B$19</definedName>
    <definedName name="TABLE_DATE_IMPLEMENTED_1" localSheetId="62">'S2 (326)'!$B$19</definedName>
    <definedName name="TABLE_DATE_IMPLEMENTED_1" localSheetId="114">'S-AP (701)'!$B$19</definedName>
    <definedName name="TABLE_DATE_IMPLEMENTED_1" localSheetId="63">'T1 (327)'!$B$19</definedName>
    <definedName name="TABLE_DATE_IMPLEMENTED_1" localSheetId="64">'T2 (328)'!$B$19</definedName>
    <definedName name="TABLE_DATE_IMPLEMENTED_1" localSheetId="84">'Table 1 (505)'!$B$19</definedName>
    <definedName name="TABLE_DATE_IMPLEMENTED_1" localSheetId="85">'Table 2 (506)'!$B$19</definedName>
    <definedName name="TABLE_DATE_IMPLEMENTED_1" localSheetId="86">'Table 3 (507)'!$B$19</definedName>
    <definedName name="TABLE_DATE_IMPLEMENTED_1" localSheetId="87">'Table 4 (508)'!#REF!</definedName>
    <definedName name="TABLE_DATE_IMPLEMENTED_1" localSheetId="34">'TVIN_15F (227)'!$B$19</definedName>
    <definedName name="TABLE_DATE_IMPLEMENTED_1" localSheetId="35">'TVIN_15GMP (228)'!$B$19</definedName>
    <definedName name="TABLE_DATE_IMPLEMENTED_1" localSheetId="33">'TVIN_15M (226)'!$B$19</definedName>
    <definedName name="TABLE_DATE_IMPLEMENTED_1" localSheetId="65">'U1 (329)'!$B$19</definedName>
    <definedName name="TABLE_DATE_IMPLEMENTED_1" localSheetId="66">'U2 (330)'!$B$19</definedName>
    <definedName name="TABLE_DATE_ISSUED" localSheetId="88">'A_87 (601)'!#REF!</definedName>
    <definedName name="TABLE_DATE_ISSUED" localSheetId="87">'Table 4 (508)'!#REF!</definedName>
    <definedName name="TABLE_DATE_ISSUED" localSheetId="34">'TVIN_15F (227)'!#REF!</definedName>
    <definedName name="TABLE_DATE_ISSUED">'x-Series Number'!$B$18</definedName>
    <definedName name="TABLE_DATE_ISSUED_1" localSheetId="80">'1 (501)'!$B$18</definedName>
    <definedName name="TABLE_DATE_ISSUED_1" localSheetId="117">'1 (801)'!$B$18</definedName>
    <definedName name="TABLE_DATE_ISSUED_1" localSheetId="81">'2 (502)'!$B$18</definedName>
    <definedName name="TABLE_DATE_ISSUED_1" localSheetId="118">'2 (802)'!$B$18</definedName>
    <definedName name="TABLE_DATE_ISSUED_1" localSheetId="82">'3 (503)'!$B$18</definedName>
    <definedName name="TABLE_DATE_ISSUED_1" localSheetId="83">'504'!$B$18</definedName>
    <definedName name="TABLE_DATE_ISSUED_1" localSheetId="73">'A (401)'!$B$18</definedName>
    <definedName name="TABLE_DATE_ISSUED_1" localSheetId="75">'A (403)'!$B$18</definedName>
    <definedName name="TABLE_DATE_ISSUED_1" localSheetId="78">'A (406)'!$B$18</definedName>
    <definedName name="TABLE_DATE_ISSUED_1" localSheetId="89">'A_06 (602)'!$B$18</definedName>
    <definedName name="TABLE_DATE_ISSUED_1" localSheetId="90">'A_15_65 (603)'!$B$18</definedName>
    <definedName name="TABLE_DATE_ISSUED_1" localSheetId="91">'A_15_66 (604)'!$B$18</definedName>
    <definedName name="TABLE_DATE_ISSUED_1" localSheetId="92">'A_15_67 (605)'!$B$18</definedName>
    <definedName name="TABLE_DATE_ISSUED_1" localSheetId="93">'A_15_68 (606)'!$B$18</definedName>
    <definedName name="TABLE_DATE_ISSUED_1" localSheetId="88">'A_87 (601)'!$B$18</definedName>
    <definedName name="TABLE_DATE_ISSUED_1" localSheetId="9">'A1 (201C)'!$B$18</definedName>
    <definedName name="TABLE_DATE_ISSUED_1" localSheetId="11">'A2 (202C)'!$B$18</definedName>
    <definedName name="TABLE_DATE_ISSUED_1" localSheetId="74">'B (402)'!$B$18</definedName>
    <definedName name="TABLE_DATE_ISSUED_1" localSheetId="76">'B (404)'!$B$18</definedName>
    <definedName name="TABLE_DATE_ISSUED_1" localSheetId="79">'B (407)'!$B$18</definedName>
    <definedName name="TABLE_DATE_ISSUED_1" localSheetId="108">'B_06 (621)'!$B$18</definedName>
    <definedName name="TABLE_DATE_ISSUED_1" localSheetId="112">'B_15 (625)'!$B$18</definedName>
    <definedName name="TABLE_DATE_ISSUED_1" localSheetId="94">'B_87 (607)'!$B$18</definedName>
    <definedName name="TABLE_DATE_ISSUED_1" localSheetId="115">'B-AP (702)'!$B$18</definedName>
    <definedName name="TABLE_DATE_ISSUED_1" localSheetId="77">'C (405)'!$B$18</definedName>
    <definedName name="TABLE_DATE_ISSUED_1" localSheetId="116">'C (703)'!$B$18</definedName>
    <definedName name="TABLE_DATE_ISSUED_1" localSheetId="109">'C_06 (622)'!$B$18</definedName>
    <definedName name="TABLE_DATE_ISSUED_1" localSheetId="113">'C_15 (626)'!$B$18</definedName>
    <definedName name="TABLE_DATE_ISSUED_1" localSheetId="95">'C_87 (608)'!$B$18</definedName>
    <definedName name="TABLE_DATE_ISSUED_1" localSheetId="110">'D_06 (623)'!$B$18</definedName>
    <definedName name="TABLE_DATE_ISSUED_1" localSheetId="12">'D1 (203)'!$B$18</definedName>
    <definedName name="TABLE_DATE_ISSUED_1" localSheetId="102">'D1_87 (615)'!$B$18</definedName>
    <definedName name="TABLE_DATE_ISSUED_1" localSheetId="13">'D2 (204)'!$B$18</definedName>
    <definedName name="TABLE_DATE_ISSUED_1" localSheetId="103">'D2_87 (616)'!$B$18</definedName>
    <definedName name="TABLE_DATE_ISSUED_1" localSheetId="111">'E_06 (624)'!$B$18</definedName>
    <definedName name="TABLE_DATE_ISSUED_1" localSheetId="104">'E1_87 (617)'!$B$18</definedName>
    <definedName name="TABLE_DATE_ISSUED_1" localSheetId="105">'E2_87 (618)'!$B$18</definedName>
    <definedName name="TABLE_DATE_ISSUED_1" localSheetId="98">'F_06 (611)'!$B$18</definedName>
    <definedName name="TABLE_DATE_ISSUED_1" localSheetId="100">'F_15 (613)'!$B$18</definedName>
    <definedName name="TABLE_DATE_ISSUED_1" localSheetId="15">'F1 (205C)'!$B$18</definedName>
    <definedName name="TABLE_DATE_ISSUED_1" localSheetId="106">'F1_87 (619)'!$B$18</definedName>
    <definedName name="TABLE_DATE_ISSUED_1" localSheetId="17">'F2 (206C)'!$B$18</definedName>
    <definedName name="TABLE_DATE_ISSUED_1" localSheetId="107">'F2_87 (620)'!$B$18</definedName>
    <definedName name="TABLE_DATE_ISSUED_1" localSheetId="99">'G_06 (612)'!$B$18</definedName>
    <definedName name="TABLE_DATE_ISSUED_1" localSheetId="101">'G_15 (614)'!$B$18</definedName>
    <definedName name="TABLE_DATE_ISSUED_1" localSheetId="96">'G_87 (609)'!$B$18</definedName>
    <definedName name="TABLE_DATE_ISSUED_1" localSheetId="37">'G1 (301)'!$B$18</definedName>
    <definedName name="TABLE_DATE_ISSUED_1" localSheetId="41">'G1_06 (305)'!$B$18</definedName>
    <definedName name="TABLE_DATE_ISSUED_1" localSheetId="45">'G1_15 (309)'!$B$18</definedName>
    <definedName name="TABLE_DATE_ISSUED_1" localSheetId="38">'G2 (302)'!$B$18</definedName>
    <definedName name="TABLE_DATE_ISSUED_1" localSheetId="42">'G2_06 (306)'!$B$18</definedName>
    <definedName name="TABLE_DATE_ISSUED_1" localSheetId="46">'G2_15 (310)'!$B$18</definedName>
    <definedName name="TABLE_DATE_ISSUED_1" localSheetId="97">'H_87 (610)'!$B$18</definedName>
    <definedName name="TABLE_DATE_ISSUED_1" localSheetId="39">'H1 (303)'!$B$18</definedName>
    <definedName name="TABLE_DATE_ISSUED_1" localSheetId="43">'H1_06 (307)'!$B$18</definedName>
    <definedName name="TABLE_DATE_ISSUED_1" localSheetId="47">'H1_15 (311)'!$B$18</definedName>
    <definedName name="TABLE_DATE_ISSUED_1" localSheetId="40">'H2 (304)'!$B$18</definedName>
    <definedName name="TABLE_DATE_ISSUED_1" localSheetId="44">'H2_06 (308)'!$B$18</definedName>
    <definedName name="TABLE_DATE_ISSUED_1" localSheetId="48">'H2_15 (312)'!$B$18</definedName>
    <definedName name="TABLE_DATE_ISSUED_1" localSheetId="49">'K (313)'!$B$18</definedName>
    <definedName name="TABLE_DATE_ISSUED_1" localSheetId="50">'K_06 (314)'!$B$18</definedName>
    <definedName name="TABLE_DATE_ISSUED_1" localSheetId="51">'K_15_65 (315)'!$B$18</definedName>
    <definedName name="TABLE_DATE_ISSUED_1" localSheetId="52">'K_15_66 (316)'!$B$18</definedName>
    <definedName name="TABLE_DATE_ISSUED_1" localSheetId="53">'K_15_67 (317)'!$B$18</definedName>
    <definedName name="TABLE_DATE_ISSUED_1" localSheetId="54">'K_15_68 (318)'!$B$18</definedName>
    <definedName name="TABLE_DATE_ISSUED_1" localSheetId="36">'M (229)'!$B$18</definedName>
    <definedName name="TABLE_DATE_ISSUED_1" localSheetId="55">'M (319)'!$B$18</definedName>
    <definedName name="TABLE_DATE_ISSUED_1" localSheetId="56">'N (320)'!$B$18</definedName>
    <definedName name="TABLE_DATE_ISSUED_1" localSheetId="8">'NA1 (201)'!$B$18</definedName>
    <definedName name="TABLE_DATE_ISSUED_1" localSheetId="18">'NA1_06 (207)'!$B$18</definedName>
    <definedName name="TABLE_DATE_ISSUED_1" localSheetId="23">'NA1_15_65 (212)'!$B$18</definedName>
    <definedName name="TABLE_DATE_ISSUED_1" localSheetId="24">'NA1_15_66 (213)'!$B$18</definedName>
    <definedName name="TABLE_DATE_ISSUED_1" localSheetId="25">'NA1_15_67 (214)'!$B$18</definedName>
    <definedName name="TABLE_DATE_ISSUED_1" localSheetId="26">'NA1_15_68 (215)'!$B$18</definedName>
    <definedName name="TABLE_DATE_ISSUED_1" localSheetId="10">'NA2 (202)'!$B$18</definedName>
    <definedName name="TABLE_DATE_ISSUED_1" localSheetId="19">'NA2_06 (208)'!$B$18</definedName>
    <definedName name="TABLE_DATE_ISSUED_1" localSheetId="27">'NA2_15_65 (216)'!$B$18</definedName>
    <definedName name="TABLE_DATE_ISSUED_1" localSheetId="28">'NA2_15_66 (217)'!$B$18</definedName>
    <definedName name="TABLE_DATE_ISSUED_1" localSheetId="29">'NA2_15_67 (218)'!$B$18</definedName>
    <definedName name="TABLE_DATE_ISSUED_1" localSheetId="30">'NA2_15_68 (219)'!$B$18</definedName>
    <definedName name="TABLE_DATE_ISSUED_1" localSheetId="20">'NA3_06 (209)'!$B$18</definedName>
    <definedName name="TABLE_DATE_ISSUED_1" localSheetId="14">'NF1 (205)'!$B$18</definedName>
    <definedName name="TABLE_DATE_ISSUED_1" localSheetId="21">'NF1_06 (210)'!$B$18</definedName>
    <definedName name="TABLE_DATE_ISSUED_1" localSheetId="31">'NF1_15 (220)'!$B$18</definedName>
    <definedName name="TABLE_DATE_ISSUED_1" localSheetId="16">'NF2 (206)'!$B$18</definedName>
    <definedName name="TABLE_DATE_ISSUED_1" localSheetId="22">'NF2_06 (211)'!$B$18</definedName>
    <definedName name="TABLE_DATE_ISSUED_1" localSheetId="32">'NF2_15 (221)'!$B$18</definedName>
    <definedName name="TABLE_DATE_ISSUED_1" localSheetId="57">'P (321)'!$B$18</definedName>
    <definedName name="TABLE_DATE_ISSUED_1" localSheetId="71">'Q_15 (335)'!$B$18</definedName>
    <definedName name="TABLE_DATE_ISSUED_1" localSheetId="58">'Q1 (322)'!$B$18</definedName>
    <definedName name="TABLE_DATE_ISSUED_1" localSheetId="67">'Q1_06 (331)'!$B$18</definedName>
    <definedName name="TABLE_DATE_ISSUED_1" localSheetId="59">'Q2 (323)'!$B$18</definedName>
    <definedName name="TABLE_DATE_ISSUED_1" localSheetId="68">'Q2 _06 (332)'!$B$18</definedName>
    <definedName name="TABLE_DATE_ISSUED_1" localSheetId="60">'R (324)'!$B$18</definedName>
    <definedName name="TABLE_DATE_ISSUED_1" localSheetId="72">'R_15 (336)'!$B$18</definedName>
    <definedName name="TABLE_DATE_ISSUED_1" localSheetId="69">'R1_06 (333)'!$B$18</definedName>
    <definedName name="TABLE_DATE_ISSUED_1" localSheetId="70">'R2_06 (334)'!$B$18</definedName>
    <definedName name="TABLE_DATE_ISSUED_1" localSheetId="61">'S1 (325)'!$B$18</definedName>
    <definedName name="TABLE_DATE_ISSUED_1" localSheetId="62">'S2 (326)'!$B$18</definedName>
    <definedName name="TABLE_DATE_ISSUED_1" localSheetId="114">'S-AP (701)'!$B$18</definedName>
    <definedName name="TABLE_DATE_ISSUED_1" localSheetId="63">'T1 (327)'!$B$18</definedName>
    <definedName name="TABLE_DATE_ISSUED_1" localSheetId="64">'T2 (328)'!$B$18</definedName>
    <definedName name="TABLE_DATE_ISSUED_1" localSheetId="84">'Table 1 (505)'!$B$18</definedName>
    <definedName name="TABLE_DATE_ISSUED_1" localSheetId="85">'Table 2 (506)'!$B$18</definedName>
    <definedName name="TABLE_DATE_ISSUED_1" localSheetId="86">'Table 3 (507)'!$B$18</definedName>
    <definedName name="TABLE_DATE_ISSUED_1" localSheetId="87">'Table 4 (508)'!#REF!</definedName>
    <definedName name="TABLE_DATE_ISSUED_1" localSheetId="34">'TVIN_15F (227)'!$B$18</definedName>
    <definedName name="TABLE_DATE_ISSUED_1" localSheetId="35">'TVIN_15GMP (228)'!$B$18</definedName>
    <definedName name="TABLE_DATE_ISSUED_1" localSheetId="33">'TVIN_15M (226)'!$B$18</definedName>
    <definedName name="TABLE_DATE_ISSUED_1" localSheetId="65">'U1 (329)'!$B$18</definedName>
    <definedName name="TABLE_DATE_ISSUED_1" localSheetId="66">'U2 (330)'!$B$18</definedName>
    <definedName name="TABLE_DESCRIPTION" localSheetId="87">'Table 4 (508)'!#REF!</definedName>
    <definedName name="TABLE_DESCRIPTION">'x-Series Number'!$B$10</definedName>
    <definedName name="TABLE_DESCRIPTION_1" localSheetId="80">'1 (501)'!$B$10</definedName>
    <definedName name="TABLE_DESCRIPTION_1" localSheetId="117">'1 (801)'!$B$10</definedName>
    <definedName name="TABLE_DESCRIPTION_1" localSheetId="81">'2 (502)'!$B$10</definedName>
    <definedName name="TABLE_DESCRIPTION_1" localSheetId="118">'2 (802)'!$B$10</definedName>
    <definedName name="TABLE_DESCRIPTION_1" localSheetId="82">'3 (503)'!$B$10</definedName>
    <definedName name="TABLE_DESCRIPTION_1" localSheetId="83">'504'!$B$10</definedName>
    <definedName name="TABLE_DESCRIPTION_1" localSheetId="73">'A (401)'!$B$10</definedName>
    <definedName name="TABLE_DESCRIPTION_1" localSheetId="75">'A (403)'!$B$10</definedName>
    <definedName name="TABLE_DESCRIPTION_1" localSheetId="78">'A (406)'!$B$10</definedName>
    <definedName name="TABLE_DESCRIPTION_1" localSheetId="89">'A_06 (602)'!$B$10</definedName>
    <definedName name="TABLE_DESCRIPTION_1" localSheetId="90">'A_15_65 (603)'!$B$10</definedName>
    <definedName name="TABLE_DESCRIPTION_1" localSheetId="91">'A_15_66 (604)'!$B$10</definedName>
    <definedName name="TABLE_DESCRIPTION_1" localSheetId="92">'A_15_67 (605)'!$B$10</definedName>
    <definedName name="TABLE_DESCRIPTION_1" localSheetId="93">'A_15_68 (606)'!$B$10</definedName>
    <definedName name="TABLE_DESCRIPTION_1" localSheetId="88">'A_87 (601)'!$B$10</definedName>
    <definedName name="TABLE_DESCRIPTION_1" localSheetId="9">'A1 (201C)'!$B$10</definedName>
    <definedName name="TABLE_DESCRIPTION_1" localSheetId="11">'A2 (202C)'!$B$10</definedName>
    <definedName name="TABLE_DESCRIPTION_1" localSheetId="74">'B (402)'!$B$10</definedName>
    <definedName name="TABLE_DESCRIPTION_1" localSheetId="76">'B (404)'!$B$10</definedName>
    <definedName name="TABLE_DESCRIPTION_1" localSheetId="79">'B (407)'!$B$10</definedName>
    <definedName name="TABLE_DESCRIPTION_1" localSheetId="108">'B_06 (621)'!$B$10</definedName>
    <definedName name="TABLE_DESCRIPTION_1" localSheetId="112">'B_15 (625)'!$B$10</definedName>
    <definedName name="TABLE_DESCRIPTION_1" localSheetId="94">'B_87 (607)'!$B$10</definedName>
    <definedName name="TABLE_DESCRIPTION_1" localSheetId="115">'B-AP (702)'!$B$10</definedName>
    <definedName name="TABLE_DESCRIPTION_1" localSheetId="77">'C (405)'!$B$10</definedName>
    <definedName name="TABLE_DESCRIPTION_1" localSheetId="116">'C (703)'!$B$10</definedName>
    <definedName name="TABLE_DESCRIPTION_1" localSheetId="109">'C_06 (622)'!$B$10</definedName>
    <definedName name="TABLE_DESCRIPTION_1" localSheetId="113">'C_15 (626)'!$B$10</definedName>
    <definedName name="TABLE_DESCRIPTION_1" localSheetId="95">'C_87 (608)'!$B$10</definedName>
    <definedName name="TABLE_DESCRIPTION_1" localSheetId="110">'D_06 (623)'!$B$10</definedName>
    <definedName name="TABLE_DESCRIPTION_1" localSheetId="12">'D1 (203)'!$B$10</definedName>
    <definedName name="TABLE_DESCRIPTION_1" localSheetId="102">'D1_87 (615)'!$B$10</definedName>
    <definedName name="TABLE_DESCRIPTION_1" localSheetId="13">'D2 (204)'!$B$10</definedName>
    <definedName name="TABLE_DESCRIPTION_1" localSheetId="103">'D2_87 (616)'!$B$10</definedName>
    <definedName name="TABLE_DESCRIPTION_1" localSheetId="111">'E_06 (624)'!$B$10</definedName>
    <definedName name="TABLE_DESCRIPTION_1" localSheetId="104">'E1_87 (617)'!$B$10</definedName>
    <definedName name="TABLE_DESCRIPTION_1" localSheetId="105">'E2_87 (618)'!$B$10</definedName>
    <definedName name="TABLE_DESCRIPTION_1" localSheetId="98">'F_06 (611)'!$B$10</definedName>
    <definedName name="TABLE_DESCRIPTION_1" localSheetId="100">'F_15 (613)'!$B$10</definedName>
    <definedName name="TABLE_DESCRIPTION_1" localSheetId="15">'F1 (205C)'!$B$10</definedName>
    <definedName name="TABLE_DESCRIPTION_1" localSheetId="106">'F1_87 (619)'!$B$10</definedName>
    <definedName name="TABLE_DESCRIPTION_1" localSheetId="17">'F2 (206C)'!$B$10</definedName>
    <definedName name="TABLE_DESCRIPTION_1" localSheetId="107">'F2_87 (620)'!$B$10</definedName>
    <definedName name="TABLE_DESCRIPTION_1" localSheetId="99">'G_06 (612)'!$B$10</definedName>
    <definedName name="TABLE_DESCRIPTION_1" localSheetId="101">'G_15 (614)'!$B$10</definedName>
    <definedName name="TABLE_DESCRIPTION_1" localSheetId="96">'G_87 (609)'!$B$10</definedName>
    <definedName name="TABLE_DESCRIPTION_1" localSheetId="37">'G1 (301)'!$B$10</definedName>
    <definedName name="TABLE_DESCRIPTION_1" localSheetId="41">'G1_06 (305)'!$B$10</definedName>
    <definedName name="TABLE_DESCRIPTION_1" localSheetId="45">'G1_15 (309)'!$B$10</definedName>
    <definedName name="TABLE_DESCRIPTION_1" localSheetId="38">'G2 (302)'!$B$10</definedName>
    <definedName name="TABLE_DESCRIPTION_1" localSheetId="42">'G2_06 (306)'!$B$10</definedName>
    <definedName name="TABLE_DESCRIPTION_1" localSheetId="46">'G2_15 (310)'!$B$10</definedName>
    <definedName name="TABLE_DESCRIPTION_1" localSheetId="97">'H_87 (610)'!$B$10</definedName>
    <definedName name="TABLE_DESCRIPTION_1" localSheetId="39">'H1 (303)'!$B$10</definedName>
    <definedName name="TABLE_DESCRIPTION_1" localSheetId="43">'H1_06 (307)'!$B$10</definedName>
    <definedName name="TABLE_DESCRIPTION_1" localSheetId="47">'H1_15 (311)'!$B$10</definedName>
    <definedName name="TABLE_DESCRIPTION_1" localSheetId="40">'H2 (304)'!$B$10</definedName>
    <definedName name="TABLE_DESCRIPTION_1" localSheetId="44">'H2_06 (308)'!$B$10</definedName>
    <definedName name="TABLE_DESCRIPTION_1" localSheetId="48">'H2_15 (312)'!$B$10</definedName>
    <definedName name="TABLE_DESCRIPTION_1" localSheetId="49">'K (313)'!$B$10</definedName>
    <definedName name="TABLE_DESCRIPTION_1" localSheetId="50">'K_06 (314)'!$B$10</definedName>
    <definedName name="TABLE_DESCRIPTION_1" localSheetId="51">'K_15_65 (315)'!$B$10</definedName>
    <definedName name="TABLE_DESCRIPTION_1" localSheetId="52">'K_15_66 (316)'!$B$10</definedName>
    <definedName name="TABLE_DESCRIPTION_1" localSheetId="53">'K_15_67 (317)'!$B$10</definedName>
    <definedName name="TABLE_DESCRIPTION_1" localSheetId="54">'K_15_68 (318)'!$B$10</definedName>
    <definedName name="TABLE_DESCRIPTION_1" localSheetId="36">'M (229)'!$B$10</definedName>
    <definedName name="TABLE_DESCRIPTION_1" localSheetId="55">'M (319)'!$B$10</definedName>
    <definedName name="TABLE_DESCRIPTION_1" localSheetId="56">'N (320)'!$B$10</definedName>
    <definedName name="TABLE_DESCRIPTION_1" localSheetId="8">'NA1 (201)'!$B$10</definedName>
    <definedName name="TABLE_DESCRIPTION_1" localSheetId="18">'NA1_06 (207)'!$B$10</definedName>
    <definedName name="TABLE_DESCRIPTION_1" localSheetId="23">'NA1_15_65 (212)'!$B$10</definedName>
    <definedName name="TABLE_DESCRIPTION_1" localSheetId="24">'NA1_15_66 (213)'!$B$10</definedName>
    <definedName name="TABLE_DESCRIPTION_1" localSheetId="25">'NA1_15_67 (214)'!$B$10</definedName>
    <definedName name="TABLE_DESCRIPTION_1" localSheetId="26">'NA1_15_68 (215)'!$B$10</definedName>
    <definedName name="TABLE_DESCRIPTION_1" localSheetId="10">'NA2 (202)'!$B$10</definedName>
    <definedName name="TABLE_DESCRIPTION_1" localSheetId="19">'NA2_06 (208)'!$B$10</definedName>
    <definedName name="TABLE_DESCRIPTION_1" localSheetId="27">'NA2_15_65 (216)'!$B$10</definedName>
    <definedName name="TABLE_DESCRIPTION_1" localSheetId="28">'NA2_15_66 (217)'!$B$10</definedName>
    <definedName name="TABLE_DESCRIPTION_1" localSheetId="29">'NA2_15_67 (218)'!$B$10</definedName>
    <definedName name="TABLE_DESCRIPTION_1" localSheetId="30">'NA2_15_68 (219)'!$B$10</definedName>
    <definedName name="TABLE_DESCRIPTION_1" localSheetId="20">'NA3_06 (209)'!$B$10</definedName>
    <definedName name="TABLE_DESCRIPTION_1" localSheetId="14">'NF1 (205)'!$B$10</definedName>
    <definedName name="TABLE_DESCRIPTION_1" localSheetId="21">'NF1_06 (210)'!$B$10</definedName>
    <definedName name="TABLE_DESCRIPTION_1" localSheetId="31">'NF1_15 (220)'!$B$10</definedName>
    <definedName name="TABLE_DESCRIPTION_1" localSheetId="16">'NF2 (206)'!$B$10</definedName>
    <definedName name="TABLE_DESCRIPTION_1" localSheetId="22">'NF2_06 (211)'!$B$10</definedName>
    <definedName name="TABLE_DESCRIPTION_1" localSheetId="32">'NF2_15 (221)'!$B$10</definedName>
    <definedName name="TABLE_DESCRIPTION_1" localSheetId="57">'P (321)'!$B$10</definedName>
    <definedName name="TABLE_DESCRIPTION_1" localSheetId="71">'Q_15 (335)'!$B$10</definedName>
    <definedName name="TABLE_DESCRIPTION_1" localSheetId="58">'Q1 (322)'!$B$10</definedName>
    <definedName name="TABLE_DESCRIPTION_1" localSheetId="67">'Q1_06 (331)'!$B$10</definedName>
    <definedName name="TABLE_DESCRIPTION_1" localSheetId="59">'Q2 (323)'!$B$10</definedName>
    <definedName name="TABLE_DESCRIPTION_1" localSheetId="68">'Q2 _06 (332)'!$B$10</definedName>
    <definedName name="TABLE_DESCRIPTION_1" localSheetId="60">'R (324)'!$B$10</definedName>
    <definedName name="TABLE_DESCRIPTION_1" localSheetId="72">'R_15 (336)'!$B$10</definedName>
    <definedName name="TABLE_DESCRIPTION_1" localSheetId="69">'R1_06 (333)'!$B$10</definedName>
    <definedName name="TABLE_DESCRIPTION_1" localSheetId="70">'R2_06 (334)'!$B$10</definedName>
    <definedName name="TABLE_DESCRIPTION_1" localSheetId="61">'S1 (325)'!$B$10</definedName>
    <definedName name="TABLE_DESCRIPTION_1" localSheetId="62">'S2 (326)'!$B$10</definedName>
    <definedName name="TABLE_DESCRIPTION_1" localSheetId="114">'S-AP (701)'!$B$10</definedName>
    <definedName name="TABLE_DESCRIPTION_1" localSheetId="63">'T1 (327)'!$B$10</definedName>
    <definedName name="TABLE_DESCRIPTION_1" localSheetId="64">'T2 (328)'!$B$10</definedName>
    <definedName name="TABLE_DESCRIPTION_1" localSheetId="84">'Table 1 (505)'!$B$10</definedName>
    <definedName name="TABLE_DESCRIPTION_1" localSheetId="85">'Table 2 (506)'!$B$10</definedName>
    <definedName name="TABLE_DESCRIPTION_1" localSheetId="86">'Table 3 (507)'!$B$10</definedName>
    <definedName name="TABLE_DESCRIPTION_1" localSheetId="87">'Table 4 (508)'!#REF!</definedName>
    <definedName name="TABLE_DESCRIPTION_1" localSheetId="34">'TVIN_15F (227)'!$B$10</definedName>
    <definedName name="TABLE_DESCRIPTION_1" localSheetId="35">'TVIN_15GMP (228)'!$B$10</definedName>
    <definedName name="TABLE_DESCRIPTION_1" localSheetId="33">'TVIN_15M (226)'!$B$10</definedName>
    <definedName name="TABLE_DESCRIPTION_1" localSheetId="65">'U1 (329)'!$B$10</definedName>
    <definedName name="TABLE_DESCRIPTION_1" localSheetId="66">'U2 (330)'!$B$10</definedName>
    <definedName name="TABLE_FACTOR_STATUS" localSheetId="73">'A (401)'!#REF!</definedName>
    <definedName name="TABLE_FACTOR_STATUS" localSheetId="75">'A (403)'!#REF!</definedName>
    <definedName name="TABLE_FACTOR_STATUS" localSheetId="89">'A_06 (602)'!#REF!</definedName>
    <definedName name="TABLE_FACTOR_STATUS" localSheetId="90">'A_15_65 (603)'!#REF!</definedName>
    <definedName name="TABLE_FACTOR_STATUS" localSheetId="91">'A_15_66 (604)'!#REF!</definedName>
    <definedName name="TABLE_FACTOR_STATUS" localSheetId="92">'A_15_67 (605)'!#REF!</definedName>
    <definedName name="TABLE_FACTOR_STATUS" localSheetId="93">'A_15_68 (606)'!#REF!</definedName>
    <definedName name="TABLE_FACTOR_STATUS" localSheetId="88">'A_87 (601)'!#REF!</definedName>
    <definedName name="TABLE_FACTOR_STATUS" localSheetId="74">'B (402)'!#REF!</definedName>
    <definedName name="TABLE_FACTOR_STATUS" localSheetId="76">'B (404)'!#REF!</definedName>
    <definedName name="TABLE_FACTOR_STATUS" localSheetId="108">'B_06 (621)'!#REF!</definedName>
    <definedName name="TABLE_FACTOR_STATUS" localSheetId="112">'B_15 (625)'!#REF!</definedName>
    <definedName name="TABLE_FACTOR_STATUS" localSheetId="94">'B_87 (607)'!#REF!</definedName>
    <definedName name="TABLE_FACTOR_STATUS" localSheetId="115">'B-AP (702)'!#REF!</definedName>
    <definedName name="TABLE_FACTOR_STATUS" localSheetId="77">'C (405)'!#REF!</definedName>
    <definedName name="TABLE_FACTOR_STATUS" localSheetId="116">'C (703)'!#REF!</definedName>
    <definedName name="TABLE_FACTOR_STATUS" localSheetId="109">'C_06 (622)'!#REF!</definedName>
    <definedName name="TABLE_FACTOR_STATUS" localSheetId="113">'C_15 (626)'!#REF!</definedName>
    <definedName name="TABLE_FACTOR_STATUS" localSheetId="95">'C_87 (608)'!#REF!</definedName>
    <definedName name="TABLE_FACTOR_STATUS" localSheetId="110">'D_06 (623)'!#REF!</definedName>
    <definedName name="TABLE_FACTOR_STATUS" localSheetId="102">'D1_87 (615)'!#REF!</definedName>
    <definedName name="TABLE_FACTOR_STATUS" localSheetId="103">'D2_87 (616)'!#REF!</definedName>
    <definedName name="TABLE_FACTOR_STATUS" localSheetId="111">'E_06 (624)'!#REF!</definedName>
    <definedName name="TABLE_FACTOR_STATUS" localSheetId="104">'E1_87 (617)'!#REF!</definedName>
    <definedName name="TABLE_FACTOR_STATUS" localSheetId="105">'E2_87 (618)'!#REF!</definedName>
    <definedName name="TABLE_FACTOR_STATUS" localSheetId="98">'F_06 (611)'!#REF!</definedName>
    <definedName name="TABLE_FACTOR_STATUS" localSheetId="100">'F_15 (613)'!#REF!</definedName>
    <definedName name="TABLE_FACTOR_STATUS" localSheetId="106">'F1_87 (619)'!#REF!</definedName>
    <definedName name="TABLE_FACTOR_STATUS" localSheetId="107">'F2_87 (620)'!#REF!</definedName>
    <definedName name="TABLE_FACTOR_STATUS" localSheetId="99">'G_06 (612)'!#REF!</definedName>
    <definedName name="TABLE_FACTOR_STATUS" localSheetId="101">'G_15 (614)'!#REF!</definedName>
    <definedName name="TABLE_FACTOR_STATUS" localSheetId="96">'G_87 (609)'!#REF!</definedName>
    <definedName name="TABLE_FACTOR_STATUS" localSheetId="97">'H_87 (610)'!#REF!</definedName>
    <definedName name="TABLE_FACTOR_STATUS" localSheetId="114">'S-AP (701)'!#REF!</definedName>
    <definedName name="TABLE_FACTOR_STATUS" localSheetId="87">'Table 4 (508)'!#REF!</definedName>
    <definedName name="TABLE_FACTOR_STATUS" localSheetId="34">'TVIN_15F (227)'!#REF!</definedName>
    <definedName name="TABLE_FACTOR_STATUS" localSheetId="35">'TVIN_15GMP (228)'!#REF!</definedName>
    <definedName name="TABLE_FACTOR_STATUS" localSheetId="33">'TVIN_15M (226)'!#REF!</definedName>
    <definedName name="TABLE_FACTOR_STATUS">'x-Series Number'!$B$20</definedName>
    <definedName name="TABLE_FACTOR_STATUS_1" localSheetId="80">'1 (501)'!$B$20</definedName>
    <definedName name="TABLE_FACTOR_STATUS_1" localSheetId="117">'1 (801)'!$B$20</definedName>
    <definedName name="TABLE_FACTOR_STATUS_1" localSheetId="81">'2 (502)'!$B$20</definedName>
    <definedName name="TABLE_FACTOR_STATUS_1" localSheetId="118">'2 (802)'!$B$20</definedName>
    <definedName name="TABLE_FACTOR_STATUS_1" localSheetId="82">'3 (503)'!$B$20</definedName>
    <definedName name="TABLE_FACTOR_STATUS_1" localSheetId="83">'504'!$B$20</definedName>
    <definedName name="TABLE_FACTOR_STATUS_1" localSheetId="73">'A (401)'!$B$20</definedName>
    <definedName name="TABLE_FACTOR_STATUS_1" localSheetId="75">'A (403)'!$B$20</definedName>
    <definedName name="TABLE_FACTOR_STATUS_1" localSheetId="78">'A (406)'!$B$20</definedName>
    <definedName name="TABLE_FACTOR_STATUS_1" localSheetId="89">'A_06 (602)'!$B$20</definedName>
    <definedName name="TABLE_FACTOR_STATUS_1" localSheetId="90">'A_15_65 (603)'!$B$20</definedName>
    <definedName name="TABLE_FACTOR_STATUS_1" localSheetId="91">'A_15_66 (604)'!$B$20</definedName>
    <definedName name="TABLE_FACTOR_STATUS_1" localSheetId="92">'A_15_67 (605)'!$B$20</definedName>
    <definedName name="TABLE_FACTOR_STATUS_1" localSheetId="93">'A_15_68 (606)'!$B$20</definedName>
    <definedName name="TABLE_FACTOR_STATUS_1" localSheetId="88">'A_87 (601)'!$B$20</definedName>
    <definedName name="TABLE_FACTOR_STATUS_1" localSheetId="9">'A1 (201C)'!$B$20</definedName>
    <definedName name="TABLE_FACTOR_STATUS_1" localSheetId="11">'A2 (202C)'!$B$20</definedName>
    <definedName name="TABLE_FACTOR_STATUS_1" localSheetId="74">'B (402)'!$B$20</definedName>
    <definedName name="TABLE_FACTOR_STATUS_1" localSheetId="76">'B (404)'!$B$20</definedName>
    <definedName name="TABLE_FACTOR_STATUS_1" localSheetId="79">'B (407)'!$B$20</definedName>
    <definedName name="TABLE_FACTOR_STATUS_1" localSheetId="108">'B_06 (621)'!$B$20</definedName>
    <definedName name="TABLE_FACTOR_STATUS_1" localSheetId="112">'B_15 (625)'!$B$20</definedName>
    <definedName name="TABLE_FACTOR_STATUS_1" localSheetId="94">'B_87 (607)'!$B$20</definedName>
    <definedName name="TABLE_FACTOR_STATUS_1" localSheetId="115">'B-AP (702)'!$B$20</definedName>
    <definedName name="TABLE_FACTOR_STATUS_1" localSheetId="77">'C (405)'!$B$20</definedName>
    <definedName name="TABLE_FACTOR_STATUS_1" localSheetId="116">'C (703)'!$B$20</definedName>
    <definedName name="TABLE_FACTOR_STATUS_1" localSheetId="109">'C_06 (622)'!$B$20</definedName>
    <definedName name="TABLE_FACTOR_STATUS_1" localSheetId="113">'C_15 (626)'!$B$20</definedName>
    <definedName name="TABLE_FACTOR_STATUS_1" localSheetId="95">'C_87 (608)'!$B$20</definedName>
    <definedName name="TABLE_FACTOR_STATUS_1" localSheetId="110">'D_06 (623)'!$B$20</definedName>
    <definedName name="TABLE_FACTOR_STATUS_1" localSheetId="12">'D1 (203)'!$B$20</definedName>
    <definedName name="TABLE_FACTOR_STATUS_1" localSheetId="102">'D1_87 (615)'!$B$20</definedName>
    <definedName name="TABLE_FACTOR_STATUS_1" localSheetId="13">'D2 (204)'!$B$20</definedName>
    <definedName name="TABLE_FACTOR_STATUS_1" localSheetId="103">'D2_87 (616)'!$B$20</definedName>
    <definedName name="TABLE_FACTOR_STATUS_1" localSheetId="111">'E_06 (624)'!$B$20</definedName>
    <definedName name="TABLE_FACTOR_STATUS_1" localSheetId="104">'E1_87 (617)'!$B$20</definedName>
    <definedName name="TABLE_FACTOR_STATUS_1" localSheetId="105">'E2_87 (618)'!$B$20</definedName>
    <definedName name="TABLE_FACTOR_STATUS_1" localSheetId="98">'F_06 (611)'!$B$20</definedName>
    <definedName name="TABLE_FACTOR_STATUS_1" localSheetId="100">'F_15 (613)'!$B$20</definedName>
    <definedName name="TABLE_FACTOR_STATUS_1" localSheetId="15">'F1 (205C)'!$B$20</definedName>
    <definedName name="TABLE_FACTOR_STATUS_1" localSheetId="106">'F1_87 (619)'!$B$20</definedName>
    <definedName name="TABLE_FACTOR_STATUS_1" localSheetId="17">'F2 (206C)'!$B$20</definedName>
    <definedName name="TABLE_FACTOR_STATUS_1" localSheetId="107">'F2_87 (620)'!$B$20</definedName>
    <definedName name="TABLE_FACTOR_STATUS_1" localSheetId="99">'G_06 (612)'!$B$20</definedName>
    <definedName name="TABLE_FACTOR_STATUS_1" localSheetId="101">'G_15 (614)'!$B$20</definedName>
    <definedName name="TABLE_FACTOR_STATUS_1" localSheetId="96">'G_87 (609)'!$B$20</definedName>
    <definedName name="TABLE_FACTOR_STATUS_1" localSheetId="37">'G1 (301)'!$B$20</definedName>
    <definedName name="TABLE_FACTOR_STATUS_1" localSheetId="41">'G1_06 (305)'!$B$20</definedName>
    <definedName name="TABLE_FACTOR_STATUS_1" localSheetId="45">'G1_15 (309)'!$B$20</definedName>
    <definedName name="TABLE_FACTOR_STATUS_1" localSheetId="38">'G2 (302)'!$B$20</definedName>
    <definedName name="TABLE_FACTOR_STATUS_1" localSheetId="42">'G2_06 (306)'!$B$20</definedName>
    <definedName name="TABLE_FACTOR_STATUS_1" localSheetId="46">'G2_15 (310)'!$B$20</definedName>
    <definedName name="TABLE_FACTOR_STATUS_1" localSheetId="97">'H_87 (610)'!$B$20</definedName>
    <definedName name="TABLE_FACTOR_STATUS_1" localSheetId="39">'H1 (303)'!$B$20</definedName>
    <definedName name="TABLE_FACTOR_STATUS_1" localSheetId="43">'H1_06 (307)'!$B$20</definedName>
    <definedName name="TABLE_FACTOR_STATUS_1" localSheetId="47">'H1_15 (311)'!$B$20</definedName>
    <definedName name="TABLE_FACTOR_STATUS_1" localSheetId="40">'H2 (304)'!$B$20</definedName>
    <definedName name="TABLE_FACTOR_STATUS_1" localSheetId="44">'H2_06 (308)'!$B$20</definedName>
    <definedName name="TABLE_FACTOR_STATUS_1" localSheetId="48">'H2_15 (312)'!$B$20</definedName>
    <definedName name="TABLE_FACTOR_STATUS_1" localSheetId="49">'K (313)'!$B$20</definedName>
    <definedName name="TABLE_FACTOR_STATUS_1" localSheetId="50">'K_06 (314)'!$B$20</definedName>
    <definedName name="TABLE_FACTOR_STATUS_1" localSheetId="51">'K_15_65 (315)'!$B$20</definedName>
    <definedName name="TABLE_FACTOR_STATUS_1" localSheetId="52">'K_15_66 (316)'!$B$20</definedName>
    <definedName name="TABLE_FACTOR_STATUS_1" localSheetId="53">'K_15_67 (317)'!$B$20</definedName>
    <definedName name="TABLE_FACTOR_STATUS_1" localSheetId="54">'K_15_68 (318)'!$B$20</definedName>
    <definedName name="TABLE_FACTOR_STATUS_1" localSheetId="36">'M (229)'!$B$20</definedName>
    <definedName name="TABLE_FACTOR_STATUS_1" localSheetId="55">'M (319)'!$B$20</definedName>
    <definedName name="TABLE_FACTOR_STATUS_1" localSheetId="56">'N (320)'!$B$20</definedName>
    <definedName name="TABLE_FACTOR_STATUS_1" localSheetId="8">'NA1 (201)'!$B$20</definedName>
    <definedName name="TABLE_FACTOR_STATUS_1" localSheetId="18">'NA1_06 (207)'!$B$20</definedName>
    <definedName name="TABLE_FACTOR_STATUS_1" localSheetId="23">'NA1_15_65 (212)'!$B$20</definedName>
    <definedName name="TABLE_FACTOR_STATUS_1" localSheetId="24">'NA1_15_66 (213)'!$B$20</definedName>
    <definedName name="TABLE_FACTOR_STATUS_1" localSheetId="25">'NA1_15_67 (214)'!$B$20</definedName>
    <definedName name="TABLE_FACTOR_STATUS_1" localSheetId="26">'NA1_15_68 (215)'!$B$20</definedName>
    <definedName name="TABLE_FACTOR_STATUS_1" localSheetId="10">'NA2 (202)'!$B$20</definedName>
    <definedName name="TABLE_FACTOR_STATUS_1" localSheetId="19">'NA2_06 (208)'!$B$20</definedName>
    <definedName name="TABLE_FACTOR_STATUS_1" localSheetId="27">'NA2_15_65 (216)'!$B$20</definedName>
    <definedName name="TABLE_FACTOR_STATUS_1" localSheetId="28">'NA2_15_66 (217)'!$B$20</definedName>
    <definedName name="TABLE_FACTOR_STATUS_1" localSheetId="29">'NA2_15_67 (218)'!$B$20</definedName>
    <definedName name="TABLE_FACTOR_STATUS_1" localSheetId="30">'NA2_15_68 (219)'!$B$20</definedName>
    <definedName name="TABLE_FACTOR_STATUS_1" localSheetId="20">'NA3_06 (209)'!$B$20</definedName>
    <definedName name="TABLE_FACTOR_STATUS_1" localSheetId="14">'NF1 (205)'!$B$20</definedName>
    <definedName name="TABLE_FACTOR_STATUS_1" localSheetId="21">'NF1_06 (210)'!$B$20</definedName>
    <definedName name="TABLE_FACTOR_STATUS_1" localSheetId="31">'NF1_15 (220)'!$B$20</definedName>
    <definedName name="TABLE_FACTOR_STATUS_1" localSheetId="16">'NF2 (206)'!$B$20</definedName>
    <definedName name="TABLE_FACTOR_STATUS_1" localSheetId="22">'NF2_06 (211)'!$B$20</definedName>
    <definedName name="TABLE_FACTOR_STATUS_1" localSheetId="32">'NF2_15 (221)'!$B$20</definedName>
    <definedName name="TABLE_FACTOR_STATUS_1" localSheetId="57">'P (321)'!$B$20</definedName>
    <definedName name="TABLE_FACTOR_STATUS_1" localSheetId="71">'Q_15 (335)'!$B$20</definedName>
    <definedName name="TABLE_FACTOR_STATUS_1" localSheetId="58">'Q1 (322)'!$B$20</definedName>
    <definedName name="TABLE_FACTOR_STATUS_1" localSheetId="67">'Q1_06 (331)'!$B$20</definedName>
    <definedName name="TABLE_FACTOR_STATUS_1" localSheetId="59">'Q2 (323)'!$B$20</definedName>
    <definedName name="TABLE_FACTOR_STATUS_1" localSheetId="68">'Q2 _06 (332)'!$B$20</definedName>
    <definedName name="TABLE_FACTOR_STATUS_1" localSheetId="60">'R (324)'!$B$20</definedName>
    <definedName name="TABLE_FACTOR_STATUS_1" localSheetId="72">'R_15 (336)'!$B$20</definedName>
    <definedName name="TABLE_FACTOR_STATUS_1" localSheetId="69">'R1_06 (333)'!$B$20</definedName>
    <definedName name="TABLE_FACTOR_STATUS_1" localSheetId="70">'R2_06 (334)'!$B$20</definedName>
    <definedName name="TABLE_FACTOR_STATUS_1" localSheetId="61">'S1 (325)'!$B$20</definedName>
    <definedName name="TABLE_FACTOR_STATUS_1" localSheetId="62">'S2 (326)'!$B$20</definedName>
    <definedName name="TABLE_FACTOR_STATUS_1" localSheetId="114">'S-AP (701)'!$B$20</definedName>
    <definedName name="TABLE_FACTOR_STATUS_1" localSheetId="63">'T1 (327)'!$B$20</definedName>
    <definedName name="TABLE_FACTOR_STATUS_1" localSheetId="64">'T2 (328)'!$B$20</definedName>
    <definedName name="TABLE_FACTOR_STATUS_1" localSheetId="84">'Table 1 (505)'!$B$20</definedName>
    <definedName name="TABLE_FACTOR_STATUS_1" localSheetId="85">'Table 2 (506)'!$B$20</definedName>
    <definedName name="TABLE_FACTOR_STATUS_1" localSheetId="86">'Table 3 (507)'!$B$20</definedName>
    <definedName name="TABLE_FACTOR_STATUS_1" localSheetId="87">'Table 4 (508)'!#REF!</definedName>
    <definedName name="TABLE_FACTOR_STATUS_1" localSheetId="34">'TVIN_15F (227)'!$B$20</definedName>
    <definedName name="TABLE_FACTOR_STATUS_1" localSheetId="35">'TVIN_15GMP (228)'!$B$20</definedName>
    <definedName name="TABLE_FACTOR_STATUS_1" localSheetId="33">'TVIN_15M (226)'!$B$20</definedName>
    <definedName name="TABLE_FACTOR_STATUS_1" localSheetId="65">'U1 (329)'!$B$20</definedName>
    <definedName name="TABLE_FACTOR_STATUS_1" localSheetId="66">'U2 (330)'!$B$20</definedName>
    <definedName name="TABLE_FACTOR_TYPE" localSheetId="7">'[4]x-Series Number'!$B$9</definedName>
    <definedName name="TABLE_FACTOR_TYPE" localSheetId="87">'Table 4 (508)'!#REF!</definedName>
    <definedName name="TABLE_FACTOR_TYPE">'x-Series Number'!$B$9</definedName>
    <definedName name="TABLE_FACTOR_TYPE_1" localSheetId="80">'1 (501)'!$B$9</definedName>
    <definedName name="TABLE_FACTOR_TYPE_1" localSheetId="117">'1 (801)'!$B$9</definedName>
    <definedName name="TABLE_FACTOR_TYPE_1" localSheetId="81">'2 (502)'!$B$9</definedName>
    <definedName name="TABLE_FACTOR_TYPE_1" localSheetId="118">'2 (802)'!$B$9</definedName>
    <definedName name="TABLE_FACTOR_TYPE_1" localSheetId="82">'3 (503)'!$B$9</definedName>
    <definedName name="TABLE_FACTOR_TYPE_1" localSheetId="83">'504'!$B$9</definedName>
    <definedName name="TABLE_FACTOR_TYPE_1" localSheetId="73">'A (401)'!$B$9</definedName>
    <definedName name="TABLE_FACTOR_TYPE_1" localSheetId="75">'A (403)'!$B$9</definedName>
    <definedName name="TABLE_FACTOR_TYPE_1" localSheetId="78">'A (406)'!$B$9</definedName>
    <definedName name="TABLE_FACTOR_TYPE_1" localSheetId="89">'A_06 (602)'!$B$9</definedName>
    <definedName name="TABLE_FACTOR_TYPE_1" localSheetId="90">'A_15_65 (603)'!$B$9</definedName>
    <definedName name="TABLE_FACTOR_TYPE_1" localSheetId="91">'A_15_66 (604)'!$B$9</definedName>
    <definedName name="TABLE_FACTOR_TYPE_1" localSheetId="92">'A_15_67 (605)'!$B$9</definedName>
    <definedName name="TABLE_FACTOR_TYPE_1" localSheetId="93">'A_15_68 (606)'!$B$9</definedName>
    <definedName name="TABLE_FACTOR_TYPE_1" localSheetId="88">'A_87 (601)'!$B$9</definedName>
    <definedName name="TABLE_FACTOR_TYPE_1" localSheetId="9">'A1 (201C)'!$B$9</definedName>
    <definedName name="TABLE_FACTOR_TYPE_1" localSheetId="11">'A2 (202C)'!$B$9</definedName>
    <definedName name="TABLE_FACTOR_TYPE_1" localSheetId="74">'B (402)'!$B$9</definedName>
    <definedName name="TABLE_FACTOR_TYPE_1" localSheetId="76">'B (404)'!$B$9</definedName>
    <definedName name="TABLE_FACTOR_TYPE_1" localSheetId="79">'B (407)'!$B$9</definedName>
    <definedName name="TABLE_FACTOR_TYPE_1" localSheetId="108">'B_06 (621)'!$B$9</definedName>
    <definedName name="TABLE_FACTOR_TYPE_1" localSheetId="112">'B_15 (625)'!$B$9</definedName>
    <definedName name="TABLE_FACTOR_TYPE_1" localSheetId="94">'B_87 (607)'!$B$9</definedName>
    <definedName name="TABLE_FACTOR_TYPE_1" localSheetId="115">'B-AP (702)'!$B$9</definedName>
    <definedName name="TABLE_FACTOR_TYPE_1" localSheetId="77">'C (405)'!$B$9</definedName>
    <definedName name="TABLE_FACTOR_TYPE_1" localSheetId="116">'C (703)'!$B$9</definedName>
    <definedName name="TABLE_FACTOR_TYPE_1" localSheetId="109">'C_06 (622)'!$B$9</definedName>
    <definedName name="TABLE_FACTOR_TYPE_1" localSheetId="113">'C_15 (626)'!$B$9</definedName>
    <definedName name="TABLE_FACTOR_TYPE_1" localSheetId="95">'C_87 (608)'!$B$9</definedName>
    <definedName name="TABLE_FACTOR_TYPE_1" localSheetId="110">'D_06 (623)'!$B$9</definedName>
    <definedName name="TABLE_FACTOR_TYPE_1" localSheetId="12">'D1 (203)'!$B$9</definedName>
    <definedName name="TABLE_FACTOR_TYPE_1" localSheetId="102">'D1_87 (615)'!$B$9</definedName>
    <definedName name="TABLE_FACTOR_TYPE_1" localSheetId="13">'D2 (204)'!$B$9</definedName>
    <definedName name="TABLE_FACTOR_TYPE_1" localSheetId="103">'D2_87 (616)'!$B$9</definedName>
    <definedName name="TABLE_FACTOR_TYPE_1" localSheetId="111">'E_06 (624)'!$B$9</definedName>
    <definedName name="TABLE_FACTOR_TYPE_1" localSheetId="104">'E1_87 (617)'!$B$9</definedName>
    <definedName name="TABLE_FACTOR_TYPE_1" localSheetId="105">'E2_87 (618)'!$B$9</definedName>
    <definedName name="TABLE_FACTOR_TYPE_1" localSheetId="98">'F_06 (611)'!$B$9</definedName>
    <definedName name="TABLE_FACTOR_TYPE_1" localSheetId="100">'F_15 (613)'!$B$9</definedName>
    <definedName name="TABLE_FACTOR_TYPE_1" localSheetId="15">'F1 (205C)'!$B$9</definedName>
    <definedName name="TABLE_FACTOR_TYPE_1" localSheetId="106">'F1_87 (619)'!$B$9</definedName>
    <definedName name="TABLE_FACTOR_TYPE_1" localSheetId="17">'F2 (206C)'!$B$9</definedName>
    <definedName name="TABLE_FACTOR_TYPE_1" localSheetId="107">'F2_87 (620)'!$B$9</definedName>
    <definedName name="TABLE_FACTOR_TYPE_1" localSheetId="99">'G_06 (612)'!$B$9</definedName>
    <definedName name="TABLE_FACTOR_TYPE_1" localSheetId="101">'G_15 (614)'!$B$9</definedName>
    <definedName name="TABLE_FACTOR_TYPE_1" localSheetId="96">'G_87 (609)'!$B$9</definedName>
    <definedName name="TABLE_FACTOR_TYPE_1" localSheetId="37">'G1 (301)'!$B$9</definedName>
    <definedName name="TABLE_FACTOR_TYPE_1" localSheetId="41">'G1_06 (305)'!$B$9</definedName>
    <definedName name="TABLE_FACTOR_TYPE_1" localSheetId="45">'G1_15 (309)'!$B$9</definedName>
    <definedName name="TABLE_FACTOR_TYPE_1" localSheetId="38">'G2 (302)'!$B$9</definedName>
    <definedName name="TABLE_FACTOR_TYPE_1" localSheetId="42">'G2_06 (306)'!$B$9</definedName>
    <definedName name="TABLE_FACTOR_TYPE_1" localSheetId="46">'G2_15 (310)'!$B$9</definedName>
    <definedName name="TABLE_FACTOR_TYPE_1" localSheetId="97">'H_87 (610)'!$B$9</definedName>
    <definedName name="TABLE_FACTOR_TYPE_1" localSheetId="39">'H1 (303)'!$B$9</definedName>
    <definedName name="TABLE_FACTOR_TYPE_1" localSheetId="43">'H1_06 (307)'!$B$9</definedName>
    <definedName name="TABLE_FACTOR_TYPE_1" localSheetId="47">'H1_15 (311)'!$B$9</definedName>
    <definedName name="TABLE_FACTOR_TYPE_1" localSheetId="40">'H2 (304)'!$B$9</definedName>
    <definedName name="TABLE_FACTOR_TYPE_1" localSheetId="44">'H2_06 (308)'!$B$9</definedName>
    <definedName name="TABLE_FACTOR_TYPE_1" localSheetId="48">'H2_15 (312)'!$B$9</definedName>
    <definedName name="TABLE_FACTOR_TYPE_1" localSheetId="49">'K (313)'!$B$9</definedName>
    <definedName name="TABLE_FACTOR_TYPE_1" localSheetId="50">'K_06 (314)'!$B$9</definedName>
    <definedName name="TABLE_FACTOR_TYPE_1" localSheetId="51">'K_15_65 (315)'!$B$9</definedName>
    <definedName name="TABLE_FACTOR_TYPE_1" localSheetId="52">'K_15_66 (316)'!$B$9</definedName>
    <definedName name="TABLE_FACTOR_TYPE_1" localSheetId="53">'K_15_67 (317)'!$B$9</definedName>
    <definedName name="TABLE_FACTOR_TYPE_1" localSheetId="54">'K_15_68 (318)'!$B$9</definedName>
    <definedName name="TABLE_FACTOR_TYPE_1" localSheetId="36">'M (229)'!$B$9</definedName>
    <definedName name="TABLE_FACTOR_TYPE_1" localSheetId="55">'M (319)'!$B$9</definedName>
    <definedName name="TABLE_FACTOR_TYPE_1" localSheetId="56">'N (320)'!$B$9</definedName>
    <definedName name="TABLE_FACTOR_TYPE_1" localSheetId="8">'NA1 (201)'!$B$9</definedName>
    <definedName name="TABLE_FACTOR_TYPE_1" localSheetId="18">'NA1_06 (207)'!$B$9</definedName>
    <definedName name="TABLE_FACTOR_TYPE_1" localSheetId="23">'NA1_15_65 (212)'!$B$9</definedName>
    <definedName name="TABLE_FACTOR_TYPE_1" localSheetId="24">'NA1_15_66 (213)'!$B$9</definedName>
    <definedName name="TABLE_FACTOR_TYPE_1" localSheetId="25">'NA1_15_67 (214)'!$B$9</definedName>
    <definedName name="TABLE_FACTOR_TYPE_1" localSheetId="26">'NA1_15_68 (215)'!$B$9</definedName>
    <definedName name="TABLE_FACTOR_TYPE_1" localSheetId="10">'NA2 (202)'!$B$9</definedName>
    <definedName name="TABLE_FACTOR_TYPE_1" localSheetId="19">'NA2_06 (208)'!$B$9</definedName>
    <definedName name="TABLE_FACTOR_TYPE_1" localSheetId="27">'NA2_15_65 (216)'!$B$9</definedName>
    <definedName name="TABLE_FACTOR_TYPE_1" localSheetId="28">'NA2_15_66 (217)'!$B$9</definedName>
    <definedName name="TABLE_FACTOR_TYPE_1" localSheetId="29">'NA2_15_67 (218)'!$B$9</definedName>
    <definedName name="TABLE_FACTOR_TYPE_1" localSheetId="30">'NA2_15_68 (219)'!$B$9</definedName>
    <definedName name="TABLE_FACTOR_TYPE_1" localSheetId="20">'NA3_06 (209)'!$B$9</definedName>
    <definedName name="TABLE_FACTOR_TYPE_1" localSheetId="14">'NF1 (205)'!$B$9</definedName>
    <definedName name="TABLE_FACTOR_TYPE_1" localSheetId="21">'NF1_06 (210)'!$B$9</definedName>
    <definedName name="TABLE_FACTOR_TYPE_1" localSheetId="31">'NF1_15 (220)'!$B$9</definedName>
    <definedName name="TABLE_FACTOR_TYPE_1" localSheetId="16">'NF2 (206)'!$B$9</definedName>
    <definedName name="TABLE_FACTOR_TYPE_1" localSheetId="22">'NF2_06 (211)'!$B$9</definedName>
    <definedName name="TABLE_FACTOR_TYPE_1" localSheetId="32">'NF2_15 (221)'!$B$9</definedName>
    <definedName name="TABLE_FACTOR_TYPE_1" localSheetId="57">'P (321)'!$B$9</definedName>
    <definedName name="TABLE_FACTOR_TYPE_1" localSheetId="71">'Q_15 (335)'!$B$9</definedName>
    <definedName name="TABLE_FACTOR_TYPE_1" localSheetId="58">'Q1 (322)'!$B$9</definedName>
    <definedName name="TABLE_FACTOR_TYPE_1" localSheetId="67">'Q1_06 (331)'!$B$9</definedName>
    <definedName name="TABLE_FACTOR_TYPE_1" localSheetId="59">'Q2 (323)'!$B$9</definedName>
    <definedName name="TABLE_FACTOR_TYPE_1" localSheetId="68">'Q2 _06 (332)'!$B$9</definedName>
    <definedName name="TABLE_FACTOR_TYPE_1" localSheetId="60">'R (324)'!$B$9</definedName>
    <definedName name="TABLE_FACTOR_TYPE_1" localSheetId="72">'R_15 (336)'!$B$9</definedName>
    <definedName name="TABLE_FACTOR_TYPE_1" localSheetId="69">'R1_06 (333)'!$B$9</definedName>
    <definedName name="TABLE_FACTOR_TYPE_1" localSheetId="70">'R2_06 (334)'!$B$9</definedName>
    <definedName name="TABLE_FACTOR_TYPE_1" localSheetId="61">'S1 (325)'!$B$9</definedName>
    <definedName name="TABLE_FACTOR_TYPE_1" localSheetId="62">'S2 (326)'!$B$9</definedName>
    <definedName name="TABLE_FACTOR_TYPE_1" localSheetId="114">'S-AP (701)'!$B$9</definedName>
    <definedName name="TABLE_FACTOR_TYPE_1" localSheetId="63">'T1 (327)'!$B$9</definedName>
    <definedName name="TABLE_FACTOR_TYPE_1" localSheetId="64">'T2 (328)'!$B$9</definedName>
    <definedName name="TABLE_FACTOR_TYPE_1" localSheetId="84">'Table 1 (505)'!$B$9</definedName>
    <definedName name="TABLE_FACTOR_TYPE_1" localSheetId="85">'Table 2 (506)'!$B$9</definedName>
    <definedName name="TABLE_FACTOR_TYPE_1" localSheetId="86">'Table 3 (507)'!$B$9</definedName>
    <definedName name="TABLE_FACTOR_TYPE_1" localSheetId="87">'Table 4 (508)'!$B$9</definedName>
    <definedName name="TABLE_FACTOR_TYPE_1" localSheetId="34">'TVIN_15F (227)'!$B$9</definedName>
    <definedName name="TABLE_FACTOR_TYPE_1" localSheetId="35">'TVIN_15GMP (228)'!$B$9</definedName>
    <definedName name="TABLE_FACTOR_TYPE_1" localSheetId="33">'TVIN_15M (226)'!$B$9</definedName>
    <definedName name="TABLE_FACTOR_TYPE_1" localSheetId="65">'U1 (329)'!$B$9</definedName>
    <definedName name="TABLE_FACTOR_TYPE_1" localSheetId="66">'U2 (330)'!$B$9</definedName>
    <definedName name="TABLE_GENDER" localSheetId="87">'Table 4 (508)'!#REF!</definedName>
    <definedName name="TABLE_GENDER">'x-Series Number'!$B$11</definedName>
    <definedName name="TABLE_GENDER_1" localSheetId="80">'1 (501)'!$B$11</definedName>
    <definedName name="TABLE_GENDER_1" localSheetId="117">'1 (801)'!$B$11</definedName>
    <definedName name="TABLE_GENDER_1" localSheetId="81">'2 (502)'!$B$11</definedName>
    <definedName name="TABLE_GENDER_1" localSheetId="118">'2 (802)'!$B$11</definedName>
    <definedName name="TABLE_GENDER_1" localSheetId="82">'3 (503)'!$B$11</definedName>
    <definedName name="TABLE_GENDER_1" localSheetId="83">'504'!$B$11</definedName>
    <definedName name="TABLE_GENDER_1" localSheetId="73">'A (401)'!$B$11</definedName>
    <definedName name="TABLE_GENDER_1" localSheetId="75">'A (403)'!$B$11</definedName>
    <definedName name="TABLE_GENDER_1" localSheetId="78">'A (406)'!$B$11</definedName>
    <definedName name="TABLE_GENDER_1" localSheetId="89">'A_06 (602)'!$B$11</definedName>
    <definedName name="TABLE_GENDER_1" localSheetId="90">'A_15_65 (603)'!$B$11</definedName>
    <definedName name="TABLE_GENDER_1" localSheetId="91">'A_15_66 (604)'!$B$11</definedName>
    <definedName name="TABLE_GENDER_1" localSheetId="92">'A_15_67 (605)'!$B$11</definedName>
    <definedName name="TABLE_GENDER_1" localSheetId="93">'A_15_68 (606)'!$B$11</definedName>
    <definedName name="TABLE_GENDER_1" localSheetId="88">'A_87 (601)'!$B$11</definedName>
    <definedName name="TABLE_GENDER_1" localSheetId="9">'A1 (201C)'!$B$11</definedName>
    <definedName name="TABLE_GENDER_1" localSheetId="11">'A2 (202C)'!$B$11</definedName>
    <definedName name="TABLE_GENDER_1" localSheetId="74">'B (402)'!$B$11</definedName>
    <definedName name="TABLE_GENDER_1" localSheetId="76">'B (404)'!$B$11</definedName>
    <definedName name="TABLE_GENDER_1" localSheetId="79">'B (407)'!$B$11</definedName>
    <definedName name="TABLE_GENDER_1" localSheetId="108">'B_06 (621)'!$B$11</definedName>
    <definedName name="TABLE_GENDER_1" localSheetId="112">'B_15 (625)'!$B$11</definedName>
    <definedName name="TABLE_GENDER_1" localSheetId="94">'B_87 (607)'!$B$11</definedName>
    <definedName name="TABLE_GENDER_1" localSheetId="115">'B-AP (702)'!$B$11</definedName>
    <definedName name="TABLE_GENDER_1" localSheetId="77">'C (405)'!$B$11</definedName>
    <definedName name="TABLE_GENDER_1" localSheetId="116">'C (703)'!$B$11</definedName>
    <definedName name="TABLE_GENDER_1" localSheetId="109">'C_06 (622)'!$B$11</definedName>
    <definedName name="TABLE_GENDER_1" localSheetId="113">'C_15 (626)'!$B$11</definedName>
    <definedName name="TABLE_GENDER_1" localSheetId="95">'C_87 (608)'!$B$11</definedName>
    <definedName name="TABLE_GENDER_1" localSheetId="110">'D_06 (623)'!$B$11</definedName>
    <definedName name="TABLE_GENDER_1" localSheetId="12">'D1 (203)'!$B$11</definedName>
    <definedName name="TABLE_GENDER_1" localSheetId="102">'D1_87 (615)'!$B$11</definedName>
    <definedName name="TABLE_GENDER_1" localSheetId="13">'D2 (204)'!$B$11</definedName>
    <definedName name="TABLE_GENDER_1" localSheetId="103">'D2_87 (616)'!$B$11</definedName>
    <definedName name="TABLE_GENDER_1" localSheetId="111">'E_06 (624)'!$B$11</definedName>
    <definedName name="TABLE_GENDER_1" localSheetId="104">'E1_87 (617)'!$B$11</definedName>
    <definedName name="TABLE_GENDER_1" localSheetId="105">'E2_87 (618)'!$B$11</definedName>
    <definedName name="TABLE_GENDER_1" localSheetId="98">'F_06 (611)'!$B$11</definedName>
    <definedName name="TABLE_GENDER_1" localSheetId="100">'F_15 (613)'!$B$11</definedName>
    <definedName name="TABLE_GENDER_1" localSheetId="15">'F1 (205C)'!$B$11</definedName>
    <definedName name="TABLE_GENDER_1" localSheetId="106">'F1_87 (619)'!$B$11</definedName>
    <definedName name="TABLE_GENDER_1" localSheetId="17">'F2 (206C)'!$B$11</definedName>
    <definedName name="TABLE_GENDER_1" localSheetId="107">'F2_87 (620)'!$B$11</definedName>
    <definedName name="TABLE_GENDER_1" localSheetId="99">'G_06 (612)'!$B$11</definedName>
    <definedName name="TABLE_GENDER_1" localSheetId="101">'G_15 (614)'!$B$11</definedName>
    <definedName name="TABLE_GENDER_1" localSheetId="96">'G_87 (609)'!$B$11</definedName>
    <definedName name="TABLE_GENDER_1" localSheetId="37">'G1 (301)'!$B$11</definedName>
    <definedName name="TABLE_GENDER_1" localSheetId="41">'G1_06 (305)'!$B$11</definedName>
    <definedName name="TABLE_GENDER_1" localSheetId="45">'G1_15 (309)'!$B$11</definedName>
    <definedName name="TABLE_GENDER_1" localSheetId="38">'G2 (302)'!$B$11</definedName>
    <definedName name="TABLE_GENDER_1" localSheetId="42">'G2_06 (306)'!$B$11</definedName>
    <definedName name="TABLE_GENDER_1" localSheetId="46">'G2_15 (310)'!$B$11</definedName>
    <definedName name="TABLE_GENDER_1" localSheetId="97">'H_87 (610)'!$B$11</definedName>
    <definedName name="TABLE_GENDER_1" localSheetId="39">'H1 (303)'!$B$11</definedName>
    <definedName name="TABLE_GENDER_1" localSheetId="43">'H1_06 (307)'!$B$11</definedName>
    <definedName name="TABLE_GENDER_1" localSheetId="47">'H1_15 (311)'!$B$11</definedName>
    <definedName name="TABLE_GENDER_1" localSheetId="40">'H2 (304)'!$B$11</definedName>
    <definedName name="TABLE_GENDER_1" localSheetId="44">'H2_06 (308)'!$B$11</definedName>
    <definedName name="TABLE_GENDER_1" localSheetId="48">'H2_15 (312)'!$B$11</definedName>
    <definedName name="TABLE_GENDER_1" localSheetId="49">'K (313)'!$B$11</definedName>
    <definedName name="TABLE_GENDER_1" localSheetId="50">'K_06 (314)'!$B$11</definedName>
    <definedName name="TABLE_GENDER_1" localSheetId="51">'K_15_65 (315)'!$B$11</definedName>
    <definedName name="TABLE_GENDER_1" localSheetId="52">'K_15_66 (316)'!$B$11</definedName>
    <definedName name="TABLE_GENDER_1" localSheetId="53">'K_15_67 (317)'!$B$11</definedName>
    <definedName name="TABLE_GENDER_1" localSheetId="54">'K_15_68 (318)'!$B$11</definedName>
    <definedName name="TABLE_GENDER_1" localSheetId="36">'M (229)'!$B$11</definedName>
    <definedName name="TABLE_GENDER_1" localSheetId="55">'M (319)'!$B$11</definedName>
    <definedName name="TABLE_GENDER_1" localSheetId="56">'N (320)'!$B$11</definedName>
    <definedName name="TABLE_GENDER_1" localSheetId="8">'NA1 (201)'!$B$11</definedName>
    <definedName name="TABLE_GENDER_1" localSheetId="18">'NA1_06 (207)'!$B$11</definedName>
    <definedName name="TABLE_GENDER_1" localSheetId="23">'NA1_15_65 (212)'!$B$11</definedName>
    <definedName name="TABLE_GENDER_1" localSheetId="24">'NA1_15_66 (213)'!$B$11</definedName>
    <definedName name="TABLE_GENDER_1" localSheetId="25">'NA1_15_67 (214)'!$B$11</definedName>
    <definedName name="TABLE_GENDER_1" localSheetId="26">'NA1_15_68 (215)'!$B$11</definedName>
    <definedName name="TABLE_GENDER_1" localSheetId="10">'NA2 (202)'!$B$11</definedName>
    <definedName name="TABLE_GENDER_1" localSheetId="19">'NA2_06 (208)'!$B$11</definedName>
    <definedName name="TABLE_GENDER_1" localSheetId="27">'NA2_15_65 (216)'!$B$11</definedName>
    <definedName name="TABLE_GENDER_1" localSheetId="28">'NA2_15_66 (217)'!$B$11</definedName>
    <definedName name="TABLE_GENDER_1" localSheetId="29">'NA2_15_67 (218)'!$B$11</definedName>
    <definedName name="TABLE_GENDER_1" localSheetId="30">'NA2_15_68 (219)'!$B$11</definedName>
    <definedName name="TABLE_GENDER_1" localSheetId="20">'NA3_06 (209)'!$B$11</definedName>
    <definedName name="TABLE_GENDER_1" localSheetId="14">'NF1 (205)'!$B$11</definedName>
    <definedName name="TABLE_GENDER_1" localSheetId="21">'NF1_06 (210)'!$B$11</definedName>
    <definedName name="TABLE_GENDER_1" localSheetId="31">'NF1_15 (220)'!$B$11</definedName>
    <definedName name="TABLE_GENDER_1" localSheetId="16">'NF2 (206)'!$B$11</definedName>
    <definedName name="TABLE_GENDER_1" localSheetId="22">'NF2_06 (211)'!$B$11</definedName>
    <definedName name="TABLE_GENDER_1" localSheetId="32">'NF2_15 (221)'!$B$11</definedName>
    <definedName name="TABLE_GENDER_1" localSheetId="57">'P (321)'!$B$11</definedName>
    <definedName name="TABLE_GENDER_1" localSheetId="71">'Q_15 (335)'!$B$11</definedName>
    <definedName name="TABLE_GENDER_1" localSheetId="58">'Q1 (322)'!$B$11</definedName>
    <definedName name="TABLE_GENDER_1" localSheetId="67">'Q1_06 (331)'!$B$11</definedName>
    <definedName name="TABLE_GENDER_1" localSheetId="59">'Q2 (323)'!$B$11</definedName>
    <definedName name="TABLE_GENDER_1" localSheetId="68">'Q2 _06 (332)'!$B$11</definedName>
    <definedName name="TABLE_GENDER_1" localSheetId="60">'R (324)'!$B$11</definedName>
    <definedName name="TABLE_GENDER_1" localSheetId="72">'R_15 (336)'!$B$11</definedName>
    <definedName name="TABLE_GENDER_1" localSheetId="69">'R1_06 (333)'!$B$11</definedName>
    <definedName name="TABLE_GENDER_1" localSheetId="70">'R2_06 (334)'!$B$11</definedName>
    <definedName name="TABLE_GENDER_1" localSheetId="61">'S1 (325)'!$B$11</definedName>
    <definedName name="TABLE_GENDER_1" localSheetId="62">'S2 (326)'!$B$11</definedName>
    <definedName name="TABLE_GENDER_1" localSheetId="114">'S-AP (701)'!$B$11</definedName>
    <definedName name="TABLE_GENDER_1" localSheetId="63">'T1 (327)'!$B$11</definedName>
    <definedName name="TABLE_GENDER_1" localSheetId="64">'T2 (328)'!$B$11</definedName>
    <definedName name="TABLE_GENDER_1" localSheetId="84">'Table 1 (505)'!$B$11</definedName>
    <definedName name="TABLE_GENDER_1" localSheetId="85">'Table 2 (506)'!$B$11</definedName>
    <definedName name="TABLE_GENDER_1" localSheetId="86">'Table 3 (507)'!$B$11</definedName>
    <definedName name="TABLE_GENDER_1" localSheetId="87">'Table 4 (508)'!#REF!</definedName>
    <definedName name="TABLE_GENDER_1" localSheetId="34">'TVIN_15F (227)'!$B$11</definedName>
    <definedName name="TABLE_GENDER_1" localSheetId="35">'TVIN_15GMP (228)'!$B$11</definedName>
    <definedName name="TABLE_GENDER_1" localSheetId="33">'TVIN_15M (226)'!$B$11</definedName>
    <definedName name="TABLE_GENDER_1" localSheetId="65">'U1 (329)'!$B$11</definedName>
    <definedName name="TABLE_GENDER_1" localSheetId="66">'U2 (330)'!$B$11</definedName>
    <definedName name="TABLE_INFO" localSheetId="87">'Table 4 (508)'!#REF!</definedName>
    <definedName name="TABLE_INFO">'x-Series Number'!$A$6:$B$20</definedName>
    <definedName name="TABLE_INFO_1" localSheetId="80">'1 (501)'!$A$6:$B$21</definedName>
    <definedName name="TABLE_INFO_1" localSheetId="117">'1 (801)'!$A$6:$B$21</definedName>
    <definedName name="TABLE_INFO_1" localSheetId="81">'2 (502)'!$A$6:$B$21</definedName>
    <definedName name="TABLE_INFO_1" localSheetId="118">'2 (802)'!$A$6:$B$21</definedName>
    <definedName name="TABLE_INFO_1" localSheetId="82">'3 (503)'!$A$6:$B$21</definedName>
    <definedName name="TABLE_INFO_1" localSheetId="83">'504'!$A$6:$B$21</definedName>
    <definedName name="TABLE_INFO_1" localSheetId="73">'A (401)'!$A$6:$B$21</definedName>
    <definedName name="TABLE_INFO_1" localSheetId="75">'A (403)'!$A$6:$B$21</definedName>
    <definedName name="TABLE_INFO_1" localSheetId="78">'A (406)'!$A$6:$B$21</definedName>
    <definedName name="TABLE_INFO_1" localSheetId="89">'A_06 (602)'!$A$6:$B$21</definedName>
    <definedName name="TABLE_INFO_1" localSheetId="90">'A_15_65 (603)'!$A$6:$B$21</definedName>
    <definedName name="TABLE_INFO_1" localSheetId="91">'A_15_66 (604)'!$A$6:$B$21</definedName>
    <definedName name="TABLE_INFO_1" localSheetId="92">'A_15_67 (605)'!$A$6:$B$21</definedName>
    <definedName name="TABLE_INFO_1" localSheetId="93">'A_15_68 (606)'!$A$6:$B$21</definedName>
    <definedName name="TABLE_INFO_1" localSheetId="88">'A_87 (601)'!$A$6:$B$21</definedName>
    <definedName name="TABLE_INFO_1" localSheetId="9">'A1 (201C)'!$A$6:$B$21</definedName>
    <definedName name="TABLE_INFO_1" localSheetId="11">'A2 (202C)'!$A$6:$B$21</definedName>
    <definedName name="TABLE_INFO_1" localSheetId="74">'B (402)'!$A$6:$B$21</definedName>
    <definedName name="TABLE_INFO_1" localSheetId="76">'B (404)'!$A$6:$B$21</definedName>
    <definedName name="TABLE_INFO_1" localSheetId="79">'B (407)'!$A$6:$B$21</definedName>
    <definedName name="TABLE_INFO_1" localSheetId="108">'B_06 (621)'!$A$6:$B$21</definedName>
    <definedName name="TABLE_INFO_1" localSheetId="112">'B_15 (625)'!$A$6:$B$21</definedName>
    <definedName name="TABLE_INFO_1" localSheetId="94">'B_87 (607)'!$A$6:$B$21</definedName>
    <definedName name="TABLE_INFO_1" localSheetId="115">'B-AP (702)'!$A$6:$B$21</definedName>
    <definedName name="TABLE_INFO_1" localSheetId="77">'C (405)'!$A$6:$B$21</definedName>
    <definedName name="TABLE_INFO_1" localSheetId="116">'C (703)'!$A$6:$B$21</definedName>
    <definedName name="TABLE_INFO_1" localSheetId="109">'C_06 (622)'!$A$6:$B$21</definedName>
    <definedName name="TABLE_INFO_1" localSheetId="113">'C_15 (626)'!$A$6:$B$21</definedName>
    <definedName name="TABLE_INFO_1" localSheetId="95">'C_87 (608)'!$A$6:$B$21</definedName>
    <definedName name="TABLE_INFO_1" localSheetId="110">'D_06 (623)'!$A$6:$B$21</definedName>
    <definedName name="TABLE_INFO_1" localSheetId="12">'D1 (203)'!$A$6:$B$21</definedName>
    <definedName name="TABLE_INFO_1" localSheetId="102">'D1_87 (615)'!$A$6:$B$21</definedName>
    <definedName name="TABLE_INFO_1" localSheetId="13">'D2 (204)'!$A$6:$B$21</definedName>
    <definedName name="TABLE_INFO_1" localSheetId="103">'D2_87 (616)'!$A$6:$B$21</definedName>
    <definedName name="TABLE_INFO_1" localSheetId="111">'E_06 (624)'!$A$6:$B$21</definedName>
    <definedName name="TABLE_INFO_1" localSheetId="104">'E1_87 (617)'!$A$6:$B$21</definedName>
    <definedName name="TABLE_INFO_1" localSheetId="105">'E2_87 (618)'!$A$6:$B$21</definedName>
    <definedName name="TABLE_INFO_1" localSheetId="98">'F_06 (611)'!$A$6:$B$21</definedName>
    <definedName name="TABLE_INFO_1" localSheetId="100">'F_15 (613)'!$A$6:$B$21</definedName>
    <definedName name="TABLE_INFO_1" localSheetId="15">'F1 (205C)'!$A$6:$B$21</definedName>
    <definedName name="TABLE_INFO_1" localSheetId="106">'F1_87 (619)'!$A$6:$B$21</definedName>
    <definedName name="TABLE_INFO_1" localSheetId="17">'F2 (206C)'!$A$6:$B$21</definedName>
    <definedName name="TABLE_INFO_1" localSheetId="107">'F2_87 (620)'!$A$6:$B$21</definedName>
    <definedName name="TABLE_INFO_1" localSheetId="99">'G_06 (612)'!$A$6:$B$21</definedName>
    <definedName name="TABLE_INFO_1" localSheetId="101">'G_15 (614)'!$A$6:$B$21</definedName>
    <definedName name="TABLE_INFO_1" localSheetId="96">'G_87 (609)'!$A$6:$B$21</definedName>
    <definedName name="TABLE_INFO_1" localSheetId="37">'G1 (301)'!$A$6:$B$21</definedName>
    <definedName name="TABLE_INFO_1" localSheetId="41">'G1_06 (305)'!$A$6:$B$21</definedName>
    <definedName name="TABLE_INFO_1" localSheetId="45">'G1_15 (309)'!$A$6:$B$21</definedName>
    <definedName name="TABLE_INFO_1" localSheetId="38">'G2 (302)'!$A$6:$B$21</definedName>
    <definedName name="TABLE_INFO_1" localSheetId="42">'G2_06 (306)'!$A$6:$B$21</definedName>
    <definedName name="TABLE_INFO_1" localSheetId="46">'G2_15 (310)'!$A$6:$B$21</definedName>
    <definedName name="TABLE_INFO_1" localSheetId="97">'H_87 (610)'!$A$6:$B$21</definedName>
    <definedName name="TABLE_INFO_1" localSheetId="39">'H1 (303)'!$A$6:$B$21</definedName>
    <definedName name="TABLE_INFO_1" localSheetId="43">'H1_06 (307)'!$A$6:$B$21</definedName>
    <definedName name="TABLE_INFO_1" localSheetId="47">'H1_15 (311)'!$A$6:$B$21</definedName>
    <definedName name="TABLE_INFO_1" localSheetId="40">'H2 (304)'!$A$6:$B$21</definedName>
    <definedName name="TABLE_INFO_1" localSheetId="44">'H2_06 (308)'!$A$6:$B$21</definedName>
    <definedName name="TABLE_INFO_1" localSheetId="48">'H2_15 (312)'!$A$6:$B$21</definedName>
    <definedName name="TABLE_INFO_1" localSheetId="49">'K (313)'!$A$6:$B$21</definedName>
    <definedName name="TABLE_INFO_1" localSheetId="50">'K_06 (314)'!$A$6:$B$21</definedName>
    <definedName name="TABLE_INFO_1" localSheetId="51">'K_15_65 (315)'!$A$6:$B$21</definedName>
    <definedName name="TABLE_INFO_1" localSheetId="52">'K_15_66 (316)'!$A$6:$B$21</definedName>
    <definedName name="TABLE_INFO_1" localSheetId="53">'K_15_67 (317)'!$A$6:$B$21</definedName>
    <definedName name="TABLE_INFO_1" localSheetId="54">'K_15_68 (318)'!$A$6:$B$21</definedName>
    <definedName name="TABLE_INFO_1" localSheetId="36">'M (229)'!$A$6:$B$21</definedName>
    <definedName name="TABLE_INFO_1" localSheetId="55">'M (319)'!$A$6:$B$21</definedName>
    <definedName name="TABLE_INFO_1" localSheetId="56">'N (320)'!$A$6:$B$21</definedName>
    <definedName name="TABLE_INFO_1" localSheetId="8">'NA1 (201)'!$A$6:$B$21</definedName>
    <definedName name="TABLE_INFO_1" localSheetId="18">'NA1_06 (207)'!$A$6:$B$21</definedName>
    <definedName name="TABLE_INFO_1" localSheetId="23">'NA1_15_65 (212)'!$A$6:$B$21</definedName>
    <definedName name="TABLE_INFO_1" localSheetId="24">'NA1_15_66 (213)'!$A$6:$B$21</definedName>
    <definedName name="TABLE_INFO_1" localSheetId="25">'NA1_15_67 (214)'!$A$6:$B$21</definedName>
    <definedName name="TABLE_INFO_1" localSheetId="26">'NA1_15_68 (215)'!$A$6:$B$21</definedName>
    <definedName name="TABLE_INFO_1" localSheetId="10">'NA2 (202)'!$A$6:$B$21</definedName>
    <definedName name="TABLE_INFO_1" localSheetId="19">'NA2_06 (208)'!$A$6:$B$21</definedName>
    <definedName name="TABLE_INFO_1" localSheetId="27">'NA2_15_65 (216)'!$A$6:$B$21</definedName>
    <definedName name="TABLE_INFO_1" localSheetId="28">'NA2_15_66 (217)'!$A$6:$B$21</definedName>
    <definedName name="TABLE_INFO_1" localSheetId="29">'NA2_15_67 (218)'!$A$6:$B$21</definedName>
    <definedName name="TABLE_INFO_1" localSheetId="30">'NA2_15_68 (219)'!$A$6:$B$21</definedName>
    <definedName name="TABLE_INFO_1" localSheetId="20">'NA3_06 (209)'!$A$6:$B$21</definedName>
    <definedName name="TABLE_INFO_1" localSheetId="14">'NF1 (205)'!$A$6:$B$21</definedName>
    <definedName name="TABLE_INFO_1" localSheetId="21">'NF1_06 (210)'!$A$6:$B$21</definedName>
    <definedName name="TABLE_INFO_1" localSheetId="31">'NF1_15 (220)'!$A$6:$B$21</definedName>
    <definedName name="TABLE_INFO_1" localSheetId="16">'NF2 (206)'!$A$6:$B$21</definedName>
    <definedName name="TABLE_INFO_1" localSheetId="22">'NF2_06 (211)'!$A$6:$B$21</definedName>
    <definedName name="TABLE_INFO_1" localSheetId="32">'NF2_15 (221)'!$A$6:$B$21</definedName>
    <definedName name="TABLE_INFO_1" localSheetId="57">'P (321)'!$A$6:$B$21</definedName>
    <definedName name="TABLE_INFO_1" localSheetId="71">'Q_15 (335)'!$A$6:$B$21</definedName>
    <definedName name="TABLE_INFO_1" localSheetId="58">'Q1 (322)'!$A$6:$B$21</definedName>
    <definedName name="TABLE_INFO_1" localSheetId="67">'Q1_06 (331)'!$A$6:$B$21</definedName>
    <definedName name="TABLE_INFO_1" localSheetId="59">'Q2 (323)'!$A$6:$B$21</definedName>
    <definedName name="TABLE_INFO_1" localSheetId="68">'Q2 _06 (332)'!$A$6:$B$21</definedName>
    <definedName name="TABLE_INFO_1" localSheetId="60">'R (324)'!$A$6:$B$21</definedName>
    <definedName name="TABLE_INFO_1" localSheetId="72">'R_15 (336)'!$A$6:$B$21</definedName>
    <definedName name="TABLE_INFO_1" localSheetId="69">'R1_06 (333)'!$A$6:$B$21</definedName>
    <definedName name="TABLE_INFO_1" localSheetId="70">'R2_06 (334)'!$A$6:$B$21</definedName>
    <definedName name="TABLE_INFO_1" localSheetId="61">'S1 (325)'!$A$6:$B$21</definedName>
    <definedName name="TABLE_INFO_1" localSheetId="62">'S2 (326)'!$A$6:$B$21</definedName>
    <definedName name="TABLE_INFO_1" localSheetId="114">'S-AP (701)'!$A$6:$B$21</definedName>
    <definedName name="TABLE_INFO_1" localSheetId="63">'T1 (327)'!$A$6:$B$21</definedName>
    <definedName name="TABLE_INFO_1" localSheetId="64">'T2 (328)'!$A$6:$B$21</definedName>
    <definedName name="TABLE_INFO_1" localSheetId="84">'Table 1 (505)'!$A$6:$B$21</definedName>
    <definedName name="TABLE_INFO_1" localSheetId="85">'Table 2 (506)'!$A$6:$B$21</definedName>
    <definedName name="TABLE_INFO_1" localSheetId="86">'Table 3 (507)'!$A$6:$B$21</definedName>
    <definedName name="TABLE_INFO_1" localSheetId="87">'Table 4 (508)'!#REF!</definedName>
    <definedName name="TABLE_INFO_1" localSheetId="34">'TVIN_15F (227)'!$A$6:$B$21</definedName>
    <definedName name="TABLE_INFO_1" localSheetId="35">'TVIN_15GMP (228)'!$A$6:$B$21</definedName>
    <definedName name="TABLE_INFO_1" localSheetId="33">'TVIN_15M (226)'!$A$6:$B$21</definedName>
    <definedName name="TABLE_INFO_1" localSheetId="65">'U1 (329)'!$A$6:$B$21</definedName>
    <definedName name="TABLE_INFO_1" localSheetId="66">'U2 (330)'!$A$6:$B$21</definedName>
    <definedName name="TABLE_REFERENCE" localSheetId="87">'Table 4 (508)'!#REF!</definedName>
    <definedName name="TABLE_REFERENCE">'x-Series Number'!$B$15</definedName>
    <definedName name="TABLE_REFERENCE_1" localSheetId="80">'1 (501)'!$B$15</definedName>
    <definedName name="TABLE_REFERENCE_1" localSheetId="117">'1 (801)'!$B$15</definedName>
    <definedName name="TABLE_REFERENCE_1" localSheetId="81">'2 (502)'!$B$15</definedName>
    <definedName name="TABLE_REFERENCE_1" localSheetId="118">'2 (802)'!$B$15</definedName>
    <definedName name="TABLE_REFERENCE_1" localSheetId="82">'3 (503)'!$B$15</definedName>
    <definedName name="TABLE_REFERENCE_1" localSheetId="83">'504'!$B$15</definedName>
    <definedName name="TABLE_REFERENCE_1" localSheetId="73">'A (401)'!$B$15</definedName>
    <definedName name="TABLE_REFERENCE_1" localSheetId="75">'A (403)'!$B$15</definedName>
    <definedName name="TABLE_REFERENCE_1" localSheetId="78">'A (406)'!$B$15</definedName>
    <definedName name="TABLE_REFERENCE_1" localSheetId="89">'A_06 (602)'!$B$15</definedName>
    <definedName name="TABLE_REFERENCE_1" localSheetId="90">'A_15_65 (603)'!$B$15</definedName>
    <definedName name="TABLE_REFERENCE_1" localSheetId="91">'A_15_66 (604)'!$B$15</definedName>
    <definedName name="TABLE_REFERENCE_1" localSheetId="92">'A_15_67 (605)'!$B$15</definedName>
    <definedName name="TABLE_REFERENCE_1" localSheetId="93">'A_15_68 (606)'!$B$15</definedName>
    <definedName name="TABLE_REFERENCE_1" localSheetId="88">'A_87 (601)'!$B$15</definedName>
    <definedName name="TABLE_REFERENCE_1" localSheetId="9">'A1 (201C)'!$B$15</definedName>
    <definedName name="TABLE_REFERENCE_1" localSheetId="11">'A2 (202C)'!$B$15</definedName>
    <definedName name="TABLE_REFERENCE_1" localSheetId="74">'B (402)'!$B$15</definedName>
    <definedName name="TABLE_REFERENCE_1" localSheetId="76">'B (404)'!$B$15</definedName>
    <definedName name="TABLE_REFERENCE_1" localSheetId="79">'B (407)'!$B$15</definedName>
    <definedName name="TABLE_REFERENCE_1" localSheetId="108">'B_06 (621)'!$B$15</definedName>
    <definedName name="TABLE_REFERENCE_1" localSheetId="112">'B_15 (625)'!$B$15</definedName>
    <definedName name="TABLE_REFERENCE_1" localSheetId="94">'B_87 (607)'!$B$15</definedName>
    <definedName name="TABLE_REFERENCE_1" localSheetId="115">'B-AP (702)'!$B$15</definedName>
    <definedName name="TABLE_REFERENCE_1" localSheetId="77">'C (405)'!$B$15</definedName>
    <definedName name="TABLE_REFERENCE_1" localSheetId="116">'C (703)'!$B$15</definedName>
    <definedName name="TABLE_REFERENCE_1" localSheetId="109">'C_06 (622)'!$B$15</definedName>
    <definedName name="TABLE_REFERENCE_1" localSheetId="113">'C_15 (626)'!$B$15</definedName>
    <definedName name="TABLE_REFERENCE_1" localSheetId="95">'C_87 (608)'!$B$15</definedName>
    <definedName name="TABLE_REFERENCE_1" localSheetId="110">'D_06 (623)'!$B$15</definedName>
    <definedName name="TABLE_REFERENCE_1" localSheetId="12">'D1 (203)'!$B$15</definedName>
    <definedName name="TABLE_REFERENCE_1" localSheetId="102">'D1_87 (615)'!$B$15</definedName>
    <definedName name="TABLE_REFERENCE_1" localSheetId="13">'D2 (204)'!$B$15</definedName>
    <definedName name="TABLE_REFERENCE_1" localSheetId="103">'D2_87 (616)'!$B$15</definedName>
    <definedName name="TABLE_REFERENCE_1" localSheetId="111">'E_06 (624)'!$B$15</definedName>
    <definedName name="TABLE_REFERENCE_1" localSheetId="104">'E1_87 (617)'!$B$15</definedName>
    <definedName name="TABLE_REFERENCE_1" localSheetId="105">'E2_87 (618)'!$B$15</definedName>
    <definedName name="TABLE_REFERENCE_1" localSheetId="98">'F_06 (611)'!$B$15</definedName>
    <definedName name="TABLE_REFERENCE_1" localSheetId="100">'F_15 (613)'!$B$15</definedName>
    <definedName name="TABLE_REFERENCE_1" localSheetId="15">'F1 (205C)'!$B$15</definedName>
    <definedName name="TABLE_REFERENCE_1" localSheetId="106">'F1_87 (619)'!$B$15</definedName>
    <definedName name="TABLE_REFERENCE_1" localSheetId="17">'F2 (206C)'!$B$15</definedName>
    <definedName name="TABLE_REFERENCE_1" localSheetId="107">'F2_87 (620)'!$B$15</definedName>
    <definedName name="TABLE_REFERENCE_1" localSheetId="99">'G_06 (612)'!$B$15</definedName>
    <definedName name="TABLE_REFERENCE_1" localSheetId="101">'G_15 (614)'!$B$15</definedName>
    <definedName name="TABLE_REFERENCE_1" localSheetId="96">'G_87 (609)'!$B$15</definedName>
    <definedName name="TABLE_REFERENCE_1" localSheetId="37">'G1 (301)'!$B$15</definedName>
    <definedName name="TABLE_REFERENCE_1" localSheetId="41">'G1_06 (305)'!$B$15</definedName>
    <definedName name="TABLE_REFERENCE_1" localSheetId="45">'G1_15 (309)'!$B$15</definedName>
    <definedName name="TABLE_REFERENCE_1" localSheetId="38">'G2 (302)'!$B$15</definedName>
    <definedName name="TABLE_REFERENCE_1" localSheetId="42">'G2_06 (306)'!$B$15</definedName>
    <definedName name="TABLE_REFERENCE_1" localSheetId="46">'G2_15 (310)'!$B$15</definedName>
    <definedName name="TABLE_REFERENCE_1" localSheetId="97">'H_87 (610)'!$B$15</definedName>
    <definedName name="TABLE_REFERENCE_1" localSheetId="39">'H1 (303)'!$B$15</definedName>
    <definedName name="TABLE_REFERENCE_1" localSheetId="43">'H1_06 (307)'!$B$15</definedName>
    <definedName name="TABLE_REFERENCE_1" localSheetId="47">'H1_15 (311)'!$B$15</definedName>
    <definedName name="TABLE_REFERENCE_1" localSheetId="40">'H2 (304)'!$B$15</definedName>
    <definedName name="TABLE_REFERENCE_1" localSheetId="44">'H2_06 (308)'!$B$15</definedName>
    <definedName name="TABLE_REFERENCE_1" localSheetId="48">'H2_15 (312)'!$B$15</definedName>
    <definedName name="TABLE_REFERENCE_1" localSheetId="49">'K (313)'!$B$15</definedName>
    <definedName name="TABLE_REFERENCE_1" localSheetId="50">'K_06 (314)'!$B$15</definedName>
    <definedName name="TABLE_REFERENCE_1" localSheetId="51">'K_15_65 (315)'!$B$15</definedName>
    <definedName name="TABLE_REFERENCE_1" localSheetId="52">'K_15_66 (316)'!$B$15</definedName>
    <definedName name="TABLE_REFERENCE_1" localSheetId="53">'K_15_67 (317)'!$B$15</definedName>
    <definedName name="TABLE_REFERENCE_1" localSheetId="54">'K_15_68 (318)'!$B$15</definedName>
    <definedName name="TABLE_REFERENCE_1" localSheetId="36">'M (229)'!$B$15</definedName>
    <definedName name="TABLE_REFERENCE_1" localSheetId="55">'M (319)'!$B$15</definedName>
    <definedName name="TABLE_REFERENCE_1" localSheetId="56">'N (320)'!$B$15</definedName>
    <definedName name="TABLE_REFERENCE_1" localSheetId="8">'NA1 (201)'!$B$15</definedName>
    <definedName name="TABLE_REFERENCE_1" localSheetId="18">'NA1_06 (207)'!$B$15</definedName>
    <definedName name="TABLE_REFERENCE_1" localSheetId="23">'NA1_15_65 (212)'!$B$15</definedName>
    <definedName name="TABLE_REFERENCE_1" localSheetId="24">'NA1_15_66 (213)'!$B$15</definedName>
    <definedName name="TABLE_REFERENCE_1" localSheetId="25">'NA1_15_67 (214)'!$B$15</definedName>
    <definedName name="TABLE_REFERENCE_1" localSheetId="26">'NA1_15_68 (215)'!$B$15</definedName>
    <definedName name="TABLE_REFERENCE_1" localSheetId="10">'NA2 (202)'!$B$15</definedName>
    <definedName name="TABLE_REFERENCE_1" localSheetId="19">'NA2_06 (208)'!$B$15</definedName>
    <definedName name="TABLE_REFERENCE_1" localSheetId="27">'NA2_15_65 (216)'!$B$15</definedName>
    <definedName name="TABLE_REFERENCE_1" localSheetId="28">'NA2_15_66 (217)'!$B$15</definedName>
    <definedName name="TABLE_REFERENCE_1" localSheetId="29">'NA2_15_67 (218)'!$B$15</definedName>
    <definedName name="TABLE_REFERENCE_1" localSheetId="30">'NA2_15_68 (219)'!$B$15</definedName>
    <definedName name="TABLE_REFERENCE_1" localSheetId="20">'NA3_06 (209)'!$B$15</definedName>
    <definedName name="TABLE_REFERENCE_1" localSheetId="14">'NF1 (205)'!$B$15</definedName>
    <definedName name="TABLE_REFERENCE_1" localSheetId="21">'NF1_06 (210)'!$B$15</definedName>
    <definedName name="TABLE_REFERENCE_1" localSheetId="31">'NF1_15 (220)'!$B$15</definedName>
    <definedName name="TABLE_REFERENCE_1" localSheetId="16">'NF2 (206)'!$B$15</definedName>
    <definedName name="TABLE_REFERENCE_1" localSheetId="22">'NF2_06 (211)'!$B$15</definedName>
    <definedName name="TABLE_REFERENCE_1" localSheetId="32">'NF2_15 (221)'!$B$15</definedName>
    <definedName name="TABLE_REFERENCE_1" localSheetId="57">'P (321)'!$B$15</definedName>
    <definedName name="TABLE_REFERENCE_1" localSheetId="71">'Q_15 (335)'!$B$15</definedName>
    <definedName name="TABLE_REFERENCE_1" localSheetId="58">'Q1 (322)'!$B$15</definedName>
    <definedName name="TABLE_REFERENCE_1" localSheetId="67">'Q1_06 (331)'!$B$15</definedName>
    <definedName name="TABLE_REFERENCE_1" localSheetId="59">'Q2 (323)'!$B$15</definedName>
    <definedName name="TABLE_REFERENCE_1" localSheetId="68">'Q2 _06 (332)'!$B$15</definedName>
    <definedName name="TABLE_REFERENCE_1" localSheetId="60">'R (324)'!$B$15</definedName>
    <definedName name="TABLE_REFERENCE_1" localSheetId="72">'R_15 (336)'!$B$15</definedName>
    <definedName name="TABLE_REFERENCE_1" localSheetId="69">'R1_06 (333)'!$B$15</definedName>
    <definedName name="TABLE_REFERENCE_1" localSheetId="70">'R2_06 (334)'!$B$15</definedName>
    <definedName name="TABLE_REFERENCE_1" localSheetId="61">'S1 (325)'!$B$15</definedName>
    <definedName name="TABLE_REFERENCE_1" localSheetId="62">'S2 (326)'!$B$15</definedName>
    <definedName name="TABLE_REFERENCE_1" localSheetId="114">'S-AP (701)'!$B$15</definedName>
    <definedName name="TABLE_REFERENCE_1" localSheetId="63">'T1 (327)'!$B$15</definedName>
    <definedName name="TABLE_REFERENCE_1" localSheetId="64">'T2 (328)'!$B$15</definedName>
    <definedName name="TABLE_REFERENCE_1" localSheetId="84">'Table 1 (505)'!$B$15</definedName>
    <definedName name="TABLE_REFERENCE_1" localSheetId="85">'Table 2 (506)'!$B$15</definedName>
    <definedName name="TABLE_REFERENCE_1" localSheetId="86">'Table 3 (507)'!$B$15</definedName>
    <definedName name="TABLE_REFERENCE_1" localSheetId="87">'Table 4 (508)'!#REF!</definedName>
    <definedName name="TABLE_REFERENCE_1" localSheetId="34">'TVIN_15F (227)'!$B$15</definedName>
    <definedName name="TABLE_REFERENCE_1" localSheetId="35">'TVIN_15GMP (228)'!$B$15</definedName>
    <definedName name="TABLE_REFERENCE_1" localSheetId="33">'TVIN_15M (226)'!$B$15</definedName>
    <definedName name="TABLE_REFERENCE_1" localSheetId="65">'U1 (329)'!$B$15</definedName>
    <definedName name="TABLE_REFERENCE_1" localSheetId="66">'U2 (330)'!$B$15</definedName>
    <definedName name="TABLE_REFERENCE_GUIDANCE" localSheetId="87">'Table 4 (508)'!#REF!</definedName>
    <definedName name="TABLE_REFERENCE_GUIDANCE">'x-Series Number'!$B$16</definedName>
    <definedName name="TABLE_REFERENCE_GUIDANCE_1" localSheetId="80">'1 (501)'!$B$16</definedName>
    <definedName name="TABLE_REFERENCE_GUIDANCE_1" localSheetId="117">'1 (801)'!$B$16</definedName>
    <definedName name="TABLE_REFERENCE_GUIDANCE_1" localSheetId="81">'2 (502)'!$B$16</definedName>
    <definedName name="TABLE_REFERENCE_GUIDANCE_1" localSheetId="118">'2 (802)'!$B$16</definedName>
    <definedName name="TABLE_REFERENCE_GUIDANCE_1" localSheetId="82">'3 (503)'!$B$16</definedName>
    <definedName name="TABLE_REFERENCE_GUIDANCE_1" localSheetId="83">'504'!$B$16</definedName>
    <definedName name="TABLE_REFERENCE_GUIDANCE_1" localSheetId="73">'A (401)'!$B$16</definedName>
    <definedName name="TABLE_REFERENCE_GUIDANCE_1" localSheetId="75">'A (403)'!$B$16</definedName>
    <definedName name="TABLE_REFERENCE_GUIDANCE_1" localSheetId="78">'A (406)'!$B$16</definedName>
    <definedName name="TABLE_REFERENCE_GUIDANCE_1" localSheetId="89">'A_06 (602)'!$B$16</definedName>
    <definedName name="TABLE_REFERENCE_GUIDANCE_1" localSheetId="90">'A_15_65 (603)'!$B$16</definedName>
    <definedName name="TABLE_REFERENCE_GUIDANCE_1" localSheetId="91">'A_15_66 (604)'!$B$16</definedName>
    <definedName name="TABLE_REFERENCE_GUIDANCE_1" localSheetId="92">'A_15_67 (605)'!$B$16</definedName>
    <definedName name="TABLE_REFERENCE_GUIDANCE_1" localSheetId="93">'A_15_68 (606)'!$B$16</definedName>
    <definedName name="TABLE_REFERENCE_GUIDANCE_1" localSheetId="88">'A_87 (601)'!$B$16</definedName>
    <definedName name="TABLE_REFERENCE_GUIDANCE_1" localSheetId="9">'A1 (201C)'!$B$16</definedName>
    <definedName name="TABLE_REFERENCE_GUIDANCE_1" localSheetId="11">'A2 (202C)'!$B$16</definedName>
    <definedName name="TABLE_REFERENCE_GUIDANCE_1" localSheetId="74">'B (402)'!$B$16</definedName>
    <definedName name="TABLE_REFERENCE_GUIDANCE_1" localSheetId="76">'B (404)'!$B$16</definedName>
    <definedName name="TABLE_REFERENCE_GUIDANCE_1" localSheetId="79">'B (407)'!$B$16</definedName>
    <definedName name="TABLE_REFERENCE_GUIDANCE_1" localSheetId="108">'B_06 (621)'!$B$16</definedName>
    <definedName name="TABLE_REFERENCE_GUIDANCE_1" localSheetId="112">'B_15 (625)'!$B$16</definedName>
    <definedName name="TABLE_REFERENCE_GUIDANCE_1" localSheetId="94">'B_87 (607)'!$B$16</definedName>
    <definedName name="TABLE_REFERENCE_GUIDANCE_1" localSheetId="115">'B-AP (702)'!$B$16</definedName>
    <definedName name="TABLE_REFERENCE_GUIDANCE_1" localSheetId="77">'C (405)'!$B$16</definedName>
    <definedName name="TABLE_REFERENCE_GUIDANCE_1" localSheetId="116">'C (703)'!$B$16</definedName>
    <definedName name="TABLE_REFERENCE_GUIDANCE_1" localSheetId="109">'C_06 (622)'!$B$16</definedName>
    <definedName name="TABLE_REFERENCE_GUIDANCE_1" localSheetId="113">'C_15 (626)'!$B$16</definedName>
    <definedName name="TABLE_REFERENCE_GUIDANCE_1" localSheetId="95">'C_87 (608)'!$B$16</definedName>
    <definedName name="TABLE_REFERENCE_GUIDANCE_1" localSheetId="110">'D_06 (623)'!$B$16</definedName>
    <definedName name="TABLE_REFERENCE_GUIDANCE_1" localSheetId="12">'D1 (203)'!$B$16</definedName>
    <definedName name="TABLE_REFERENCE_GUIDANCE_1" localSheetId="102">'D1_87 (615)'!$B$16</definedName>
    <definedName name="TABLE_REFERENCE_GUIDANCE_1" localSheetId="13">'D2 (204)'!$B$16</definedName>
    <definedName name="TABLE_REFERENCE_GUIDANCE_1" localSheetId="103">'D2_87 (616)'!$B$16</definedName>
    <definedName name="TABLE_REFERENCE_GUIDANCE_1" localSheetId="111">'E_06 (624)'!$B$16</definedName>
    <definedName name="TABLE_REFERENCE_GUIDANCE_1" localSheetId="104">'E1_87 (617)'!$B$16</definedName>
    <definedName name="TABLE_REFERENCE_GUIDANCE_1" localSheetId="105">'E2_87 (618)'!$B$16</definedName>
    <definedName name="TABLE_REFERENCE_GUIDANCE_1" localSheetId="98">'F_06 (611)'!$B$16</definedName>
    <definedName name="TABLE_REFERENCE_GUIDANCE_1" localSheetId="100">'F_15 (613)'!$B$16</definedName>
    <definedName name="TABLE_REFERENCE_GUIDANCE_1" localSheetId="15">'F1 (205C)'!$B$16</definedName>
    <definedName name="TABLE_REFERENCE_GUIDANCE_1" localSheetId="106">'F1_87 (619)'!$B$16</definedName>
    <definedName name="TABLE_REFERENCE_GUIDANCE_1" localSheetId="17">'F2 (206C)'!$B$16</definedName>
    <definedName name="TABLE_REFERENCE_GUIDANCE_1" localSheetId="107">'F2_87 (620)'!$B$16</definedName>
    <definedName name="TABLE_REFERENCE_GUIDANCE_1" localSheetId="99">'G_06 (612)'!$B$16</definedName>
    <definedName name="TABLE_REFERENCE_GUIDANCE_1" localSheetId="101">'G_15 (614)'!$B$16</definedName>
    <definedName name="TABLE_REFERENCE_GUIDANCE_1" localSheetId="96">'G_87 (609)'!$B$16</definedName>
    <definedName name="TABLE_REFERENCE_GUIDANCE_1" localSheetId="37">'G1 (301)'!$B$16</definedName>
    <definedName name="TABLE_REFERENCE_GUIDANCE_1" localSheetId="41">'G1_06 (305)'!$B$16</definedName>
    <definedName name="TABLE_REFERENCE_GUIDANCE_1" localSheetId="45">'G1_15 (309)'!$B$16</definedName>
    <definedName name="TABLE_REFERENCE_GUIDANCE_1" localSheetId="38">'G2 (302)'!$B$16</definedName>
    <definedName name="TABLE_REFERENCE_GUIDANCE_1" localSheetId="42">'G2_06 (306)'!$B$16</definedName>
    <definedName name="TABLE_REFERENCE_GUIDANCE_1" localSheetId="46">'G2_15 (310)'!$B$16</definedName>
    <definedName name="TABLE_REFERENCE_GUIDANCE_1" localSheetId="97">'H_87 (610)'!$B$16</definedName>
    <definedName name="TABLE_REFERENCE_GUIDANCE_1" localSheetId="39">'H1 (303)'!$B$16</definedName>
    <definedName name="TABLE_REFERENCE_GUIDANCE_1" localSheetId="43">'H1_06 (307)'!$B$16</definedName>
    <definedName name="TABLE_REFERENCE_GUIDANCE_1" localSheetId="47">'H1_15 (311)'!$B$16</definedName>
    <definedName name="TABLE_REFERENCE_GUIDANCE_1" localSheetId="40">'H2 (304)'!$B$16</definedName>
    <definedName name="TABLE_REFERENCE_GUIDANCE_1" localSheetId="44">'H2_06 (308)'!$B$16</definedName>
    <definedName name="TABLE_REFERENCE_GUIDANCE_1" localSheetId="48">'H2_15 (312)'!$B$16</definedName>
    <definedName name="TABLE_REFERENCE_GUIDANCE_1" localSheetId="49">'K (313)'!$B$16</definedName>
    <definedName name="TABLE_REFERENCE_GUIDANCE_1" localSheetId="50">'K_06 (314)'!$B$16</definedName>
    <definedName name="TABLE_REFERENCE_GUIDANCE_1" localSheetId="51">'K_15_65 (315)'!$B$16</definedName>
    <definedName name="TABLE_REFERENCE_GUIDANCE_1" localSheetId="52">'K_15_66 (316)'!$B$16</definedName>
    <definedName name="TABLE_REFERENCE_GUIDANCE_1" localSheetId="53">'K_15_67 (317)'!$B$16</definedName>
    <definedName name="TABLE_REFERENCE_GUIDANCE_1" localSheetId="54">'K_15_68 (318)'!$B$16</definedName>
    <definedName name="TABLE_REFERENCE_GUIDANCE_1" localSheetId="36">'M (229)'!$B$16</definedName>
    <definedName name="TABLE_REFERENCE_GUIDANCE_1" localSheetId="55">'M (319)'!$B$16</definedName>
    <definedName name="TABLE_REFERENCE_GUIDANCE_1" localSheetId="56">'N (320)'!$B$16</definedName>
    <definedName name="TABLE_REFERENCE_GUIDANCE_1" localSheetId="8">'NA1 (201)'!$B$16</definedName>
    <definedName name="TABLE_REFERENCE_GUIDANCE_1" localSheetId="18">'NA1_06 (207)'!$B$16</definedName>
    <definedName name="TABLE_REFERENCE_GUIDANCE_1" localSheetId="23">'NA1_15_65 (212)'!$B$16</definedName>
    <definedName name="TABLE_REFERENCE_GUIDANCE_1" localSheetId="24">'NA1_15_66 (213)'!$B$16</definedName>
    <definedName name="TABLE_REFERENCE_GUIDANCE_1" localSheetId="25">'NA1_15_67 (214)'!$B$16</definedName>
    <definedName name="TABLE_REFERENCE_GUIDANCE_1" localSheetId="26">'NA1_15_68 (215)'!$B$16</definedName>
    <definedName name="TABLE_REFERENCE_GUIDANCE_1" localSheetId="10">'NA2 (202)'!$B$16</definedName>
    <definedName name="TABLE_REFERENCE_GUIDANCE_1" localSheetId="19">'NA2_06 (208)'!$B$16</definedName>
    <definedName name="TABLE_REFERENCE_GUIDANCE_1" localSheetId="27">'NA2_15_65 (216)'!$B$16</definedName>
    <definedName name="TABLE_REFERENCE_GUIDANCE_1" localSheetId="28">'NA2_15_66 (217)'!$B$16</definedName>
    <definedName name="TABLE_REFERENCE_GUIDANCE_1" localSheetId="29">'NA2_15_67 (218)'!$B$16</definedName>
    <definedName name="TABLE_REFERENCE_GUIDANCE_1" localSheetId="30">'NA2_15_68 (219)'!$B$16</definedName>
    <definedName name="TABLE_REFERENCE_GUIDANCE_1" localSheetId="20">'NA3_06 (209)'!$B$16</definedName>
    <definedName name="TABLE_REFERENCE_GUIDANCE_1" localSheetId="14">'NF1 (205)'!$B$16</definedName>
    <definedName name="TABLE_REFERENCE_GUIDANCE_1" localSheetId="21">'NF1_06 (210)'!$B$16</definedName>
    <definedName name="TABLE_REFERENCE_GUIDANCE_1" localSheetId="31">'NF1_15 (220)'!$B$16</definedName>
    <definedName name="TABLE_REFERENCE_GUIDANCE_1" localSheetId="16">'NF2 (206)'!$B$16</definedName>
    <definedName name="TABLE_REFERENCE_GUIDANCE_1" localSheetId="22">'NF2_06 (211)'!$B$16</definedName>
    <definedName name="TABLE_REFERENCE_GUIDANCE_1" localSheetId="32">'NF2_15 (221)'!$B$16</definedName>
    <definedName name="TABLE_REFERENCE_GUIDANCE_1" localSheetId="57">'P (321)'!$B$16</definedName>
    <definedName name="TABLE_REFERENCE_GUIDANCE_1" localSheetId="71">'Q_15 (335)'!$B$16</definedName>
    <definedName name="TABLE_REFERENCE_GUIDANCE_1" localSheetId="58">'Q1 (322)'!$B$16</definedName>
    <definedName name="TABLE_REFERENCE_GUIDANCE_1" localSheetId="67">'Q1_06 (331)'!$B$16</definedName>
    <definedName name="TABLE_REFERENCE_GUIDANCE_1" localSheetId="59">'Q2 (323)'!$B$16</definedName>
    <definedName name="TABLE_REFERENCE_GUIDANCE_1" localSheetId="68">'Q2 _06 (332)'!$B$16</definedName>
    <definedName name="TABLE_REFERENCE_GUIDANCE_1" localSheetId="60">'R (324)'!$B$16</definedName>
    <definedName name="TABLE_REFERENCE_GUIDANCE_1" localSheetId="72">'R_15 (336)'!$B$16</definedName>
    <definedName name="TABLE_REFERENCE_GUIDANCE_1" localSheetId="69">'R1_06 (333)'!$B$16</definedName>
    <definedName name="TABLE_REFERENCE_GUIDANCE_1" localSheetId="70">'R2_06 (334)'!$B$16</definedName>
    <definedName name="TABLE_REFERENCE_GUIDANCE_1" localSheetId="61">'S1 (325)'!$B$16</definedName>
    <definedName name="TABLE_REFERENCE_GUIDANCE_1" localSheetId="62">'S2 (326)'!$B$16</definedName>
    <definedName name="TABLE_REFERENCE_GUIDANCE_1" localSheetId="114">'S-AP (701)'!$B$16</definedName>
    <definedName name="TABLE_REFERENCE_GUIDANCE_1" localSheetId="63">'T1 (327)'!$B$16</definedName>
    <definedName name="TABLE_REFERENCE_GUIDANCE_1" localSheetId="64">'T2 (328)'!$B$16</definedName>
    <definedName name="TABLE_REFERENCE_GUIDANCE_1" localSheetId="84">'Table 1 (505)'!$B$16</definedName>
    <definedName name="TABLE_REFERENCE_GUIDANCE_1" localSheetId="85">'Table 2 (506)'!$B$16</definedName>
    <definedName name="TABLE_REFERENCE_GUIDANCE_1" localSheetId="86">'Table 3 (507)'!$B$16</definedName>
    <definedName name="TABLE_REFERENCE_GUIDANCE_1" localSheetId="87">'Table 4 (508)'!#REF!</definedName>
    <definedName name="TABLE_REFERENCE_GUIDANCE_1" localSheetId="34">'TVIN_15F (227)'!$B$16</definedName>
    <definedName name="TABLE_REFERENCE_GUIDANCE_1" localSheetId="35">'TVIN_15GMP (228)'!$B$16</definedName>
    <definedName name="TABLE_REFERENCE_GUIDANCE_1" localSheetId="33">'TVIN_15M (226)'!$B$16</definedName>
    <definedName name="TABLE_REFERENCE_GUIDANCE_1" localSheetId="65">'U1 (329)'!$B$16</definedName>
    <definedName name="TABLE_REFERENCE_GUIDANCE_1" localSheetId="66">'U2 (330)'!$B$16</definedName>
    <definedName name="TABLE_RELATED" localSheetId="74">'B (402)'!#REF!</definedName>
    <definedName name="TABLE_RELATED" localSheetId="87">'Table 4 (508)'!#REF!</definedName>
    <definedName name="TABLE_RELATED">'x-Series Number'!$B$17</definedName>
    <definedName name="TABLE_RELATED_1" localSheetId="80">'1 (501)'!$B$17</definedName>
    <definedName name="TABLE_RELATED_1" localSheetId="117">'1 (801)'!$B$17</definedName>
    <definedName name="TABLE_RELATED_1" localSheetId="81">'2 (502)'!$B$17</definedName>
    <definedName name="TABLE_RELATED_1" localSheetId="118">'2 (802)'!$B$17</definedName>
    <definedName name="TABLE_RELATED_1" localSheetId="82">'3 (503)'!$B$17</definedName>
    <definedName name="TABLE_RELATED_1" localSheetId="83">'504'!$B$17</definedName>
    <definedName name="TABLE_RELATED_1" localSheetId="73">'A (401)'!$B$17</definedName>
    <definedName name="TABLE_RELATED_1" localSheetId="75">'A (403)'!$B$17</definedName>
    <definedName name="TABLE_RELATED_1" localSheetId="78">'A (406)'!$B$17</definedName>
    <definedName name="TABLE_RELATED_1" localSheetId="89">'A_06 (602)'!$B$17</definedName>
    <definedName name="TABLE_RELATED_1" localSheetId="90">'A_15_65 (603)'!$B$17</definedName>
    <definedName name="TABLE_RELATED_1" localSheetId="91">'A_15_66 (604)'!$B$17</definedName>
    <definedName name="TABLE_RELATED_1" localSheetId="92">'A_15_67 (605)'!$B$17</definedName>
    <definedName name="TABLE_RELATED_1" localSheetId="93">'A_15_68 (606)'!$B$17</definedName>
    <definedName name="TABLE_RELATED_1" localSheetId="88">'A_87 (601)'!$B$17</definedName>
    <definedName name="TABLE_RELATED_1" localSheetId="9">'A1 (201C)'!$B$17</definedName>
    <definedName name="TABLE_RELATED_1" localSheetId="11">'A2 (202C)'!$B$17</definedName>
    <definedName name="TABLE_RELATED_1" localSheetId="74">'B (402)'!$B$17</definedName>
    <definedName name="TABLE_RELATED_1" localSheetId="76">'B (404)'!$B$17</definedName>
    <definedName name="TABLE_RELATED_1" localSheetId="79">'B (407)'!$B$17</definedName>
    <definedName name="TABLE_RELATED_1" localSheetId="108">'B_06 (621)'!$B$17</definedName>
    <definedName name="TABLE_RELATED_1" localSheetId="112">'B_15 (625)'!$B$17</definedName>
    <definedName name="TABLE_RELATED_1" localSheetId="94">'B_87 (607)'!$B$17</definedName>
    <definedName name="TABLE_RELATED_1" localSheetId="115">'B-AP (702)'!$B$17</definedName>
    <definedName name="TABLE_RELATED_1" localSheetId="77">'C (405)'!$B$17</definedName>
    <definedName name="TABLE_RELATED_1" localSheetId="116">'C (703)'!$B$17</definedName>
    <definedName name="TABLE_RELATED_1" localSheetId="109">'C_06 (622)'!$B$17</definedName>
    <definedName name="TABLE_RELATED_1" localSheetId="113">'C_15 (626)'!$B$17</definedName>
    <definedName name="TABLE_RELATED_1" localSheetId="95">'C_87 (608)'!$B$17</definedName>
    <definedName name="TABLE_RELATED_1" localSheetId="110">'D_06 (623)'!$B$17</definedName>
    <definedName name="TABLE_RELATED_1" localSheetId="12">'D1 (203)'!$B$17</definedName>
    <definedName name="TABLE_RELATED_1" localSheetId="102">'D1_87 (615)'!$B$17</definedName>
    <definedName name="TABLE_RELATED_1" localSheetId="13">'D2 (204)'!$B$17</definedName>
    <definedName name="TABLE_RELATED_1" localSheetId="103">'D2_87 (616)'!$B$17</definedName>
    <definedName name="TABLE_RELATED_1" localSheetId="111">'E_06 (624)'!$B$17</definedName>
    <definedName name="TABLE_RELATED_1" localSheetId="104">'E1_87 (617)'!$B$17</definedName>
    <definedName name="TABLE_RELATED_1" localSheetId="105">'E2_87 (618)'!$B$17</definedName>
    <definedName name="TABLE_RELATED_1" localSheetId="98">'F_06 (611)'!$B$17</definedName>
    <definedName name="TABLE_RELATED_1" localSheetId="100">'F_15 (613)'!$B$17</definedName>
    <definedName name="TABLE_RELATED_1" localSheetId="15">'F1 (205C)'!$B$17</definedName>
    <definedName name="TABLE_RELATED_1" localSheetId="106">'F1_87 (619)'!$B$17</definedName>
    <definedName name="TABLE_RELATED_1" localSheetId="17">'F2 (206C)'!$B$17</definedName>
    <definedName name="TABLE_RELATED_1" localSheetId="107">'F2_87 (620)'!$B$17</definedName>
    <definedName name="TABLE_RELATED_1" localSheetId="99">'G_06 (612)'!$B$17</definedName>
    <definedName name="TABLE_RELATED_1" localSheetId="101">'G_15 (614)'!$B$17</definedName>
    <definedName name="TABLE_RELATED_1" localSheetId="96">'G_87 (609)'!$B$17</definedName>
    <definedName name="TABLE_RELATED_1" localSheetId="37">'G1 (301)'!$B$17</definedName>
    <definedName name="TABLE_RELATED_1" localSheetId="41">'G1_06 (305)'!$B$17</definedName>
    <definedName name="TABLE_RELATED_1" localSheetId="45">'G1_15 (309)'!$B$17</definedName>
    <definedName name="TABLE_RELATED_1" localSheetId="38">'G2 (302)'!$B$17</definedName>
    <definedName name="TABLE_RELATED_1" localSheetId="42">'G2_06 (306)'!$B$17</definedName>
    <definedName name="TABLE_RELATED_1" localSheetId="46">'G2_15 (310)'!$B$17</definedName>
    <definedName name="TABLE_RELATED_1" localSheetId="97">'H_87 (610)'!$B$17</definedName>
    <definedName name="TABLE_RELATED_1" localSheetId="39">'H1 (303)'!$B$17</definedName>
    <definedName name="TABLE_RELATED_1" localSheetId="43">'H1_06 (307)'!$B$17</definedName>
    <definedName name="TABLE_RELATED_1" localSheetId="47">'H1_15 (311)'!$B$17</definedName>
    <definedName name="TABLE_RELATED_1" localSheetId="40">'H2 (304)'!$B$17</definedName>
    <definedName name="TABLE_RELATED_1" localSheetId="44">'H2_06 (308)'!$B$17</definedName>
    <definedName name="TABLE_RELATED_1" localSheetId="48">'H2_15 (312)'!$B$17</definedName>
    <definedName name="TABLE_RELATED_1" localSheetId="49">'K (313)'!$B$17</definedName>
    <definedName name="TABLE_RELATED_1" localSheetId="50">'K_06 (314)'!$B$17</definedName>
    <definedName name="TABLE_RELATED_1" localSheetId="51">'K_15_65 (315)'!$B$17</definedName>
    <definedName name="TABLE_RELATED_1" localSheetId="52">'K_15_66 (316)'!$B$17</definedName>
    <definedName name="TABLE_RELATED_1" localSheetId="53">'K_15_67 (317)'!$B$17</definedName>
    <definedName name="TABLE_RELATED_1" localSheetId="54">'K_15_68 (318)'!$B$17</definedName>
    <definedName name="TABLE_RELATED_1" localSheetId="36">'M (229)'!$B$17</definedName>
    <definedName name="TABLE_RELATED_1" localSheetId="55">'M (319)'!$B$17</definedName>
    <definedName name="TABLE_RELATED_1" localSheetId="56">'N (320)'!$B$17</definedName>
    <definedName name="TABLE_RELATED_1" localSheetId="8">'NA1 (201)'!$B$17</definedName>
    <definedName name="TABLE_RELATED_1" localSheetId="18">'NA1_06 (207)'!$B$17</definedName>
    <definedName name="TABLE_RELATED_1" localSheetId="23">'NA1_15_65 (212)'!$B$17</definedName>
    <definedName name="TABLE_RELATED_1" localSheetId="24">'NA1_15_66 (213)'!$B$17</definedName>
    <definedName name="TABLE_RELATED_1" localSheetId="25">'NA1_15_67 (214)'!$B$17</definedName>
    <definedName name="TABLE_RELATED_1" localSheetId="26">'NA1_15_68 (215)'!$B$17</definedName>
    <definedName name="TABLE_RELATED_1" localSheetId="10">'NA2 (202)'!$B$17</definedName>
    <definedName name="TABLE_RELATED_1" localSheetId="19">'NA2_06 (208)'!$B$17</definedName>
    <definedName name="TABLE_RELATED_1" localSheetId="27">'NA2_15_65 (216)'!$B$17</definedName>
    <definedName name="TABLE_RELATED_1" localSheetId="28">'NA2_15_66 (217)'!$B$17</definedName>
    <definedName name="TABLE_RELATED_1" localSheetId="29">'NA2_15_67 (218)'!$B$17</definedName>
    <definedName name="TABLE_RELATED_1" localSheetId="30">'NA2_15_68 (219)'!$B$17</definedName>
    <definedName name="TABLE_RELATED_1" localSheetId="20">'NA3_06 (209)'!$B$17</definedName>
    <definedName name="TABLE_RELATED_1" localSheetId="14">'NF1 (205)'!$B$17</definedName>
    <definedName name="TABLE_RELATED_1" localSheetId="21">'NF1_06 (210)'!$B$17</definedName>
    <definedName name="TABLE_RELATED_1" localSheetId="31">'NF1_15 (220)'!$B$17</definedName>
    <definedName name="TABLE_RELATED_1" localSheetId="16">'NF2 (206)'!$B$17</definedName>
    <definedName name="TABLE_RELATED_1" localSheetId="22">'NF2_06 (211)'!$B$17</definedName>
    <definedName name="TABLE_RELATED_1" localSheetId="32">'NF2_15 (221)'!$B$17</definedName>
    <definedName name="TABLE_RELATED_1" localSheetId="57">'P (321)'!$B$17</definedName>
    <definedName name="TABLE_RELATED_1" localSheetId="71">'Q_15 (335)'!$B$17</definedName>
    <definedName name="TABLE_RELATED_1" localSheetId="58">'Q1 (322)'!$B$17</definedName>
    <definedName name="TABLE_RELATED_1" localSheetId="67">'Q1_06 (331)'!$B$17</definedName>
    <definedName name="TABLE_RELATED_1" localSheetId="59">'Q2 (323)'!$B$17</definedName>
    <definedName name="TABLE_RELATED_1" localSheetId="68">'Q2 _06 (332)'!$B$17</definedName>
    <definedName name="TABLE_RELATED_1" localSheetId="60">'R (324)'!$B$17</definedName>
    <definedName name="TABLE_RELATED_1" localSheetId="72">'R_15 (336)'!$B$17</definedName>
    <definedName name="TABLE_RELATED_1" localSheetId="69">'R1_06 (333)'!$B$17</definedName>
    <definedName name="TABLE_RELATED_1" localSheetId="70">'R2_06 (334)'!$B$17</definedName>
    <definedName name="TABLE_RELATED_1" localSheetId="61">'S1 (325)'!$B$17</definedName>
    <definedName name="TABLE_RELATED_1" localSheetId="62">'S2 (326)'!$B$17</definedName>
    <definedName name="TABLE_RELATED_1" localSheetId="114">'S-AP (701)'!$B$17</definedName>
    <definedName name="TABLE_RELATED_1" localSheetId="63">'T1 (327)'!$B$17</definedName>
    <definedName name="TABLE_RELATED_1" localSheetId="64">'T2 (328)'!$B$17</definedName>
    <definedName name="TABLE_RELATED_1" localSheetId="84">'Table 1 (505)'!$B$17</definedName>
    <definedName name="TABLE_RELATED_1" localSheetId="85">'Table 2 (506)'!$B$17</definedName>
    <definedName name="TABLE_RELATED_1" localSheetId="86">'Table 3 (507)'!$B$17</definedName>
    <definedName name="TABLE_RELATED_1" localSheetId="87">'Table 4 (508)'!#REF!</definedName>
    <definedName name="TABLE_RELATED_1" localSheetId="34">'TVIN_15F (227)'!$B$17</definedName>
    <definedName name="TABLE_RELATED_1" localSheetId="35">'TVIN_15GMP (228)'!$B$17</definedName>
    <definedName name="TABLE_RELATED_1" localSheetId="33">'TVIN_15M (226)'!$B$17</definedName>
    <definedName name="TABLE_RELATED_1" localSheetId="65">'U1 (329)'!$B$17</definedName>
    <definedName name="TABLE_RELATED_1" localSheetId="66">'U2 (330)'!$B$17</definedName>
    <definedName name="TABLE_SECTION" localSheetId="87">'Table 4 (508)'!#REF!</definedName>
    <definedName name="TABLE_SECTION">'x-Series Number'!$B$8</definedName>
    <definedName name="TABLE_SECTION_1" localSheetId="80">'1 (501)'!$B$8</definedName>
    <definedName name="TABLE_SECTION_1" localSheetId="117">'1 (801)'!$B$8</definedName>
    <definedName name="TABLE_SECTION_1" localSheetId="81">'2 (502)'!$B$8</definedName>
    <definedName name="TABLE_SECTION_1" localSheetId="118">'2 (802)'!$B$8</definedName>
    <definedName name="TABLE_SECTION_1" localSheetId="82">'3 (503)'!$B$8</definedName>
    <definedName name="TABLE_SECTION_1" localSheetId="83">'504'!$B$8</definedName>
    <definedName name="TABLE_SECTION_1" localSheetId="73">'A (401)'!$B$8</definedName>
    <definedName name="TABLE_SECTION_1" localSheetId="75">'A (403)'!$B$8</definedName>
    <definedName name="TABLE_SECTION_1" localSheetId="78">'A (406)'!$B$8</definedName>
    <definedName name="TABLE_SECTION_1" localSheetId="89">'A_06 (602)'!$B$8</definedName>
    <definedName name="TABLE_SECTION_1" localSheetId="90">'A_15_65 (603)'!$B$8</definedName>
    <definedName name="TABLE_SECTION_1" localSheetId="91">'A_15_66 (604)'!$B$8</definedName>
    <definedName name="TABLE_SECTION_1" localSheetId="92">'A_15_67 (605)'!$B$8</definedName>
    <definedName name="TABLE_SECTION_1" localSheetId="93">'A_15_68 (606)'!$B$8</definedName>
    <definedName name="TABLE_SECTION_1" localSheetId="88">'A_87 (601)'!$B$8</definedName>
    <definedName name="TABLE_SECTION_1" localSheetId="9">'A1 (201C)'!$B$8</definedName>
    <definedName name="TABLE_SECTION_1" localSheetId="11">'A2 (202C)'!$B$8</definedName>
    <definedName name="TABLE_SECTION_1" localSheetId="74">'B (402)'!$B$8</definedName>
    <definedName name="TABLE_SECTION_1" localSheetId="76">'B (404)'!$B$8</definedName>
    <definedName name="TABLE_SECTION_1" localSheetId="79">'B (407)'!$B$8</definedName>
    <definedName name="TABLE_SECTION_1" localSheetId="108">'B_06 (621)'!$B$8</definedName>
    <definedName name="TABLE_SECTION_1" localSheetId="112">'B_15 (625)'!$B$8</definedName>
    <definedName name="TABLE_SECTION_1" localSheetId="94">'B_87 (607)'!$B$8</definedName>
    <definedName name="TABLE_SECTION_1" localSheetId="115">'B-AP (702)'!$B$8</definedName>
    <definedName name="TABLE_SECTION_1" localSheetId="77">'C (405)'!$B$8</definedName>
    <definedName name="TABLE_SECTION_1" localSheetId="116">'C (703)'!$B$8</definedName>
    <definedName name="TABLE_SECTION_1" localSheetId="109">'C_06 (622)'!$B$8</definedName>
    <definedName name="TABLE_SECTION_1" localSheetId="113">'C_15 (626)'!$B$8</definedName>
    <definedName name="TABLE_SECTION_1" localSheetId="95">'C_87 (608)'!$B$8</definedName>
    <definedName name="TABLE_SECTION_1" localSheetId="110">'D_06 (623)'!$B$8</definedName>
    <definedName name="TABLE_SECTION_1" localSheetId="12">'D1 (203)'!$B$8</definedName>
    <definedName name="TABLE_SECTION_1" localSheetId="102">'D1_87 (615)'!$B$8</definedName>
    <definedName name="TABLE_SECTION_1" localSheetId="13">'D2 (204)'!$B$8</definedName>
    <definedName name="TABLE_SECTION_1" localSheetId="103">'D2_87 (616)'!$B$8</definedName>
    <definedName name="TABLE_SECTION_1" localSheetId="111">'E_06 (624)'!$B$8</definedName>
    <definedName name="TABLE_SECTION_1" localSheetId="104">'E1_87 (617)'!$B$8</definedName>
    <definedName name="TABLE_SECTION_1" localSheetId="105">'E2_87 (618)'!$B$8</definedName>
    <definedName name="TABLE_SECTION_1" localSheetId="98">'F_06 (611)'!$B$8</definedName>
    <definedName name="TABLE_SECTION_1" localSheetId="100">'F_15 (613)'!$B$8</definedName>
    <definedName name="TABLE_SECTION_1" localSheetId="15">'F1 (205C)'!$B$8</definedName>
    <definedName name="TABLE_SECTION_1" localSheetId="106">'F1_87 (619)'!$B$8</definedName>
    <definedName name="TABLE_SECTION_1" localSheetId="17">'F2 (206C)'!$B$8</definedName>
    <definedName name="TABLE_SECTION_1" localSheetId="107">'F2_87 (620)'!$B$8</definedName>
    <definedName name="TABLE_SECTION_1" localSheetId="99">'G_06 (612)'!$B$8</definedName>
    <definedName name="TABLE_SECTION_1" localSheetId="101">'G_15 (614)'!$B$8</definedName>
    <definedName name="TABLE_SECTION_1" localSheetId="96">'G_87 (609)'!$B$8</definedName>
    <definedName name="TABLE_SECTION_1" localSheetId="37">'G1 (301)'!$B$8</definedName>
    <definedName name="TABLE_SECTION_1" localSheetId="41">'G1_06 (305)'!$B$8</definedName>
    <definedName name="TABLE_SECTION_1" localSheetId="45">'G1_15 (309)'!$B$8</definedName>
    <definedName name="TABLE_SECTION_1" localSheetId="38">'G2 (302)'!$B$8</definedName>
    <definedName name="TABLE_SECTION_1" localSheetId="42">'G2_06 (306)'!$B$8</definedName>
    <definedName name="TABLE_SECTION_1" localSheetId="46">'G2_15 (310)'!$B$8</definedName>
    <definedName name="TABLE_SECTION_1" localSheetId="97">'H_87 (610)'!$B$8</definedName>
    <definedName name="TABLE_SECTION_1" localSheetId="39">'H1 (303)'!$B$8</definedName>
    <definedName name="TABLE_SECTION_1" localSheetId="43">'H1_06 (307)'!$B$8</definedName>
    <definedName name="TABLE_SECTION_1" localSheetId="47">'H1_15 (311)'!$B$8</definedName>
    <definedName name="TABLE_SECTION_1" localSheetId="40">'H2 (304)'!$B$8</definedName>
    <definedName name="TABLE_SECTION_1" localSheetId="44">'H2_06 (308)'!$B$8</definedName>
    <definedName name="TABLE_SECTION_1" localSheetId="48">'H2_15 (312)'!$B$8</definedName>
    <definedName name="TABLE_SECTION_1" localSheetId="49">'K (313)'!$B$8</definedName>
    <definedName name="TABLE_SECTION_1" localSheetId="50">'K_06 (314)'!$B$8</definedName>
    <definedName name="TABLE_SECTION_1" localSheetId="51">'K_15_65 (315)'!$B$8</definedName>
    <definedName name="TABLE_SECTION_1" localSheetId="52">'K_15_66 (316)'!$B$8</definedName>
    <definedName name="TABLE_SECTION_1" localSheetId="53">'K_15_67 (317)'!$B$8</definedName>
    <definedName name="TABLE_SECTION_1" localSheetId="54">'K_15_68 (318)'!$B$8</definedName>
    <definedName name="TABLE_SECTION_1" localSheetId="36">'M (229)'!$B$8</definedName>
    <definedName name="TABLE_SECTION_1" localSheetId="55">'M (319)'!$B$8</definedName>
    <definedName name="TABLE_SECTION_1" localSheetId="56">'N (320)'!$B$8</definedName>
    <definedName name="TABLE_SECTION_1" localSheetId="8">'NA1 (201)'!$B$8</definedName>
    <definedName name="TABLE_SECTION_1" localSheetId="18">'NA1_06 (207)'!$B$8</definedName>
    <definedName name="TABLE_SECTION_1" localSheetId="23">'NA1_15_65 (212)'!$B$8</definedName>
    <definedName name="TABLE_SECTION_1" localSheetId="24">'NA1_15_66 (213)'!$B$8</definedName>
    <definedName name="TABLE_SECTION_1" localSheetId="25">'NA1_15_67 (214)'!$B$8</definedName>
    <definedName name="TABLE_SECTION_1" localSheetId="26">'NA1_15_68 (215)'!$B$8</definedName>
    <definedName name="TABLE_SECTION_1" localSheetId="10">'NA2 (202)'!$B$8</definedName>
    <definedName name="TABLE_SECTION_1" localSheetId="19">'NA2_06 (208)'!$B$8</definedName>
    <definedName name="TABLE_SECTION_1" localSheetId="27">'NA2_15_65 (216)'!$B$8</definedName>
    <definedName name="TABLE_SECTION_1" localSheetId="28">'NA2_15_66 (217)'!$B$8</definedName>
    <definedName name="TABLE_SECTION_1" localSheetId="29">'NA2_15_67 (218)'!$B$8</definedName>
    <definedName name="TABLE_SECTION_1" localSheetId="30">'NA2_15_68 (219)'!$B$8</definedName>
    <definedName name="TABLE_SECTION_1" localSheetId="20">'NA3_06 (209)'!$B$8</definedName>
    <definedName name="TABLE_SECTION_1" localSheetId="14">'NF1 (205)'!$B$8</definedName>
    <definedName name="TABLE_SECTION_1" localSheetId="21">'NF1_06 (210)'!$B$8</definedName>
    <definedName name="TABLE_SECTION_1" localSheetId="31">'NF1_15 (220)'!$B$8</definedName>
    <definedName name="TABLE_SECTION_1" localSheetId="16">'NF2 (206)'!$B$8</definedName>
    <definedName name="TABLE_SECTION_1" localSheetId="22">'NF2_06 (211)'!$B$8</definedName>
    <definedName name="TABLE_SECTION_1" localSheetId="32">'NF2_15 (221)'!$B$8</definedName>
    <definedName name="TABLE_SECTION_1" localSheetId="57">'P (321)'!$B$8</definedName>
    <definedName name="TABLE_SECTION_1" localSheetId="71">'Q_15 (335)'!$B$8</definedName>
    <definedName name="TABLE_SECTION_1" localSheetId="58">'Q1 (322)'!$B$8</definedName>
    <definedName name="TABLE_SECTION_1" localSheetId="67">'Q1_06 (331)'!$B$8</definedName>
    <definedName name="TABLE_SECTION_1" localSheetId="59">'Q2 (323)'!$B$8</definedName>
    <definedName name="TABLE_SECTION_1" localSheetId="68">'Q2 _06 (332)'!$B$8</definedName>
    <definedName name="TABLE_SECTION_1" localSheetId="60">'R (324)'!$B$8</definedName>
    <definedName name="TABLE_SECTION_1" localSheetId="72">'R_15 (336)'!$B$8</definedName>
    <definedName name="TABLE_SECTION_1" localSheetId="69">'R1_06 (333)'!$B$8</definedName>
    <definedName name="TABLE_SECTION_1" localSheetId="70">'R2_06 (334)'!$B$8</definedName>
    <definedName name="TABLE_SECTION_1" localSheetId="61">'S1 (325)'!$B$8</definedName>
    <definedName name="TABLE_SECTION_1" localSheetId="62">'S2 (326)'!$B$8</definedName>
    <definedName name="TABLE_SECTION_1" localSheetId="114">'S-AP (701)'!$B$8</definedName>
    <definedName name="TABLE_SECTION_1" localSheetId="63">'T1 (327)'!$B$8</definedName>
    <definedName name="TABLE_SECTION_1" localSheetId="64">'T2 (328)'!$B$8</definedName>
    <definedName name="TABLE_SECTION_1" localSheetId="84">'Table 1 (505)'!$B$8</definedName>
    <definedName name="TABLE_SECTION_1" localSheetId="85">'Table 2 (506)'!$B$8</definedName>
    <definedName name="TABLE_SECTION_1" localSheetId="86">'Table 3 (507)'!$B$8</definedName>
    <definedName name="TABLE_SECTION_1" localSheetId="87">'Table 4 (508)'!#REF!</definedName>
    <definedName name="TABLE_SECTION_1" localSheetId="34">'TVIN_15F (227)'!$B$8</definedName>
    <definedName name="TABLE_SECTION_1" localSheetId="35">'TVIN_15GMP (228)'!$B$8</definedName>
    <definedName name="TABLE_SECTION_1" localSheetId="33">'TVIN_15M (226)'!$B$8</definedName>
    <definedName name="TABLE_SECTION_1" localSheetId="65">'U1 (329)'!$B$8</definedName>
    <definedName name="TABLE_SECTION_1" localSheetId="66">'U2 (330)'!$B$8</definedName>
    <definedName name="TABLE_SECTION_NUMBER" localSheetId="73">'A (401)'!#REF!</definedName>
    <definedName name="TABLE_SECTION_NUMBER" localSheetId="75">'A (403)'!#REF!</definedName>
    <definedName name="TABLE_SECTION_NUMBER" localSheetId="89">'A_06 (602)'!#REF!</definedName>
    <definedName name="TABLE_SECTION_NUMBER" localSheetId="90">'A_15_65 (603)'!#REF!</definedName>
    <definedName name="TABLE_SECTION_NUMBER" localSheetId="91">'A_15_66 (604)'!#REF!</definedName>
    <definedName name="TABLE_SECTION_NUMBER" localSheetId="92">'A_15_67 (605)'!#REF!</definedName>
    <definedName name="TABLE_SECTION_NUMBER" localSheetId="93">'A_15_68 (606)'!#REF!</definedName>
    <definedName name="TABLE_SECTION_NUMBER" localSheetId="88">'A_87 (601)'!#REF!</definedName>
    <definedName name="TABLE_SECTION_NUMBER" localSheetId="74">'B (402)'!#REF!</definedName>
    <definedName name="TABLE_SECTION_NUMBER" localSheetId="76">'B (404)'!#REF!</definedName>
    <definedName name="TABLE_SECTION_NUMBER" localSheetId="108">'B_06 (621)'!#REF!</definedName>
    <definedName name="TABLE_SECTION_NUMBER" localSheetId="112">'B_15 (625)'!#REF!</definedName>
    <definedName name="TABLE_SECTION_NUMBER" localSheetId="94">'B_87 (607)'!#REF!</definedName>
    <definedName name="TABLE_SECTION_NUMBER" localSheetId="115">'B-AP (702)'!#REF!</definedName>
    <definedName name="TABLE_SECTION_NUMBER" localSheetId="77">'C (405)'!#REF!</definedName>
    <definedName name="TABLE_SECTION_NUMBER" localSheetId="116">'C (703)'!#REF!</definedName>
    <definedName name="TABLE_SECTION_NUMBER" localSheetId="109">'C_06 (622)'!#REF!</definedName>
    <definedName name="TABLE_SECTION_NUMBER" localSheetId="113">'C_15 (626)'!#REF!</definedName>
    <definedName name="TABLE_SECTION_NUMBER" localSheetId="95">'C_87 (608)'!#REF!</definedName>
    <definedName name="TABLE_SECTION_NUMBER" localSheetId="110">'D_06 (623)'!#REF!</definedName>
    <definedName name="TABLE_SECTION_NUMBER" localSheetId="102">'D1_87 (615)'!#REF!</definedName>
    <definedName name="TABLE_SECTION_NUMBER" localSheetId="103">'D2_87 (616)'!#REF!</definedName>
    <definedName name="TABLE_SECTION_NUMBER" localSheetId="111">'E_06 (624)'!#REF!</definedName>
    <definedName name="TABLE_SECTION_NUMBER" localSheetId="104">'E1_87 (617)'!#REF!</definedName>
    <definedName name="TABLE_SECTION_NUMBER" localSheetId="105">'E2_87 (618)'!#REF!</definedName>
    <definedName name="TABLE_SECTION_NUMBER" localSheetId="98">'F_06 (611)'!#REF!</definedName>
    <definedName name="TABLE_SECTION_NUMBER" localSheetId="100">'F_15 (613)'!#REF!</definedName>
    <definedName name="TABLE_SECTION_NUMBER" localSheetId="106">'F1_87 (619)'!#REF!</definedName>
    <definedName name="TABLE_SECTION_NUMBER" localSheetId="107">'F2_87 (620)'!#REF!</definedName>
    <definedName name="TABLE_SECTION_NUMBER" localSheetId="99">'G_06 (612)'!#REF!</definedName>
    <definedName name="TABLE_SECTION_NUMBER" localSheetId="101">'G_15 (614)'!#REF!</definedName>
    <definedName name="TABLE_SECTION_NUMBER" localSheetId="96">'G_87 (609)'!#REF!</definedName>
    <definedName name="TABLE_SECTION_NUMBER" localSheetId="97">'H_87 (610)'!#REF!</definedName>
    <definedName name="TABLE_SECTION_NUMBER" localSheetId="114">'S-AP (701)'!#REF!</definedName>
    <definedName name="TABLE_SECTION_NUMBER" localSheetId="87">'Table 4 (508)'!#REF!</definedName>
    <definedName name="TABLE_SECTION_NUMBER" localSheetId="34">'TVIN_15F (227)'!#REF!</definedName>
    <definedName name="TABLE_SECTION_NUMBER" localSheetId="35">'TVIN_15GMP (228)'!#REF!</definedName>
    <definedName name="TABLE_SECTION_NUMBER" localSheetId="33">'TVIN_15M (226)'!#REF!</definedName>
    <definedName name="TABLE_SECTION_NUMBER">'x-Series Number'!$B$13</definedName>
    <definedName name="TABLE_SECTION_NUMBER_1" localSheetId="80">'1 (501)'!$B$13</definedName>
    <definedName name="TABLE_SECTION_NUMBER_1" localSheetId="117">'1 (801)'!$B$13</definedName>
    <definedName name="TABLE_SECTION_NUMBER_1" localSheetId="81">'2 (502)'!$B$13</definedName>
    <definedName name="TABLE_SECTION_NUMBER_1" localSheetId="118">'2 (802)'!$B$13</definedName>
    <definedName name="TABLE_SECTION_NUMBER_1" localSheetId="82">'3 (503)'!$B$13</definedName>
    <definedName name="TABLE_SECTION_NUMBER_1" localSheetId="83">'504'!$B$13</definedName>
    <definedName name="TABLE_SECTION_NUMBER_1" localSheetId="73">'A (401)'!$B$13</definedName>
    <definedName name="TABLE_SECTION_NUMBER_1" localSheetId="75">'A (403)'!$B$13</definedName>
    <definedName name="TABLE_SECTION_NUMBER_1" localSheetId="78">'A (406)'!$B$13</definedName>
    <definedName name="TABLE_SECTION_NUMBER_1" localSheetId="89">'A_06 (602)'!$B$13</definedName>
    <definedName name="TABLE_SECTION_NUMBER_1" localSheetId="90">'A_15_65 (603)'!$B$13</definedName>
    <definedName name="TABLE_SECTION_NUMBER_1" localSheetId="91">'A_15_66 (604)'!$B$13</definedName>
    <definedName name="TABLE_SECTION_NUMBER_1" localSheetId="92">'A_15_67 (605)'!$B$13</definedName>
    <definedName name="TABLE_SECTION_NUMBER_1" localSheetId="93">'A_15_68 (606)'!$B$13</definedName>
    <definedName name="TABLE_SECTION_NUMBER_1" localSheetId="88">'A_87 (601)'!$B$13</definedName>
    <definedName name="TABLE_SECTION_NUMBER_1" localSheetId="9">'A1 (201C)'!$B$13</definedName>
    <definedName name="TABLE_SECTION_NUMBER_1" localSheetId="11">'A2 (202C)'!$B$13</definedName>
    <definedName name="TABLE_SECTION_NUMBER_1" localSheetId="74">'B (402)'!$B$13</definedName>
    <definedName name="TABLE_SECTION_NUMBER_1" localSheetId="76">'B (404)'!$B$13</definedName>
    <definedName name="TABLE_SECTION_NUMBER_1" localSheetId="79">'B (407)'!$B$13</definedName>
    <definedName name="TABLE_SECTION_NUMBER_1" localSheetId="108">'B_06 (621)'!$B$13</definedName>
    <definedName name="TABLE_SECTION_NUMBER_1" localSheetId="112">'B_15 (625)'!$B$13</definedName>
    <definedName name="TABLE_SECTION_NUMBER_1" localSheetId="94">'B_87 (607)'!$B$13</definedName>
    <definedName name="TABLE_SECTION_NUMBER_1" localSheetId="115">'B-AP (702)'!$B$13</definedName>
    <definedName name="TABLE_SECTION_NUMBER_1" localSheetId="77">'C (405)'!$B$13</definedName>
    <definedName name="TABLE_SECTION_NUMBER_1" localSheetId="116">'C (703)'!$B$13</definedName>
    <definedName name="TABLE_SECTION_NUMBER_1" localSheetId="109">'C_06 (622)'!$B$13</definedName>
    <definedName name="TABLE_SECTION_NUMBER_1" localSheetId="113">'C_15 (626)'!$B$13</definedName>
    <definedName name="TABLE_SECTION_NUMBER_1" localSheetId="95">'C_87 (608)'!$B$13</definedName>
    <definedName name="TABLE_SECTION_NUMBER_1" localSheetId="110">'D_06 (623)'!$B$13</definedName>
    <definedName name="TABLE_SECTION_NUMBER_1" localSheetId="12">'D1 (203)'!$B$13</definedName>
    <definedName name="TABLE_SECTION_NUMBER_1" localSheetId="102">'D1_87 (615)'!$B$13</definedName>
    <definedName name="TABLE_SECTION_NUMBER_1" localSheetId="13">'D2 (204)'!$B$13</definedName>
    <definedName name="TABLE_SECTION_NUMBER_1" localSheetId="103">'D2_87 (616)'!$B$13</definedName>
    <definedName name="TABLE_SECTION_NUMBER_1" localSheetId="111">'E_06 (624)'!$B$13</definedName>
    <definedName name="TABLE_SECTION_NUMBER_1" localSheetId="104">'E1_87 (617)'!$B$13</definedName>
    <definedName name="TABLE_SECTION_NUMBER_1" localSheetId="105">'E2_87 (618)'!$B$13</definedName>
    <definedName name="TABLE_SECTION_NUMBER_1" localSheetId="98">'F_06 (611)'!$B$13</definedName>
    <definedName name="TABLE_SECTION_NUMBER_1" localSheetId="100">'F_15 (613)'!$B$13</definedName>
    <definedName name="TABLE_SECTION_NUMBER_1" localSheetId="15">'F1 (205C)'!$B$13</definedName>
    <definedName name="TABLE_SECTION_NUMBER_1" localSheetId="106">'F1_87 (619)'!$B$13</definedName>
    <definedName name="TABLE_SECTION_NUMBER_1" localSheetId="17">'F2 (206C)'!$B$13</definedName>
    <definedName name="TABLE_SECTION_NUMBER_1" localSheetId="107">'F2_87 (620)'!$B$13</definedName>
    <definedName name="TABLE_SECTION_NUMBER_1" localSheetId="99">'G_06 (612)'!$B$13</definedName>
    <definedName name="TABLE_SECTION_NUMBER_1" localSheetId="101">'G_15 (614)'!$B$13</definedName>
    <definedName name="TABLE_SECTION_NUMBER_1" localSheetId="96">'G_87 (609)'!$B$13</definedName>
    <definedName name="TABLE_SECTION_NUMBER_1" localSheetId="37">'G1 (301)'!$B$13</definedName>
    <definedName name="TABLE_SECTION_NUMBER_1" localSheetId="41">'G1_06 (305)'!$B$13</definedName>
    <definedName name="TABLE_SECTION_NUMBER_1" localSheetId="45">'G1_15 (309)'!$B$13</definedName>
    <definedName name="TABLE_SECTION_NUMBER_1" localSheetId="38">'G2 (302)'!$B$13</definedName>
    <definedName name="TABLE_SECTION_NUMBER_1" localSheetId="42">'G2_06 (306)'!$B$13</definedName>
    <definedName name="TABLE_SECTION_NUMBER_1" localSheetId="46">'G2_15 (310)'!$B$13</definedName>
    <definedName name="TABLE_SECTION_NUMBER_1" localSheetId="97">'H_87 (610)'!$B$13</definedName>
    <definedName name="TABLE_SECTION_NUMBER_1" localSheetId="39">'H1 (303)'!$B$13</definedName>
    <definedName name="TABLE_SECTION_NUMBER_1" localSheetId="43">'H1_06 (307)'!$B$13</definedName>
    <definedName name="TABLE_SECTION_NUMBER_1" localSheetId="47">'H1_15 (311)'!$B$13</definedName>
    <definedName name="TABLE_SECTION_NUMBER_1" localSheetId="40">'H2 (304)'!$B$13</definedName>
    <definedName name="TABLE_SECTION_NUMBER_1" localSheetId="44">'H2_06 (308)'!$B$13</definedName>
    <definedName name="TABLE_SECTION_NUMBER_1" localSheetId="48">'H2_15 (312)'!$B$13</definedName>
    <definedName name="TABLE_SECTION_NUMBER_1" localSheetId="49">'K (313)'!$B$13</definedName>
    <definedName name="TABLE_SECTION_NUMBER_1" localSheetId="50">'K_06 (314)'!$B$13</definedName>
    <definedName name="TABLE_SECTION_NUMBER_1" localSheetId="51">'K_15_65 (315)'!$B$13</definedName>
    <definedName name="TABLE_SECTION_NUMBER_1" localSheetId="52">'K_15_66 (316)'!$B$13</definedName>
    <definedName name="TABLE_SECTION_NUMBER_1" localSheetId="53">'K_15_67 (317)'!$B$13</definedName>
    <definedName name="TABLE_SECTION_NUMBER_1" localSheetId="54">'K_15_68 (318)'!$B$13</definedName>
    <definedName name="TABLE_SECTION_NUMBER_1" localSheetId="36">'M (229)'!$B$13</definedName>
    <definedName name="TABLE_SECTION_NUMBER_1" localSheetId="55">'M (319)'!$B$13</definedName>
    <definedName name="TABLE_SECTION_NUMBER_1" localSheetId="56">'N (320)'!$B$13</definedName>
    <definedName name="TABLE_SECTION_NUMBER_1" localSheetId="8">'NA1 (201)'!$B$13</definedName>
    <definedName name="TABLE_SECTION_NUMBER_1" localSheetId="18">'NA1_06 (207)'!$B$13</definedName>
    <definedName name="TABLE_SECTION_NUMBER_1" localSheetId="23">'NA1_15_65 (212)'!$B$13</definedName>
    <definedName name="TABLE_SECTION_NUMBER_1" localSheetId="24">'NA1_15_66 (213)'!$B$13</definedName>
    <definedName name="TABLE_SECTION_NUMBER_1" localSheetId="25">'NA1_15_67 (214)'!$B$13</definedName>
    <definedName name="TABLE_SECTION_NUMBER_1" localSheetId="26">'NA1_15_68 (215)'!$B$13</definedName>
    <definedName name="TABLE_SECTION_NUMBER_1" localSheetId="10">'NA2 (202)'!$B$13</definedName>
    <definedName name="TABLE_SECTION_NUMBER_1" localSheetId="19">'NA2_06 (208)'!$B$13</definedName>
    <definedName name="TABLE_SECTION_NUMBER_1" localSheetId="27">'NA2_15_65 (216)'!$B$13</definedName>
    <definedName name="TABLE_SECTION_NUMBER_1" localSheetId="28">'NA2_15_66 (217)'!$B$13</definedName>
    <definedName name="TABLE_SECTION_NUMBER_1" localSheetId="29">'NA2_15_67 (218)'!$B$13</definedName>
    <definedName name="TABLE_SECTION_NUMBER_1" localSheetId="30">'NA2_15_68 (219)'!$B$13</definedName>
    <definedName name="TABLE_SECTION_NUMBER_1" localSheetId="20">'NA3_06 (209)'!$B$13</definedName>
    <definedName name="TABLE_SECTION_NUMBER_1" localSheetId="14">'NF1 (205)'!$B$13</definedName>
    <definedName name="TABLE_SECTION_NUMBER_1" localSheetId="21">'NF1_06 (210)'!$B$13</definedName>
    <definedName name="TABLE_SECTION_NUMBER_1" localSheetId="31">'NF1_15 (220)'!$B$13</definedName>
    <definedName name="TABLE_SECTION_NUMBER_1" localSheetId="16">'NF2 (206)'!$B$13</definedName>
    <definedName name="TABLE_SECTION_NUMBER_1" localSheetId="22">'NF2_06 (211)'!$B$13</definedName>
    <definedName name="TABLE_SECTION_NUMBER_1" localSheetId="32">'NF2_15 (221)'!$B$13</definedName>
    <definedName name="TABLE_SECTION_NUMBER_1" localSheetId="57">'P (321)'!$B$13</definedName>
    <definedName name="TABLE_SECTION_NUMBER_1" localSheetId="71">'Q_15 (335)'!$B$13</definedName>
    <definedName name="TABLE_SECTION_NUMBER_1" localSheetId="58">'Q1 (322)'!$B$13</definedName>
    <definedName name="TABLE_SECTION_NUMBER_1" localSheetId="67">'Q1_06 (331)'!$B$13</definedName>
    <definedName name="TABLE_SECTION_NUMBER_1" localSheetId="59">'Q2 (323)'!$B$13</definedName>
    <definedName name="TABLE_SECTION_NUMBER_1" localSheetId="68">'Q2 _06 (332)'!$B$13</definedName>
    <definedName name="TABLE_SECTION_NUMBER_1" localSheetId="60">'R (324)'!$B$13</definedName>
    <definedName name="TABLE_SECTION_NUMBER_1" localSheetId="72">'R_15 (336)'!$B$13</definedName>
    <definedName name="TABLE_SECTION_NUMBER_1" localSheetId="69">'R1_06 (333)'!$B$13</definedName>
    <definedName name="TABLE_SECTION_NUMBER_1" localSheetId="70">'R2_06 (334)'!$B$13</definedName>
    <definedName name="TABLE_SECTION_NUMBER_1" localSheetId="61">'S1 (325)'!$B$13</definedName>
    <definedName name="TABLE_SECTION_NUMBER_1" localSheetId="62">'S2 (326)'!$B$13</definedName>
    <definedName name="TABLE_SECTION_NUMBER_1" localSheetId="114">'S-AP (701)'!$B$13</definedName>
    <definedName name="TABLE_SECTION_NUMBER_1" localSheetId="63">'T1 (327)'!$B$13</definedName>
    <definedName name="TABLE_SECTION_NUMBER_1" localSheetId="64">'T2 (328)'!$B$13</definedName>
    <definedName name="TABLE_SECTION_NUMBER_1" localSheetId="84">'Table 1 (505)'!$B$13</definedName>
    <definedName name="TABLE_SECTION_NUMBER_1" localSheetId="85">'Table 2 (506)'!$B$13</definedName>
    <definedName name="TABLE_SECTION_NUMBER_1" localSheetId="86">'Table 3 (507)'!$B$13</definedName>
    <definedName name="TABLE_SECTION_NUMBER_1" localSheetId="87">'Table 4 (508)'!#REF!</definedName>
    <definedName name="TABLE_SECTION_NUMBER_1" localSheetId="34">'TVIN_15F (227)'!$B$13</definedName>
    <definedName name="TABLE_SECTION_NUMBER_1" localSheetId="35">'TVIN_15GMP (228)'!$B$13</definedName>
    <definedName name="TABLE_SECTION_NUMBER_1" localSheetId="33">'TVIN_15M (226)'!$B$13</definedName>
    <definedName name="TABLE_SECTION_NUMBER_1" localSheetId="65">'U1 (329)'!$B$13</definedName>
    <definedName name="TABLE_SECTION_NUMBER_1" localSheetId="66">'U2 (330)'!$B$13</definedName>
    <definedName name="TABLE_SERIES_NUMBER" localSheetId="80">'[1]x-Series Number'!$B$14</definedName>
    <definedName name="TABLE_SERIES_NUMBER" localSheetId="117">'[1]x-Series Number'!$B$14</definedName>
    <definedName name="TABLE_SERIES_NUMBER" localSheetId="81">'[1]x-Series Number'!$B$14</definedName>
    <definedName name="TABLE_SERIES_NUMBER" localSheetId="118">'[1]x-Series Number'!$B$14</definedName>
    <definedName name="TABLE_SERIES_NUMBER" localSheetId="82">'[1]x-Series Number'!$B$14</definedName>
    <definedName name="TABLE_SERIES_NUMBER" localSheetId="83">'[1]x-Series Number'!$B$14</definedName>
    <definedName name="TABLE_SERIES_NUMBER" localSheetId="73">'A (401)'!#REF!</definedName>
    <definedName name="TABLE_SERIES_NUMBER" localSheetId="75">'A (403)'!#REF!</definedName>
    <definedName name="TABLE_SERIES_NUMBER" localSheetId="89">'A_06 (602)'!#REF!</definedName>
    <definedName name="TABLE_SERIES_NUMBER" localSheetId="90">'A_15_65 (603)'!#REF!</definedName>
    <definedName name="TABLE_SERIES_NUMBER" localSheetId="91">'A_15_66 (604)'!#REF!</definedName>
    <definedName name="TABLE_SERIES_NUMBER" localSheetId="92">'A_15_67 (605)'!#REF!</definedName>
    <definedName name="TABLE_SERIES_NUMBER" localSheetId="93">'A_15_68 (606)'!#REF!</definedName>
    <definedName name="TABLE_SERIES_NUMBER" localSheetId="88">'A_87 (601)'!#REF!</definedName>
    <definedName name="TABLE_SERIES_NUMBER" localSheetId="7">'[4]x-Series Number'!$B$14</definedName>
    <definedName name="TABLE_SERIES_NUMBER" localSheetId="74">'B (402)'!#REF!</definedName>
    <definedName name="TABLE_SERIES_NUMBER" localSheetId="76">'B (404)'!#REF!</definedName>
    <definedName name="TABLE_SERIES_NUMBER" localSheetId="108">'B_06 (621)'!#REF!</definedName>
    <definedName name="TABLE_SERIES_NUMBER" localSheetId="112">'B_15 (625)'!#REF!</definedName>
    <definedName name="TABLE_SERIES_NUMBER" localSheetId="94">'B_87 (607)'!#REF!</definedName>
    <definedName name="TABLE_SERIES_NUMBER" localSheetId="115">'B-AP (702)'!#REF!</definedName>
    <definedName name="TABLE_SERIES_NUMBER" localSheetId="77">'C (405)'!#REF!</definedName>
    <definedName name="TABLE_SERIES_NUMBER" localSheetId="116">'C (703)'!#REF!</definedName>
    <definedName name="TABLE_SERIES_NUMBER" localSheetId="109">'C_06 (622)'!#REF!</definedName>
    <definedName name="TABLE_SERIES_NUMBER" localSheetId="113">'C_15 (626)'!#REF!</definedName>
    <definedName name="TABLE_SERIES_NUMBER" localSheetId="95">'C_87 (608)'!#REF!</definedName>
    <definedName name="TABLE_SERIES_NUMBER" localSheetId="110">'D_06 (623)'!#REF!</definedName>
    <definedName name="TABLE_SERIES_NUMBER" localSheetId="102">'D1_87 (615)'!#REF!</definedName>
    <definedName name="TABLE_SERIES_NUMBER" localSheetId="103">'D2_87 (616)'!#REF!</definedName>
    <definedName name="TABLE_SERIES_NUMBER" localSheetId="111">'E_06 (624)'!#REF!</definedName>
    <definedName name="TABLE_SERIES_NUMBER" localSheetId="104">'E1_87 (617)'!#REF!</definedName>
    <definedName name="TABLE_SERIES_NUMBER" localSheetId="105">'E2_87 (618)'!#REF!</definedName>
    <definedName name="TABLE_SERIES_NUMBER" localSheetId="98">'F_06 (611)'!#REF!</definedName>
    <definedName name="TABLE_SERIES_NUMBER" localSheetId="100">'F_15 (613)'!#REF!</definedName>
    <definedName name="TABLE_SERIES_NUMBER" localSheetId="106">'F1_87 (619)'!#REF!</definedName>
    <definedName name="TABLE_SERIES_NUMBER" localSheetId="107">'F2_87 (620)'!#REF!</definedName>
    <definedName name="TABLE_SERIES_NUMBER" localSheetId="99">'G_06 (612)'!#REF!</definedName>
    <definedName name="TABLE_SERIES_NUMBER" localSheetId="101">'G_15 (614)'!#REF!</definedName>
    <definedName name="TABLE_SERIES_NUMBER" localSheetId="96">'G_87 (609)'!#REF!</definedName>
    <definedName name="TABLE_SERIES_NUMBER" localSheetId="97">'H_87 (610)'!#REF!</definedName>
    <definedName name="TABLE_SERIES_NUMBER" localSheetId="114">'S-AP (701)'!#REF!</definedName>
    <definedName name="TABLE_SERIES_NUMBER" localSheetId="87">'Table 4 (508)'!#REF!</definedName>
    <definedName name="TABLE_SERIES_NUMBER" localSheetId="34">'TVIN_15F (227)'!#REF!</definedName>
    <definedName name="TABLE_SERIES_NUMBER" localSheetId="35">'TVIN_15GMP (228)'!#REF!</definedName>
    <definedName name="TABLE_SERIES_NUMBER" localSheetId="33">'TVIN_15M (226)'!#REF!</definedName>
    <definedName name="TABLE_SERIES_NUMBER">'x-Series Number'!$B$14</definedName>
    <definedName name="TABLE_SERIES_NUMBER_1" localSheetId="80">'1 (501)'!$B$14</definedName>
    <definedName name="TABLE_SERIES_NUMBER_1" localSheetId="117">'1 (801)'!$B$14</definedName>
    <definedName name="TABLE_SERIES_NUMBER_1" localSheetId="81">'2 (502)'!$B$14</definedName>
    <definedName name="TABLE_SERIES_NUMBER_1" localSheetId="118">'2 (802)'!$B$14</definedName>
    <definedName name="TABLE_SERIES_NUMBER_1" localSheetId="82">'3 (503)'!$B$14</definedName>
    <definedName name="TABLE_SERIES_NUMBER_1" localSheetId="83">'504'!$B$14</definedName>
    <definedName name="TABLE_SERIES_NUMBER_1" localSheetId="73">'A (401)'!$B$14</definedName>
    <definedName name="TABLE_SERIES_NUMBER_1" localSheetId="75">'A (403)'!$B$14</definedName>
    <definedName name="TABLE_SERIES_NUMBER_1" localSheetId="78">'A (406)'!$B$14</definedName>
    <definedName name="TABLE_SERIES_NUMBER_1" localSheetId="89">'A_06 (602)'!$B$14</definedName>
    <definedName name="TABLE_SERIES_NUMBER_1" localSheetId="90">'A_15_65 (603)'!$B$14</definedName>
    <definedName name="TABLE_SERIES_NUMBER_1" localSheetId="91">'A_15_66 (604)'!$B$14</definedName>
    <definedName name="TABLE_SERIES_NUMBER_1" localSheetId="92">'A_15_67 (605)'!$B$14</definedName>
    <definedName name="TABLE_SERIES_NUMBER_1" localSheetId="93">'A_15_68 (606)'!$B$14</definedName>
    <definedName name="TABLE_SERIES_NUMBER_1" localSheetId="88">'A_87 (601)'!$B$14</definedName>
    <definedName name="TABLE_SERIES_NUMBER_1" localSheetId="9">'A1 (201C)'!$B$14</definedName>
    <definedName name="TABLE_SERIES_NUMBER_1" localSheetId="11">'A2 (202C)'!$B$14</definedName>
    <definedName name="TABLE_SERIES_NUMBER_1" localSheetId="74">'B (402)'!$B$14</definedName>
    <definedName name="TABLE_SERIES_NUMBER_1" localSheetId="76">'B (404)'!$B$14</definedName>
    <definedName name="TABLE_SERIES_NUMBER_1" localSheetId="79">'B (407)'!$B$14</definedName>
    <definedName name="TABLE_SERIES_NUMBER_1" localSheetId="108">'B_06 (621)'!$B$14</definedName>
    <definedName name="TABLE_SERIES_NUMBER_1" localSheetId="112">'B_15 (625)'!$B$14</definedName>
    <definedName name="TABLE_SERIES_NUMBER_1" localSheetId="94">'B_87 (607)'!$B$14</definedName>
    <definedName name="TABLE_SERIES_NUMBER_1" localSheetId="115">'B-AP (702)'!$B$14</definedName>
    <definedName name="TABLE_SERIES_NUMBER_1" localSheetId="77">'C (405)'!$B$14</definedName>
    <definedName name="TABLE_SERIES_NUMBER_1" localSheetId="116">'C (703)'!$B$14</definedName>
    <definedName name="TABLE_SERIES_NUMBER_1" localSheetId="109">'C_06 (622)'!$B$14</definedName>
    <definedName name="TABLE_SERIES_NUMBER_1" localSheetId="113">'C_15 (626)'!$B$14</definedName>
    <definedName name="TABLE_SERIES_NUMBER_1" localSheetId="95">'C_87 (608)'!$B$14</definedName>
    <definedName name="TABLE_SERIES_NUMBER_1" localSheetId="110">'D_06 (623)'!$B$14</definedName>
    <definedName name="TABLE_SERIES_NUMBER_1" localSheetId="12">'D1 (203)'!$B$14</definedName>
    <definedName name="TABLE_SERIES_NUMBER_1" localSheetId="102">'D1_87 (615)'!$B$14</definedName>
    <definedName name="TABLE_SERIES_NUMBER_1" localSheetId="13">'D2 (204)'!$B$14</definedName>
    <definedName name="TABLE_SERIES_NUMBER_1" localSheetId="103">'D2_87 (616)'!$B$14</definedName>
    <definedName name="TABLE_SERIES_NUMBER_1" localSheetId="111">'E_06 (624)'!$B$14</definedName>
    <definedName name="TABLE_SERIES_NUMBER_1" localSheetId="104">'E1_87 (617)'!$B$14</definedName>
    <definedName name="TABLE_SERIES_NUMBER_1" localSheetId="105">'E2_87 (618)'!$B$14</definedName>
    <definedName name="TABLE_SERIES_NUMBER_1" localSheetId="98">'F_06 (611)'!$B$14</definedName>
    <definedName name="TABLE_SERIES_NUMBER_1" localSheetId="100">'F_15 (613)'!$B$14</definedName>
    <definedName name="TABLE_SERIES_NUMBER_1" localSheetId="15">'F1 (205C)'!$B$14</definedName>
    <definedName name="TABLE_SERIES_NUMBER_1" localSheetId="106">'F1_87 (619)'!$B$14</definedName>
    <definedName name="TABLE_SERIES_NUMBER_1" localSheetId="17">'F2 (206C)'!$B$14</definedName>
    <definedName name="TABLE_SERIES_NUMBER_1" localSheetId="107">'F2_87 (620)'!$B$14</definedName>
    <definedName name="TABLE_SERIES_NUMBER_1" localSheetId="99">'G_06 (612)'!$B$14</definedName>
    <definedName name="TABLE_SERIES_NUMBER_1" localSheetId="101">'G_15 (614)'!$B$14</definedName>
    <definedName name="TABLE_SERIES_NUMBER_1" localSheetId="96">'G_87 (609)'!$B$14</definedName>
    <definedName name="TABLE_SERIES_NUMBER_1" localSheetId="37">'G1 (301)'!$B$14</definedName>
    <definedName name="TABLE_SERIES_NUMBER_1" localSheetId="41">'G1_06 (305)'!$B$14</definedName>
    <definedName name="TABLE_SERIES_NUMBER_1" localSheetId="45">'G1_15 (309)'!$B$14</definedName>
    <definedName name="TABLE_SERIES_NUMBER_1" localSheetId="38">'G2 (302)'!$B$14</definedName>
    <definedName name="TABLE_SERIES_NUMBER_1" localSheetId="42">'G2_06 (306)'!$B$14</definedName>
    <definedName name="TABLE_SERIES_NUMBER_1" localSheetId="46">'G2_15 (310)'!$B$14</definedName>
    <definedName name="TABLE_SERIES_NUMBER_1" localSheetId="97">'H_87 (610)'!$B$14</definedName>
    <definedName name="TABLE_SERIES_NUMBER_1" localSheetId="39">'H1 (303)'!$B$14</definedName>
    <definedName name="TABLE_SERIES_NUMBER_1" localSheetId="43">'H1_06 (307)'!$B$14</definedName>
    <definedName name="TABLE_SERIES_NUMBER_1" localSheetId="47">'H1_15 (311)'!$B$14</definedName>
    <definedName name="TABLE_SERIES_NUMBER_1" localSheetId="40">'H2 (304)'!$B$14</definedName>
    <definedName name="TABLE_SERIES_NUMBER_1" localSheetId="44">'H2_06 (308)'!$B$14</definedName>
    <definedName name="TABLE_SERIES_NUMBER_1" localSheetId="48">'H2_15 (312)'!$B$14</definedName>
    <definedName name="TABLE_SERIES_NUMBER_1" localSheetId="49">'K (313)'!$B$14</definedName>
    <definedName name="TABLE_SERIES_NUMBER_1" localSheetId="50">'K_06 (314)'!$B$14</definedName>
    <definedName name="TABLE_SERIES_NUMBER_1" localSheetId="51">'K_15_65 (315)'!$B$14</definedName>
    <definedName name="TABLE_SERIES_NUMBER_1" localSheetId="52">'K_15_66 (316)'!$B$14</definedName>
    <definedName name="TABLE_SERIES_NUMBER_1" localSheetId="53">'K_15_67 (317)'!$B$14</definedName>
    <definedName name="TABLE_SERIES_NUMBER_1" localSheetId="54">'K_15_68 (318)'!$B$14</definedName>
    <definedName name="TABLE_SERIES_NUMBER_1" localSheetId="36">'M (229)'!$B$14</definedName>
    <definedName name="TABLE_SERIES_NUMBER_1" localSheetId="55">'M (319)'!$B$14</definedName>
    <definedName name="TABLE_SERIES_NUMBER_1" localSheetId="56">'N (320)'!$B$14</definedName>
    <definedName name="TABLE_SERIES_NUMBER_1" localSheetId="8">'NA1 (201)'!$B$14</definedName>
    <definedName name="TABLE_SERIES_NUMBER_1" localSheetId="18">'NA1_06 (207)'!$B$14</definedName>
    <definedName name="TABLE_SERIES_NUMBER_1" localSheetId="23">'NA1_15_65 (212)'!$B$14</definedName>
    <definedName name="TABLE_SERIES_NUMBER_1" localSheetId="24">'NA1_15_66 (213)'!$B$14</definedName>
    <definedName name="TABLE_SERIES_NUMBER_1" localSheetId="25">'NA1_15_67 (214)'!$B$14</definedName>
    <definedName name="TABLE_SERIES_NUMBER_1" localSheetId="26">'NA1_15_68 (215)'!$B$14</definedName>
    <definedName name="TABLE_SERIES_NUMBER_1" localSheetId="10">'NA2 (202)'!$B$14</definedName>
    <definedName name="TABLE_SERIES_NUMBER_1" localSheetId="19">'NA2_06 (208)'!$B$14</definedName>
    <definedName name="TABLE_SERIES_NUMBER_1" localSheetId="27">'NA2_15_65 (216)'!$B$14</definedName>
    <definedName name="TABLE_SERIES_NUMBER_1" localSheetId="28">'NA2_15_66 (217)'!$B$14</definedName>
    <definedName name="TABLE_SERIES_NUMBER_1" localSheetId="29">'NA2_15_67 (218)'!$B$14</definedName>
    <definedName name="TABLE_SERIES_NUMBER_1" localSheetId="30">'NA2_15_68 (219)'!$B$14</definedName>
    <definedName name="TABLE_SERIES_NUMBER_1" localSheetId="20">'NA3_06 (209)'!$B$14</definedName>
    <definedName name="TABLE_SERIES_NUMBER_1" localSheetId="14">'NF1 (205)'!$B$14</definedName>
    <definedName name="TABLE_SERIES_NUMBER_1" localSheetId="21">'NF1_06 (210)'!$B$14</definedName>
    <definedName name="TABLE_SERIES_NUMBER_1" localSheetId="31">'NF1_15 (220)'!$B$14</definedName>
    <definedName name="TABLE_SERIES_NUMBER_1" localSheetId="16">'NF2 (206)'!$B$14</definedName>
    <definedName name="TABLE_SERIES_NUMBER_1" localSheetId="22">'NF2_06 (211)'!$B$14</definedName>
    <definedName name="TABLE_SERIES_NUMBER_1" localSheetId="32">'NF2_15 (221)'!$B$14</definedName>
    <definedName name="TABLE_SERIES_NUMBER_1" localSheetId="57">'P (321)'!$B$14</definedName>
    <definedName name="TABLE_SERIES_NUMBER_1" localSheetId="71">'Q_15 (335)'!$B$14</definedName>
    <definedName name="TABLE_SERIES_NUMBER_1" localSheetId="58">'Q1 (322)'!$B$14</definedName>
    <definedName name="TABLE_SERIES_NUMBER_1" localSheetId="67">'Q1_06 (331)'!$B$14</definedName>
    <definedName name="TABLE_SERIES_NUMBER_1" localSheetId="59">'Q2 (323)'!$B$14</definedName>
    <definedName name="TABLE_SERIES_NUMBER_1" localSheetId="68">'Q2 _06 (332)'!$B$14</definedName>
    <definedName name="TABLE_SERIES_NUMBER_1" localSheetId="60">'R (324)'!$B$14</definedName>
    <definedName name="TABLE_SERIES_NUMBER_1" localSheetId="72">'R_15 (336)'!$B$14</definedName>
    <definedName name="TABLE_SERIES_NUMBER_1" localSheetId="69">'R1_06 (333)'!$B$14</definedName>
    <definedName name="TABLE_SERIES_NUMBER_1" localSheetId="70">'R2_06 (334)'!$B$14</definedName>
    <definedName name="TABLE_SERIES_NUMBER_1" localSheetId="61">'S1 (325)'!$B$14</definedName>
    <definedName name="TABLE_SERIES_NUMBER_1" localSheetId="62">'S2 (326)'!$B$14</definedName>
    <definedName name="TABLE_SERIES_NUMBER_1" localSheetId="114">'S-AP (701)'!$B$14</definedName>
    <definedName name="TABLE_SERIES_NUMBER_1" localSheetId="63">'T1 (327)'!$B$14</definedName>
    <definedName name="TABLE_SERIES_NUMBER_1" localSheetId="64">'T2 (328)'!$B$14</definedName>
    <definedName name="TABLE_SERIES_NUMBER_1" localSheetId="84">'Table 1 (505)'!$B$14</definedName>
    <definedName name="TABLE_SERIES_NUMBER_1" localSheetId="85">'Table 2 (506)'!$B$14</definedName>
    <definedName name="TABLE_SERIES_NUMBER_1" localSheetId="86">'Table 3 (507)'!$B$14</definedName>
    <definedName name="TABLE_SERIES_NUMBER_1" localSheetId="87">'Table 4 (508)'!$B$14</definedName>
    <definedName name="TABLE_SERIES_NUMBER_1" localSheetId="34">'TVIN_15F (227)'!$B$14</definedName>
    <definedName name="TABLE_SERIES_NUMBER_1" localSheetId="35">'TVIN_15GMP (228)'!$B$14</definedName>
    <definedName name="TABLE_SERIES_NUMBER_1" localSheetId="33">'TVIN_15M (226)'!$B$14</definedName>
    <definedName name="TABLE_SERIES_NUMBER_1" localSheetId="65">'U1 (329)'!$B$14</definedName>
    <definedName name="TABLE_SERIES_NUMBER_1" localSheetId="66">'U2 (330)'!$B$14</definedName>
    <definedName name="title" localSheetId="80">[1]Cover!$A$2</definedName>
    <definedName name="title" localSheetId="117">[1]Cover!$A$2</definedName>
    <definedName name="title" localSheetId="81">[1]Cover!$A$2</definedName>
    <definedName name="title" localSheetId="118">[1]Cover!$A$2</definedName>
    <definedName name="title" localSheetId="82">[1]Cover!$A$2</definedName>
    <definedName name="title" localSheetId="83">[1]Cover!$A$2</definedName>
    <definedName name="title" localSheetId="73">[1]Cover!$A$2</definedName>
    <definedName name="title" localSheetId="75">[1]Cover!$A$2</definedName>
    <definedName name="title" localSheetId="89">[1]Cover!$A$2</definedName>
    <definedName name="title" localSheetId="90">[1]Cover!$A$2</definedName>
    <definedName name="title" localSheetId="91">[1]Cover!$A$2</definedName>
    <definedName name="title" localSheetId="92">[1]Cover!$A$2</definedName>
    <definedName name="title" localSheetId="93">[1]Cover!$A$2</definedName>
    <definedName name="title" localSheetId="88">[1]Cover!$A$2</definedName>
    <definedName name="title" localSheetId="7">[4]Cover!$A$2</definedName>
    <definedName name="title" localSheetId="74">[1]Cover!$A$2</definedName>
    <definedName name="title" localSheetId="76">[1]Cover!$A$2</definedName>
    <definedName name="title" localSheetId="108">[1]Cover!$A$2</definedName>
    <definedName name="title" localSheetId="112">[1]Cover!$A$2</definedName>
    <definedName name="title" localSheetId="94">[1]Cover!$A$2</definedName>
    <definedName name="title" localSheetId="115">[1]Cover!$A$2</definedName>
    <definedName name="title" localSheetId="77">[1]Cover!$A$2</definedName>
    <definedName name="title" localSheetId="116">[2]Cover!$A$2</definedName>
    <definedName name="title" localSheetId="109">[1]Cover!$A$2</definedName>
    <definedName name="title" localSheetId="113">[1]Cover!$A$2</definedName>
    <definedName name="title" localSheetId="95">[1]Cover!$A$2</definedName>
    <definedName name="title" localSheetId="110">[1]Cover!$A$2</definedName>
    <definedName name="title" localSheetId="102">[1]Cover!$A$2</definedName>
    <definedName name="title" localSheetId="103">[1]Cover!$A$2</definedName>
    <definedName name="title" localSheetId="111">[1]Cover!$A$2</definedName>
    <definedName name="title" localSheetId="104">[1]Cover!$A$2</definedName>
    <definedName name="title" localSheetId="105">[1]Cover!$A$2</definedName>
    <definedName name="title" localSheetId="98">[1]Cover!$A$2</definedName>
    <definedName name="title" localSheetId="100">[1]Cover!$A$2</definedName>
    <definedName name="title" localSheetId="106">[1]Cover!$A$2</definedName>
    <definedName name="title" localSheetId="107">[1]Cover!$A$2</definedName>
    <definedName name="title" localSheetId="99">[1]Cover!$A$2</definedName>
    <definedName name="title" localSheetId="101">[1]Cover!$A$2</definedName>
    <definedName name="title" localSheetId="96">[1]Cover!$A$2</definedName>
    <definedName name="title" localSheetId="97">[1]Cover!$A$2</definedName>
    <definedName name="title" localSheetId="114">[1]Cover!$A$2</definedName>
    <definedName name="title" localSheetId="34">[1]Cover!$A$2</definedName>
    <definedName name="title" localSheetId="35">[1]Cover!$A$2</definedName>
    <definedName name="title" localSheetId="33">[1]Cover!$A$2</definedName>
    <definedName name="title">Cover!$A$2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18" i="55" l="1"/>
  <c r="A117" i="55"/>
  <c r="A116" i="55"/>
  <c r="A115" i="55"/>
  <c r="A114" i="55"/>
  <c r="A113" i="55"/>
  <c r="A112" i="55"/>
  <c r="A111" i="55"/>
  <c r="A110" i="55"/>
  <c r="A109" i="55"/>
  <c r="A108" i="55"/>
  <c r="A107" i="55"/>
  <c r="A106" i="55"/>
  <c r="A105" i="55"/>
  <c r="A104" i="55"/>
  <c r="A103" i="55"/>
  <c r="A102" i="55"/>
  <c r="A101" i="55"/>
  <c r="A100" i="55"/>
  <c r="A99" i="55"/>
  <c r="A98" i="55"/>
  <c r="A97" i="55"/>
  <c r="A96" i="55"/>
  <c r="A95" i="55"/>
  <c r="A94" i="55"/>
  <c r="A93" i="55"/>
  <c r="A92" i="55"/>
  <c r="A91" i="55"/>
  <c r="A90" i="55"/>
  <c r="A89" i="55"/>
  <c r="A88" i="55"/>
  <c r="A87" i="55"/>
  <c r="A86" i="55"/>
  <c r="A85" i="55"/>
  <c r="A84" i="55"/>
  <c r="A83" i="55"/>
  <c r="A82" i="55"/>
  <c r="A81" i="55"/>
  <c r="A80" i="55"/>
  <c r="A79" i="55"/>
  <c r="A78" i="55"/>
  <c r="A77" i="55"/>
  <c r="A76" i="55"/>
  <c r="A75" i="55"/>
  <c r="A74" i="55"/>
  <c r="A73" i="55"/>
  <c r="A72" i="55"/>
  <c r="A71" i="55"/>
  <c r="A70" i="55"/>
  <c r="A69" i="55"/>
  <c r="A68" i="55"/>
  <c r="A67" i="55"/>
  <c r="A66" i="55"/>
  <c r="A65" i="55"/>
  <c r="A64" i="55"/>
  <c r="A63" i="55"/>
  <c r="A62" i="55"/>
  <c r="A61" i="55"/>
  <c r="A60" i="55"/>
  <c r="A59" i="55"/>
  <c r="A58" i="55"/>
  <c r="A57" i="55"/>
  <c r="A56" i="55"/>
  <c r="A55" i="55"/>
  <c r="A54" i="55"/>
  <c r="A53" i="55"/>
  <c r="A52" i="55"/>
  <c r="A51" i="55"/>
  <c r="A50" i="55"/>
  <c r="A49" i="55"/>
  <c r="A48" i="55"/>
  <c r="A47" i="55"/>
  <c r="A46" i="55"/>
  <c r="A45" i="55"/>
  <c r="A44" i="55"/>
  <c r="A43" i="55"/>
  <c r="A42" i="55"/>
  <c r="A41" i="55"/>
  <c r="A40" i="55"/>
  <c r="A39" i="55"/>
  <c r="A38" i="55"/>
  <c r="A37" i="55"/>
  <c r="A36" i="55"/>
  <c r="A35" i="55"/>
  <c r="A34" i="55"/>
  <c r="A33" i="55"/>
  <c r="A32" i="55"/>
  <c r="A31" i="55"/>
  <c r="A30" i="55"/>
  <c r="A29" i="55"/>
  <c r="A28" i="55"/>
  <c r="A27" i="55"/>
  <c r="A26" i="55"/>
  <c r="A25" i="55"/>
  <c r="A24" i="55"/>
  <c r="A23" i="55"/>
  <c r="A22" i="55"/>
  <c r="A21" i="55"/>
  <c r="A20" i="55"/>
  <c r="A19" i="55"/>
  <c r="A18" i="55"/>
  <c r="A17" i="55"/>
  <c r="A16" i="55"/>
  <c r="A15" i="55"/>
  <c r="A14" i="55"/>
  <c r="A13" i="55"/>
  <c r="A12" i="55"/>
  <c r="A11" i="55"/>
  <c r="A10" i="55"/>
  <c r="A9" i="55"/>
  <c r="A8" i="55"/>
  <c r="A3" i="215" l="1"/>
  <c r="A3" i="105"/>
  <c r="A3" i="216"/>
  <c r="A3" i="106"/>
  <c r="A3" i="107"/>
  <c r="A3" i="108"/>
  <c r="A3" i="217"/>
  <c r="A3" i="109"/>
  <c r="A3" i="218"/>
  <c r="A3" i="110"/>
  <c r="A3" i="111"/>
  <c r="A3" i="112"/>
  <c r="A3" i="113"/>
  <c r="A3" i="114"/>
  <c r="A3" i="115"/>
  <c r="A3" i="116"/>
  <c r="A3" i="117"/>
  <c r="A3" i="118"/>
  <c r="A3" i="119"/>
  <c r="A3" i="120"/>
  <c r="A3" i="121"/>
  <c r="A3" i="122"/>
  <c r="A3" i="123"/>
  <c r="A3" i="124"/>
  <c r="A3" i="170"/>
  <c r="A3" i="171"/>
  <c r="A3" i="172"/>
  <c r="A3" i="161"/>
  <c r="A3" i="125"/>
  <c r="A3" i="126"/>
  <c r="A3" i="127"/>
  <c r="A3" i="128"/>
  <c r="A3" i="129"/>
  <c r="A3" i="130"/>
  <c r="A3" i="131"/>
  <c r="A3" i="132"/>
  <c r="A3" i="133"/>
  <c r="A3" i="134"/>
  <c r="A3" i="135"/>
  <c r="A3" i="136"/>
  <c r="A3" i="137"/>
  <c r="A3" i="138"/>
  <c r="A3" i="139"/>
  <c r="A3" i="140"/>
  <c r="A3" i="141"/>
  <c r="A3" i="142"/>
  <c r="A3" i="160"/>
  <c r="A3" i="143"/>
  <c r="A3" i="144"/>
  <c r="A3" i="145"/>
  <c r="A3" i="146"/>
  <c r="A3" i="147"/>
  <c r="A3" i="148"/>
  <c r="A3" i="149"/>
  <c r="A3" i="150"/>
  <c r="A3" i="151"/>
  <c r="A3" i="152"/>
  <c r="A3" i="153"/>
  <c r="A3" i="154"/>
  <c r="A3" i="155"/>
  <c r="A3" i="156"/>
  <c r="A3" i="157"/>
  <c r="A3" i="158"/>
  <c r="A3" i="159"/>
  <c r="A3" i="175"/>
  <c r="A3" i="176"/>
  <c r="A3" i="177"/>
  <c r="A3" i="178"/>
  <c r="A3" i="179"/>
  <c r="A3" i="220"/>
  <c r="A3" i="219"/>
  <c r="A3" i="180"/>
  <c r="A3" i="181"/>
  <c r="A3" i="182"/>
  <c r="A3" i="183"/>
  <c r="A3" i="163"/>
  <c r="A3" i="164"/>
  <c r="A3" i="165"/>
  <c r="A3" i="222" a="1"/>
  <c r="A3" i="222" s="1"/>
  <c r="A3" i="184"/>
  <c r="A3" i="185"/>
  <c r="A3" i="186"/>
  <c r="A3" i="187"/>
  <c r="A3" i="188"/>
  <c r="A3" i="189"/>
  <c r="A3" i="190"/>
  <c r="A3" i="191"/>
  <c r="A3" i="192"/>
  <c r="A3" i="193"/>
  <c r="A3" i="194"/>
  <c r="A3" i="195"/>
  <c r="A3" i="196"/>
  <c r="A3" i="197"/>
  <c r="A3" i="198"/>
  <c r="A3" i="199"/>
  <c r="A3" i="200"/>
  <c r="A3" i="201"/>
  <c r="A3" i="202"/>
  <c r="A3" i="203"/>
  <c r="A3" i="204"/>
  <c r="A3" i="205"/>
  <c r="A3" i="206"/>
  <c r="A3" i="207"/>
  <c r="A3" i="208"/>
  <c r="A3" i="209"/>
  <c r="A3" i="210"/>
  <c r="A3" i="211"/>
  <c r="A3" i="212"/>
  <c r="A3" i="213"/>
  <c r="A3" i="214"/>
  <c r="A3" i="104"/>
  <c r="B24" i="222" l="1"/>
  <c r="B23" i="222"/>
  <c r="A2" i="222"/>
  <c r="B24" i="211"/>
  <c r="B24" i="214"/>
  <c r="B24" i="213"/>
  <c r="B24" i="212"/>
  <c r="B24" i="210"/>
  <c r="B24" i="209"/>
  <c r="B24" i="208"/>
  <c r="B24" i="207"/>
  <c r="B24" i="206"/>
  <c r="B24" i="205"/>
  <c r="B24" i="204"/>
  <c r="B24" i="203"/>
  <c r="B24" i="202"/>
  <c r="B24" i="201"/>
  <c r="B24" i="200"/>
  <c r="B24" i="199"/>
  <c r="B24" i="198"/>
  <c r="B24" i="197"/>
  <c r="B24" i="196"/>
  <c r="B24" i="195"/>
  <c r="B24" i="194"/>
  <c r="B24" i="193"/>
  <c r="B24" i="192"/>
  <c r="B24" i="191"/>
  <c r="B24" i="190"/>
  <c r="B24" i="189"/>
  <c r="B24" i="188"/>
  <c r="B24" i="187"/>
  <c r="B24" i="186"/>
  <c r="B24" i="185"/>
  <c r="B24" i="184"/>
  <c r="B24" i="183"/>
  <c r="B24" i="182"/>
  <c r="B24" i="181"/>
  <c r="B24" i="180"/>
  <c r="B24" i="219"/>
  <c r="B23" i="219"/>
  <c r="B24" i="220" l="1"/>
  <c r="B24" i="179"/>
  <c r="B24" i="178"/>
  <c r="B24" i="177"/>
  <c r="B24" i="176"/>
  <c r="B24" i="175"/>
  <c r="B24" i="170"/>
  <c r="B24" i="218"/>
  <c r="B24" i="217"/>
  <c r="B24" i="216"/>
  <c r="B24" i="215"/>
  <c r="B24" i="105"/>
  <c r="B24" i="106"/>
  <c r="B24" i="107"/>
  <c r="B24" i="108"/>
  <c r="B24" i="109"/>
  <c r="B24" i="110"/>
  <c r="B24" i="111"/>
  <c r="B24" i="112"/>
  <c r="B24" i="113"/>
  <c r="B24" i="114"/>
  <c r="B24" i="115"/>
  <c r="B24" i="116"/>
  <c r="B24" i="117"/>
  <c r="B24" i="118"/>
  <c r="B24" i="119"/>
  <c r="B24" i="120"/>
  <c r="B24" i="121"/>
  <c r="B24" i="122"/>
  <c r="B24" i="123"/>
  <c r="B24" i="124"/>
  <c r="B24" i="161"/>
  <c r="B24" i="125"/>
  <c r="B24" i="126"/>
  <c r="B24" i="127"/>
  <c r="B24" i="128"/>
  <c r="B24" i="129"/>
  <c r="B24" i="130"/>
  <c r="B24" i="131"/>
  <c r="B24" i="132"/>
  <c r="B24" i="133"/>
  <c r="B24" i="134"/>
  <c r="B24" i="135"/>
  <c r="B24" i="136"/>
  <c r="B24" i="137"/>
  <c r="B24" i="138"/>
  <c r="B24" i="139"/>
  <c r="B24" i="140"/>
  <c r="B24" i="141"/>
  <c r="B24" i="142"/>
  <c r="B24" i="160"/>
  <c r="B24" i="143"/>
  <c r="B24" i="144"/>
  <c r="B24" i="145"/>
  <c r="B24" i="146"/>
  <c r="B24" i="147"/>
  <c r="B24" i="148"/>
  <c r="B24" i="149"/>
  <c r="B24" i="150"/>
  <c r="B24" i="151"/>
  <c r="B24" i="152"/>
  <c r="B24" i="153"/>
  <c r="B24" i="154"/>
  <c r="B24" i="155"/>
  <c r="B24" i="156"/>
  <c r="B24" i="157"/>
  <c r="B24" i="158"/>
  <c r="B24" i="159"/>
  <c r="B24" i="163"/>
  <c r="B24" i="164"/>
  <c r="B24" i="165"/>
  <c r="B24" i="104"/>
  <c r="A2" i="221"/>
  <c r="B23" i="184" l="1"/>
  <c r="B23" i="208" l="1"/>
  <c r="B18" i="175" l="1"/>
  <c r="B18" i="176"/>
  <c r="B18" i="177"/>
  <c r="B18" i="178"/>
  <c r="B18" i="179"/>
  <c r="B18" i="220"/>
  <c r="B18" i="219"/>
  <c r="B18" i="170"/>
  <c r="L1" i="102"/>
  <c r="B18" i="159" l="1"/>
  <c r="B18" i="158"/>
  <c r="B18" i="157"/>
  <c r="B18" i="156"/>
  <c r="B18" i="155"/>
  <c r="B18" i="154"/>
  <c r="B18" i="153"/>
  <c r="B18" i="152"/>
  <c r="B18" i="151"/>
  <c r="B18" i="150"/>
  <c r="B18" i="149"/>
  <c r="B18" i="148"/>
  <c r="B18" i="147"/>
  <c r="B18" i="146"/>
  <c r="B18" i="145"/>
  <c r="B18" i="144"/>
  <c r="B18" i="143"/>
  <c r="B18" i="160"/>
  <c r="B18" i="142"/>
  <c r="B18" i="141"/>
  <c r="B18" i="140"/>
  <c r="B18" i="139"/>
  <c r="B18" i="138"/>
  <c r="B18" i="137"/>
  <c r="B18" i="136"/>
  <c r="B18" i="135"/>
  <c r="B18" i="134"/>
  <c r="B18" i="133"/>
  <c r="B18" i="132"/>
  <c r="B18" i="131"/>
  <c r="B18" i="130"/>
  <c r="B18" i="129"/>
  <c r="B18" i="128"/>
  <c r="B18" i="127"/>
  <c r="B18" i="126"/>
  <c r="B18" i="125"/>
  <c r="B18" i="161"/>
  <c r="B18" i="123"/>
  <c r="B18" i="122"/>
  <c r="B18" i="121"/>
  <c r="B18" i="120"/>
  <c r="B18" i="119"/>
  <c r="B18" i="118"/>
  <c r="B18" i="117"/>
  <c r="B18" i="116"/>
  <c r="B18" i="115"/>
  <c r="B18" i="114"/>
  <c r="B18" i="113"/>
  <c r="B18" i="112"/>
  <c r="B18" i="111"/>
  <c r="B18" i="124"/>
  <c r="B18" i="110"/>
  <c r="B18" i="109"/>
  <c r="B18" i="108"/>
  <c r="B18" i="107"/>
  <c r="B18" i="106"/>
  <c r="B18" i="105"/>
  <c r="B18" i="104"/>
  <c r="B18" i="163"/>
  <c r="B19" i="165" l="1"/>
  <c r="B18" i="165"/>
  <c r="B19" i="164"/>
  <c r="B18" i="164"/>
  <c r="B19" i="163"/>
  <c r="B23" i="220"/>
  <c r="A2" i="219"/>
  <c r="A2" i="220"/>
  <c r="B23" i="218"/>
  <c r="A2" i="218"/>
  <c r="B23" i="217"/>
  <c r="B23" i="216"/>
  <c r="B23" i="215"/>
  <c r="A2" i="217"/>
  <c r="A2" i="216"/>
  <c r="A2" i="215"/>
  <c r="B23" i="165" l="1"/>
  <c r="B23" i="164"/>
  <c r="B23" i="163"/>
  <c r="B23" i="159"/>
  <c r="B23" i="158"/>
  <c r="B23" i="157"/>
  <c r="B23" i="156"/>
  <c r="B23" i="155"/>
  <c r="B23" i="154"/>
  <c r="B23" i="153"/>
  <c r="B23" i="152"/>
  <c r="B23" i="151"/>
  <c r="B23" i="150"/>
  <c r="B23" i="149"/>
  <c r="B23" i="148"/>
  <c r="B23" i="147"/>
  <c r="B23" i="146"/>
  <c r="B23" i="145"/>
  <c r="B23" i="144"/>
  <c r="B23" i="143"/>
  <c r="B23" i="160"/>
  <c r="B23" i="142"/>
  <c r="B23" i="141"/>
  <c r="B23" i="140"/>
  <c r="B23" i="139"/>
  <c r="B23" i="138"/>
  <c r="B23" i="137"/>
  <c r="B23" i="136"/>
  <c r="B23" i="135"/>
  <c r="B23" i="134"/>
  <c r="B23" i="133"/>
  <c r="B23" i="132"/>
  <c r="B23" i="131"/>
  <c r="B23" i="130"/>
  <c r="B23" i="129"/>
  <c r="B23" i="128"/>
  <c r="B23" i="127"/>
  <c r="B23" i="126"/>
  <c r="B23" i="125"/>
  <c r="B23" i="161"/>
  <c r="B23" i="124"/>
  <c r="B23" i="123"/>
  <c r="B23" i="122"/>
  <c r="B23" i="121"/>
  <c r="B23" i="120"/>
  <c r="B23" i="119"/>
  <c r="B23" i="118"/>
  <c r="B23" i="117"/>
  <c r="B23" i="116"/>
  <c r="B23" i="115"/>
  <c r="B23" i="114"/>
  <c r="B23" i="113"/>
  <c r="B23" i="112"/>
  <c r="B23" i="111"/>
  <c r="B23" i="110"/>
  <c r="B23" i="109"/>
  <c r="B23" i="108"/>
  <c r="B23" i="107"/>
  <c r="B23" i="106"/>
  <c r="B23" i="105"/>
  <c r="B23" i="104"/>
  <c r="B22" i="102"/>
  <c r="B23" i="214"/>
  <c r="A2" i="214"/>
  <c r="B23" i="213"/>
  <c r="A2" i="213"/>
  <c r="B23" i="212"/>
  <c r="A2" i="212"/>
  <c r="B23" i="211"/>
  <c r="A2" i="211"/>
  <c r="B23" i="210"/>
  <c r="A2" i="210"/>
  <c r="B23" i="209"/>
  <c r="A2" i="209"/>
  <c r="A2" i="208"/>
  <c r="B23" i="207"/>
  <c r="A2" i="207"/>
  <c r="B23" i="206"/>
  <c r="A2" i="206"/>
  <c r="B23" i="205"/>
  <c r="A2" i="205"/>
  <c r="B23" i="204"/>
  <c r="A2" i="204"/>
  <c r="B23" i="203"/>
  <c r="A2" i="203"/>
  <c r="B23" i="202"/>
  <c r="A2" i="202"/>
  <c r="B23" i="201"/>
  <c r="A2" i="201"/>
  <c r="B23" i="200"/>
  <c r="A2" i="200"/>
  <c r="B23" i="199"/>
  <c r="A2" i="199"/>
  <c r="B23" i="198"/>
  <c r="A2" i="198"/>
  <c r="B23" i="197"/>
  <c r="A2" i="197"/>
  <c r="B23" i="196"/>
  <c r="A2" i="196"/>
  <c r="B23" i="195"/>
  <c r="A2" i="195"/>
  <c r="B23" i="194"/>
  <c r="A2" i="194"/>
  <c r="B23" i="193"/>
  <c r="A2" i="193"/>
  <c r="B23" i="192"/>
  <c r="A2" i="192"/>
  <c r="B23" i="191"/>
  <c r="A2" i="191"/>
  <c r="B23" i="190"/>
  <c r="A2" i="190"/>
  <c r="B23" i="189"/>
  <c r="A2" i="189"/>
  <c r="B23" i="188"/>
  <c r="A2" i="188"/>
  <c r="B23" i="187"/>
  <c r="A2" i="187"/>
  <c r="B23" i="186"/>
  <c r="A2" i="186"/>
  <c r="B23" i="185"/>
  <c r="A2" i="185"/>
  <c r="A2" i="184"/>
  <c r="B23" i="183"/>
  <c r="A2" i="183"/>
  <c r="B23" i="182"/>
  <c r="A2" i="182"/>
  <c r="B23" i="181"/>
  <c r="A2" i="181"/>
  <c r="B23" i="180"/>
  <c r="A2" i="180"/>
  <c r="B23" i="179"/>
  <c r="A2" i="179"/>
  <c r="B23" i="178"/>
  <c r="A2" i="178"/>
  <c r="B23" i="177"/>
  <c r="A2" i="177"/>
  <c r="B23" i="176"/>
  <c r="A2" i="176"/>
  <c r="B23" i="175"/>
  <c r="A2" i="175"/>
  <c r="A2" i="172"/>
  <c r="A2" i="171"/>
  <c r="B23" i="170"/>
  <c r="A2" i="170"/>
  <c r="A2" i="165" l="1"/>
  <c r="A2" i="164"/>
  <c r="A2" i="163" l="1"/>
  <c r="A2" i="161"/>
  <c r="A2" i="160"/>
  <c r="A2" i="159"/>
  <c r="A2" i="158"/>
  <c r="A2" i="157"/>
  <c r="A2" i="156"/>
  <c r="A2" i="155"/>
  <c r="A2" i="154"/>
  <c r="A2" i="153"/>
  <c r="A2" i="152"/>
  <c r="A2" i="151"/>
  <c r="A2" i="150"/>
  <c r="A2" i="149"/>
  <c r="A2" i="148"/>
  <c r="A2" i="147"/>
  <c r="A2" i="146"/>
  <c r="A2" i="145"/>
  <c r="A2" i="144"/>
  <c r="A2" i="143"/>
  <c r="A2" i="142"/>
  <c r="A2" i="141"/>
  <c r="A2" i="140"/>
  <c r="A2" i="139"/>
  <c r="A2" i="138"/>
  <c r="A2" i="137"/>
  <c r="A2" i="136"/>
  <c r="A2" i="135"/>
  <c r="A2" i="134"/>
  <c r="A2" i="133"/>
  <c r="A2" i="132"/>
  <c r="A2" i="131"/>
  <c r="A2" i="130"/>
  <c r="A2" i="129"/>
  <c r="A2" i="128"/>
  <c r="A2" i="127"/>
  <c r="A2" i="126"/>
  <c r="A2" i="125"/>
  <c r="A2" i="124"/>
  <c r="A2" i="123"/>
  <c r="A2" i="122"/>
  <c r="A2" i="121"/>
  <c r="A2" i="120"/>
  <c r="A2" i="119"/>
  <c r="A2" i="118"/>
  <c r="A2" i="117"/>
  <c r="A2" i="116"/>
  <c r="A2" i="115"/>
  <c r="A2" i="114"/>
  <c r="A2" i="113"/>
  <c r="A2" i="112"/>
  <c r="A2" i="111"/>
  <c r="A2" i="110"/>
  <c r="A2" i="109"/>
  <c r="A2" i="108"/>
  <c r="A2" i="107"/>
  <c r="A2" i="106"/>
  <c r="A2" i="105"/>
  <c r="A2" i="104"/>
  <c r="A3" i="102" l="1"/>
  <c r="A4" i="102" l="1"/>
  <c r="A2" i="102"/>
  <c r="A4" i="86" l="1"/>
  <c r="A2" i="86"/>
  <c r="A2" i="78"/>
  <c r="A4" i="77"/>
  <c r="A2" i="77"/>
  <c r="A2" i="55" l="1"/>
  <c r="A4"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<sst xmlns="http://schemas.openxmlformats.org/spreadsheetml/2006/main" count="4774" uniqueCount="745">
  <si>
    <t>Government Actuary's Department</t>
  </si>
  <si>
    <t>Police_EW - Consolidated Factor Spreadsheet</t>
  </si>
  <si>
    <t>Cover</t>
  </si>
  <si>
    <t>Specification</t>
  </si>
  <si>
    <t>This spreadsheet contains the full suite of factors that are in force for the Police_EW.</t>
  </si>
  <si>
    <t>Sheet</t>
  </si>
  <si>
    <t>Description</t>
  </si>
  <si>
    <t>Purpose of spreadsheet</t>
  </si>
  <si>
    <t>This sheet sets out the purpose of the spreadsheet and includes caveats on the use of the spreadsheet.</t>
  </si>
  <si>
    <t xml:space="preserve">Version Control </t>
  </si>
  <si>
    <t>This sheet is used to show which factor tables have been updated since the last issued version of the consolidated factor spreadsheet.</t>
  </si>
  <si>
    <t>Factor List</t>
  </si>
  <si>
    <t xml:space="preserve">This sheet lists the full suite of factors that are in force together with the following information: </t>
  </si>
  <si>
    <t>Assumptions</t>
  </si>
  <si>
    <t>This sheet lists the suite of key assumptions underlying the factors set out in this speadsheet.</t>
  </si>
  <si>
    <t>x-201 and onwards</t>
  </si>
  <si>
    <t>The 200 series factors contain the club and non club transfer factors. Each different type of club and non club transfer factor is set out on a separate sheet starting with sheet x-201, where x relates to the scheme section (if applicable).</t>
  </si>
  <si>
    <t>x-301 and onwards</t>
  </si>
  <si>
    <t>The 300 series factors contain the pension sharing on divorce factors. Each different type of pension sharing on divorce factor is set out on a separate sheet starting with sheet x-301, where x relates to the scheme section (if applicable).</t>
  </si>
  <si>
    <t>x-401 and onwards</t>
  </si>
  <si>
    <t>The 400 series factors contain the early of late retirement factors. Each different type of early or late retirement factor is set out on a separate sheet starting with sheet x-401, where x relates to the scheme section (if applicable).</t>
  </si>
  <si>
    <t>x-501 and onwards</t>
  </si>
  <si>
    <t>The 500 series factors contain the commutation factors. Each different type of commutation factor is set out on a separate sheet starting with sheet x-501, where x relates to the scheme section (if applicable).</t>
  </si>
  <si>
    <t>x-601 and onwards</t>
  </si>
  <si>
    <t>The 600 series factors contain the scheme pays factors. Each different type of scheme pays factor is set out on a separate sheet starting with sheet x-601, where x relates to the scheme section (if applicable).</t>
  </si>
  <si>
    <t>x-701 and onwards</t>
  </si>
  <si>
    <t>The 700 series factors contain the additional benefit or additional contribution factors. Each different type of additional benefit or additional contribution factor is set out on a separate sheet starting with sheet x-701, where x relates to the scheme section (if applicable).</t>
  </si>
  <si>
    <t>x-801 and onwards</t>
  </si>
  <si>
    <t>The 800 series factors contain the other scheme specific factors. Each different type of other scheme specific factor is set out on a separate sheet starting with sheet x-801, where x relates to the scheme section (if applicable).</t>
  </si>
  <si>
    <t>Purpose of Spreadsheet</t>
  </si>
  <si>
    <t>Purpose of the Home Office ("HO") Consolidated Factor Spreadsheet</t>
  </si>
  <si>
    <t xml:space="preserve">This spreadsheet is provided by GAD at the request of HO.  Its purpose is to set out in one place for convenience the actuarial factors provided by GAD to HO from time to time in respect of Police Pension Scheme (England &amp; Wales) and related schemes, and the dates on which these factors have been sent to the client and implemented by the client. Also, the key assumptions underlying the factors are set out in this spreadsheet. It should not be used or relied on for any other purpose and GAD has no liability for any act or omission taken on the basis of this spreadsheet.  In particular, it does not constitute an instruction or manual for plan administration purposes, and it does not cover the implementation or backdating of factors other than to specify the factor implementation date (if provided by Home Office ("HO"))].   
GAD has no liability for any changes made to this spreadsheet whilst being used by Home Office ("HO") or any other third party.
This spreadsheet should not be made available online without the express permission of GAD. 
This spreadsheet is password protected. 
</t>
  </si>
  <si>
    <t>Version Control</t>
  </si>
  <si>
    <t>Version control</t>
  </si>
  <si>
    <r>
      <t xml:space="preserve">This sheet is intended to assist Home Office (HO) </t>
    </r>
    <r>
      <rPr>
        <sz val="10"/>
        <rFont val="Arial"/>
        <family val="2"/>
      </rPr>
      <t xml:space="preserve">in understanding which factors have changed and when. </t>
    </r>
  </si>
  <si>
    <t>Version control on this sheet commences with the 2017/18 factor review (version 2018-1)</t>
  </si>
  <si>
    <t>Version [Year]- [version number starting at 1] ([Month &amp; Year])</t>
  </si>
  <si>
    <t>Example</t>
  </si>
  <si>
    <t>Provides the following new factor tables:</t>
  </si>
  <si>
    <t>401, 501,</t>
  </si>
  <si>
    <t>Provides the following revised factors:</t>
  </si>
  <si>
    <t>101, 106, 107</t>
  </si>
  <si>
    <t>Confirms that the following factor table is no longer required by [Client]:</t>
  </si>
  <si>
    <t>Factors still to follow:</t>
  </si>
  <si>
    <t>104-108, 205-210</t>
  </si>
  <si>
    <t>Methodology changes:</t>
  </si>
  <si>
    <t>None except GMP percentages changed in tables 101-106, 201-206, 301-302, 304</t>
  </si>
  <si>
    <t>Date modified:</t>
  </si>
  <si>
    <t>Version 2023-01</t>
  </si>
  <si>
    <t>Provides the following updated factor tables:</t>
  </si>
  <si>
    <t xml:space="preserve">x-201 to x-221 (excluding 201C, 202C, 205C and 206C), x-229, x-301 to x-336, x-505 to x-507
</t>
  </si>
  <si>
    <t>Withdrawn factors</t>
  </si>
  <si>
    <t>x230 and x-231 removed (GMP factors)</t>
  </si>
  <si>
    <t>Date Modified:</t>
  </si>
  <si>
    <t>Version 2023-02</t>
  </si>
  <si>
    <t>x-226 to x-228
x-401 to x-407</t>
  </si>
  <si>
    <t>Withdrawn factor tables</t>
  </si>
  <si>
    <t>x-222 to x-225 removed (TV-ins (final salary sections only))</t>
  </si>
  <si>
    <t>Version 2023-03</t>
  </si>
  <si>
    <t>x-501 to x-504
x-601 to x-626
x-801 to x-802</t>
  </si>
  <si>
    <t>Version 2023-04</t>
  </si>
  <si>
    <t>x-701 to x-702
x-703
201C, 202C (Updated copy of 2023 Club factor tables)
205C, 206C (Club factors for active members entitled to immediate benefits)</t>
  </si>
  <si>
    <t>Version 2025-01</t>
  </si>
  <si>
    <t>x-508</t>
  </si>
  <si>
    <t>Withdrawn factor tables:</t>
  </si>
  <si>
    <t>609, 610, 611, 612, 613, 614</t>
  </si>
  <si>
    <t>Other changes:</t>
  </si>
  <si>
    <t>The key assumptions underlying the factors have been added on a separate tab called "Assumptions".</t>
  </si>
  <si>
    <t xml:space="preserve">Summary of Factors </t>
  </si>
  <si>
    <t>x=0</t>
  </si>
  <si>
    <t>x=1</t>
  </si>
  <si>
    <t>x=2</t>
  </si>
  <si>
    <t>Police_EW</t>
  </si>
  <si>
    <t>100 Series - Club Transfer</t>
  </si>
  <si>
    <t>x-</t>
  </si>
  <si>
    <t>200 Series - Non Club Transfers</t>
  </si>
  <si>
    <t>300 Series - Pension Sharing on divorce</t>
  </si>
  <si>
    <t>400 Series - Early or Late Retirement</t>
  </si>
  <si>
    <t>500 Series - Commutation</t>
  </si>
  <si>
    <t>600 Series - Scheme Pays</t>
  </si>
  <si>
    <t>700 Series - Additional Benefits or Additional Contributions</t>
  </si>
  <si>
    <t>800 Series - Other Scheme Specific</t>
  </si>
  <si>
    <t>DO NOT REMOVE WORKSHEET</t>
  </si>
  <si>
    <t>BaseTablesList</t>
  </si>
  <si>
    <t>ImprovementsList</t>
  </si>
  <si>
    <t>PCFA00</t>
  </si>
  <si>
    <t>CMI2016F-07-1pt5</t>
  </si>
  <si>
    <t>PCMA00</t>
  </si>
  <si>
    <t>CMI2016M-07-1pt5</t>
  </si>
  <si>
    <t>PFA80</t>
  </si>
  <si>
    <t>Long Cohort</t>
  </si>
  <si>
    <t>PFA92</t>
  </si>
  <si>
    <t>Medium Cohort</t>
  </si>
  <si>
    <t>PFA92 - 08</t>
  </si>
  <si>
    <t>PFA80imp</t>
  </si>
  <si>
    <t>PFA92-10</t>
  </si>
  <si>
    <t>PMA80</t>
  </si>
  <si>
    <t>PMA80imp</t>
  </si>
  <si>
    <t>PMA92</t>
  </si>
  <si>
    <t>PMA92 - 08</t>
  </si>
  <si>
    <t>Short Cohort</t>
  </si>
  <si>
    <t>PMA92-10</t>
  </si>
  <si>
    <t>SMPI-2018imp</t>
  </si>
  <si>
    <t>PNFA00</t>
  </si>
  <si>
    <t>UKF2004imp</t>
  </si>
  <si>
    <t>PNFA00-06</t>
  </si>
  <si>
    <t>UKF2006imp</t>
  </si>
  <si>
    <t>PNFA00-08</t>
  </si>
  <si>
    <t>UKF2006imp_HLE</t>
  </si>
  <si>
    <t>PNFA00-10</t>
  </si>
  <si>
    <t>UKF2006imp_LLE</t>
  </si>
  <si>
    <t>PNMA00</t>
  </si>
  <si>
    <t>UKF2008imp</t>
  </si>
  <si>
    <t>PNMA00-06</t>
  </si>
  <si>
    <t>UKF2010imp</t>
  </si>
  <si>
    <t>PNMA00-08</t>
  </si>
  <si>
    <t>UKF2012imp</t>
  </si>
  <si>
    <t>PNMA00-10</t>
  </si>
  <si>
    <t>UKF2014imp</t>
  </si>
  <si>
    <t>S1DFA</t>
  </si>
  <si>
    <t>UKf2016HLEimp</t>
  </si>
  <si>
    <t>S1DFA-06</t>
  </si>
  <si>
    <t>UKF2016imp</t>
  </si>
  <si>
    <t>S1DFA-08</t>
  </si>
  <si>
    <t>UKf2016LLEimp</t>
  </si>
  <si>
    <t>S1DFA-10</t>
  </si>
  <si>
    <t>UKM2004imp</t>
  </si>
  <si>
    <t>S1DFA-12</t>
  </si>
  <si>
    <t>UKM2006imp</t>
  </si>
  <si>
    <t>S1DFA-14</t>
  </si>
  <si>
    <t>UKM2006imp_HLE</t>
  </si>
  <si>
    <t>S1DFA-16</t>
  </si>
  <si>
    <t>UKM2006imp_LLE</t>
  </si>
  <si>
    <t>S1DFA-L</t>
  </si>
  <si>
    <t>UKM2008imp</t>
  </si>
  <si>
    <t>S1DFA-L-06</t>
  </si>
  <si>
    <t>UKM2010imp</t>
  </si>
  <si>
    <t>S1DFA-L-08</t>
  </si>
  <si>
    <t>UKM2012imp</t>
  </si>
  <si>
    <t>S1DFA-L-10</t>
  </si>
  <si>
    <t>UKM2014imp</t>
  </si>
  <si>
    <t>S1DFA-L-12</t>
  </si>
  <si>
    <t>UKm2016HLEimp</t>
  </si>
  <si>
    <t>S1IFA</t>
  </si>
  <si>
    <t>UKM2016imp</t>
  </si>
  <si>
    <t>S1IFA-06</t>
  </si>
  <si>
    <t>UKm2016LLEimp</t>
  </si>
  <si>
    <t>S1IFA-08</t>
  </si>
  <si>
    <t>None</t>
  </si>
  <si>
    <t>S1IFA-10</t>
  </si>
  <si>
    <t>S1IFA-12</t>
  </si>
  <si>
    <t>S1IFA-14</t>
  </si>
  <si>
    <t>S1IFA-16</t>
  </si>
  <si>
    <t>S1IFA-STSS-16</t>
  </si>
  <si>
    <t>S1IFA-TPS-16</t>
  </si>
  <si>
    <t>S1IMA</t>
  </si>
  <si>
    <t>S1IMA-06</t>
  </si>
  <si>
    <t>S1IMA-08</t>
  </si>
  <si>
    <t>S1IMA-10</t>
  </si>
  <si>
    <t>S1IMA-12</t>
  </si>
  <si>
    <t>S1IMA-14</t>
  </si>
  <si>
    <t>S1IMA-16</t>
  </si>
  <si>
    <t>S1IMA-STSS-16</t>
  </si>
  <si>
    <t>S1IMA-TPS-16</t>
  </si>
  <si>
    <t>S1NFA</t>
  </si>
  <si>
    <t>S1NFA-06</t>
  </si>
  <si>
    <t>S1NFA-08</t>
  </si>
  <si>
    <t>S1NFA-10</t>
  </si>
  <si>
    <t>S1NFA-12</t>
  </si>
  <si>
    <t>S1NFA-14</t>
  </si>
  <si>
    <t>S1NFA-16</t>
  </si>
  <si>
    <t>S1NFA-L</t>
  </si>
  <si>
    <t>S1NFA-L-06</t>
  </si>
  <si>
    <t>S1NFA-L-08</t>
  </si>
  <si>
    <t>S1NFA-L-10</t>
  </si>
  <si>
    <t>S1NFA-L-12</t>
  </si>
  <si>
    <t>S1NFA-L-14</t>
  </si>
  <si>
    <t>S1NFA-L-16</t>
  </si>
  <si>
    <t>S1NFA-L-STSS</t>
  </si>
  <si>
    <t>S1NFA-L-STSS-06</t>
  </si>
  <si>
    <t>S1NFA-L-STSS-08</t>
  </si>
  <si>
    <t>S1NFA-L-STSS-10</t>
  </si>
  <si>
    <t>S1NFA-L-STSS-12</t>
  </si>
  <si>
    <t>S1NFA-L-STSS-14</t>
  </si>
  <si>
    <t>S1NFA-L-STSS-16</t>
  </si>
  <si>
    <t>S1NFA-L-TPS</t>
  </si>
  <si>
    <t>S1NFA-L-TPS-06</t>
  </si>
  <si>
    <t>S1NFA-L-TPS-08</t>
  </si>
  <si>
    <t>S1NFA-L-TPS-10</t>
  </si>
  <si>
    <t>S1NFA-L-TPS-12</t>
  </si>
  <si>
    <t>S1NFA-L-TPS-14</t>
  </si>
  <si>
    <t>S1NFA-L-TPS-16</t>
  </si>
  <si>
    <t>S1NMA</t>
  </si>
  <si>
    <t>S1NMA-06</t>
  </si>
  <si>
    <t>S1NMA-08</t>
  </si>
  <si>
    <t>S1NMA-10</t>
  </si>
  <si>
    <t>S1NMA-12</t>
  </si>
  <si>
    <t>S1NMA-14</t>
  </si>
  <si>
    <t>S1NMA-16</t>
  </si>
  <si>
    <t>S1NMA-L</t>
  </si>
  <si>
    <t>S1NMA-L-06</t>
  </si>
  <si>
    <t>S1NMA-L-08</t>
  </si>
  <si>
    <t>S1NMA-L-10</t>
  </si>
  <si>
    <t>S1NMA-L-12</t>
  </si>
  <si>
    <t>S1NMA-L-14</t>
  </si>
  <si>
    <t>S1NMA-L-16</t>
  </si>
  <si>
    <t>S1PFA</t>
  </si>
  <si>
    <t>S1PFA-06</t>
  </si>
  <si>
    <t>S1PFA-08</t>
  </si>
  <si>
    <t>S1PFA-10</t>
  </si>
  <si>
    <t>S1PFA-12</t>
  </si>
  <si>
    <t>S1PFA-14</t>
  </si>
  <si>
    <t>S1PFA-16</t>
  </si>
  <si>
    <t>S1PMA</t>
  </si>
  <si>
    <t>S1PMA-06</t>
  </si>
  <si>
    <t>S1PMA-08</t>
  </si>
  <si>
    <t>S1PMA-10</t>
  </si>
  <si>
    <t>S1PMA-12</t>
  </si>
  <si>
    <t>S1PMA-14</t>
  </si>
  <si>
    <t>S1PMA-16</t>
  </si>
  <si>
    <t>S2DFA</t>
  </si>
  <si>
    <t>S2DFA-12</t>
  </si>
  <si>
    <t>S2DFA-14</t>
  </si>
  <si>
    <t>S2DFA-16</t>
  </si>
  <si>
    <t>S2DFL</t>
  </si>
  <si>
    <t>S2DFL-12</t>
  </si>
  <si>
    <t>S2DFL-16</t>
  </si>
  <si>
    <t>S2IFA</t>
  </si>
  <si>
    <t>S2IFA-12</t>
  </si>
  <si>
    <t>S2IFA-14</t>
  </si>
  <si>
    <t>S2IFA-16</t>
  </si>
  <si>
    <t>S2IMA</t>
  </si>
  <si>
    <t>S2IMA-12</t>
  </si>
  <si>
    <t>S2IMA-14</t>
  </si>
  <si>
    <t>S2IMA-16</t>
  </si>
  <si>
    <t>S2NFA</t>
  </si>
  <si>
    <t>S2NFA-12</t>
  </si>
  <si>
    <t>S2NFA-14</t>
  </si>
  <si>
    <t>S2NFA-16</t>
  </si>
  <si>
    <t>S2NFA-CMI</t>
  </si>
  <si>
    <t>S2NMA</t>
  </si>
  <si>
    <t>S2NMA_L-16</t>
  </si>
  <si>
    <t xml:space="preserve">S2NMA-12 </t>
  </si>
  <si>
    <t>S2NMA-14</t>
  </si>
  <si>
    <t>S2NMA-16</t>
  </si>
  <si>
    <t>S2NMA-CMI</t>
  </si>
  <si>
    <t>S2PFA</t>
  </si>
  <si>
    <t>S2PFA-12</t>
  </si>
  <si>
    <t>S2PFA-14</t>
  </si>
  <si>
    <t>S2PFA-16</t>
  </si>
  <si>
    <t>S2PFL</t>
  </si>
  <si>
    <t>S2PFL-12</t>
  </si>
  <si>
    <t>S2PFL-16</t>
  </si>
  <si>
    <t>S2PMA</t>
  </si>
  <si>
    <t>S2PMA-12</t>
  </si>
  <si>
    <t>S2PMA-14</t>
  </si>
  <si>
    <t>S2PMA-16</t>
  </si>
  <si>
    <t>S2PML</t>
  </si>
  <si>
    <t>S2PML-12</t>
  </si>
  <si>
    <t>S2PML-16</t>
  </si>
  <si>
    <t>SMPI-2018</t>
  </si>
  <si>
    <t>UKF</t>
  </si>
  <si>
    <t>UKF2004</t>
  </si>
  <si>
    <t>UKF2006</t>
  </si>
  <si>
    <t>UKF2008</t>
  </si>
  <si>
    <t>UKF2010</t>
  </si>
  <si>
    <t>UKF2012</t>
  </si>
  <si>
    <t>UKM</t>
  </si>
  <si>
    <t>UKM2004</t>
  </si>
  <si>
    <t>UKM2006</t>
  </si>
  <si>
    <t>UKM2008</t>
  </si>
  <si>
    <t>UKM2010</t>
  </si>
  <si>
    <t>UKM2012</t>
  </si>
  <si>
    <t>Table Location</t>
  </si>
  <si>
    <t>Client</t>
  </si>
  <si>
    <t>Section</t>
  </si>
  <si>
    <t>Factor Type</t>
  </si>
  <si>
    <t>Gender</t>
  </si>
  <si>
    <t>Factor Age/Period Definition</t>
  </si>
  <si>
    <t>Section Number (x)</t>
  </si>
  <si>
    <t>Series Number</t>
  </si>
  <si>
    <t>Table Reference (Section-Series Number)</t>
  </si>
  <si>
    <t>Table Reference in Guidance</t>
  </si>
  <si>
    <t>Related Factor Table Reference (where the factor uses the same table as another factor in this spreadsheet)</t>
  </si>
  <si>
    <t>Date Factors Issued to Client</t>
  </si>
  <si>
    <t>Date Factors Implemented (if known)</t>
  </si>
  <si>
    <t>Factor Status</t>
  </si>
  <si>
    <t>Assumption Set</t>
  </si>
  <si>
    <t>CETV</t>
  </si>
  <si>
    <t>Non club transfer value factors for deferred benefits payable from 60</t>
  </si>
  <si>
    <t>Male</t>
  </si>
  <si>
    <t>Age last birthday at relevant date</t>
  </si>
  <si>
    <t>NA1 (201)</t>
  </si>
  <si>
    <t>Table NA1</t>
  </si>
  <si>
    <t>Issued</t>
  </si>
  <si>
    <t>2023 factor review set</t>
  </si>
  <si>
    <t>Club transfer value factors for deferred benefits payable from 60</t>
  </si>
  <si>
    <t>A1 (201C)</t>
  </si>
  <si>
    <t>201C</t>
  </si>
  <si>
    <t>Table A1</t>
  </si>
  <si>
    <t>Female</t>
  </si>
  <si>
    <t>NA2 (202)</t>
  </si>
  <si>
    <t>Table NA2</t>
  </si>
  <si>
    <t>A2 (202C)</t>
  </si>
  <si>
    <t>202C</t>
  </si>
  <si>
    <t>Table A2</t>
  </si>
  <si>
    <t>CETV factors for deferred benefits payable from 50</t>
  </si>
  <si>
    <t>D1 (203)</t>
  </si>
  <si>
    <t>Table D1</t>
  </si>
  <si>
    <t>D2 (204)</t>
  </si>
  <si>
    <t>Table D2</t>
  </si>
  <si>
    <t>Non club transfer value factors for active members entitled to immediate benefits</t>
  </si>
  <si>
    <t>NF1 (205)</t>
  </si>
  <si>
    <t>Table NF1</t>
  </si>
  <si>
    <t>Club transfer value factors for active members entitled to immediate benefits</t>
  </si>
  <si>
    <t>F1 (205C)</t>
  </si>
  <si>
    <t>205C</t>
  </si>
  <si>
    <t>Table F1</t>
  </si>
  <si>
    <t>NF2 (206)</t>
  </si>
  <si>
    <t>Table NF2</t>
  </si>
  <si>
    <t>F2 (206C)</t>
  </si>
  <si>
    <t>206C</t>
  </si>
  <si>
    <t>Table F2</t>
  </si>
  <si>
    <t>Non club transfer value factors for deferred benefits payable from 65</t>
  </si>
  <si>
    <t>NA1_06 (207)</t>
  </si>
  <si>
    <t>Table NA1_06</t>
  </si>
  <si>
    <t>Non club transfer value factors for deferred benefits payable from 65 - Females aged below 60</t>
  </si>
  <si>
    <t>NA2_06 (208)</t>
  </si>
  <si>
    <t>Table NA2_06</t>
  </si>
  <si>
    <t>Non club transfer value factors for deferred benefits payable from 65 - Females aged 60 and over</t>
  </si>
  <si>
    <t>NA3_06 (209)</t>
  </si>
  <si>
    <t>Table NA3_06</t>
  </si>
  <si>
    <t>NF1_06 (210)</t>
  </si>
  <si>
    <t>Table NF1_06</t>
  </si>
  <si>
    <t>NF2_06 (211)</t>
  </si>
  <si>
    <t>Table NF2_06</t>
  </si>
  <si>
    <t>Non club transfer value factors for deferred benefits payable from NPA 65</t>
  </si>
  <si>
    <t>NA1_15_65 (212)</t>
  </si>
  <si>
    <t>Table NA1_15_65</t>
  </si>
  <si>
    <t>Non club transfer value factors for deferred benefits payable from NPA 66</t>
  </si>
  <si>
    <t>NA1_15_66 (213)</t>
  </si>
  <si>
    <t>Table NA1_15_66</t>
  </si>
  <si>
    <t>Non club transfer value factors for deferred benefits payable from NPA 67</t>
  </si>
  <si>
    <t>NA1_15_67 (214)</t>
  </si>
  <si>
    <t>Table NA1_15_67</t>
  </si>
  <si>
    <t>Non club transfer value factors for deferred benefits payable from NPA 68</t>
  </si>
  <si>
    <t>NA1_15_68 (215)</t>
  </si>
  <si>
    <t>Table NA1_15_68</t>
  </si>
  <si>
    <t>NA2_15_65 (216)</t>
  </si>
  <si>
    <t>Table NA2_15_65</t>
  </si>
  <si>
    <t>NA2_15_66 (217)</t>
  </si>
  <si>
    <t>Table NA2_15_66</t>
  </si>
  <si>
    <t>NA2_15_67 (218)</t>
  </si>
  <si>
    <t>Table NA2_15_67</t>
  </si>
  <si>
    <t>NA2_15_68 (219)</t>
  </si>
  <si>
    <t>Table NA2_15_68</t>
  </si>
  <si>
    <t>NF1_15 (220)</t>
  </si>
  <si>
    <t>Table NF1_15</t>
  </si>
  <si>
    <t>NF2_15 (221)</t>
  </si>
  <si>
    <t>Table NF2_15</t>
  </si>
  <si>
    <t>TV In (non-club)</t>
  </si>
  <si>
    <t>Factors for non-club incoming transfers</t>
  </si>
  <si>
    <t>TVIN_15M (226)</t>
  </si>
  <si>
    <t>Table TVIN_15M</t>
  </si>
  <si>
    <t>TVIN_15F (227)</t>
  </si>
  <si>
    <t>Table TVIN_15F</t>
  </si>
  <si>
    <t>GMP test factors</t>
  </si>
  <si>
    <t>Male &amp; Female</t>
  </si>
  <si>
    <t>TVIN_15GMP (228)</t>
  </si>
  <si>
    <t>Table TVIN_15GMP</t>
  </si>
  <si>
    <t>CETV - Factors used in the calculation of Adjustment B (F P-A)</t>
  </si>
  <si>
    <t>Male and Female</t>
  </si>
  <si>
    <t>M (229)</t>
  </si>
  <si>
    <t>Table M</t>
  </si>
  <si>
    <t>PenCE</t>
  </si>
  <si>
    <t>Pensioner cash equivalent factors for divorce purposes - retirement not on grounds of ill health</t>
  </si>
  <si>
    <t>G1 (301)</t>
  </si>
  <si>
    <t>Table G1</t>
  </si>
  <si>
    <t>G2 (302)</t>
  </si>
  <si>
    <t>Table G2</t>
  </si>
  <si>
    <t>Ill health pensioner cash equivalent factors for divorce purposes - retirement on grounds of ill health</t>
  </si>
  <si>
    <t>H1 (303)</t>
  </si>
  <si>
    <t>Table H1</t>
  </si>
  <si>
    <t>H2 (304)</t>
  </si>
  <si>
    <t>Table H2</t>
  </si>
  <si>
    <t>G1_06 (305)</t>
  </si>
  <si>
    <t>Table G1_06</t>
  </si>
  <si>
    <t>G2_06 (306)</t>
  </si>
  <si>
    <t>Table G2_06</t>
  </si>
  <si>
    <t>Pensioner cash equivalent factors for divorce purposes - retirement on grounds of ill health</t>
  </si>
  <si>
    <t>H1_06 (307)</t>
  </si>
  <si>
    <t>Table H1_06</t>
  </si>
  <si>
    <t>H2_06 (308)</t>
  </si>
  <si>
    <t>Table H2_06</t>
  </si>
  <si>
    <t>G1_15 (309)</t>
  </si>
  <si>
    <t>Table G1_15</t>
  </si>
  <si>
    <t>G2_15 (310)</t>
  </si>
  <si>
    <t>Table G2_15</t>
  </si>
  <si>
    <t>H1_15 (311)</t>
  </si>
  <si>
    <t>Table H1_15</t>
  </si>
  <si>
    <t>H2_15 (312)</t>
  </si>
  <si>
    <t>Table H2_15</t>
  </si>
  <si>
    <t>Pension Credit</t>
  </si>
  <si>
    <t>Factors for calculating the pension credit</t>
  </si>
  <si>
    <t>K (313)</t>
  </si>
  <si>
    <t>Table K</t>
  </si>
  <si>
    <t>K_06 (314)</t>
  </si>
  <si>
    <t>Table K_06</t>
  </si>
  <si>
    <t>Factors for calculating the pension credit for members with NPA 65</t>
  </si>
  <si>
    <t>K_15_65 (315)</t>
  </si>
  <si>
    <t>Table K_15_65</t>
  </si>
  <si>
    <t>Factors for calculating the pension credit for members with NPA 66</t>
  </si>
  <si>
    <t>K_15_66 (316)</t>
  </si>
  <si>
    <t>Table K_15_66</t>
  </si>
  <si>
    <t>Factors for calculating the pension credit for members with NPA 67</t>
  </si>
  <si>
    <t>K_15_67 (317)</t>
  </si>
  <si>
    <t>Table K_15_67</t>
  </si>
  <si>
    <t>Factors for calculating the pension credit for members with NPA 68</t>
  </si>
  <si>
    <t>K_15_68 (318)</t>
  </si>
  <si>
    <t>Table K_15_68</t>
  </si>
  <si>
    <t>Factors used in the calculation of Adjustment B</t>
  </si>
  <si>
    <t>M (319)</t>
  </si>
  <si>
    <t>Pension Debit</t>
  </si>
  <si>
    <t>Adjustment to pension debit on retirement - normal health</t>
  </si>
  <si>
    <t>Unisex</t>
  </si>
  <si>
    <t>Age of the member when benefits come into payment</t>
  </si>
  <si>
    <t>N (320)</t>
  </si>
  <si>
    <t>Table N</t>
  </si>
  <si>
    <t>Adjustment to pension debit on retirement - ill health</t>
  </si>
  <si>
    <t>P (321)</t>
  </si>
  <si>
    <t>Table P</t>
  </si>
  <si>
    <t>Factors for calculating the pension debit retirement timing factor - normal health</t>
  </si>
  <si>
    <t>Age (Years/Months)</t>
  </si>
  <si>
    <t>Q1 (322)</t>
  </si>
  <si>
    <t>Table Q1</t>
  </si>
  <si>
    <t>Factors for calculating the penson debit retirement timing factor - ill health</t>
  </si>
  <si>
    <t>Q2 (323)</t>
  </si>
  <si>
    <t>Table Q2</t>
  </si>
  <si>
    <t>Factors for calculating the pension debit retirement timing factor</t>
  </si>
  <si>
    <t>R (324)</t>
  </si>
  <si>
    <t>Table R</t>
  </si>
  <si>
    <t>S1 (325)</t>
  </si>
  <si>
    <t>Table S1</t>
  </si>
  <si>
    <t>Factors for calculating the pension debit retirement timing factor - ill health</t>
  </si>
  <si>
    <t>S2 (326)</t>
  </si>
  <si>
    <t>Table S2</t>
  </si>
  <si>
    <t>T1 (327)</t>
  </si>
  <si>
    <t>Table T1</t>
  </si>
  <si>
    <t>T2 (328)</t>
  </si>
  <si>
    <t>Table T2</t>
  </si>
  <si>
    <t>U1 (329)</t>
  </si>
  <si>
    <t>Table U1</t>
  </si>
  <si>
    <t>U2 (330)</t>
  </si>
  <si>
    <t>Table U2</t>
  </si>
  <si>
    <t>Reduction to pension debit on retirement before age 65 - Adjustment to pension</t>
  </si>
  <si>
    <t>Q1_06 (331)</t>
  </si>
  <si>
    <t>Table Q1_06</t>
  </si>
  <si>
    <t>Reduction to pension debit on retirement before age 65 - Adjustment to lump sum</t>
  </si>
  <si>
    <t>Q2_06 (332)</t>
  </si>
  <si>
    <t>Table Q2_06</t>
  </si>
  <si>
    <t>Reduction to pension debit on ill health retirement - Adjustment to pension</t>
  </si>
  <si>
    <t>R1_06 (333)</t>
  </si>
  <si>
    <t>Table R1_06</t>
  </si>
  <si>
    <t>Reduction to pension debit on ill health retirement - Adjustment to lump sum</t>
  </si>
  <si>
    <t>R2_06 (334)</t>
  </si>
  <si>
    <t>Table R2_06</t>
  </si>
  <si>
    <t>Reduction to pension debit on retirement before SPA - Adjustment to pension</t>
  </si>
  <si>
    <t>Period to SPA (in years and complete months)</t>
  </si>
  <si>
    <t>Q_15 (335)</t>
  </si>
  <si>
    <t>Table Q_15</t>
  </si>
  <si>
    <t>R_15 (336)</t>
  </si>
  <si>
    <t>Table R_15</t>
  </si>
  <si>
    <t>ERF</t>
  </si>
  <si>
    <t>Early payment reduction factor - retirement from active service before NPA</t>
  </si>
  <si>
    <t>Period to NPA (in years and complete months)</t>
  </si>
  <si>
    <t>A (401)</t>
  </si>
  <si>
    <t>Table A</t>
  </si>
  <si>
    <t>Early payment reduction factor - retirement from deferred status before SPA</t>
  </si>
  <si>
    <t>B (402)</t>
  </si>
  <si>
    <t>Table B</t>
  </si>
  <si>
    <t>LRF</t>
  </si>
  <si>
    <t>Age addition factors for pensions with a CPI + 1.25% pa revaluation rate</t>
  </si>
  <si>
    <t>Age last birthday</t>
  </si>
  <si>
    <t>A (403)</t>
  </si>
  <si>
    <t>Age addition factors for pensions with a CPI revaluation rate</t>
  </si>
  <si>
    <t>B (404)</t>
  </si>
  <si>
    <t>Late payment supplement factors</t>
  </si>
  <si>
    <t>Period from SPA (in years and complete months)</t>
  </si>
  <si>
    <t>C (405)</t>
  </si>
  <si>
    <t>Table C</t>
  </si>
  <si>
    <t>Early payment reduction factor for Lump Sum - retirement from deferred</t>
  </si>
  <si>
    <t>Age in years and completed months on day pension commences</t>
  </si>
  <si>
    <t>A (406)</t>
  </si>
  <si>
    <t>Early payment reduction factor for Pension - retirement from deferred</t>
  </si>
  <si>
    <t>B (407)</t>
  </si>
  <si>
    <t>Triv Comm</t>
  </si>
  <si>
    <t>Factor for commutation of small pension in the 1987 scheme</t>
  </si>
  <si>
    <t>Age in completed years</t>
  </si>
  <si>
    <t>1 (501)</t>
  </si>
  <si>
    <t>Table 1</t>
  </si>
  <si>
    <t>2006 &amp; 2015</t>
  </si>
  <si>
    <t>Factor for commutation of small pension in the 2006 and 2015 schemes</t>
  </si>
  <si>
    <t>2 (502)</t>
  </si>
  <si>
    <t>Table 2</t>
  </si>
  <si>
    <t>1987, 2006 &amp; 2015</t>
  </si>
  <si>
    <t>Factors for the trivial commutation of pension payable to surviving dependants and for capitalisation of survivor pension for determination of death gratuity from the 1987, 2006 and 2015 schemes</t>
  </si>
  <si>
    <t>3 (503)</t>
  </si>
  <si>
    <t>Table 3</t>
  </si>
  <si>
    <t>Inverse Comm</t>
  </si>
  <si>
    <t>Inverse commutation factors - NPPS factors for exchange of lump sum for additional annual pension payments. Age in years and completed months on day pension commences</t>
  </si>
  <si>
    <t>Years/Months</t>
  </si>
  <si>
    <t>Table in Appendix A</t>
  </si>
  <si>
    <t>Commutation</t>
  </si>
  <si>
    <t>Factors for commutation of pension to lump sum</t>
  </si>
  <si>
    <t>Table 1 (505)</t>
  </si>
  <si>
    <t>Additional factors in respect of accrued pension increases for use in commutation before age 55 after a break since leaving pensionable service</t>
  </si>
  <si>
    <t>Table 2 (506)</t>
  </si>
  <si>
    <t>Timing adjustment factors for use in commutation before age 55 after a break since leaving pensionable service</t>
  </si>
  <si>
    <t>Table 3 (507)</t>
  </si>
  <si>
    <t>Rule of Thumb Capitalisation Factor for death gratuities for survivor aged below 60</t>
  </si>
  <si>
    <t>N/A</t>
  </si>
  <si>
    <t>Table 4 (508)</t>
  </si>
  <si>
    <t>Table 4</t>
  </si>
  <si>
    <t>Scheme pays AA</t>
  </si>
  <si>
    <t>Factors for calculating annual allowance debit</t>
  </si>
  <si>
    <t>A_87 (601)</t>
  </si>
  <si>
    <t>Table A_87</t>
  </si>
  <si>
    <t>A_06 (602)</t>
  </si>
  <si>
    <t>Table A_06</t>
  </si>
  <si>
    <t>A_15_65 (603)</t>
  </si>
  <si>
    <t>Table A_15_65</t>
  </si>
  <si>
    <t>A_15_66 (604)</t>
  </si>
  <si>
    <t>Table A_15_66</t>
  </si>
  <si>
    <t>A_15_67 (605)</t>
  </si>
  <si>
    <t>Table A_15_67</t>
  </si>
  <si>
    <t>A_15_68 (606)</t>
  </si>
  <si>
    <t>Table A_15_68</t>
  </si>
  <si>
    <t>Retirement timing factor - AA pension debit on normal health retirement</t>
  </si>
  <si>
    <t>B_87 (607)</t>
  </si>
  <si>
    <t>Table B_87</t>
  </si>
  <si>
    <t>Retirement timing factor - AA pension debit on ill health retirement before age 60</t>
  </si>
  <si>
    <t>C_87 (608)</t>
  </si>
  <si>
    <t>Table C_87</t>
  </si>
  <si>
    <t>Scheme pays LTA</t>
  </si>
  <si>
    <t>Factors for calculating LTA debit - retirement not on grounds of ill health</t>
  </si>
  <si>
    <t>G_87 (609)</t>
  </si>
  <si>
    <t>Table G_87</t>
  </si>
  <si>
    <t>Withdrawn</t>
  </si>
  <si>
    <t>Factors for calculating LTA debit - retirement on grounds of ill health</t>
  </si>
  <si>
    <t>H_87 (610)</t>
  </si>
  <si>
    <t>Table H_87</t>
  </si>
  <si>
    <t>Factors for calculating LTA debits - retirement not on grounds of ill health</t>
  </si>
  <si>
    <t>F_06 (611)</t>
  </si>
  <si>
    <t>Table F_06</t>
  </si>
  <si>
    <t>Factors for calculating LTA debits - retirement on grounds of ill health</t>
  </si>
  <si>
    <t>G_06 (612)</t>
  </si>
  <si>
    <t>Table G_06</t>
  </si>
  <si>
    <t>F_15 (613)</t>
  </si>
  <si>
    <t>Table F_15</t>
  </si>
  <si>
    <t>G_15 (614)</t>
  </si>
  <si>
    <t>Table G_15</t>
  </si>
  <si>
    <t>Scheme Pays AA</t>
  </si>
  <si>
    <t>Age of member when benefits come into payment</t>
  </si>
  <si>
    <t>D1_87 (615)</t>
  </si>
  <si>
    <t>Table D1_87</t>
  </si>
  <si>
    <t>D2_87 (616)</t>
  </si>
  <si>
    <t>Table D2_87</t>
  </si>
  <si>
    <t>E1_87 (617)</t>
  </si>
  <si>
    <t>Table E1_87</t>
  </si>
  <si>
    <t>E2_87 (618)</t>
  </si>
  <si>
    <t>Table E2_87</t>
  </si>
  <si>
    <t>F1_87 (619)</t>
  </si>
  <si>
    <t>Table F1_87</t>
  </si>
  <si>
    <t>F2_87 (620)</t>
  </si>
  <si>
    <t>Table F2_87</t>
  </si>
  <si>
    <t>Early retirement factor - annual allowance pension debit on retirement before age 65 - normal health</t>
  </si>
  <si>
    <t>B_06 (621)</t>
  </si>
  <si>
    <t>Table B_06</t>
  </si>
  <si>
    <t>Early retirement factor - annual allowance pension debit on retirement before age 65 - ill health</t>
  </si>
  <si>
    <t>C_06 (622)</t>
  </si>
  <si>
    <t>Table C_06</t>
  </si>
  <si>
    <t>Early retirement factor - annual allowance lump sum debit on retirement before age 65 - normal health</t>
  </si>
  <si>
    <t>D_06 (623)</t>
  </si>
  <si>
    <t>Table D_06</t>
  </si>
  <si>
    <t>Early retirement factor - annual allowance lump sum debit on retirement before age 65 - ill health</t>
  </si>
  <si>
    <t>E_06 (624)</t>
  </si>
  <si>
    <t>Table E_06</t>
  </si>
  <si>
    <t>Early retirement factor - annual allowance pension debit on retirement before SPA - normal health</t>
  </si>
  <si>
    <t>B_15 (625)</t>
  </si>
  <si>
    <t>Table B_15</t>
  </si>
  <si>
    <t>Early retirement factor - annual allowance pension debit on retirement before SPA - ill health</t>
  </si>
  <si>
    <t>C_15 (626)</t>
  </si>
  <si>
    <t>Table C_15</t>
  </si>
  <si>
    <t>Added pension</t>
  </si>
  <si>
    <t>Factors for Self only AP</t>
  </si>
  <si>
    <t>Age last birthday at start of scheme year</t>
  </si>
  <si>
    <t>S-AP (701)</t>
  </si>
  <si>
    <t>Table S-AP</t>
  </si>
  <si>
    <t>Factors for all beneficiaries AP</t>
  </si>
  <si>
    <t>B-AP (702)</t>
  </si>
  <si>
    <t>Table B-AP</t>
  </si>
  <si>
    <t>Actuarial reduction buyout</t>
  </si>
  <si>
    <t>Early payment reduction buy out factors</t>
  </si>
  <si>
    <t>Age in years and complete months on day pension commences</t>
  </si>
  <si>
    <t>C (703)</t>
  </si>
  <si>
    <t>Max commutation</t>
  </si>
  <si>
    <t>Provisional maximum proportion of pension for those retiring on grounds of ill-health</t>
  </si>
  <si>
    <t>1 (801)</t>
  </si>
  <si>
    <t>Provisional maximum proportion of pension for those retiring on grounds other than ill health</t>
  </si>
  <si>
    <t>2 (802)</t>
  </si>
  <si>
    <t>Data Item</t>
  </si>
  <si>
    <t>Factor Table Information</t>
  </si>
  <si>
    <t>Enter the client name eg NHSPS_EW</t>
  </si>
  <si>
    <t>Enter the section name eg NHSPS 2015</t>
  </si>
  <si>
    <t>Enter the factor type (which should be consistent with the series header types found on the summary sheet (eg early or late retirement)</t>
  </si>
  <si>
    <t>Enter a description of the factor (eg use description from factor table in guidance)</t>
  </si>
  <si>
    <t>Enter either "unisex" or "m and f"</t>
  </si>
  <si>
    <t>Enter in age definition</t>
  </si>
  <si>
    <t>Section Number</t>
  </si>
  <si>
    <t>Enter section number (this relates to the number used to identify the scheme section - see top of summary tab for section number)</t>
  </si>
  <si>
    <t>Enter series number (this reflects the number in the relevant series eg if it’s the first ER/LR factor then it would be "401")</t>
  </si>
  <si>
    <t>Table Reference</t>
  </si>
  <si>
    <t>Enter table number (this is the section number plus the series number so we can identify the section and factor type eg if the section number for NHSPS 2015 was 0 and the factor was the first in the ER/LR factor series then this would be "0-401" entered here.</t>
  </si>
  <si>
    <t>Enter the table reference from the guidance notes</t>
  </si>
  <si>
    <t>If the factor table on this sheet is the same as another factor in the spreadsheet. Then enter that table reference here eg 0-.201. If this factor table is unique then put "n/a".</t>
  </si>
  <si>
    <t>Enter the date the factors are issued to the client</t>
  </si>
  <si>
    <t xml:space="preserve">Enter the date the factors are implemented </t>
  </si>
  <si>
    <t>Enter whether table is inforce, withdrawn, refer to gad etc</t>
  </si>
  <si>
    <t>Copy the relevant factor table and foot notes here. Unisex or male factor table in this grey box.</t>
  </si>
  <si>
    <t>Assumptions underlying factors (Note 1 &amp; 2)</t>
  </si>
  <si>
    <t>Financial assumptions</t>
  </si>
  <si>
    <t>Nominal discount rate p.a.</t>
  </si>
  <si>
    <t>Consumer Price Indexation (CPI) p.a.</t>
  </si>
  <si>
    <t>Retail Price Indexation (RPI) - pre 2030 p.a.</t>
  </si>
  <si>
    <t>Retail Price Indexation (RPI) - post 2030 p.a.</t>
  </si>
  <si>
    <t>Post 88 GMP increases p.a.</t>
  </si>
  <si>
    <t>Long term general earnings growth p.a.</t>
  </si>
  <si>
    <t>CARE scheme in service revaluation p.a.</t>
  </si>
  <si>
    <t>Discount rate net of CPI p.a.</t>
  </si>
  <si>
    <t>Discount rate net of post 88 GMP increases p.a.</t>
  </si>
  <si>
    <t>Allowance for short term salary increases</t>
  </si>
  <si>
    <t>Nil</t>
  </si>
  <si>
    <t>Pension increases in payment</t>
  </si>
  <si>
    <t>In line with the Pensions (Increase) Act 1971, currently CPI.</t>
  </si>
  <si>
    <t>Mortality after retirement assumptions</t>
  </si>
  <si>
    <t>Normal health pensioner - male</t>
  </si>
  <si>
    <t>107% of S3NMA</t>
  </si>
  <si>
    <t>Normal health pensioner - female</t>
  </si>
  <si>
    <t>115% of S3NFA</t>
  </si>
  <si>
    <t>Ill health pensioner - male</t>
  </si>
  <si>
    <t>105% of S3NMA_H</t>
  </si>
  <si>
    <t>Ill health pensioner - female</t>
  </si>
  <si>
    <t>121% of S3NFA_H</t>
  </si>
  <si>
    <t>Dependant - male</t>
  </si>
  <si>
    <t>78% of S3DMA</t>
  </si>
  <si>
    <t>Dependant - female</t>
  </si>
  <si>
    <t>99% of S3DFA</t>
  </si>
  <si>
    <t>Future mortality improvement tables</t>
  </si>
  <si>
    <t>ONS 2020 principal UK population projections</t>
  </si>
  <si>
    <t>Year of use</t>
  </si>
  <si>
    <t>Age adjustments</t>
  </si>
  <si>
    <t>Other demographic assumptions</t>
  </si>
  <si>
    <t>Proportion of male members for unisex factors</t>
  </si>
  <si>
    <t>Proportion of male dependants for unisex factors</t>
  </si>
  <si>
    <t>Age difference between member and spouse/dependant/partner, where member is male</t>
  </si>
  <si>
    <t>3 years older than partner.</t>
  </si>
  <si>
    <t>Age difference between member and spouse/dependant/partner, where member is female</t>
  </si>
  <si>
    <t>3 years younger than partner.</t>
  </si>
  <si>
    <t>Proportion married or partnered</t>
  </si>
  <si>
    <t>Generally in line with proposed 2020 valuation assumptions (Note 3): 80% (male) and 75% (female) of members assumed married at retirement, 85% (male) and 80% (female) assumed partnered.
100% for options where the member can purchase additional dependant benefits.</t>
  </si>
  <si>
    <t>Allowance for commutation</t>
  </si>
  <si>
    <t>Expense loading</t>
  </si>
  <si>
    <t>Allowance for short-term dependants pension</t>
  </si>
  <si>
    <t>Normal pension age in the 2015 scheme</t>
  </si>
  <si>
    <t>In line with HMT valuation directions.</t>
  </si>
  <si>
    <t>Rates of ill health retirement</t>
  </si>
  <si>
    <t>In line with proposed 2020 valuation assumptions (Note 3).</t>
  </si>
  <si>
    <t>Ill health benefit enhancements</t>
  </si>
  <si>
    <t>Mortality before retirement</t>
  </si>
  <si>
    <t>Rates of leaving service</t>
  </si>
  <si>
    <t>Retirement ages</t>
  </si>
  <si>
    <t>All retirements from active service assumed to take place at normal pension age. 
All retirements from deferred assumed to take place at deferred pension age.</t>
  </si>
  <si>
    <t>Salary scales</t>
  </si>
  <si>
    <t>Not applicable.</t>
  </si>
  <si>
    <t>Guarantee periods</t>
  </si>
  <si>
    <t>For active and deferred members, full guarantee periods.
For existing normal health pensioners, full guarantee periods for members under normal pension age and reducing guarantee periods by a year for each year over normal pension age (to a minimum of zero).
For existing ill-health pensioners, no guarantee periods.</t>
  </si>
  <si>
    <t>Notes to the assumptions</t>
  </si>
  <si>
    <t>1. Advice underlying these assumptions</t>
  </si>
  <si>
    <t>Assumptions bulletin to HO dated 31 March 2023.</t>
  </si>
  <si>
    <t xml:space="preserve">2. Assumption summary </t>
  </si>
  <si>
    <t>The above assumptions were provided in the note dated 27 September 2023.</t>
  </si>
  <si>
    <t>3. 2020 valuation assumptions</t>
  </si>
  <si>
    <t>The 2020 valuation assumption report dated 30 October 2023.</t>
  </si>
  <si>
    <t>Associated Guidance Note</t>
  </si>
  <si>
    <t>Age</t>
  </si>
  <si>
    <t>Pension of £1 per annum</t>
  </si>
  <si>
    <t>Survivor's pension of £1 per annum</t>
  </si>
  <si>
    <t>Table A1 (Table 2 in Public Sector Transfer Club Factors 2023 workbook)</t>
  </si>
  <si>
    <t>Table A2 (Table 2 in Public Sector Transfer Club Factors 2023 workbook)</t>
  </si>
  <si>
    <t>Club Transfer value factors for active members entitled to immediate benefits</t>
  </si>
  <si>
    <t>Gross pension of £1 per annum</t>
  </si>
  <si>
    <t>Lump sum of £1</t>
  </si>
  <si>
    <t>Surviving partner's pension of £1 pa</t>
  </si>
  <si>
    <t>Gross pension of £1 pa</t>
  </si>
  <si>
    <t>Survivor's pension of £1 pa</t>
  </si>
  <si>
    <t>Back to Factor List</t>
  </si>
  <si>
    <t>Males</t>
  </si>
  <si>
    <t>Females</t>
  </si>
  <si>
    <t>29 and under</t>
  </si>
  <si>
    <t>30 to 39</t>
  </si>
  <si>
    <t>40 to 49</t>
  </si>
  <si>
    <t>50 to 59</t>
  </si>
  <si>
    <t>60 and over</t>
  </si>
  <si>
    <t>(F P-A) Males</t>
  </si>
  <si>
    <t>(F P-A) Females</t>
  </si>
  <si>
    <t>Deduction for GMP of £1 per annum</t>
  </si>
  <si>
    <t>Pension of £1 per annum - Males</t>
  </si>
  <si>
    <t>Pension of £1 per annum - Females</t>
  </si>
  <si>
    <t>Lump sum of £1- Males</t>
  </si>
  <si>
    <t>Lump sum of £1 - Females</t>
  </si>
  <si>
    <t>F(P-A) - Males</t>
  </si>
  <si>
    <t>F(P-A) - Females</t>
  </si>
  <si>
    <t>Months/Age</t>
  </si>
  <si>
    <t>Months/Years Early</t>
  </si>
  <si>
    <t>Pension</t>
  </si>
  <si>
    <t>Months/Years Late</t>
  </si>
  <si>
    <t>Age at early retirement (in years and complete months)</t>
  </si>
  <si>
    <t>Age/Months</t>
  </si>
  <si>
    <t>Factors for the benefits in payment to member</t>
  </si>
  <si>
    <t>Factors for the survivor's pension</t>
  </si>
  <si>
    <t xml:space="preserve">Factors for the survivor's pension </t>
  </si>
  <si>
    <t>Factors for benefits in payment to survivor</t>
  </si>
  <si>
    <t>Cells highlighted orange should only be used for ill-health retirements</t>
  </si>
  <si>
    <t>Normal health retirements at these ages should be referred to GAD</t>
  </si>
  <si>
    <t>Below 48</t>
  </si>
  <si>
    <t>Factor</t>
  </si>
  <si>
    <t>Value</t>
  </si>
  <si>
    <t>RTCF</t>
  </si>
  <si>
    <t>AA debit factor per £1 of pension per annum</t>
  </si>
  <si>
    <t>Annual allowance debit factor per £1 of pension per annum</t>
  </si>
  <si>
    <t>Annual allowance debit factor per £1 of lump sum</t>
  </si>
  <si>
    <t>Added Pension Self only - Male</t>
  </si>
  <si>
    <t>Added Pension Self only - Female</t>
  </si>
  <si>
    <t>Added Pension All Beneficiaries - Male and Female</t>
  </si>
  <si>
    <t>Male and Female Retirees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</si>
</sst>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00"/>
    <numFmt numFmtId="165" formatCode="[$-F800]dddd\,\ mmmm\ dd\,\ yyyy"/>
    <numFmt numFmtId="166" formatCode="0.0"/>
    <numFmt numFmtId="167" formatCode="0.0%"/>
    <numFmt numFmtId="168" formatCode="0.000%"/>
  </numFmts>
  <fonts count="28" x14ac:knownFonts="1">
    <font>
      <sz val="10"/>
      <name val="Arial"/>
    </font>
    <font>
      <sz val="11"/>
      <color theme="1"/>
      <name val="Calibri"/>
      <family val="2"/>
      <scheme val="minor"/>
    </font>
    <font>
      <sz val="10"/>
      <name val="Arial"/>
      <family val="2"/>
    </font>
    <font>
      <sz val="8"/>
      <name val="Arial"/>
      <family val="2"/>
    </font>
    <font>
      <b/>
      <sz val="10"/>
      <name val="Arial"/>
      <family val="2"/>
    </font>
    <font>
      <b/>
      <sz val="16"/>
      <color indexed="9"/>
      <name val="Arial"/>
      <family val="2"/>
    </font>
    <font>
      <b/>
      <sz val="12"/>
      <color indexed="9"/>
      <name val="Arial"/>
      <family val="2"/>
    </font>
    <font>
      <b/>
      <sz val="12"/>
      <color indexed="56"/>
      <name val="Arial"/>
      <family val="2"/>
    </font>
    <font>
      <b/>
      <u/>
      <sz val="10"/>
      <name val="Arial"/>
      <family val="2"/>
    </font>
    <font>
      <b/>
      <sz val="11"/>
      <name val="Calibri"/>
      <family val="2"/>
    </font>
    <font>
      <sz val="10"/>
      <color rgb="FFFF0000"/>
      <name val="Arial"/>
      <family val="2"/>
    </font>
    <font>
      <b/>
      <sz val="10"/>
      <color rgb="FFFF0000"/>
      <name val="Arial"/>
      <family val="2"/>
    </font>
    <font>
      <b/>
      <sz val="8"/>
      <color rgb="FFFF0000"/>
      <name val="Arial"/>
      <family val="2"/>
    </font>
    <font>
      <sz val="10"/>
      <color rgb="FF000000"/>
      <name val="Arial"/>
      <family val="2"/>
    </font>
    <font>
      <b/>
      <sz val="10"/>
      <color rgb="FF000000"/>
      <name val="Arial"/>
      <family val="2"/>
    </font>
    <font>
      <u/>
      <sz val="10"/>
      <color theme="10"/>
      <name val="Arial"/>
      <family val="2"/>
    </font>
    <font>
      <b/>
      <sz val="10"/>
      <color rgb="FF808080"/>
      <name val="Arial"/>
      <family val="2"/>
    </font>
    <font>
      <sz val="10"/>
      <color rgb="FF808080"/>
      <name val="Arial"/>
      <family val="2"/>
    </font>
    <font>
      <i/>
      <sz val="10"/>
      <color rgb="FF808080"/>
      <name val="Arial"/>
      <family val="2"/>
    </font>
    <font>
      <b/>
      <sz val="12"/>
      <color rgb="FF000000"/>
      <name val="Arial"/>
      <family val="2"/>
    </font>
    <font>
      <b/>
      <sz val="12"/>
      <name val="Arial"/>
      <family val="2"/>
    </font>
    <font>
      <sz val="10"/>
      <name val="Arial"/>
      <family val="2"/>
    </font>
    <font>
      <b/>
      <sz val="10"/>
      <color theme="0" tint="-0.499984740745262"/>
      <name val="Arial"/>
      <family val="2"/>
    </font>
    <font>
      <sz val="10"/>
      <color theme="0" tint="-0.499984740745262"/>
      <name val="Arial"/>
      <family val="2"/>
    </font>
    <font>
      <sz val="12"/>
      <color rgb="FF000000"/>
      <name val="Arial"/>
      <family val="2"/>
    </font>
    <font>
      <sz val="12"/>
      <name val="Arial"/>
      <family val="2"/>
    </font>
    <font>
      <b/>
      <sz val="12"/>
      <color rgb="FFFF0000"/>
      <name val="Arial"/>
      <family val="2"/>
    </font>
    <font>
      <u/>
      <sz val="10"/>
      <color rgb="FF0563C1"/>
      <name val="Arial"/>
      <family val="2"/>
    </font>
  </fonts>
  <fills count="14">
    <fill>
      <patternFill patternType="none"/>
    </fill>
    <fill>
      <patternFill patternType="gray125"/>
    </fill>
    <fill>
      <patternFill patternType="solid">
        <fgColor indexed="62"/>
        <bgColor indexed="64"/>
      </patternFill>
    </fill>
    <fill>
      <patternFill patternType="solid">
        <fgColor indexed="18"/>
        <bgColor indexed="64"/>
      </patternFill>
    </fill>
    <fill>
      <patternFill patternType="solid">
        <fgColor theme="0" tint="-4.9989318521683403E-2"/>
        <bgColor indexed="64"/>
      </patternFill>
    </fill>
    <fill>
      <patternFill patternType="solid">
        <fgColor rgb="FF00B050"/>
        <bgColor indexed="64"/>
      </patternFill>
    </fill>
    <fill>
      <patternFill patternType="solid">
        <fgColor rgb="FFFFC000"/>
        <bgColor indexed="64"/>
      </patternFill>
    </fill>
    <fill>
      <patternFill patternType="solid">
        <fgColor theme="3" tint="0.39997558519241921"/>
        <bgColor indexed="64"/>
      </patternFill>
    </fill>
    <fill>
      <patternFill patternType="solid">
        <fgColor rgb="FFFFFF00"/>
        <bgColor indexed="64"/>
      </patternFill>
    </fill>
    <fill>
      <patternFill patternType="solid">
        <fgColor theme="4"/>
        <bgColor indexed="64"/>
      </patternFill>
    </fill>
    <fill>
      <patternFill patternType="solid">
        <fgColor rgb="FFD9D9D9"/>
        <bgColor rgb="FF000000"/>
      </patternFill>
    </fill>
    <fill>
      <patternFill patternType="solid">
        <fgColor rgb="FFEDEDED"/>
        <bgColor rgb="FF000000"/>
      </patternFill>
    </fill>
    <fill>
      <patternFill patternType="solid">
        <fgColor rgb="FFE3E3E3"/>
        <bgColor rgb="FF000000"/>
      </patternFill>
    </fill>
    <fill>
      <patternFill patternType="solid">
        <fgColor rgb="FFF7F7F7"/>
        <bgColor rgb="FF000000"/>
      </patternFill>
    </fill>
  </fills>
  <borders count="19">
    <border>
      <left/>
      <right/>
      <top/>
      <bottom/>
      <diagonal/>
    </border>
    <border>
      <left/>
      <right/>
      <top/>
      <bottom style="thin">
        <color indexed="9"/>
      </bottom>
      <diagonal/>
    </border>
    <border>
      <left/>
      <right/>
      <top style="thin">
        <color indexed="9"/>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s>
  <cellStyleXfs count="5">
    <xf numFmtId="0" fontId="0" fillId="0" borderId="0"/>
    <xf numFmtId="0" fontId="1" fillId="0" borderId="0"/>
    <xf numFmtId="0" fontId="2" fillId="0" borderId="0"/>
    <xf numFmtId="0" fontId="15" fillId="0" borderId="0" applyNumberFormat="0" applyFill="0" applyBorder="0" applyAlignment="0" applyProtection="0"/>
    <xf numFmtId="9" fontId="21" fillId="0" borderId="0" applyFont="0" applyFill="0" applyBorder="0" applyAlignment="0" applyProtection="0"/>
  </cellStyleXfs>
  <cellXfs count="198">
    <xf numFmtId="0" fontId="0" fillId="0" borderId="0" xfId="0"/>
    <xf numFmtId="0" fontId="4" fillId="0" borderId="0" xfId="0" applyFont="1"/>
    <xf numFmtId="0" fontId="2" fillId="0" borderId="0" xfId="0" applyFont="1" applyAlignment="1">
      <alignment vertical="top" wrapText="1"/>
    </xf>
    <xf numFmtId="0" fontId="0" fillId="0" borderId="0" xfId="0" applyAlignment="1">
      <alignment vertical="top"/>
    </xf>
    <xf numFmtId="0" fontId="5" fillId="2" borderId="1" xfId="0" applyFont="1" applyFill="1" applyBorder="1"/>
    <xf numFmtId="0" fontId="6" fillId="3" borderId="2" xfId="0" applyFont="1" applyFill="1" applyBorder="1"/>
    <xf numFmtId="0" fontId="7" fillId="3" borderId="0" xfId="0" applyFont="1" applyFill="1"/>
    <xf numFmtId="0" fontId="3" fillId="0" borderId="0" xfId="0" applyFont="1"/>
    <xf numFmtId="14" fontId="0" fillId="0" borderId="0" xfId="0" applyNumberFormat="1"/>
    <xf numFmtId="0" fontId="0" fillId="3" borderId="0" xfId="0" applyFill="1"/>
    <xf numFmtId="0" fontId="0" fillId="2" borderId="1" xfId="0" applyFill="1" applyBorder="1"/>
    <xf numFmtId="0" fontId="6" fillId="3" borderId="0" xfId="0" applyFont="1" applyFill="1"/>
    <xf numFmtId="0" fontId="0" fillId="0" borderId="0" xfId="0" applyAlignment="1">
      <alignment horizontal="center"/>
    </xf>
    <xf numFmtId="0" fontId="0" fillId="2" borderId="1" xfId="0" applyFill="1" applyBorder="1" applyAlignment="1">
      <alignment horizontal="center"/>
    </xf>
    <xf numFmtId="0" fontId="0" fillId="3" borderId="0" xfId="0" applyFill="1" applyAlignment="1">
      <alignment horizontal="center"/>
    </xf>
    <xf numFmtId="0" fontId="0" fillId="0" borderId="5" xfId="0" applyBorder="1"/>
    <xf numFmtId="0" fontId="0" fillId="0" borderId="6" xfId="0" applyBorder="1" applyAlignment="1">
      <alignment horizontal="center"/>
    </xf>
    <xf numFmtId="0" fontId="0" fillId="0" borderId="10" xfId="0" applyBorder="1"/>
    <xf numFmtId="0" fontId="0" fillId="0" borderId="12" xfId="0" applyBorder="1"/>
    <xf numFmtId="0" fontId="0" fillId="0" borderId="13" xfId="0" applyBorder="1"/>
    <xf numFmtId="0" fontId="0" fillId="0" borderId="14" xfId="0" applyBorder="1" applyAlignment="1">
      <alignment horizontal="center"/>
    </xf>
    <xf numFmtId="0" fontId="0" fillId="0" borderId="5" xfId="0" applyBorder="1" applyAlignment="1">
      <alignment horizontal="center"/>
    </xf>
    <xf numFmtId="0" fontId="0" fillId="0" borderId="9" xfId="0" applyBorder="1" applyAlignment="1">
      <alignment horizontal="center"/>
    </xf>
    <xf numFmtId="0" fontId="0" fillId="0" borderId="8" xfId="0" applyBorder="1" applyAlignment="1">
      <alignment horizontal="center"/>
    </xf>
    <xf numFmtId="0" fontId="2" fillId="0" borderId="11" xfId="0" applyFont="1" applyBorder="1" applyAlignment="1">
      <alignment horizontal="center"/>
    </xf>
    <xf numFmtId="0" fontId="2" fillId="0" borderId="8" xfId="0" applyFont="1" applyBorder="1" applyAlignment="1">
      <alignment horizontal="center"/>
    </xf>
    <xf numFmtId="0" fontId="0" fillId="0" borderId="0" xfId="0" applyAlignment="1">
      <alignment wrapText="1"/>
    </xf>
    <xf numFmtId="0" fontId="2" fillId="0" borderId="0" xfId="2"/>
    <xf numFmtId="0" fontId="0" fillId="0" borderId="11" xfId="0" applyBorder="1"/>
    <xf numFmtId="0" fontId="0" fillId="0" borderId="14" xfId="0" applyBorder="1"/>
    <xf numFmtId="0" fontId="4" fillId="0" borderId="6" xfId="0" applyFont="1" applyBorder="1" applyAlignment="1">
      <alignment horizontal="center"/>
    </xf>
    <xf numFmtId="0" fontId="4" fillId="0" borderId="7" xfId="0" applyFont="1" applyBorder="1" applyAlignment="1">
      <alignment horizontal="center"/>
    </xf>
    <xf numFmtId="0" fontId="4" fillId="0" borderId="4" xfId="0" applyFont="1" applyBorder="1" applyAlignment="1">
      <alignment horizontal="left"/>
    </xf>
    <xf numFmtId="0" fontId="4" fillId="0" borderId="11" xfId="0" applyFont="1" applyBorder="1" applyAlignment="1">
      <alignment horizontal="left"/>
    </xf>
    <xf numFmtId="0" fontId="4" fillId="0" borderId="7" xfId="0" applyFont="1" applyBorder="1" applyAlignment="1">
      <alignment horizontal="center" wrapText="1"/>
    </xf>
    <xf numFmtId="14" fontId="0" fillId="0" borderId="14" xfId="0" applyNumberFormat="1" applyBorder="1" applyAlignment="1">
      <alignment horizontal="center"/>
    </xf>
    <xf numFmtId="14" fontId="0" fillId="0" borderId="11" xfId="0" applyNumberFormat="1" applyBorder="1" applyAlignment="1">
      <alignment horizontal="center"/>
    </xf>
    <xf numFmtId="14" fontId="0" fillId="0" borderId="6" xfId="0" applyNumberFormat="1" applyBorder="1" applyAlignment="1">
      <alignment horizontal="center"/>
    </xf>
    <xf numFmtId="14" fontId="0" fillId="0" borderId="7" xfId="0" applyNumberFormat="1" applyBorder="1" applyAlignment="1">
      <alignment horizontal="center"/>
    </xf>
    <xf numFmtId="0" fontId="5" fillId="2" borderId="1" xfId="2" applyFont="1" applyFill="1" applyBorder="1"/>
    <xf numFmtId="0" fontId="2" fillId="2" borderId="1" xfId="2" applyFill="1" applyBorder="1"/>
    <xf numFmtId="0" fontId="6" fillId="3" borderId="2" xfId="2" applyFont="1" applyFill="1" applyBorder="1"/>
    <xf numFmtId="0" fontId="2" fillId="3" borderId="0" xfId="2" applyFill="1"/>
    <xf numFmtId="0" fontId="7" fillId="3" borderId="0" xfId="2" applyFont="1" applyFill="1"/>
    <xf numFmtId="0" fontId="3" fillId="0" borderId="0" xfId="2" applyFont="1"/>
    <xf numFmtId="0" fontId="4" fillId="4" borderId="15" xfId="2" applyFont="1" applyFill="1" applyBorder="1" applyAlignment="1">
      <alignment vertical="top"/>
    </xf>
    <xf numFmtId="0" fontId="4" fillId="4" borderId="15" xfId="2" applyFont="1" applyFill="1" applyBorder="1" applyAlignment="1">
      <alignment vertical="top" wrapText="1"/>
    </xf>
    <xf numFmtId="0" fontId="2" fillId="4" borderId="15" xfId="2" applyFill="1" applyBorder="1" applyAlignment="1">
      <alignment horizontal="left" vertical="top"/>
    </xf>
    <xf numFmtId="0" fontId="10" fillId="4" borderId="6" xfId="2" applyFont="1" applyFill="1" applyBorder="1" applyAlignment="1">
      <alignment vertical="top" wrapText="1"/>
    </xf>
    <xf numFmtId="0" fontId="10" fillId="4" borderId="6" xfId="2" applyFont="1" applyFill="1" applyBorder="1" applyAlignment="1">
      <alignment horizontal="left" vertical="top" wrapText="1"/>
    </xf>
    <xf numFmtId="0" fontId="10" fillId="4" borderId="15" xfId="2" applyFont="1" applyFill="1" applyBorder="1" applyAlignment="1">
      <alignment vertical="top" wrapText="1"/>
    </xf>
    <xf numFmtId="0" fontId="2" fillId="4" borderId="4" xfId="2" applyFill="1" applyBorder="1" applyAlignment="1">
      <alignment horizontal="left" vertical="top"/>
    </xf>
    <xf numFmtId="0" fontId="10" fillId="4" borderId="15" xfId="2" applyFont="1" applyFill="1" applyBorder="1" applyAlignment="1">
      <alignment horizontal="left" vertical="top" wrapText="1"/>
    </xf>
    <xf numFmtId="0" fontId="2" fillId="4" borderId="15" xfId="2" applyFill="1" applyBorder="1" applyAlignment="1">
      <alignment horizontal="left" vertical="top" wrapText="1"/>
    </xf>
    <xf numFmtId="0" fontId="2" fillId="4" borderId="4" xfId="2" applyFill="1" applyBorder="1" applyAlignment="1">
      <alignment horizontal="left" vertical="top" wrapText="1"/>
    </xf>
    <xf numFmtId="14" fontId="10" fillId="4" borderId="15" xfId="2" applyNumberFormat="1" applyFont="1" applyFill="1" applyBorder="1" applyAlignment="1">
      <alignment horizontal="left" vertical="top" wrapText="1"/>
    </xf>
    <xf numFmtId="0" fontId="11" fillId="4" borderId="8" xfId="2" applyFont="1" applyFill="1" applyBorder="1"/>
    <xf numFmtId="0" fontId="11" fillId="4" borderId="10" xfId="2" applyFont="1" applyFill="1" applyBorder="1"/>
    <xf numFmtId="0" fontId="11" fillId="4" borderId="11" xfId="2" applyFont="1" applyFill="1" applyBorder="1"/>
    <xf numFmtId="0" fontId="11" fillId="4" borderId="12" xfId="2" applyFont="1" applyFill="1" applyBorder="1"/>
    <xf numFmtId="0" fontId="11" fillId="4" borderId="11" xfId="2" applyFont="1" applyFill="1" applyBorder="1" applyAlignment="1">
      <alignment horizontal="left"/>
    </xf>
    <xf numFmtId="0" fontId="11" fillId="4" borderId="12" xfId="2" applyFont="1" applyFill="1" applyBorder="1" applyAlignment="1">
      <alignment horizontal="left"/>
    </xf>
    <xf numFmtId="0" fontId="10" fillId="4" borderId="11" xfId="2" applyFont="1" applyFill="1" applyBorder="1"/>
    <xf numFmtId="0" fontId="10" fillId="4" borderId="12" xfId="2" applyFont="1" applyFill="1" applyBorder="1"/>
    <xf numFmtId="164" fontId="12" fillId="4" borderId="11" xfId="2" applyNumberFormat="1" applyFont="1" applyFill="1" applyBorder="1" applyAlignment="1">
      <alignment horizontal="right"/>
    </xf>
    <xf numFmtId="164" fontId="12" fillId="4" borderId="12" xfId="2" applyNumberFormat="1" applyFont="1" applyFill="1" applyBorder="1" applyAlignment="1">
      <alignment horizontal="right"/>
    </xf>
    <xf numFmtId="1" fontId="10" fillId="4" borderId="11" xfId="2" applyNumberFormat="1" applyFont="1" applyFill="1" applyBorder="1" applyAlignment="1">
      <alignment horizontal="right"/>
    </xf>
    <xf numFmtId="1" fontId="10" fillId="4" borderId="12" xfId="2" applyNumberFormat="1" applyFont="1" applyFill="1" applyBorder="1" applyAlignment="1">
      <alignment horizontal="right"/>
    </xf>
    <xf numFmtId="0" fontId="10" fillId="4" borderId="11" xfId="2" applyFont="1" applyFill="1" applyBorder="1" applyAlignment="1">
      <alignment vertical="top"/>
    </xf>
    <xf numFmtId="0" fontId="10" fillId="4" borderId="12" xfId="2" applyFont="1" applyFill="1" applyBorder="1" applyAlignment="1">
      <alignment vertical="top"/>
    </xf>
    <xf numFmtId="0" fontId="10" fillId="4" borderId="16" xfId="2" applyFont="1" applyFill="1" applyBorder="1"/>
    <xf numFmtId="0" fontId="10" fillId="4" borderId="13" xfId="2" applyFont="1" applyFill="1" applyBorder="1"/>
    <xf numFmtId="0" fontId="13" fillId="0" borderId="0" xfId="0" applyFont="1" applyAlignment="1">
      <alignment horizontal="left" wrapText="1"/>
    </xf>
    <xf numFmtId="0" fontId="14" fillId="0" borderId="0" xfId="0" applyFont="1" applyAlignment="1">
      <alignment horizontal="centerContinuous" wrapText="1"/>
    </xf>
    <xf numFmtId="0" fontId="13" fillId="0" borderId="0" xfId="0" applyFont="1" applyAlignment="1">
      <alignment horizontal="centerContinuous" wrapText="1"/>
    </xf>
    <xf numFmtId="164" fontId="2" fillId="0" borderId="0" xfId="2" applyNumberFormat="1"/>
    <xf numFmtId="0" fontId="4" fillId="0" borderId="0" xfId="2" applyFont="1" applyAlignment="1">
      <alignment horizontal="right"/>
    </xf>
    <xf numFmtId="0" fontId="4" fillId="0" borderId="0" xfId="2" applyFont="1" applyAlignment="1">
      <alignment horizontal="left"/>
    </xf>
    <xf numFmtId="0" fontId="14" fillId="0" borderId="0" xfId="2" applyFont="1" applyAlignment="1">
      <alignment horizontal="left" wrapText="1"/>
    </xf>
    <xf numFmtId="0" fontId="13" fillId="0" borderId="0" xfId="2" applyFont="1" applyAlignment="1">
      <alignment horizontal="left" wrapText="1"/>
    </xf>
    <xf numFmtId="1" fontId="14" fillId="0" borderId="0" xfId="0" applyNumberFormat="1" applyFont="1" applyAlignment="1">
      <alignment horizontal="center" vertical="center" wrapText="1"/>
    </xf>
    <xf numFmtId="0" fontId="13" fillId="0" borderId="0" xfId="0" applyFont="1" applyAlignment="1">
      <alignment horizontal="center" vertical="center"/>
    </xf>
    <xf numFmtId="2" fontId="13" fillId="0" borderId="0" xfId="0" applyNumberFormat="1" applyFont="1" applyAlignment="1">
      <alignment horizontal="center" vertical="center"/>
    </xf>
    <xf numFmtId="0" fontId="6" fillId="3" borderId="0" xfId="2" applyFont="1" applyFill="1"/>
    <xf numFmtId="0" fontId="15" fillId="0" borderId="0" xfId="3"/>
    <xf numFmtId="1" fontId="14" fillId="0" borderId="0" xfId="2" applyNumberFormat="1" applyFont="1" applyAlignment="1">
      <alignment vertical="top" wrapText="1"/>
    </xf>
    <xf numFmtId="0" fontId="13" fillId="0" borderId="0" xfId="2" applyFont="1"/>
    <xf numFmtId="2" fontId="13" fillId="0" borderId="0" xfId="2" applyNumberFormat="1" applyFont="1"/>
    <xf numFmtId="164" fontId="13" fillId="0" borderId="0" xfId="2" applyNumberFormat="1" applyFont="1"/>
    <xf numFmtId="166" fontId="13" fillId="0" borderId="0" xfId="2" applyNumberFormat="1" applyFont="1"/>
    <xf numFmtId="164" fontId="13" fillId="0" borderId="0" xfId="0" applyNumberFormat="1" applyFont="1" applyAlignment="1">
      <alignment horizontal="center" vertical="center"/>
    </xf>
    <xf numFmtId="1" fontId="13" fillId="0" borderId="0" xfId="0" applyNumberFormat="1" applyFont="1" applyAlignment="1">
      <alignment horizontal="center" vertical="center"/>
    </xf>
    <xf numFmtId="167" fontId="13" fillId="0" borderId="0" xfId="2" applyNumberFormat="1" applyFont="1"/>
    <xf numFmtId="0" fontId="19" fillId="0" borderId="0" xfId="0" applyFont="1" applyAlignment="1">
      <alignment horizontal="left" vertical="center" wrapText="1"/>
    </xf>
    <xf numFmtId="0" fontId="14" fillId="0" borderId="0" xfId="0" applyFont="1" applyAlignment="1">
      <alignment horizontal="left" vertical="center" wrapText="1"/>
    </xf>
    <xf numFmtId="0" fontId="19" fillId="0" borderId="0" xfId="0" applyFont="1" applyAlignment="1">
      <alignment vertical="center" wrapText="1"/>
    </xf>
    <xf numFmtId="0" fontId="0" fillId="5" borderId="0" xfId="0" applyFill="1" applyAlignment="1">
      <alignment vertical="center"/>
    </xf>
    <xf numFmtId="0" fontId="13" fillId="0" borderId="0" xfId="0" applyFont="1" applyAlignment="1">
      <alignment vertical="center" wrapText="1"/>
    </xf>
    <xf numFmtId="0" fontId="0" fillId="6" borderId="0" xfId="0" applyFill="1" applyAlignment="1">
      <alignment vertical="center"/>
    </xf>
    <xf numFmtId="0" fontId="2" fillId="7" borderId="0" xfId="0" applyFont="1" applyFill="1" applyAlignment="1">
      <alignment vertical="center"/>
    </xf>
    <xf numFmtId="0" fontId="2" fillId="0" borderId="0" xfId="0" applyFont="1" applyAlignment="1">
      <alignment vertical="center" wrapText="1"/>
    </xf>
    <xf numFmtId="0" fontId="13" fillId="0" borderId="0" xfId="0" applyFont="1" applyAlignment="1">
      <alignment horizontal="left" vertical="center" wrapText="1"/>
    </xf>
    <xf numFmtId="0" fontId="13" fillId="0" borderId="0" xfId="0" applyFont="1" applyAlignment="1">
      <alignment horizontal="left" vertical="center"/>
    </xf>
    <xf numFmtId="0" fontId="15" fillId="0" borderId="0" xfId="3" applyFill="1" applyAlignment="1">
      <alignment horizontal="left" vertical="center" wrapText="1"/>
    </xf>
    <xf numFmtId="2" fontId="13" fillId="0" borderId="0" xfId="0" applyNumberFormat="1" applyFont="1"/>
    <xf numFmtId="166" fontId="13" fillId="0" borderId="0" xfId="0" applyNumberFormat="1" applyFont="1"/>
    <xf numFmtId="167" fontId="13" fillId="0" borderId="0" xfId="0" applyNumberFormat="1" applyFont="1"/>
    <xf numFmtId="1" fontId="14" fillId="0" borderId="0" xfId="0" applyNumberFormat="1" applyFont="1" applyAlignment="1">
      <alignment vertical="top" wrapText="1"/>
    </xf>
    <xf numFmtId="0" fontId="13" fillId="0" borderId="0" xfId="0" applyFont="1"/>
    <xf numFmtId="2" fontId="13" fillId="6" borderId="17" xfId="0" applyNumberFormat="1" applyFont="1" applyFill="1" applyBorder="1" applyAlignment="1">
      <alignment horizontal="center" vertical="center"/>
    </xf>
    <xf numFmtId="2" fontId="0" fillId="0" borderId="0" xfId="0" applyNumberFormat="1"/>
    <xf numFmtId="0" fontId="0" fillId="6" borderId="0" xfId="0" applyFill="1"/>
    <xf numFmtId="0" fontId="4" fillId="6" borderId="0" xfId="0" applyFont="1" applyFill="1"/>
    <xf numFmtId="9" fontId="4" fillId="6" borderId="0" xfId="4" applyFont="1" applyFill="1"/>
    <xf numFmtId="2" fontId="13" fillId="6" borderId="18" xfId="0" applyNumberFormat="1" applyFont="1" applyFill="1" applyBorder="1" applyAlignment="1">
      <alignment horizontal="center" vertical="center"/>
    </xf>
    <xf numFmtId="164" fontId="13" fillId="6" borderId="18" xfId="0" applyNumberFormat="1" applyFont="1" applyFill="1" applyBorder="1" applyAlignment="1">
      <alignment horizontal="center" vertical="center"/>
    </xf>
    <xf numFmtId="164" fontId="0" fillId="0" borderId="0" xfId="0" applyNumberFormat="1"/>
    <xf numFmtId="0" fontId="15" fillId="2" borderId="1" xfId="3" applyFill="1" applyBorder="1"/>
    <xf numFmtId="0" fontId="16" fillId="0" borderId="0" xfId="0" applyFont="1"/>
    <xf numFmtId="0" fontId="17" fillId="0" borderId="0" xfId="0" applyFont="1" applyAlignment="1">
      <alignment vertical="top" wrapText="1"/>
    </xf>
    <xf numFmtId="0" fontId="17" fillId="0" borderId="0" xfId="0" applyFont="1"/>
    <xf numFmtId="0" fontId="17" fillId="0" borderId="0" xfId="0" applyFont="1" applyAlignment="1">
      <alignment wrapText="1"/>
    </xf>
    <xf numFmtId="0" fontId="18" fillId="0" borderId="0" xfId="0" applyFont="1" applyAlignment="1">
      <alignment vertical="top" wrapText="1"/>
    </xf>
    <xf numFmtId="0" fontId="18" fillId="0" borderId="0" xfId="0" applyFont="1" applyAlignment="1">
      <alignment horizontal="left" vertical="top" wrapText="1"/>
    </xf>
    <xf numFmtId="22" fontId="17" fillId="0" borderId="0" xfId="0" applyNumberFormat="1" applyFont="1"/>
    <xf numFmtId="14" fontId="17" fillId="0" borderId="0" xfId="0" applyNumberFormat="1" applyFont="1"/>
    <xf numFmtId="0" fontId="2" fillId="0" borderId="0" xfId="2" applyAlignment="1">
      <alignment horizontal="centerContinuous"/>
    </xf>
    <xf numFmtId="165" fontId="13" fillId="0" borderId="0" xfId="0" applyNumberFormat="1" applyFont="1" applyAlignment="1">
      <alignment horizontal="left" vertical="center" wrapText="1"/>
    </xf>
    <xf numFmtId="0" fontId="22" fillId="0" borderId="0" xfId="0" applyFont="1"/>
    <xf numFmtId="0" fontId="23" fillId="0" borderId="0" xfId="0" applyFont="1"/>
    <xf numFmtId="0" fontId="23" fillId="0" borderId="0" xfId="0" applyFont="1" applyAlignment="1">
      <alignment wrapText="1"/>
    </xf>
    <xf numFmtId="14" fontId="23" fillId="0" borderId="0" xfId="0" applyNumberFormat="1" applyFont="1"/>
    <xf numFmtId="0" fontId="2" fillId="0" borderId="0" xfId="0" applyFont="1"/>
    <xf numFmtId="0" fontId="13" fillId="0" borderId="0" xfId="0" applyFont="1" applyAlignment="1">
      <alignment wrapText="1"/>
    </xf>
    <xf numFmtId="0" fontId="15" fillId="0" borderId="0" xfId="3" applyFill="1" applyAlignment="1">
      <alignment vertical="center"/>
    </xf>
    <xf numFmtId="168" fontId="19" fillId="0" borderId="0" xfId="2" applyNumberFormat="1" applyFont="1" applyAlignment="1">
      <alignment wrapText="1"/>
    </xf>
    <xf numFmtId="168" fontId="19" fillId="0" borderId="0" xfId="2" applyNumberFormat="1" applyFont="1" applyAlignment="1">
      <alignment horizontal="left" wrapText="1"/>
    </xf>
    <xf numFmtId="168" fontId="24" fillId="0" borderId="0" xfId="2" applyNumberFormat="1" applyFont="1" applyAlignment="1">
      <alignment horizontal="left" wrapText="1"/>
    </xf>
    <xf numFmtId="10" fontId="24" fillId="0" borderId="0" xfId="2" applyNumberFormat="1" applyFont="1" applyAlignment="1">
      <alignment horizontal="left" wrapText="1"/>
    </xf>
    <xf numFmtId="10" fontId="24" fillId="0" borderId="0" xfId="2" applyNumberFormat="1" applyFont="1" applyAlignment="1">
      <alignment horizontal="left"/>
    </xf>
    <xf numFmtId="10" fontId="25" fillId="0" borderId="0" xfId="2" applyNumberFormat="1" applyFont="1" applyAlignment="1">
      <alignment horizontal="left" wrapText="1"/>
    </xf>
    <xf numFmtId="10" fontId="19" fillId="0" borderId="0" xfId="2" applyNumberFormat="1" applyFont="1" applyAlignment="1">
      <alignment horizontal="left" wrapText="1"/>
    </xf>
    <xf numFmtId="9" fontId="24" fillId="0" borderId="0" xfId="2" applyNumberFormat="1" applyFont="1" applyAlignment="1">
      <alignment horizontal="left" wrapText="1"/>
    </xf>
    <xf numFmtId="9" fontId="25" fillId="0" borderId="0" xfId="2" applyNumberFormat="1" applyFont="1" applyAlignment="1">
      <alignment horizontal="left" wrapText="1"/>
    </xf>
    <xf numFmtId="168" fontId="25" fillId="0" borderId="0" xfId="2" applyNumberFormat="1" applyFont="1" applyAlignment="1">
      <alignment horizontal="left" wrapText="1"/>
    </xf>
    <xf numFmtId="168" fontId="25" fillId="8" borderId="0" xfId="2" applyNumberFormat="1" applyFont="1" applyFill="1" applyAlignment="1">
      <alignment horizontal="left" wrapText="1"/>
    </xf>
    <xf numFmtId="0" fontId="26" fillId="0" borderId="0" xfId="0" applyFont="1" applyAlignment="1">
      <alignment horizontal="left"/>
    </xf>
    <xf numFmtId="0" fontId="11" fillId="0" borderId="0" xfId="0" applyFont="1" applyAlignment="1">
      <alignment horizontal="left"/>
    </xf>
    <xf numFmtId="0" fontId="2" fillId="9" borderId="0" xfId="0" applyFont="1" applyFill="1" applyAlignment="1">
      <alignment vertical="center"/>
    </xf>
    <xf numFmtId="0" fontId="0" fillId="2" borderId="0" xfId="0" applyFill="1"/>
    <xf numFmtId="0" fontId="24" fillId="0" borderId="0" xfId="2" applyFont="1" applyAlignment="1">
      <alignment horizontal="left" wrapText="1"/>
    </xf>
    <xf numFmtId="166" fontId="14" fillId="0" borderId="0" xfId="2" applyNumberFormat="1" applyFont="1" applyAlignment="1">
      <alignment vertical="top" wrapText="1"/>
    </xf>
    <xf numFmtId="1" fontId="13" fillId="0" borderId="0" xfId="2" applyNumberFormat="1" applyFont="1" applyAlignment="1">
      <alignment vertical="top" wrapText="1"/>
    </xf>
    <xf numFmtId="166" fontId="13" fillId="0" borderId="0" xfId="2" applyNumberFormat="1" applyFont="1" applyAlignment="1">
      <alignment vertical="top" wrapText="1"/>
    </xf>
    <xf numFmtId="0" fontId="27" fillId="0" borderId="0" xfId="0" applyFont="1"/>
    <xf numFmtId="0" fontId="14" fillId="10" borderId="0" xfId="0" applyFont="1" applyFill="1" applyAlignment="1">
      <alignment horizontal="center" vertical="center" wrapText="1"/>
    </xf>
    <xf numFmtId="0" fontId="14" fillId="11" borderId="0" xfId="0" applyFont="1" applyFill="1" applyAlignment="1">
      <alignment horizontal="center" vertical="center" wrapText="1"/>
    </xf>
    <xf numFmtId="0" fontId="13" fillId="12" borderId="0" xfId="0" applyFont="1" applyFill="1" applyAlignment="1">
      <alignment horizontal="center" vertical="center"/>
    </xf>
    <xf numFmtId="0" fontId="13" fillId="13" borderId="0" xfId="0" applyFont="1" applyFill="1" applyAlignment="1">
      <alignment horizontal="center" vertical="center"/>
    </xf>
    <xf numFmtId="0" fontId="13" fillId="10" borderId="0" xfId="0" applyFont="1" applyFill="1" applyAlignment="1">
      <alignment horizontal="center" vertical="center"/>
    </xf>
    <xf numFmtId="0" fontId="13" fillId="11" borderId="0" xfId="0" applyFont="1" applyFill="1" applyAlignment="1">
      <alignment horizontal="center" vertical="center"/>
    </xf>
    <xf numFmtId="0" fontId="14" fillId="10" borderId="0" xfId="0" applyFont="1" applyFill="1" applyAlignment="1">
      <alignment vertical="top" wrapText="1"/>
    </xf>
    <xf numFmtId="0" fontId="14" fillId="11" borderId="0" xfId="0" applyFont="1" applyFill="1" applyAlignment="1">
      <alignment vertical="top" wrapText="1"/>
    </xf>
    <xf numFmtId="0" fontId="13" fillId="12" borderId="0" xfId="0" applyFont="1" applyFill="1" applyAlignment="1">
      <alignment horizontal="right"/>
    </xf>
    <xf numFmtId="0" fontId="13" fillId="13" borderId="0" xfId="0" applyFont="1" applyFill="1"/>
    <xf numFmtId="0" fontId="13" fillId="10" borderId="0" xfId="0" applyFont="1" applyFill="1" applyAlignment="1">
      <alignment horizontal="right"/>
    </xf>
    <xf numFmtId="0" fontId="13" fillId="11" borderId="0" xfId="0" applyFont="1" applyFill="1"/>
    <xf numFmtId="0" fontId="4" fillId="0" borderId="0" xfId="0" applyFont="1" applyAlignment="1">
      <alignment wrapText="1"/>
    </xf>
    <xf numFmtId="0" fontId="13" fillId="0" borderId="0" xfId="0" applyFont="1" applyAlignment="1">
      <alignment horizontal="left"/>
    </xf>
    <xf numFmtId="0" fontId="14" fillId="0" borderId="0" xfId="0" applyFont="1" applyAlignment="1">
      <alignment horizontal="left" vertical="top" wrapText="1"/>
    </xf>
    <xf numFmtId="0" fontId="13" fillId="0" borderId="0" xfId="0" applyFont="1" applyAlignment="1">
      <alignment horizontal="left" vertical="top" wrapText="1"/>
    </xf>
    <xf numFmtId="0" fontId="14" fillId="0" borderId="0" xfId="0" applyFont="1" applyAlignment="1">
      <alignment horizontal="left" wrapText="1"/>
    </xf>
    <xf numFmtId="0" fontId="13" fillId="0" borderId="0" xfId="2" applyFont="1" applyAlignment="1">
      <alignment horizontal="left"/>
    </xf>
    <xf numFmtId="0" fontId="14" fillId="0" borderId="0" xfId="2" applyFont="1" applyAlignment="1">
      <alignment horizontal="left" vertical="top" wrapText="1"/>
    </xf>
    <xf numFmtId="0" fontId="13" fillId="0" borderId="0" xfId="2" applyFont="1" applyAlignment="1">
      <alignment horizontal="left" vertical="top" wrapText="1"/>
    </xf>
    <xf numFmtId="0" fontId="14" fillId="10" borderId="0" xfId="0" applyFont="1" applyFill="1" applyAlignment="1">
      <alignment horizontal="left" wrapText="1"/>
    </xf>
    <xf numFmtId="0" fontId="13" fillId="12" borderId="0" xfId="0" applyFont="1" applyFill="1" applyAlignment="1">
      <alignment horizontal="left" wrapText="1"/>
    </xf>
    <xf numFmtId="0" fontId="13" fillId="10" borderId="0" xfId="0" applyFont="1" applyFill="1" applyAlignment="1">
      <alignment horizontal="left" wrapText="1"/>
    </xf>
    <xf numFmtId="0" fontId="13" fillId="12" borderId="0" xfId="0" applyFont="1" applyFill="1" applyAlignment="1">
      <alignment horizontal="left" vertical="top" wrapText="1"/>
    </xf>
    <xf numFmtId="0" fontId="13" fillId="10" borderId="0" xfId="0" applyFont="1" applyFill="1" applyAlignment="1">
      <alignment horizontal="left" vertical="top" wrapText="1"/>
    </xf>
    <xf numFmtId="0" fontId="0" fillId="0" borderId="0" xfId="0" applyAlignment="1">
      <alignment horizontal="centerContinuous" wrapText="1"/>
    </xf>
    <xf numFmtId="165" fontId="13" fillId="0" borderId="0" xfId="0" applyNumberFormat="1" applyFont="1" applyAlignment="1">
      <alignment horizontal="centerContinuous" wrapText="1"/>
    </xf>
    <xf numFmtId="0" fontId="13" fillId="0" borderId="0" xfId="0" applyFont="1" applyAlignment="1">
      <alignment horizontal="center" vertical="center" wrapText="1"/>
    </xf>
    <xf numFmtId="0" fontId="0" fillId="0" borderId="0" xfId="0" applyAlignment="1">
      <alignment horizontal="center" wrapText="1"/>
    </xf>
    <xf numFmtId="0" fontId="0" fillId="0" borderId="0" xfId="0" applyAlignment="1">
      <alignment horizontal="left"/>
    </xf>
    <xf numFmtId="165" fontId="0" fillId="0" borderId="0" xfId="0" applyNumberFormat="1" applyAlignment="1">
      <alignment horizontal="left"/>
    </xf>
    <xf numFmtId="0" fontId="2" fillId="0" borderId="0" xfId="0" applyFont="1" applyAlignment="1">
      <alignment horizontal="left"/>
    </xf>
    <xf numFmtId="0" fontId="2" fillId="0" borderId="0" xfId="0" applyFont="1" applyAlignment="1">
      <alignment wrapText="1"/>
    </xf>
    <xf numFmtId="0" fontId="20" fillId="0" borderId="8" xfId="0" applyFont="1" applyBorder="1" applyAlignment="1">
      <alignment wrapText="1"/>
    </xf>
    <xf numFmtId="0" fontId="8" fillId="0" borderId="9" xfId="0" applyFont="1" applyBorder="1" applyAlignment="1">
      <alignment wrapText="1"/>
    </xf>
    <xf numFmtId="0" fontId="8" fillId="0" borderId="10" xfId="0" applyFont="1" applyBorder="1" applyAlignment="1">
      <alignment wrapText="1"/>
    </xf>
    <xf numFmtId="0" fontId="9" fillId="0" borderId="11" xfId="0" applyFont="1" applyBorder="1" applyAlignment="1">
      <alignment vertical="center" wrapText="1"/>
    </xf>
    <xf numFmtId="0" fontId="4" fillId="0" borderId="0" xfId="0" applyFont="1" applyAlignment="1">
      <alignment vertical="center" wrapText="1"/>
    </xf>
    <xf numFmtId="0" fontId="4" fillId="0" borderId="12" xfId="0" applyFont="1" applyBorder="1" applyAlignment="1">
      <alignment vertical="center" wrapText="1"/>
    </xf>
    <xf numFmtId="0" fontId="4" fillId="0" borderId="11" xfId="0" applyFont="1" applyBorder="1" applyAlignment="1">
      <alignment vertical="center" wrapText="1"/>
    </xf>
    <xf numFmtId="0" fontId="4" fillId="0" borderId="16" xfId="0" applyFont="1" applyBorder="1" applyAlignment="1">
      <alignment vertical="center" wrapText="1"/>
    </xf>
    <xf numFmtId="0" fontId="4" fillId="0" borderId="3" xfId="0" applyFont="1" applyBorder="1" applyAlignment="1">
      <alignment vertical="center" wrapText="1"/>
    </xf>
    <xf numFmtId="0" fontId="4" fillId="0" borderId="13" xfId="0" applyFont="1" applyBorder="1" applyAlignment="1">
      <alignment vertical="center" wrapText="1"/>
    </xf>
  </cellXfs>
  <cellStyles count="5">
    <cellStyle name="Hyperlink" xfId="3" builtinId="8"/>
    <cellStyle name="Normal" xfId="0" builtinId="0"/>
    <cellStyle name="Normal 2" xfId="1" xr:uid="{00000000-0005-0000-0000-000002000000}"/>
    <cellStyle name="Normal 2 2" xfId="2" xr:uid="{00000000-0005-0000-0000-000003000000}"/>
    <cellStyle name="Per cent" xfId="4" builtinId="5"/>
  </cellStyles>
  <dxfs count="1030">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DEDED"/>
        </patternFill>
      </fill>
    </dxf>
    <dxf>
      <fill>
        <patternFill>
          <bgColor rgb="FFF7F7F7"/>
        </patternFill>
      </fill>
    </dxf>
    <dxf>
      <fill>
        <patternFill>
          <bgColor rgb="FFF7F7F7"/>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DEDED"/>
        </patternFill>
      </fill>
    </dxf>
    <dxf>
      <fill>
        <patternFill>
          <bgColor rgb="FFEDEDED"/>
        </patternFill>
      </fill>
    </dxf>
    <dxf>
      <fill>
        <patternFill>
          <bgColor rgb="FFF7F7F7"/>
        </patternFill>
      </fill>
    </dxf>
    <dxf>
      <fill>
        <patternFill>
          <bgColor rgb="FFEDEDED"/>
        </patternFill>
      </fill>
    </dxf>
    <dxf>
      <fill>
        <patternFill>
          <bgColor rgb="FFEDEDED"/>
        </patternFill>
      </fill>
    </dxf>
    <dxf>
      <fill>
        <patternFill>
          <bgColor rgb="FFF7F7F7"/>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F7F7F7"/>
        </patternFill>
      </fill>
    </dxf>
    <dxf>
      <fill>
        <patternFill>
          <bgColor rgb="FFEDEDED"/>
        </patternFill>
      </fill>
    </dxf>
    <dxf>
      <fill>
        <patternFill>
          <bgColor rgb="FFF7F7F7"/>
        </patternFill>
      </fill>
    </dxf>
    <dxf>
      <fill>
        <patternFill>
          <bgColor rgb="FFF7F7F7"/>
        </patternFill>
      </fill>
    </dxf>
    <dxf>
      <fill>
        <patternFill>
          <bgColor rgb="FFF7F7F7"/>
        </patternFill>
      </fill>
    </dxf>
    <dxf>
      <fill>
        <patternFill>
          <bgColor rgb="FFEDEDED"/>
        </patternFill>
      </fill>
    </dxf>
    <dxf>
      <fill>
        <patternFill>
          <bgColor rgb="FFEDEDED"/>
        </patternFill>
      </fill>
    </dxf>
    <dxf>
      <fill>
        <patternFill>
          <bgColor rgb="FFEDEDED"/>
        </patternFill>
      </fill>
    </dxf>
    <dxf>
      <fill>
        <patternFill>
          <bgColor rgb="FFF7F7F7"/>
        </patternFill>
      </fill>
    </dxf>
    <dxf>
      <fill>
        <patternFill>
          <bgColor rgb="FFEDEDED"/>
        </patternFill>
      </fill>
    </dxf>
    <dxf>
      <fill>
        <patternFill>
          <bgColor rgb="FFEDEDED"/>
        </patternFill>
      </fill>
    </dxf>
    <dxf>
      <fill>
        <patternFill>
          <bgColor rgb="FFF7F7F7"/>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DEDED"/>
        </patternFill>
      </fill>
    </dxf>
    <dxf>
      <fill>
        <patternFill>
          <bgColor rgb="FFF7F7F7"/>
        </patternFill>
      </fill>
    </dxf>
    <dxf>
      <fill>
        <patternFill>
          <bgColor rgb="FFF7F7F7"/>
        </patternFill>
      </fill>
    </dxf>
    <dxf>
      <fill>
        <patternFill>
          <bgColor rgb="FFEDEDED"/>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DEDED"/>
        </patternFill>
      </fill>
    </dxf>
    <dxf>
      <fill>
        <patternFill>
          <bgColor rgb="FFF7F7F7"/>
        </patternFill>
      </fill>
    </dxf>
    <dxf>
      <fill>
        <patternFill>
          <bgColor rgb="FFF7F7F7"/>
        </patternFill>
      </fill>
    </dxf>
    <dxf>
      <fill>
        <patternFill>
          <bgColor rgb="FFEDEDED"/>
        </patternFill>
      </fill>
    </dxf>
    <dxf>
      <fill>
        <patternFill>
          <bgColor rgb="FFF7F7F7"/>
        </patternFill>
      </fill>
    </dxf>
    <dxf>
      <fill>
        <patternFill>
          <bgColor rgb="FFE3E3E3"/>
        </patternFill>
      </fill>
    </dxf>
    <dxf>
      <fill>
        <patternFill>
          <bgColor rgb="FFD9D9D9"/>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DEDED"/>
        </patternFill>
      </fill>
    </dxf>
    <dxf>
      <fill>
        <patternFill>
          <bgColor rgb="FFF7F7F7"/>
        </patternFill>
      </fill>
    </dxf>
    <dxf>
      <fill>
        <patternFill>
          <bgColor rgb="FFF7F7F7"/>
        </patternFill>
      </fill>
    </dxf>
    <dxf>
      <fill>
        <patternFill>
          <bgColor rgb="FFF7F7F7"/>
        </patternFill>
      </fill>
    </dxf>
    <dxf>
      <fill>
        <patternFill>
          <bgColor rgb="FFEDEDED"/>
        </patternFill>
      </fill>
    </dxf>
    <dxf>
      <fill>
        <patternFill>
          <bgColor rgb="FFF7F7F7"/>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D9D9D9"/>
        </patternFill>
      </fill>
    </dxf>
    <dxf>
      <fill>
        <patternFill>
          <bgColor rgb="FFE3E3E3"/>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2469"/>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8AADB0"/>
      <rgbColor rgb="00339966"/>
      <rgbColor rgb="00BA9E66"/>
      <rgbColor rgb="00C2B3A1"/>
      <rgbColor rgb="00A8AD70"/>
      <rgbColor rgb="00993366"/>
      <rgbColor rgb="009C1F2E"/>
      <rgbColor rgb="00333333"/>
    </indexedColors>
    <mruColors>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17" Type="http://schemas.openxmlformats.org/officeDocument/2006/relationships/worksheet" Target="worksheets/sheet117.xml"/><Relationship Id="rId21" Type="http://schemas.openxmlformats.org/officeDocument/2006/relationships/worksheet" Target="worksheets/sheet21.xml"/><Relationship Id="rId42" Type="http://schemas.openxmlformats.org/officeDocument/2006/relationships/worksheet" Target="worksheets/sheet42.xml"/><Relationship Id="rId63" Type="http://schemas.openxmlformats.org/officeDocument/2006/relationships/worksheet" Target="worksheets/sheet63.xml"/><Relationship Id="rId84" Type="http://schemas.openxmlformats.org/officeDocument/2006/relationships/worksheet" Target="worksheets/sheet84.xml"/><Relationship Id="rId16" Type="http://schemas.openxmlformats.org/officeDocument/2006/relationships/worksheet" Target="worksheets/sheet16.xml"/><Relationship Id="rId107" Type="http://schemas.openxmlformats.org/officeDocument/2006/relationships/worksheet" Target="worksheets/sheet107.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102" Type="http://schemas.openxmlformats.org/officeDocument/2006/relationships/worksheet" Target="worksheets/sheet102.xml"/><Relationship Id="rId123" Type="http://schemas.openxmlformats.org/officeDocument/2006/relationships/externalLink" Target="externalLinks/externalLink4.xml"/><Relationship Id="rId128" Type="http://schemas.openxmlformats.org/officeDocument/2006/relationships/sharedStrings" Target="sharedStrings.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worksheet" Target="worksheets/sheet95.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113" Type="http://schemas.openxmlformats.org/officeDocument/2006/relationships/worksheet" Target="worksheets/sheet113.xml"/><Relationship Id="rId118" Type="http://schemas.openxmlformats.org/officeDocument/2006/relationships/worksheet" Target="worksheets/sheet118.xml"/><Relationship Id="rId134" Type="http://schemas.openxmlformats.org/officeDocument/2006/relationships/customXml" Target="../customXml/item4.xml"/><Relationship Id="rId80" Type="http://schemas.openxmlformats.org/officeDocument/2006/relationships/worksheet" Target="worksheets/sheet80.xml"/><Relationship Id="rId85" Type="http://schemas.openxmlformats.org/officeDocument/2006/relationships/worksheet" Target="worksheets/sheet85.xml"/><Relationship Id="rId12" Type="http://schemas.openxmlformats.org/officeDocument/2006/relationships/worksheet" Target="worksheets/sheet12.xml"/><Relationship Id="rId17" Type="http://schemas.openxmlformats.org/officeDocument/2006/relationships/worksheet" Target="worksheets/sheet17.xml"/><Relationship Id="rId33" Type="http://schemas.openxmlformats.org/officeDocument/2006/relationships/worksheet" Target="worksheets/sheet33.xml"/><Relationship Id="rId38" Type="http://schemas.openxmlformats.org/officeDocument/2006/relationships/worksheet" Target="worksheets/sheet38.xml"/><Relationship Id="rId59" Type="http://schemas.openxmlformats.org/officeDocument/2006/relationships/worksheet" Target="worksheets/sheet59.xml"/><Relationship Id="rId103" Type="http://schemas.openxmlformats.org/officeDocument/2006/relationships/worksheet" Target="worksheets/sheet103.xml"/><Relationship Id="rId108" Type="http://schemas.openxmlformats.org/officeDocument/2006/relationships/worksheet" Target="worksheets/sheet108.xml"/><Relationship Id="rId124" Type="http://schemas.openxmlformats.org/officeDocument/2006/relationships/externalLink" Target="externalLinks/externalLink5.xml"/><Relationship Id="rId129" Type="http://schemas.openxmlformats.org/officeDocument/2006/relationships/sheetMetadata" Target="metadata.xml"/><Relationship Id="rId54" Type="http://schemas.openxmlformats.org/officeDocument/2006/relationships/worksheet" Target="worksheets/sheet54.xml"/><Relationship Id="rId70" Type="http://schemas.openxmlformats.org/officeDocument/2006/relationships/worksheet" Target="worksheets/sheet70.xml"/><Relationship Id="rId75" Type="http://schemas.openxmlformats.org/officeDocument/2006/relationships/worksheet" Target="worksheets/sheet75.xml"/><Relationship Id="rId91" Type="http://schemas.openxmlformats.org/officeDocument/2006/relationships/worksheet" Target="worksheets/sheet91.xml"/><Relationship Id="rId96" Type="http://schemas.openxmlformats.org/officeDocument/2006/relationships/worksheet" Target="worksheets/sheet96.xml"/><Relationship Id="rId1" Type="http://schemas.openxmlformats.org/officeDocument/2006/relationships/worksheet" Target="worksheets/sheet1.xml"/><Relationship Id="rId6" Type="http://schemas.openxmlformats.org/officeDocument/2006/relationships/worksheet" Target="worksheets/sheet6.xml"/><Relationship Id="rId23" Type="http://schemas.openxmlformats.org/officeDocument/2006/relationships/worksheet" Target="worksheets/sheet23.xml"/><Relationship Id="rId28" Type="http://schemas.openxmlformats.org/officeDocument/2006/relationships/worksheet" Target="worksheets/sheet28.xml"/><Relationship Id="rId49" Type="http://schemas.openxmlformats.org/officeDocument/2006/relationships/worksheet" Target="worksheets/sheet49.xml"/><Relationship Id="rId114" Type="http://schemas.openxmlformats.org/officeDocument/2006/relationships/worksheet" Target="worksheets/sheet114.xml"/><Relationship Id="rId119" Type="http://schemas.openxmlformats.org/officeDocument/2006/relationships/worksheet" Target="worksheets/sheet119.xml"/><Relationship Id="rId44" Type="http://schemas.openxmlformats.org/officeDocument/2006/relationships/worksheet" Target="worksheets/sheet44.xml"/><Relationship Id="rId60" Type="http://schemas.openxmlformats.org/officeDocument/2006/relationships/worksheet" Target="worksheets/sheet60.xml"/><Relationship Id="rId65" Type="http://schemas.openxmlformats.org/officeDocument/2006/relationships/worksheet" Target="worksheets/sheet65.xml"/><Relationship Id="rId81" Type="http://schemas.openxmlformats.org/officeDocument/2006/relationships/worksheet" Target="worksheets/sheet81.xml"/><Relationship Id="rId86" Type="http://schemas.openxmlformats.org/officeDocument/2006/relationships/worksheet" Target="worksheets/sheet86.xml"/><Relationship Id="rId130" Type="http://schemas.openxmlformats.org/officeDocument/2006/relationships/calcChain" Target="calcChain.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109" Type="http://schemas.openxmlformats.org/officeDocument/2006/relationships/worksheet" Target="worksheets/sheet10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104" Type="http://schemas.openxmlformats.org/officeDocument/2006/relationships/worksheet" Target="worksheets/sheet104.xml"/><Relationship Id="rId120" Type="http://schemas.openxmlformats.org/officeDocument/2006/relationships/externalLink" Target="externalLinks/externalLink1.xml"/><Relationship Id="rId125" Type="http://schemas.openxmlformats.org/officeDocument/2006/relationships/externalLink" Target="externalLinks/externalLink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110" Type="http://schemas.openxmlformats.org/officeDocument/2006/relationships/worksheet" Target="worksheets/sheet110.xml"/><Relationship Id="rId115" Type="http://schemas.openxmlformats.org/officeDocument/2006/relationships/worksheet" Target="worksheets/sheet115.xml"/><Relationship Id="rId131" Type="http://schemas.openxmlformats.org/officeDocument/2006/relationships/customXml" Target="../customXml/item1.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100" Type="http://schemas.openxmlformats.org/officeDocument/2006/relationships/worksheet" Target="worksheets/sheet100.xml"/><Relationship Id="rId105" Type="http://schemas.openxmlformats.org/officeDocument/2006/relationships/worksheet" Target="worksheets/sheet105.xml"/><Relationship Id="rId126"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worksheet" Target="worksheets/sheet93.xml"/><Relationship Id="rId98" Type="http://schemas.openxmlformats.org/officeDocument/2006/relationships/worksheet" Target="worksheets/sheet98.xml"/><Relationship Id="rId121" Type="http://schemas.openxmlformats.org/officeDocument/2006/relationships/externalLink" Target="externalLinks/externalLink2.xml"/><Relationship Id="rId3" Type="http://schemas.openxmlformats.org/officeDocument/2006/relationships/worksheet" Target="worksheets/sheet3.xml"/><Relationship Id="rId25" Type="http://schemas.openxmlformats.org/officeDocument/2006/relationships/worksheet" Target="worksheets/sheet25.xml"/><Relationship Id="rId46" Type="http://schemas.openxmlformats.org/officeDocument/2006/relationships/worksheet" Target="worksheets/sheet46.xml"/><Relationship Id="rId67" Type="http://schemas.openxmlformats.org/officeDocument/2006/relationships/worksheet" Target="worksheets/sheet67.xml"/><Relationship Id="rId116" Type="http://schemas.openxmlformats.org/officeDocument/2006/relationships/worksheet" Target="worksheets/sheet116.xml"/><Relationship Id="rId20" Type="http://schemas.openxmlformats.org/officeDocument/2006/relationships/worksheet" Target="worksheets/sheet20.xml"/><Relationship Id="rId41" Type="http://schemas.openxmlformats.org/officeDocument/2006/relationships/worksheet" Target="worksheets/sheet41.xml"/><Relationship Id="rId62" Type="http://schemas.openxmlformats.org/officeDocument/2006/relationships/worksheet" Target="worksheets/sheet62.xml"/><Relationship Id="rId83" Type="http://schemas.openxmlformats.org/officeDocument/2006/relationships/worksheet" Target="worksheets/sheet83.xml"/><Relationship Id="rId88" Type="http://schemas.openxmlformats.org/officeDocument/2006/relationships/worksheet" Target="worksheets/sheet88.xml"/><Relationship Id="rId111" Type="http://schemas.openxmlformats.org/officeDocument/2006/relationships/worksheet" Target="worksheets/sheet111.xml"/><Relationship Id="rId132" Type="http://schemas.openxmlformats.org/officeDocument/2006/relationships/customXml" Target="../customXml/item2.xml"/><Relationship Id="rId15" Type="http://schemas.openxmlformats.org/officeDocument/2006/relationships/worksheet" Target="worksheets/sheet15.xml"/><Relationship Id="rId36" Type="http://schemas.openxmlformats.org/officeDocument/2006/relationships/worksheet" Target="worksheets/sheet36.xml"/><Relationship Id="rId57" Type="http://schemas.openxmlformats.org/officeDocument/2006/relationships/worksheet" Target="worksheets/sheet57.xml"/><Relationship Id="rId106" Type="http://schemas.openxmlformats.org/officeDocument/2006/relationships/worksheet" Target="worksheets/sheet106.xml"/><Relationship Id="rId127" Type="http://schemas.openxmlformats.org/officeDocument/2006/relationships/styles" Target="styles.xml"/><Relationship Id="rId10" Type="http://schemas.openxmlformats.org/officeDocument/2006/relationships/worksheet" Target="worksheets/sheet10.xml"/><Relationship Id="rId31" Type="http://schemas.openxmlformats.org/officeDocument/2006/relationships/worksheet" Target="worksheets/sheet31.xml"/><Relationship Id="rId52" Type="http://schemas.openxmlformats.org/officeDocument/2006/relationships/worksheet" Target="worksheets/sheet52.xml"/><Relationship Id="rId73" Type="http://schemas.openxmlformats.org/officeDocument/2006/relationships/worksheet" Target="worksheets/sheet73.xml"/><Relationship Id="rId78" Type="http://schemas.openxmlformats.org/officeDocument/2006/relationships/worksheet" Target="worksheets/sheet78.xml"/><Relationship Id="rId94" Type="http://schemas.openxmlformats.org/officeDocument/2006/relationships/worksheet" Target="worksheets/sheet94.xml"/><Relationship Id="rId99" Type="http://schemas.openxmlformats.org/officeDocument/2006/relationships/worksheet" Target="worksheets/sheet99.xml"/><Relationship Id="rId101" Type="http://schemas.openxmlformats.org/officeDocument/2006/relationships/worksheet" Target="worksheets/sheet101.xml"/><Relationship Id="rId122"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26" Type="http://schemas.openxmlformats.org/officeDocument/2006/relationships/worksheet" Target="worksheets/sheet26.xml"/><Relationship Id="rId47" Type="http://schemas.openxmlformats.org/officeDocument/2006/relationships/worksheet" Target="worksheets/sheet47.xml"/><Relationship Id="rId68" Type="http://schemas.openxmlformats.org/officeDocument/2006/relationships/worksheet" Target="worksheets/sheet68.xml"/><Relationship Id="rId89" Type="http://schemas.openxmlformats.org/officeDocument/2006/relationships/worksheet" Target="worksheets/sheet89.xml"/><Relationship Id="rId112" Type="http://schemas.openxmlformats.org/officeDocument/2006/relationships/worksheet" Target="worksheets/sheet112.xml"/><Relationship Id="rId133"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Gad-ast\ast\Factors\2022\2022%20Factor%20Review\_Client%20Output\Combined%20Workbooks\POL%20EW\POL%20EW%20Combined%20Unprotected.xlsm"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Police_EW/Factors/Factors%20Currently%20In%20Force/ERF%20-%20LRF/Factors/Factors%20Documentation%20Police_EW%20ERF%20&amp;%20LRF%202.4%25.xlsm" TargetMode="External"/><Relationship Id="rId1" Type="http://schemas.openxmlformats.org/officeDocument/2006/relationships/externalLinkPath" Target="/Police_EW/Factors/Factors%20Currently%20In%20Force/ERF%20-%20LRF/Factors/Factors%20Documentation%20Police_EW%20ERF%20&amp;%20LRF%202.4%25.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Gad-ast\ast\Factors\2017\2012\Tranche%201\TPS\TPS%20EW\SCAPE%202.4%25\CETV%20bespoke%20outputs%20TPS%20EW%20-%20A%20+%20B%20-%20C%20v0.11_SCAPE%202.4%25.xlsm" TargetMode="External"/></Relationships>
</file>

<file path=xl/externalLinks/_rels/externalLink4.xml.rels><?xml version="1.0" encoding="UTF-8" standalone="yes"?>
<Relationships xmlns="http://schemas.openxmlformats.org/package/2006/relationships"><Relationship Id="rId3" Type="http://schemas.openxmlformats.org/officeDocument/2006/relationships/externalLinkPath" Target="https://tris42.sharepoint.com/sites/gad_wrkgrp_actuarial/pspsactuarialwork/Central/Factors%20&amp;%20Guidance/2024%20Guidance%20Review/1.%20Project%20management/2.%20Planning/5.%20Assumption%20considerations/TPS%20EW%20Consolidated%20Factors%202023-04%20-%20%20Assumption%20Template.xlsm" TargetMode="External"/><Relationship Id="rId2" Type="http://schemas.microsoft.com/office/2019/04/relationships/externalLinkLongPath" Target="/sites/gad_wrkgrp_actuarial/pspsactuarialwork/Central/Factors%20&amp;%20Guidance/2024%20Guidance%20Review/1.%20Project%20management/2.%20Planning/5.%20Assumption%20considerations/TPS%20EW%20Consolidated%20Factors%202023-04%20-%20%20Assumption%20Template.xlsm?F576D6AF" TargetMode="External"/><Relationship Id="rId1" Type="http://schemas.openxmlformats.org/officeDocument/2006/relationships/externalLinkPath" Target="file:///\\F576D6AF\TPS%20EW%20Consolidated%20Factors%202023-04%20-%20%20Assumption%20Template.xlsm" TargetMode="External"/><Relationship Id="rId4" Type="http://schemas.openxmlformats.org/officeDocument/2006/relationships/externalLinkPath" Target="../../../../../../1.%20Project%20management/2.%20Planning/5.%20Assumption%20considerations/TPS%20EW%20Consolidated%20Factors%202023-04%20-%20%20Assumption%20Template.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gad-psps\PSPS\Police_EW\Factors\Factors%20Currently%20In%20Force\Transfer%20In\Factors\Factors%20Documentation%20Police_EW%20TV%20in%20factors%20using%202.4%25.xlsm" TargetMode="External"/></Relationships>
</file>

<file path=xl/externalLinks/_rels/externalLink6.xml.rels><?xml version="1.0" encoding="UTF-8" standalone="yes"?>
<Relationships xmlns="http://schemas.openxmlformats.org/package/2006/relationships"><Relationship Id="rId2" Type="http://schemas.openxmlformats.org/officeDocument/2006/relationships/externalLinkPath" Target="../../../../../../../../../../../../Police_EW/Factors/Factors%20Currently%20In%20Force/Tax%20Factors/Factors/Factors%20Documentation%20Police_EW%20Tax%20Factors%20using%202.4%25.xlsm" TargetMode="External"/><Relationship Id="rId1" Type="http://schemas.openxmlformats.org/officeDocument/2006/relationships/externalLinkPath" Target="/Police_EW/Factors/Factors%20Currently%20In%20Force/Tax%20Factors/Factors/Factors%20Documentation%20Police_EW%20Tax%20Factors%20using%202.4%25.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Purpose of spreadsheet"/>
      <sheetName val="Version Control"/>
      <sheetName val="Summary - Police_EW"/>
      <sheetName val="AnnGenHiddenLists"/>
      <sheetName val="Factor List"/>
      <sheetName val="x-Series Number"/>
      <sheetName val="x-201"/>
      <sheetName val="x-202"/>
      <sheetName val="x-203"/>
      <sheetName val="x-204"/>
      <sheetName val="x-205"/>
      <sheetName val="x-206"/>
      <sheetName val="x-207"/>
      <sheetName val="x-208"/>
      <sheetName val="x-209"/>
      <sheetName val="x-210"/>
      <sheetName val="x-211"/>
      <sheetName val="x-212"/>
      <sheetName val="x-213"/>
      <sheetName val="x-214"/>
      <sheetName val="x-215"/>
      <sheetName val="x-216"/>
      <sheetName val="x-217"/>
      <sheetName val="x-218"/>
      <sheetName val="x-219"/>
      <sheetName val="x-220"/>
      <sheetName val="x-221"/>
      <sheetName val="x-222"/>
      <sheetName val="x-223"/>
      <sheetName val="x-224"/>
      <sheetName val="x-225"/>
      <sheetName val="x-226"/>
      <sheetName val="x-227"/>
      <sheetName val="x-228"/>
      <sheetName val="x-229"/>
      <sheetName val="x-230"/>
      <sheetName val="x-231"/>
      <sheetName val="x-301"/>
      <sheetName val="x-302"/>
      <sheetName val="x-303"/>
      <sheetName val="x-304"/>
      <sheetName val="x-305"/>
      <sheetName val="x-306"/>
      <sheetName val="x-307"/>
      <sheetName val="x-308"/>
      <sheetName val="x-309"/>
      <sheetName val="x-310"/>
      <sheetName val="x-311"/>
      <sheetName val="x-312"/>
      <sheetName val="x-313"/>
      <sheetName val="x-314"/>
      <sheetName val="x-315"/>
      <sheetName val="x-316"/>
      <sheetName val="x-317"/>
      <sheetName val="x-318"/>
      <sheetName val="x-319"/>
      <sheetName val="x-320"/>
      <sheetName val="x-321"/>
      <sheetName val="x-322"/>
      <sheetName val="x-323"/>
      <sheetName val="x-324"/>
      <sheetName val="x-325"/>
      <sheetName val="x-326"/>
      <sheetName val="x-327"/>
      <sheetName val="x-328"/>
      <sheetName val="x-329"/>
      <sheetName val="x-330"/>
      <sheetName val="x-331"/>
      <sheetName val="x-332"/>
      <sheetName val="x-333"/>
      <sheetName val="x-334"/>
      <sheetName val="x-335"/>
      <sheetName val="x-336"/>
      <sheetName val="x-401"/>
      <sheetName val="x-402"/>
      <sheetName val="x-403"/>
      <sheetName val="x-404"/>
      <sheetName val="x-405"/>
      <sheetName val="x-501"/>
      <sheetName val="x-502"/>
      <sheetName val="x-503"/>
      <sheetName val="x-504"/>
      <sheetName val="x-505"/>
      <sheetName val="x-506"/>
      <sheetName val="x-507"/>
      <sheetName val="x-601"/>
      <sheetName val="x-602"/>
      <sheetName val="x-603"/>
      <sheetName val="x-604"/>
      <sheetName val="x-605"/>
      <sheetName val="x-606"/>
      <sheetName val="x-607"/>
      <sheetName val="x-608"/>
      <sheetName val="x-609"/>
      <sheetName val="x-610"/>
      <sheetName val="x-611"/>
      <sheetName val="x-612"/>
      <sheetName val="x-613"/>
      <sheetName val="x-614"/>
      <sheetName val="x-615"/>
      <sheetName val="x-616"/>
      <sheetName val="x-617"/>
      <sheetName val="x-618"/>
      <sheetName val="x-619"/>
      <sheetName val="x-620"/>
      <sheetName val="x-621"/>
      <sheetName val="x-622"/>
      <sheetName val="x-623"/>
      <sheetName val="x-624"/>
      <sheetName val="x-625"/>
      <sheetName val="x-626"/>
      <sheetName val="x-701"/>
      <sheetName val="x-702"/>
      <sheetName val="x-703"/>
      <sheetName val="x-801"/>
      <sheetName val="x-802"/>
    </sheetNames>
    <sheetDataSet>
      <sheetData sheetId="0">
        <row r="2">
          <cell r="A2" t="str">
            <v>Police_EW - Consolidated Factor Spreadsheet</v>
          </cell>
        </row>
      </sheetData>
      <sheetData sheetId="1"/>
      <sheetData sheetId="2"/>
      <sheetData sheetId="3"/>
      <sheetData sheetId="4"/>
      <sheetData sheetId="5"/>
      <sheetData sheetId="6">
        <row r="14">
          <cell r="B14" t="str">
            <v>Enter series number (this reflects the number in the relevant series eg if it’s the first ER/LR factor then it would be "401")</v>
          </cell>
        </row>
      </sheetData>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Cover"/>
      <sheetName val="Purpose of spreadsheet"/>
      <sheetName val="Version Control"/>
      <sheetName val="Summary - Police_EW"/>
      <sheetName val="AnnGenHiddenLists"/>
      <sheetName val="Factor List"/>
      <sheetName val="x-Series Number"/>
      <sheetName val="401"/>
      <sheetName val="402"/>
      <sheetName val="403"/>
      <sheetName val="404"/>
      <sheetName val="405"/>
      <sheetName val="703"/>
    </sheetNames>
    <sheetDataSet>
      <sheetData sheetId="0">
        <row r="2">
          <cell r="A2" t="str">
            <v>Police_EW - Consolidated Factor Spreadsheet</v>
          </cell>
        </row>
      </sheetData>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Version control"/>
      <sheetName val="Assumptions"/>
      <sheetName val="Inputs"/>
      <sheetName val="Scaling Factors"/>
      <sheetName val="AnnGenHiddenLists"/>
      <sheetName val="Table 911"/>
      <sheetName val="A + B - C"/>
      <sheetName val="Table TA1a"/>
      <sheetName val="Individual Factor"/>
      <sheetName val="Replication report"/>
      <sheetName val="Updated Factors"/>
      <sheetName val="Lists"/>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relativeUrl r:id="rId4"/>
    </xxl21:alternateUrls>
    <sheetNames>
      <sheetName val="Cover"/>
      <sheetName val="Purpose of spreadsheet"/>
      <sheetName val="Version Control"/>
      <sheetName val="Summary - TPS_EW"/>
      <sheetName val="AnnGenHiddenLists"/>
      <sheetName val="Factor List"/>
      <sheetName val="x-Series Number"/>
      <sheetName val="Assumptions"/>
      <sheetName val="x-101"/>
      <sheetName val="x-202"/>
      <sheetName val="x-203"/>
      <sheetName val="x-204"/>
      <sheetName val="x-205"/>
      <sheetName val="x-206"/>
      <sheetName val="x-207"/>
      <sheetName val="x-208"/>
      <sheetName val="x-209"/>
      <sheetName val="x-210"/>
      <sheetName val="x-211"/>
      <sheetName val="x-212"/>
      <sheetName val="x-213"/>
      <sheetName val="x-214"/>
      <sheetName val="x-215"/>
      <sheetName val="x-216"/>
      <sheetName val="x-217"/>
      <sheetName val="x-218"/>
      <sheetName val="x-219"/>
      <sheetName val="x-220"/>
      <sheetName val="x-221"/>
      <sheetName val="x-222"/>
      <sheetName val="x-224"/>
      <sheetName val="x-225"/>
      <sheetName val="x-226"/>
      <sheetName val="x-231"/>
      <sheetName val="x-232"/>
      <sheetName val="x-233"/>
      <sheetName val="x-234"/>
      <sheetName val="x-235"/>
      <sheetName val="x-236"/>
      <sheetName val="x-237"/>
      <sheetName val="x-238"/>
      <sheetName val="x-239"/>
      <sheetName val="x-240"/>
      <sheetName val="x-301"/>
      <sheetName val="x-302"/>
      <sheetName val="x-303"/>
      <sheetName val="x-304"/>
      <sheetName val="x-305"/>
      <sheetName val="x-306"/>
      <sheetName val="x-307"/>
      <sheetName val="x-308"/>
      <sheetName val="x-309"/>
      <sheetName val="x-310"/>
      <sheetName val="x-311"/>
      <sheetName val="x-312"/>
      <sheetName val="x-313"/>
      <sheetName val="x-314"/>
      <sheetName val="x-315"/>
      <sheetName val="x-316"/>
      <sheetName val="x-317"/>
      <sheetName val="x-318"/>
      <sheetName val="x-319"/>
      <sheetName val="x-320"/>
      <sheetName val="x-321"/>
      <sheetName val="x-322"/>
      <sheetName val="x-323"/>
      <sheetName val="x-324"/>
      <sheetName val="x-401"/>
      <sheetName val="x-402"/>
      <sheetName val="x-403"/>
      <sheetName val="x-404"/>
      <sheetName val="x-405"/>
      <sheetName val="x-406"/>
      <sheetName val="x-407"/>
      <sheetName val="x-408"/>
      <sheetName val="x-409"/>
      <sheetName val="x-410"/>
      <sheetName val="x-411"/>
      <sheetName val="x-412"/>
      <sheetName val="x-413"/>
      <sheetName val="x-414"/>
      <sheetName val="x-501"/>
      <sheetName val="x-502"/>
      <sheetName val="x-503"/>
      <sheetName val="x-504"/>
      <sheetName val="x-505"/>
      <sheetName val="x-601"/>
      <sheetName val="x-602"/>
      <sheetName val="x-603"/>
      <sheetName val="x-604"/>
      <sheetName val="x-605"/>
      <sheetName val="x-606"/>
      <sheetName val="x-607"/>
      <sheetName val="x-608"/>
      <sheetName val="x-609"/>
      <sheetName val="x-610"/>
      <sheetName val="x-611"/>
      <sheetName val="x-702"/>
      <sheetName val="x-703"/>
      <sheetName val="x-704"/>
      <sheetName val="x-705"/>
      <sheetName val="x-706"/>
      <sheetName val="x-707"/>
      <sheetName val="x-708"/>
      <sheetName val="x-709"/>
      <sheetName val="x-710"/>
      <sheetName val="x-711"/>
      <sheetName val="x-712"/>
      <sheetName val="x-713"/>
      <sheetName val="x-714"/>
      <sheetName val="x-715"/>
      <sheetName val="x-716"/>
      <sheetName val="x-717"/>
      <sheetName val="x-718"/>
      <sheetName val="x-719"/>
      <sheetName val="x-720"/>
      <sheetName val="x-721"/>
      <sheetName val="x-722"/>
      <sheetName val="x-723"/>
      <sheetName val="x-724"/>
      <sheetName val="x-725"/>
      <sheetName val="x-726"/>
      <sheetName val="x-727"/>
      <sheetName val="x-728"/>
      <sheetName val="x-729"/>
      <sheetName val="x-801"/>
      <sheetName val="x-802"/>
      <sheetName val="x-803"/>
      <sheetName val="x-804"/>
      <sheetName val="x-805"/>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urpose of spreadsheet"/>
      <sheetName val="Summary - Police_EW"/>
      <sheetName val="AnnGenHiddenLists"/>
      <sheetName val="Factor List"/>
      <sheetName val="x-Series Number"/>
      <sheetName val="222"/>
      <sheetName val="223"/>
      <sheetName val="224"/>
      <sheetName val="225"/>
      <sheetName val="226"/>
      <sheetName val="227"/>
      <sheetName val="228"/>
    </sheetNames>
    <sheetDataSet>
      <sheetData sheetId="0">
        <row r="2">
          <cell r="A2" t="str">
            <v>Police_EW - TV in factors</v>
          </cell>
        </row>
      </sheetData>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Purpose of spreadsheet"/>
      <sheetName val="Factor List"/>
      <sheetName val="601"/>
      <sheetName val="602"/>
      <sheetName val="603"/>
      <sheetName val="604"/>
      <sheetName val="605"/>
      <sheetName val="606"/>
      <sheetName val="607"/>
      <sheetName val="608"/>
      <sheetName val="609"/>
      <sheetName val="610"/>
      <sheetName val="611"/>
      <sheetName val="612"/>
      <sheetName val="613"/>
      <sheetName val="614"/>
      <sheetName val="615"/>
      <sheetName val="616"/>
      <sheetName val="617"/>
      <sheetName val="618"/>
      <sheetName val="619"/>
      <sheetName val="620"/>
      <sheetName val="621"/>
      <sheetName val="622"/>
      <sheetName val="623"/>
      <sheetName val="624"/>
      <sheetName val="625"/>
      <sheetName val="626"/>
    </sheetNames>
    <sheetDataSet>
      <sheetData sheetId="0">
        <row r="2">
          <cell r="A2" t="str">
            <v>Police_EW - Scheme Pays factors</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0" row="0">
    <wetp:webextensionref xmlns:r="http://schemas.openxmlformats.org/officeDocument/2006/relationships" r:id="rId1"/>
  </wetp:taskpane>
</wetp:taskpanes>
</file>

<file path=xl/webextensions/webextension1.xml><?xml version="1.0" encoding="utf-8"?>
<we:webextension xmlns:we="http://schemas.microsoft.com/office/webextensions/webextension/2010/11" id="{816C6CEE-18AA-499C-9D7D-084A9FD4DF65}">
  <we:reference id="81ae7f57-2760-4043-a9cb-e0d36209e808" version="1.3.0.0" store="EXCatalog" storeType="EXCatalog"/>
  <we:alternateReferences>
    <we:reference id="WA200003696" version="1.3.0.0" store="" storeType="OMEX"/>
  </we:alternateReferences>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_xldudf_LABS_GENERATIVEAI</we:customFunctionIds>
      </we:customFunctionIdList>
    </a:ext>
  </we:extLst>
</we:webextension>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00.xml.rels><?xml version="1.0" encoding="UTF-8" standalone="yes"?>
<Relationships xmlns="http://schemas.openxmlformats.org/package/2006/relationships"><Relationship Id="rId1" Type="http://schemas.openxmlformats.org/officeDocument/2006/relationships/printerSettings" Target="../printerSettings/printerSettings100.bin"/></Relationships>
</file>

<file path=xl/worksheets/_rels/sheet101.xml.rels><?xml version="1.0" encoding="UTF-8" standalone="yes"?>
<Relationships xmlns="http://schemas.openxmlformats.org/package/2006/relationships"><Relationship Id="rId1" Type="http://schemas.openxmlformats.org/officeDocument/2006/relationships/printerSettings" Target="../printerSettings/printerSettings101.bin"/></Relationships>
</file>

<file path=xl/worksheets/_rels/sheet102.xml.rels><?xml version="1.0" encoding="UTF-8" standalone="yes"?>
<Relationships xmlns="http://schemas.openxmlformats.org/package/2006/relationships"><Relationship Id="rId1" Type="http://schemas.openxmlformats.org/officeDocument/2006/relationships/printerSettings" Target="../printerSettings/printerSettings102.bin"/></Relationships>
</file>

<file path=xl/worksheets/_rels/sheet103.xml.rels><?xml version="1.0" encoding="UTF-8" standalone="yes"?>
<Relationships xmlns="http://schemas.openxmlformats.org/package/2006/relationships"><Relationship Id="rId1" Type="http://schemas.openxmlformats.org/officeDocument/2006/relationships/printerSettings" Target="../printerSettings/printerSettings103.bin"/></Relationships>
</file>

<file path=xl/worksheets/_rels/sheet104.xml.rels><?xml version="1.0" encoding="UTF-8" standalone="yes"?>
<Relationships xmlns="http://schemas.openxmlformats.org/package/2006/relationships"><Relationship Id="rId1" Type="http://schemas.openxmlformats.org/officeDocument/2006/relationships/printerSettings" Target="../printerSettings/printerSettings104.bin"/></Relationships>
</file>

<file path=xl/worksheets/_rels/sheet105.xml.rels><?xml version="1.0" encoding="UTF-8" standalone="yes"?>
<Relationships xmlns="http://schemas.openxmlformats.org/package/2006/relationships"><Relationship Id="rId1" Type="http://schemas.openxmlformats.org/officeDocument/2006/relationships/printerSettings" Target="../printerSettings/printerSettings105.bin"/></Relationships>
</file>

<file path=xl/worksheets/_rels/sheet106.xml.rels><?xml version="1.0" encoding="UTF-8" standalone="yes"?>
<Relationships xmlns="http://schemas.openxmlformats.org/package/2006/relationships"><Relationship Id="rId1" Type="http://schemas.openxmlformats.org/officeDocument/2006/relationships/printerSettings" Target="../printerSettings/printerSettings106.bin"/></Relationships>
</file>

<file path=xl/worksheets/_rels/sheet107.xml.rels><?xml version="1.0" encoding="UTF-8" standalone="yes"?>
<Relationships xmlns="http://schemas.openxmlformats.org/package/2006/relationships"><Relationship Id="rId1" Type="http://schemas.openxmlformats.org/officeDocument/2006/relationships/printerSettings" Target="../printerSettings/printerSettings107.bin"/></Relationships>
</file>

<file path=xl/worksheets/_rels/sheet108.xml.rels><?xml version="1.0" encoding="UTF-8" standalone="yes"?>
<Relationships xmlns="http://schemas.openxmlformats.org/package/2006/relationships"><Relationship Id="rId1" Type="http://schemas.openxmlformats.org/officeDocument/2006/relationships/printerSettings" Target="../printerSettings/printerSettings108.bin"/></Relationships>
</file>

<file path=xl/worksheets/_rels/sheet109.xml.rels><?xml version="1.0" encoding="UTF-8" standalone="yes"?>
<Relationships xmlns="http://schemas.openxmlformats.org/package/2006/relationships"><Relationship Id="rId1" Type="http://schemas.openxmlformats.org/officeDocument/2006/relationships/printerSettings" Target="../printerSettings/printerSettings10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10.xml.rels><?xml version="1.0" encoding="UTF-8" standalone="yes"?>
<Relationships xmlns="http://schemas.openxmlformats.org/package/2006/relationships"><Relationship Id="rId1" Type="http://schemas.openxmlformats.org/officeDocument/2006/relationships/printerSettings" Target="../printerSettings/printerSettings110.bin"/></Relationships>
</file>

<file path=xl/worksheets/_rels/sheet111.xml.rels><?xml version="1.0" encoding="UTF-8" standalone="yes"?>
<Relationships xmlns="http://schemas.openxmlformats.org/package/2006/relationships"><Relationship Id="rId1" Type="http://schemas.openxmlformats.org/officeDocument/2006/relationships/printerSettings" Target="../printerSettings/printerSettings111.bin"/></Relationships>
</file>

<file path=xl/worksheets/_rels/sheet112.xml.rels><?xml version="1.0" encoding="UTF-8" standalone="yes"?>
<Relationships xmlns="http://schemas.openxmlformats.org/package/2006/relationships"><Relationship Id="rId1" Type="http://schemas.openxmlformats.org/officeDocument/2006/relationships/printerSettings" Target="../printerSettings/printerSettings112.bin"/></Relationships>
</file>

<file path=xl/worksheets/_rels/sheet113.xml.rels><?xml version="1.0" encoding="UTF-8" standalone="yes"?>
<Relationships xmlns="http://schemas.openxmlformats.org/package/2006/relationships"><Relationship Id="rId1" Type="http://schemas.openxmlformats.org/officeDocument/2006/relationships/printerSettings" Target="../printerSettings/printerSettings113.bin"/></Relationships>
</file>

<file path=xl/worksheets/_rels/sheet114.xml.rels><?xml version="1.0" encoding="UTF-8" standalone="yes"?>
<Relationships xmlns="http://schemas.openxmlformats.org/package/2006/relationships"><Relationship Id="rId1" Type="http://schemas.openxmlformats.org/officeDocument/2006/relationships/printerSettings" Target="../printerSettings/printerSettings114.bin"/></Relationships>
</file>

<file path=xl/worksheets/_rels/sheet115.xml.rels><?xml version="1.0" encoding="UTF-8" standalone="yes"?>
<Relationships xmlns="http://schemas.openxmlformats.org/package/2006/relationships"><Relationship Id="rId1" Type="http://schemas.openxmlformats.org/officeDocument/2006/relationships/printerSettings" Target="../printerSettings/printerSettings115.bin"/></Relationships>
</file>

<file path=xl/worksheets/_rels/sheet116.xml.rels><?xml version="1.0" encoding="UTF-8" standalone="yes"?>
<Relationships xmlns="http://schemas.openxmlformats.org/package/2006/relationships"><Relationship Id="rId1" Type="http://schemas.openxmlformats.org/officeDocument/2006/relationships/printerSettings" Target="../printerSettings/printerSettings116.bin"/></Relationships>
</file>

<file path=xl/worksheets/_rels/sheet117.xml.rels><?xml version="1.0" encoding="UTF-8" standalone="yes"?>
<Relationships xmlns="http://schemas.openxmlformats.org/package/2006/relationships"><Relationship Id="rId1" Type="http://schemas.openxmlformats.org/officeDocument/2006/relationships/printerSettings" Target="../printerSettings/printerSettings117.bin"/></Relationships>
</file>

<file path=xl/worksheets/_rels/sheet118.xml.rels><?xml version="1.0" encoding="UTF-8" standalone="yes"?>
<Relationships xmlns="http://schemas.openxmlformats.org/package/2006/relationships"><Relationship Id="rId1" Type="http://schemas.openxmlformats.org/officeDocument/2006/relationships/printerSettings" Target="../printerSettings/printerSettings118.bin"/></Relationships>
</file>

<file path=xl/worksheets/_rels/sheet119.xml.rels><?xml version="1.0" encoding="UTF-8" standalone="yes"?>
<Relationships xmlns="http://schemas.openxmlformats.org/package/2006/relationships"><Relationship Id="rId1" Type="http://schemas.openxmlformats.org/officeDocument/2006/relationships/printerSettings" Target="../printerSettings/printerSettings11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90.xml.rels><?xml version="1.0" encoding="UTF-8" standalone="yes"?>
<Relationships xmlns="http://schemas.openxmlformats.org/package/2006/relationships"><Relationship Id="rId1" Type="http://schemas.openxmlformats.org/officeDocument/2006/relationships/printerSettings" Target="../printerSettings/printerSettings90.bin"/></Relationships>
</file>

<file path=xl/worksheets/_rels/sheet91.xml.rels><?xml version="1.0" encoding="UTF-8" standalone="yes"?>
<Relationships xmlns="http://schemas.openxmlformats.org/package/2006/relationships"><Relationship Id="rId1" Type="http://schemas.openxmlformats.org/officeDocument/2006/relationships/printerSettings" Target="../printerSettings/printerSettings91.bin"/></Relationships>
</file>

<file path=xl/worksheets/_rels/sheet92.xml.rels><?xml version="1.0" encoding="UTF-8" standalone="yes"?>
<Relationships xmlns="http://schemas.openxmlformats.org/package/2006/relationships"><Relationship Id="rId1" Type="http://schemas.openxmlformats.org/officeDocument/2006/relationships/printerSettings" Target="../printerSettings/printerSettings92.bin"/></Relationships>
</file>

<file path=xl/worksheets/_rels/sheet93.xml.rels><?xml version="1.0" encoding="UTF-8" standalone="yes"?>
<Relationships xmlns="http://schemas.openxmlformats.org/package/2006/relationships"><Relationship Id="rId1" Type="http://schemas.openxmlformats.org/officeDocument/2006/relationships/printerSettings" Target="../printerSettings/printerSettings93.bin"/></Relationships>
</file>

<file path=xl/worksheets/_rels/sheet94.xml.rels><?xml version="1.0" encoding="UTF-8" standalone="yes"?>
<Relationships xmlns="http://schemas.openxmlformats.org/package/2006/relationships"><Relationship Id="rId1" Type="http://schemas.openxmlformats.org/officeDocument/2006/relationships/printerSettings" Target="../printerSettings/printerSettings94.bin"/></Relationships>
</file>

<file path=xl/worksheets/_rels/sheet95.xml.rels><?xml version="1.0" encoding="UTF-8" standalone="yes"?>
<Relationships xmlns="http://schemas.openxmlformats.org/package/2006/relationships"><Relationship Id="rId1" Type="http://schemas.openxmlformats.org/officeDocument/2006/relationships/printerSettings" Target="../printerSettings/printerSettings95.bin"/></Relationships>
</file>

<file path=xl/worksheets/_rels/sheet96.xml.rels><?xml version="1.0" encoding="UTF-8" standalone="yes"?>
<Relationships xmlns="http://schemas.openxmlformats.org/package/2006/relationships"><Relationship Id="rId1" Type="http://schemas.openxmlformats.org/officeDocument/2006/relationships/printerSettings" Target="../printerSettings/printerSettings96.bin"/></Relationships>
</file>

<file path=xl/worksheets/_rels/sheet97.xml.rels><?xml version="1.0" encoding="UTF-8" standalone="yes"?>
<Relationships xmlns="http://schemas.openxmlformats.org/package/2006/relationships"><Relationship Id="rId1" Type="http://schemas.openxmlformats.org/officeDocument/2006/relationships/printerSettings" Target="../printerSettings/printerSettings97.bin"/></Relationships>
</file>

<file path=xl/worksheets/_rels/sheet98.xml.rels><?xml version="1.0" encoding="UTF-8" standalone="yes"?>
<Relationships xmlns="http://schemas.openxmlformats.org/package/2006/relationships"><Relationship Id="rId1" Type="http://schemas.openxmlformats.org/officeDocument/2006/relationships/printerSettings" Target="../printerSettings/printerSettings98.bin"/></Relationships>
</file>

<file path=xl/worksheets/_rels/sheet99.xml.rels><?xml version="1.0" encoding="UTF-8" standalone="yes"?>
<Relationships xmlns="http://schemas.openxmlformats.org/package/2006/relationships"><Relationship Id="rId1" Type="http://schemas.openxmlformats.org/officeDocument/2006/relationships/printerSettings" Target="../printerSettings/printerSettings9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FF00"/>
    <pageSetUpPr fitToPage="1"/>
  </sheetPr>
  <dimension ref="A1:D24"/>
  <sheetViews>
    <sheetView showGridLines="0" zoomScale="85" zoomScaleNormal="85" workbookViewId="0">
      <selection activeCell="H29" sqref="H29"/>
    </sheetView>
  </sheetViews>
  <sheetFormatPr defaultRowHeight="12.5" x14ac:dyDescent="0.25"/>
  <cols>
    <col min="1" max="1" width="20" customWidth="1"/>
    <col min="2" max="2" width="130.54296875" style="2" customWidth="1"/>
    <col min="4" max="4" width="10.1796875" bestFit="1" customWidth="1"/>
    <col min="8" max="8" width="10.1796875" customWidth="1"/>
    <col min="9" max="9" width="11.453125" customWidth="1"/>
    <col min="12" max="12" width="15.453125" bestFit="1" customWidth="1"/>
    <col min="13" max="13" width="21" bestFit="1" customWidth="1"/>
    <col min="14" max="14" width="9.453125" customWidth="1"/>
    <col min="15" max="15" width="9.54296875" customWidth="1"/>
    <col min="16" max="20" width="13.1796875" customWidth="1"/>
    <col min="27" max="27" width="11.453125" customWidth="1"/>
    <col min="28" max="28" width="10.1796875" customWidth="1"/>
    <col min="31" max="31" width="15.453125" bestFit="1" customWidth="1"/>
    <col min="32" max="32" width="21" bestFit="1" customWidth="1"/>
    <col min="33" max="34" width="9.54296875" bestFit="1" customWidth="1"/>
    <col min="35" max="35" width="9.54296875" customWidth="1"/>
    <col min="39" max="39" width="12.453125" bestFit="1" customWidth="1"/>
  </cols>
  <sheetData>
    <row r="1" spans="1:4" ht="20" x14ac:dyDescent="0.4">
      <c r="A1" s="4" t="s">
        <v>0</v>
      </c>
      <c r="B1" s="4"/>
    </row>
    <row r="2" spans="1:4" ht="15.5" x14ac:dyDescent="0.35">
      <c r="A2" s="5" t="s">
        <v>1</v>
      </c>
      <c r="B2" s="5"/>
    </row>
    <row r="3" spans="1:4" ht="15.5" x14ac:dyDescent="0.35">
      <c r="A3" s="6" t="s">
        <v>2</v>
      </c>
      <c r="B3" s="6"/>
    </row>
    <row r="4" spans="1:4" x14ac:dyDescent="0.25">
      <c r="A4" s="7" t="str">
        <f ca="1">CELL("filename",A1)</f>
        <v>https://tris42.sharepoint.com/sites/gad_wrkgrp_actuarial/pspsactuarialwork/Central/Factors &amp; Guidance/2024 Guidance Review/4. Online portal/3. Import data/3. Factor tables/0_client_friendly/Ready to be uploaded/2025-03/[Police EW Consolidated Factors 2025-02.xlsx]Cover</v>
      </c>
    </row>
    <row r="5" spans="1:4" x14ac:dyDescent="0.25">
      <c r="D5" s="8"/>
    </row>
    <row r="6" spans="1:4" ht="13" x14ac:dyDescent="0.3">
      <c r="A6" s="1"/>
    </row>
    <row r="7" spans="1:4" ht="25.5" customHeight="1" x14ac:dyDescent="0.25">
      <c r="A7" s="93" t="s">
        <v>3</v>
      </c>
      <c r="B7" s="94" t="s">
        <v>4</v>
      </c>
    </row>
    <row r="11" spans="1:4" ht="25.5" customHeight="1" x14ac:dyDescent="0.25">
      <c r="A11" s="95" t="s">
        <v>5</v>
      </c>
      <c r="B11" s="95" t="s">
        <v>6</v>
      </c>
    </row>
    <row r="12" spans="1:4" ht="19.5" customHeight="1" x14ac:dyDescent="0.25">
      <c r="A12" s="96" t="s">
        <v>7</v>
      </c>
      <c r="B12" s="97" t="s">
        <v>8</v>
      </c>
    </row>
    <row r="13" spans="1:4" ht="19.5" customHeight="1" x14ac:dyDescent="0.25">
      <c r="A13" s="98" t="s">
        <v>9</v>
      </c>
      <c r="B13" s="97" t="s">
        <v>10</v>
      </c>
    </row>
    <row r="14" spans="1:4" ht="19.5" customHeight="1" x14ac:dyDescent="0.25">
      <c r="A14" s="99" t="s">
        <v>11</v>
      </c>
      <c r="B14" s="97" t="s">
        <v>12</v>
      </c>
    </row>
    <row r="15" spans="1:4" ht="19.5" customHeight="1" x14ac:dyDescent="0.25">
      <c r="A15" s="148" t="s">
        <v>13</v>
      </c>
      <c r="B15" s="97" t="s">
        <v>14</v>
      </c>
    </row>
    <row r="16" spans="1:4" ht="25" x14ac:dyDescent="0.25">
      <c r="A16" s="97" t="s">
        <v>15</v>
      </c>
      <c r="B16" s="97" t="s">
        <v>16</v>
      </c>
    </row>
    <row r="17" spans="1:2" ht="25" x14ac:dyDescent="0.25">
      <c r="A17" s="97" t="s">
        <v>17</v>
      </c>
      <c r="B17" s="97" t="s">
        <v>18</v>
      </c>
    </row>
    <row r="18" spans="1:2" ht="25" x14ac:dyDescent="0.25">
      <c r="A18" s="100" t="s">
        <v>19</v>
      </c>
      <c r="B18" s="100" t="s">
        <v>20</v>
      </c>
    </row>
    <row r="19" spans="1:2" ht="25" x14ac:dyDescent="0.25">
      <c r="A19" s="100" t="s">
        <v>21</v>
      </c>
      <c r="B19" s="100" t="s">
        <v>22</v>
      </c>
    </row>
    <row r="20" spans="1:2" ht="25" x14ac:dyDescent="0.25">
      <c r="A20" s="100" t="s">
        <v>23</v>
      </c>
      <c r="B20" s="100" t="s">
        <v>24</v>
      </c>
    </row>
    <row r="21" spans="1:2" ht="25" x14ac:dyDescent="0.25">
      <c r="A21" s="100" t="s">
        <v>25</v>
      </c>
      <c r="B21" s="100" t="s">
        <v>26</v>
      </c>
    </row>
    <row r="22" spans="1:2" ht="25" x14ac:dyDescent="0.25">
      <c r="A22" s="100" t="s">
        <v>27</v>
      </c>
      <c r="B22" s="100" t="s">
        <v>28</v>
      </c>
    </row>
    <row r="23" spans="1:2" x14ac:dyDescent="0.25">
      <c r="A23" s="3"/>
    </row>
    <row r="24" spans="1:2" x14ac:dyDescent="0.25">
      <c r="A24" s="3"/>
    </row>
  </sheetData>
  <sheetProtection algorithmName="SHA-512" hashValue="SWUxgLifPcY1HdruOJPER0lrJjBiBAEhKQcXnhaa1dvFv72BecgfqndrHi7xV9jm0Rtwv5sv7nbTzkYPsrBm9A==" saltValue="RVmK/HjW+qIkt0xKT90OmA==" spinCount="100000" sheet="1" objects="1" scenarios="1"/>
  <phoneticPr fontId="3" type="noConversion"/>
  <conditionalFormatting sqref="A7 A16:A22">
    <cfRule type="expression" dxfId="1029" priority="11" stopIfTrue="1">
      <formula>MOD(ROW(),2)=0</formula>
    </cfRule>
    <cfRule type="expression" dxfId="1028" priority="12" stopIfTrue="1">
      <formula>MOD(ROW(),2)&lt;&gt;0</formula>
    </cfRule>
  </conditionalFormatting>
  <conditionalFormatting sqref="A11">
    <cfRule type="expression" dxfId="1027" priority="13" stopIfTrue="1">
      <formula>MOD(ROW(),2)=0</formula>
    </cfRule>
    <cfRule type="expression" dxfId="1026" priority="14" stopIfTrue="1">
      <formula>MOD(ROW(),2)&lt;&gt;0</formula>
    </cfRule>
  </conditionalFormatting>
  <conditionalFormatting sqref="B7">
    <cfRule type="expression" dxfId="1025" priority="9" stopIfTrue="1">
      <formula>MOD(ROW(),2)=0</formula>
    </cfRule>
    <cfRule type="expression" dxfId="1024" priority="10" stopIfTrue="1">
      <formula>MOD(ROW(),2)&lt;&gt;0</formula>
    </cfRule>
  </conditionalFormatting>
  <conditionalFormatting sqref="B11:B22">
    <cfRule type="expression" dxfId="1023" priority="1" stopIfTrue="1">
      <formula>MOD(ROW(),2)=0</formula>
    </cfRule>
    <cfRule type="expression" dxfId="1022" priority="2" stopIfTrue="1">
      <formula>MOD(ROW(),2)&lt;&gt;0</formula>
    </cfRule>
  </conditionalFormatting>
  <pageMargins left="0.75" right="0.75" top="1" bottom="1" header="0.5" footer="0.5"/>
  <pageSetup paperSize="9" scale="84" orientation="landscape" r:id="rId1"/>
  <headerFooter alignWithMargins="0">
    <oddHeader>&amp;L&amp;Z&amp;F  [&amp;A]</oddHeader>
    <oddFooter>&amp;LPage &amp;P of &amp;N&amp;R&amp;T &amp;D</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
  <dimension ref="A1:L68"/>
  <sheetViews>
    <sheetView showGridLines="0" zoomScale="85" zoomScaleNormal="85" workbookViewId="0">
      <selection activeCell="Q18" sqref="Q18"/>
    </sheetView>
  </sheetViews>
  <sheetFormatPr defaultColWidth="10" defaultRowHeight="12.5" x14ac:dyDescent="0.25"/>
  <cols>
    <col min="1" max="1" width="31.54296875" style="27" customWidth="1"/>
    <col min="2" max="3" width="22.54296875" style="27" customWidth="1"/>
    <col min="4" max="16384" width="10" style="27"/>
  </cols>
  <sheetData>
    <row r="1" spans="1:12" ht="20" x14ac:dyDescent="0.4">
      <c r="A1" s="39" t="s">
        <v>0</v>
      </c>
      <c r="B1" s="40"/>
      <c r="C1" s="40"/>
      <c r="D1" s="40"/>
      <c r="E1" s="40"/>
      <c r="F1" s="40"/>
      <c r="G1" s="40"/>
      <c r="H1" s="40"/>
      <c r="I1" s="40"/>
      <c r="L1" s="84"/>
    </row>
    <row r="2" spans="1:12" ht="15.5" x14ac:dyDescent="0.35">
      <c r="A2" s="41" t="str">
        <f>IF(title="&gt; Enter workbook title here","Enter workbook title in Cover sheet",title)</f>
        <v>Police_EW - Consolidated Factor Spreadsheet</v>
      </c>
      <c r="B2" s="42"/>
      <c r="C2" s="42"/>
      <c r="D2" s="42"/>
      <c r="E2" s="42"/>
      <c r="F2" s="42"/>
      <c r="G2" s="42"/>
      <c r="H2" s="42"/>
      <c r="I2" s="42"/>
    </row>
    <row r="3" spans="1:12" ht="15.5" x14ac:dyDescent="0.35">
      <c r="A3" s="43" t="str">
        <f>TABLE_FACTOR_TYPE_1&amp;" - x-"&amp;TABLE_SERIES_NUMBER_1</f>
        <v>CETV - x-201</v>
      </c>
      <c r="B3" s="42"/>
      <c r="C3" s="42"/>
      <c r="D3" s="42"/>
      <c r="E3" s="42"/>
      <c r="F3" s="42"/>
      <c r="G3" s="42"/>
      <c r="H3" s="42"/>
      <c r="I3" s="42"/>
    </row>
    <row r="6" spans="1:12" ht="13" x14ac:dyDescent="0.3">
      <c r="A6" s="171" t="s">
        <v>610</v>
      </c>
      <c r="B6" s="73" t="s">
        <v>611</v>
      </c>
      <c r="C6" s="73"/>
    </row>
    <row r="7" spans="1:12" x14ac:dyDescent="0.25">
      <c r="A7" s="72" t="s">
        <v>274</v>
      </c>
      <c r="B7" s="74" t="s">
        <v>72</v>
      </c>
      <c r="C7" s="74"/>
    </row>
    <row r="8" spans="1:12" x14ac:dyDescent="0.25">
      <c r="A8" s="72" t="s">
        <v>275</v>
      </c>
      <c r="B8" s="74">
        <v>1987</v>
      </c>
      <c r="C8" s="74"/>
    </row>
    <row r="9" spans="1:12" x14ac:dyDescent="0.25">
      <c r="A9" s="72" t="s">
        <v>276</v>
      </c>
      <c r="B9" s="74" t="s">
        <v>288</v>
      </c>
      <c r="C9" s="74"/>
    </row>
    <row r="10" spans="1:12" ht="25" x14ac:dyDescent="0.25">
      <c r="A10" s="72" t="s">
        <v>6</v>
      </c>
      <c r="B10" s="74" t="s">
        <v>296</v>
      </c>
      <c r="C10" s="74"/>
    </row>
    <row r="11" spans="1:12" x14ac:dyDescent="0.25">
      <c r="A11" s="72" t="s">
        <v>277</v>
      </c>
      <c r="B11" s="74" t="s">
        <v>290</v>
      </c>
      <c r="C11" s="74"/>
    </row>
    <row r="12" spans="1:12" x14ac:dyDescent="0.25">
      <c r="A12" s="72" t="s">
        <v>278</v>
      </c>
      <c r="B12" s="74" t="s">
        <v>291</v>
      </c>
      <c r="C12" s="74"/>
    </row>
    <row r="13" spans="1:12" x14ac:dyDescent="0.25">
      <c r="A13" s="170" t="s">
        <v>618</v>
      </c>
      <c r="B13" s="74">
        <v>2</v>
      </c>
      <c r="C13" s="74"/>
    </row>
    <row r="14" spans="1:12" x14ac:dyDescent="0.25">
      <c r="A14" s="170" t="s">
        <v>280</v>
      </c>
      <c r="B14" s="74">
        <v>201</v>
      </c>
      <c r="C14" s="74"/>
    </row>
    <row r="15" spans="1:12" x14ac:dyDescent="0.25">
      <c r="A15" s="72" t="s">
        <v>621</v>
      </c>
      <c r="B15" s="74" t="s">
        <v>298</v>
      </c>
      <c r="C15" s="74"/>
    </row>
    <row r="16" spans="1:12" ht="25" x14ac:dyDescent="0.25">
      <c r="A16" s="72" t="s">
        <v>282</v>
      </c>
      <c r="B16" s="74" t="s">
        <v>697</v>
      </c>
      <c r="C16" s="74"/>
    </row>
    <row r="17" spans="1:3" x14ac:dyDescent="0.25">
      <c r="A17" s="72" t="s">
        <v>693</v>
      </c>
      <c r="B17" s="180"/>
      <c r="C17" s="180"/>
    </row>
    <row r="18" spans="1:3" x14ac:dyDescent="0.25">
      <c r="A18" s="170" t="s">
        <v>284</v>
      </c>
      <c r="B18" s="181">
        <v>45169</v>
      </c>
      <c r="C18" s="181"/>
    </row>
    <row r="19" spans="1:3" x14ac:dyDescent="0.25">
      <c r="A19" s="170" t="s">
        <v>285</v>
      </c>
      <c r="B19" s="181">
        <v>45200</v>
      </c>
      <c r="C19" s="181"/>
    </row>
    <row r="20" spans="1:3" x14ac:dyDescent="0.25">
      <c r="A20" s="170" t="s">
        <v>286</v>
      </c>
      <c r="B20" s="74" t="s">
        <v>294</v>
      </c>
      <c r="C20" s="74"/>
    </row>
    <row r="21" spans="1:3" x14ac:dyDescent="0.25">
      <c r="A21" s="170" t="s">
        <v>287</v>
      </c>
      <c r="B21" s="74" t="s">
        <v>295</v>
      </c>
      <c r="C21" s="74"/>
    </row>
    <row r="23" spans="1:3" x14ac:dyDescent="0.25">
      <c r="B23" s="84" t="str">
        <f>HYPERLINK("#'Factor List'!A1","Back to Factor List")</f>
        <v>Back to Factor List</v>
      </c>
    </row>
    <row r="24" spans="1:3" x14ac:dyDescent="0.25">
      <c r="B24" s="84" t="str">
        <f>HYPERLINK("#'Assumptions'!A1","Assumptions")</f>
        <v>Assumptions</v>
      </c>
    </row>
    <row r="26" spans="1:3" ht="26" x14ac:dyDescent="0.25">
      <c r="A26" s="107" t="s">
        <v>694</v>
      </c>
      <c r="B26" s="107" t="s">
        <v>695</v>
      </c>
      <c r="C26" s="107" t="s">
        <v>696</v>
      </c>
    </row>
    <row r="27" spans="1:3" x14ac:dyDescent="0.25">
      <c r="A27" s="108">
        <v>18</v>
      </c>
      <c r="B27" s="104">
        <v>11.7</v>
      </c>
      <c r="C27" s="104">
        <v>1.37</v>
      </c>
    </row>
    <row r="28" spans="1:3" x14ac:dyDescent="0.25">
      <c r="A28" s="108">
        <v>19</v>
      </c>
      <c r="B28" s="104">
        <v>11.87</v>
      </c>
      <c r="C28" s="104">
        <v>1.39</v>
      </c>
    </row>
    <row r="29" spans="1:3" x14ac:dyDescent="0.25">
      <c r="A29" s="108">
        <v>20</v>
      </c>
      <c r="B29" s="104">
        <v>12.05</v>
      </c>
      <c r="C29" s="104">
        <v>1.41</v>
      </c>
    </row>
    <row r="30" spans="1:3" x14ac:dyDescent="0.25">
      <c r="A30" s="108">
        <v>21</v>
      </c>
      <c r="B30" s="104">
        <v>12.23</v>
      </c>
      <c r="C30" s="104">
        <v>1.44</v>
      </c>
    </row>
    <row r="31" spans="1:3" x14ac:dyDescent="0.25">
      <c r="A31" s="108">
        <v>22</v>
      </c>
      <c r="B31" s="104">
        <v>12.41</v>
      </c>
      <c r="C31" s="104">
        <v>1.46</v>
      </c>
    </row>
    <row r="32" spans="1:3" x14ac:dyDescent="0.25">
      <c r="A32" s="108">
        <v>23</v>
      </c>
      <c r="B32" s="104">
        <v>12.6</v>
      </c>
      <c r="C32" s="104">
        <v>1.48</v>
      </c>
    </row>
    <row r="33" spans="1:3" x14ac:dyDescent="0.25">
      <c r="A33" s="108">
        <v>24</v>
      </c>
      <c r="B33" s="104">
        <v>12.79</v>
      </c>
      <c r="C33" s="104">
        <v>1.5</v>
      </c>
    </row>
    <row r="34" spans="1:3" x14ac:dyDescent="0.25">
      <c r="A34" s="108">
        <v>25</v>
      </c>
      <c r="B34" s="104">
        <v>12.98</v>
      </c>
      <c r="C34" s="104">
        <v>1.52</v>
      </c>
    </row>
    <row r="35" spans="1:3" x14ac:dyDescent="0.25">
      <c r="A35" s="108">
        <v>26</v>
      </c>
      <c r="B35" s="104">
        <v>13.17</v>
      </c>
      <c r="C35" s="104">
        <v>1.55</v>
      </c>
    </row>
    <row r="36" spans="1:3" x14ac:dyDescent="0.25">
      <c r="A36" s="108">
        <v>27</v>
      </c>
      <c r="B36" s="104">
        <v>13.37</v>
      </c>
      <c r="C36" s="104">
        <v>1.57</v>
      </c>
    </row>
    <row r="37" spans="1:3" x14ac:dyDescent="0.25">
      <c r="A37" s="108">
        <v>28</v>
      </c>
      <c r="B37" s="104">
        <v>13.57</v>
      </c>
      <c r="C37" s="104">
        <v>1.59</v>
      </c>
    </row>
    <row r="38" spans="1:3" x14ac:dyDescent="0.25">
      <c r="A38" s="108">
        <v>29</v>
      </c>
      <c r="B38" s="104">
        <v>13.78</v>
      </c>
      <c r="C38" s="104">
        <v>1.62</v>
      </c>
    </row>
    <row r="39" spans="1:3" x14ac:dyDescent="0.25">
      <c r="A39" s="108">
        <v>30</v>
      </c>
      <c r="B39" s="104">
        <v>13.98</v>
      </c>
      <c r="C39" s="104">
        <v>1.64</v>
      </c>
    </row>
    <row r="40" spans="1:3" x14ac:dyDescent="0.25">
      <c r="A40" s="108">
        <v>31</v>
      </c>
      <c r="B40" s="104">
        <v>14.19</v>
      </c>
      <c r="C40" s="104">
        <v>1.66</v>
      </c>
    </row>
    <row r="41" spans="1:3" x14ac:dyDescent="0.25">
      <c r="A41" s="108">
        <v>32</v>
      </c>
      <c r="B41" s="104">
        <v>14.41</v>
      </c>
      <c r="C41" s="104">
        <v>1.68</v>
      </c>
    </row>
    <row r="42" spans="1:3" x14ac:dyDescent="0.25">
      <c r="A42" s="108">
        <v>33</v>
      </c>
      <c r="B42" s="104">
        <v>14.63</v>
      </c>
      <c r="C42" s="104">
        <v>1.71</v>
      </c>
    </row>
    <row r="43" spans="1:3" x14ac:dyDescent="0.25">
      <c r="A43" s="108">
        <v>34</v>
      </c>
      <c r="B43" s="104">
        <v>14.85</v>
      </c>
      <c r="C43" s="104">
        <v>1.73</v>
      </c>
    </row>
    <row r="44" spans="1:3" x14ac:dyDescent="0.25">
      <c r="A44" s="108">
        <v>35</v>
      </c>
      <c r="B44" s="104">
        <v>15.07</v>
      </c>
      <c r="C44" s="104">
        <v>1.75</v>
      </c>
    </row>
    <row r="45" spans="1:3" x14ac:dyDescent="0.25">
      <c r="A45" s="108">
        <v>36</v>
      </c>
      <c r="B45" s="104">
        <v>15.3</v>
      </c>
      <c r="C45" s="104">
        <v>1.77</v>
      </c>
    </row>
    <row r="46" spans="1:3" x14ac:dyDescent="0.25">
      <c r="A46" s="108">
        <v>37</v>
      </c>
      <c r="B46" s="104">
        <v>15.53</v>
      </c>
      <c r="C46" s="104">
        <v>1.79</v>
      </c>
    </row>
    <row r="47" spans="1:3" x14ac:dyDescent="0.25">
      <c r="A47" s="108">
        <v>38</v>
      </c>
      <c r="B47" s="104">
        <v>15.77</v>
      </c>
      <c r="C47" s="104">
        <v>1.81</v>
      </c>
    </row>
    <row r="48" spans="1:3" x14ac:dyDescent="0.25">
      <c r="A48" s="108">
        <v>39</v>
      </c>
      <c r="B48" s="104">
        <v>16.010000000000002</v>
      </c>
      <c r="C48" s="104">
        <v>1.83</v>
      </c>
    </row>
    <row r="49" spans="1:3" x14ac:dyDescent="0.25">
      <c r="A49" s="108">
        <v>40</v>
      </c>
      <c r="B49" s="104">
        <v>16.25</v>
      </c>
      <c r="C49" s="104">
        <v>1.85</v>
      </c>
    </row>
    <row r="50" spans="1:3" x14ac:dyDescent="0.25">
      <c r="A50" s="108">
        <v>41</v>
      </c>
      <c r="B50" s="104">
        <v>16.5</v>
      </c>
      <c r="C50" s="104">
        <v>1.87</v>
      </c>
    </row>
    <row r="51" spans="1:3" x14ac:dyDescent="0.25">
      <c r="A51" s="108">
        <v>42</v>
      </c>
      <c r="B51" s="104">
        <v>16.75</v>
      </c>
      <c r="C51" s="104">
        <v>1.89</v>
      </c>
    </row>
    <row r="52" spans="1:3" x14ac:dyDescent="0.25">
      <c r="A52" s="108">
        <v>43</v>
      </c>
      <c r="B52" s="104">
        <v>17.010000000000002</v>
      </c>
      <c r="C52" s="104">
        <v>1.91</v>
      </c>
    </row>
    <row r="53" spans="1:3" x14ac:dyDescent="0.25">
      <c r="A53" s="108">
        <v>44</v>
      </c>
      <c r="B53" s="104">
        <v>17.27</v>
      </c>
      <c r="C53" s="104">
        <v>1.93</v>
      </c>
    </row>
    <row r="54" spans="1:3" x14ac:dyDescent="0.25">
      <c r="A54" s="108">
        <v>45</v>
      </c>
      <c r="B54" s="104">
        <v>17.54</v>
      </c>
      <c r="C54" s="104">
        <v>1.95</v>
      </c>
    </row>
    <row r="55" spans="1:3" x14ac:dyDescent="0.25">
      <c r="A55" s="108">
        <v>46</v>
      </c>
      <c r="B55" s="104">
        <v>17.809999999999999</v>
      </c>
      <c r="C55" s="104">
        <v>1.97</v>
      </c>
    </row>
    <row r="56" spans="1:3" x14ac:dyDescent="0.25">
      <c r="A56" s="108">
        <v>47</v>
      </c>
      <c r="B56" s="104">
        <v>18.09</v>
      </c>
      <c r="C56" s="104">
        <v>1.98</v>
      </c>
    </row>
    <row r="57" spans="1:3" x14ac:dyDescent="0.25">
      <c r="A57" s="108">
        <v>48</v>
      </c>
      <c r="B57" s="104">
        <v>18.38</v>
      </c>
      <c r="C57" s="104">
        <v>2</v>
      </c>
    </row>
    <row r="58" spans="1:3" x14ac:dyDescent="0.25">
      <c r="A58" s="108">
        <v>49</v>
      </c>
      <c r="B58" s="104">
        <v>18.670000000000002</v>
      </c>
      <c r="C58" s="104">
        <v>2.02</v>
      </c>
    </row>
    <row r="59" spans="1:3" x14ac:dyDescent="0.25">
      <c r="A59" s="108">
        <v>50</v>
      </c>
      <c r="B59" s="104">
        <v>18.96</v>
      </c>
      <c r="C59" s="104">
        <v>2.0299999999999998</v>
      </c>
    </row>
    <row r="60" spans="1:3" x14ac:dyDescent="0.25">
      <c r="A60" s="108">
        <v>51</v>
      </c>
      <c r="B60" s="104">
        <v>19.27</v>
      </c>
      <c r="C60" s="104">
        <v>2.04</v>
      </c>
    </row>
    <row r="61" spans="1:3" x14ac:dyDescent="0.25">
      <c r="A61" s="108">
        <v>52</v>
      </c>
      <c r="B61" s="104">
        <v>19.579999999999998</v>
      </c>
      <c r="C61" s="104">
        <v>2.06</v>
      </c>
    </row>
    <row r="62" spans="1:3" x14ac:dyDescent="0.25">
      <c r="A62" s="108">
        <v>53</v>
      </c>
      <c r="B62" s="104">
        <v>19.89</v>
      </c>
      <c r="C62" s="104">
        <v>2.0699999999999998</v>
      </c>
    </row>
    <row r="63" spans="1:3" x14ac:dyDescent="0.25">
      <c r="A63" s="108">
        <v>54</v>
      </c>
      <c r="B63" s="104">
        <v>20.22</v>
      </c>
      <c r="C63" s="104">
        <v>2.08</v>
      </c>
    </row>
    <row r="64" spans="1:3" x14ac:dyDescent="0.25">
      <c r="A64" s="108">
        <v>55</v>
      </c>
      <c r="B64" s="104">
        <v>20.55</v>
      </c>
      <c r="C64" s="104">
        <v>2.09</v>
      </c>
    </row>
    <row r="65" spans="1:3" x14ac:dyDescent="0.25">
      <c r="A65" s="108">
        <v>56</v>
      </c>
      <c r="B65" s="104">
        <v>20.9</v>
      </c>
      <c r="C65" s="104">
        <v>2.1</v>
      </c>
    </row>
    <row r="66" spans="1:3" x14ac:dyDescent="0.25">
      <c r="A66" s="108">
        <v>57</v>
      </c>
      <c r="B66" s="104">
        <v>21.25</v>
      </c>
      <c r="C66" s="104">
        <v>2.1</v>
      </c>
    </row>
    <row r="67" spans="1:3" x14ac:dyDescent="0.25">
      <c r="A67" s="108">
        <v>58</v>
      </c>
      <c r="B67" s="104">
        <v>21.61</v>
      </c>
      <c r="C67" s="104">
        <v>2.11</v>
      </c>
    </row>
    <row r="68" spans="1:3" x14ac:dyDescent="0.25">
      <c r="A68" s="108">
        <v>59</v>
      </c>
      <c r="B68" s="104">
        <v>21.99</v>
      </c>
      <c r="C68" s="104">
        <v>2.11</v>
      </c>
    </row>
  </sheetData>
  <sheetProtection algorithmName="SHA-512" hashValue="e8YxBGQ20u6OF4f6c9FO9xXiI4vvNklCcBZyiy1B4DPMJK7nrYsARhqtRe82/28ehAMc/YfE6sNXi0X4P5RmOg==" saltValue="76PKs3Tu/LZ/K755vkTKhA==" spinCount="100000" sheet="1" objects="1" scenarios="1"/>
  <conditionalFormatting sqref="A6:A21">
    <cfRule type="expression" dxfId="903" priority="7" stopIfTrue="1">
      <formula>MOD(ROW(),2)=0</formula>
    </cfRule>
    <cfRule type="expression" dxfId="902" priority="8" stopIfTrue="1">
      <formula>MOD(ROW(),2)&lt;&gt;0</formula>
    </cfRule>
  </conditionalFormatting>
  <conditionalFormatting sqref="A26:A68">
    <cfRule type="expression" dxfId="901" priority="23" stopIfTrue="1">
      <formula>MOD(ROW(),2)=0</formula>
    </cfRule>
    <cfRule type="expression" dxfId="900" priority="24" stopIfTrue="1">
      <formula>MOD(ROW(),2)&lt;&gt;0</formula>
    </cfRule>
  </conditionalFormatting>
  <conditionalFormatting sqref="B6:C21">
    <cfRule type="expression" dxfId="899" priority="1" stopIfTrue="1">
      <formula>MOD(ROW(),2)=0</formula>
    </cfRule>
    <cfRule type="expression" dxfId="898" priority="2" stopIfTrue="1">
      <formula>MOD(ROW(),2)&lt;&gt;0</formula>
    </cfRule>
  </conditionalFormatting>
  <conditionalFormatting sqref="B26:C68">
    <cfRule type="expression" dxfId="897" priority="13" stopIfTrue="1">
      <formula>MOD(ROW(),2)=0</formula>
    </cfRule>
    <cfRule type="expression" dxfId="896" priority="14" stopIfTrue="1">
      <formula>MOD(ROW(),2)&lt;&gt;0</formula>
    </cfRule>
  </conditionalFormatting>
  <pageMargins left="0.7" right="0.7" top="0.75" bottom="0.75" header="0.3" footer="0.3"/>
  <pageSetup paperSize="9" orientation="portrait" r:id="rId1"/>
  <headerFooter>
    <oddHeader>&amp;L&amp;Z&amp;F  [&amp;A]</oddHeader>
    <oddFooter>&amp;LPage &amp;P of &amp;N&amp;R&amp;T &amp;D</oddFooter>
  </headerFooter>
</worksheet>
</file>

<file path=xl/worksheets/sheet10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100-000000000000}">
  <sheetPr codeName="Sheet115"/>
  <dimension ref="A1:L24"/>
  <sheetViews>
    <sheetView showGridLines="0" zoomScale="85" zoomScaleNormal="85" workbookViewId="0">
      <selection activeCell="F25" sqref="F25"/>
    </sheetView>
  </sheetViews>
  <sheetFormatPr defaultColWidth="10" defaultRowHeight="12.5" x14ac:dyDescent="0.25"/>
  <cols>
    <col min="1" max="1" width="31.54296875" style="27" customWidth="1"/>
    <col min="2" max="2" width="22.54296875" style="27" customWidth="1"/>
    <col min="3" max="3" width="10.1796875" style="27" customWidth="1"/>
    <col min="4" max="4" width="10" style="27" customWidth="1"/>
    <col min="5" max="16384" width="10" style="27"/>
  </cols>
  <sheetData>
    <row r="1" spans="1:12" ht="20" x14ac:dyDescent="0.4">
      <c r="A1" s="39" t="s">
        <v>0</v>
      </c>
      <c r="B1" s="40"/>
      <c r="C1" s="40"/>
      <c r="D1" s="40"/>
      <c r="E1" s="40"/>
      <c r="F1" s="40"/>
      <c r="G1" s="40"/>
      <c r="H1" s="40"/>
      <c r="I1" s="40"/>
      <c r="L1" s="84"/>
    </row>
    <row r="2" spans="1:12" ht="15.5" x14ac:dyDescent="0.35">
      <c r="A2" s="83" t="str">
        <f>'[6]Purpose of spreadsheet'!A2</f>
        <v>Police_EW - Scheme Pays factors</v>
      </c>
      <c r="B2" s="42"/>
      <c r="C2" s="42"/>
      <c r="D2" s="42"/>
      <c r="E2" s="42"/>
      <c r="F2" s="42"/>
      <c r="G2" s="42"/>
      <c r="H2" s="42"/>
      <c r="I2" s="42"/>
    </row>
    <row r="3" spans="1:12" ht="15.5" x14ac:dyDescent="0.35">
      <c r="A3" s="43" t="str">
        <f>TABLE_FACTOR_TYPE_1&amp;" - x-"&amp;TABLE_SERIES_NUMBER_1</f>
        <v>Scheme pays LTA - x-612</v>
      </c>
      <c r="B3" s="42"/>
      <c r="C3" s="42"/>
      <c r="D3" s="42"/>
      <c r="E3" s="42"/>
      <c r="F3" s="42"/>
      <c r="G3" s="42"/>
      <c r="H3" s="42"/>
      <c r="I3" s="42"/>
    </row>
    <row r="6" spans="1:12" ht="13" x14ac:dyDescent="0.3">
      <c r="A6" s="78" t="s">
        <v>610</v>
      </c>
      <c r="B6" s="73" t="s">
        <v>611</v>
      </c>
      <c r="C6" s="73"/>
    </row>
    <row r="7" spans="1:12" x14ac:dyDescent="0.25">
      <c r="A7" s="79" t="s">
        <v>274</v>
      </c>
      <c r="B7" s="74" t="s">
        <v>72</v>
      </c>
      <c r="C7" s="74"/>
    </row>
    <row r="8" spans="1:12" x14ac:dyDescent="0.25">
      <c r="A8" s="79" t="s">
        <v>275</v>
      </c>
      <c r="B8" s="74">
        <v>2006</v>
      </c>
      <c r="C8" s="74"/>
    </row>
    <row r="9" spans="1:12" ht="15" customHeight="1" x14ac:dyDescent="0.25">
      <c r="A9" s="79" t="s">
        <v>276</v>
      </c>
      <c r="B9" s="74" t="s">
        <v>543</v>
      </c>
      <c r="C9" s="74"/>
    </row>
    <row r="10" spans="1:12" ht="43.5" customHeight="1" x14ac:dyDescent="0.25">
      <c r="A10" s="79" t="s">
        <v>6</v>
      </c>
      <c r="B10" s="74" t="s">
        <v>554</v>
      </c>
      <c r="C10" s="74"/>
    </row>
    <row r="11" spans="1:12" x14ac:dyDescent="0.25">
      <c r="A11" s="79" t="s">
        <v>277</v>
      </c>
      <c r="B11" s="74" t="s">
        <v>424</v>
      </c>
      <c r="C11" s="74"/>
    </row>
    <row r="12" spans="1:12" x14ac:dyDescent="0.25">
      <c r="A12" s="79" t="s">
        <v>278</v>
      </c>
      <c r="B12" s="74" t="s">
        <v>291</v>
      </c>
      <c r="C12" s="74"/>
    </row>
    <row r="13" spans="1:12" x14ac:dyDescent="0.25">
      <c r="A13" s="79" t="s">
        <v>618</v>
      </c>
      <c r="B13" s="74">
        <v>1</v>
      </c>
      <c r="C13" s="74"/>
    </row>
    <row r="14" spans="1:12" x14ac:dyDescent="0.25">
      <c r="A14" s="79" t="s">
        <v>280</v>
      </c>
      <c r="B14" s="74">
        <v>612</v>
      </c>
      <c r="C14" s="74"/>
    </row>
    <row r="15" spans="1:12" x14ac:dyDescent="0.25">
      <c r="A15" s="79" t="s">
        <v>621</v>
      </c>
      <c r="B15" s="74">
        <v>612</v>
      </c>
      <c r="C15" s="74"/>
    </row>
    <row r="16" spans="1:12" x14ac:dyDescent="0.25">
      <c r="A16" s="79" t="s">
        <v>282</v>
      </c>
      <c r="B16" s="74" t="s">
        <v>556</v>
      </c>
      <c r="C16" s="74"/>
    </row>
    <row r="17" spans="1:3" ht="62.15" customHeight="1" x14ac:dyDescent="0.25">
      <c r="A17" s="79" t="s">
        <v>693</v>
      </c>
      <c r="B17" s="180"/>
      <c r="C17" s="180"/>
    </row>
    <row r="18" spans="1:3" x14ac:dyDescent="0.25">
      <c r="A18" s="79" t="s">
        <v>284</v>
      </c>
      <c r="B18" s="181">
        <v>45135</v>
      </c>
      <c r="C18" s="181"/>
    </row>
    <row r="19" spans="1:3" x14ac:dyDescent="0.25">
      <c r="A19" s="79" t="s">
        <v>285</v>
      </c>
      <c r="B19" s="181">
        <v>45135</v>
      </c>
      <c r="C19" s="181"/>
    </row>
    <row r="20" spans="1:3" x14ac:dyDescent="0.25">
      <c r="A20" s="79" t="s">
        <v>286</v>
      </c>
      <c r="B20" s="74" t="s">
        <v>547</v>
      </c>
      <c r="C20" s="74"/>
    </row>
    <row r="21" spans="1:3" x14ac:dyDescent="0.25">
      <c r="A21" s="79" t="s">
        <v>287</v>
      </c>
      <c r="B21" s="74" t="s">
        <v>295</v>
      </c>
      <c r="C21" s="74"/>
    </row>
    <row r="23" spans="1:3" x14ac:dyDescent="0.25">
      <c r="B23" s="84" t="str">
        <f>HYPERLINK("#'Factor List'!A1","Back to Factor List")</f>
        <v>Back to Factor List</v>
      </c>
    </row>
    <row r="24" spans="1:3" x14ac:dyDescent="0.25">
      <c r="B24" s="84" t="str">
        <f>HYPERLINK("#'Assumptions'!A1","Assumptions")</f>
        <v>Assumptions</v>
      </c>
    </row>
  </sheetData>
  <sheetProtection algorithmName="SHA-512" hashValue="emVFF9yGZweLcz4YIyyMOSYl5z9fRbETCi1ZRwTj9ErIlO8IhDBTRaKMUHdYa8Q2VZkIXKLKLDe/Zw3cTLyLMA==" saltValue="AHt24WJ3JVFUepdhs/buow==" spinCount="100000" sheet="1" objects="1" scenarios="1"/>
  <conditionalFormatting sqref="A6:A21">
    <cfRule type="expression" dxfId="153" priority="13" stopIfTrue="1">
      <formula>MOD(ROW(),2)=0</formula>
    </cfRule>
    <cfRule type="expression" dxfId="152" priority="14" stopIfTrue="1">
      <formula>MOD(ROW(),2)&lt;&gt;0</formula>
    </cfRule>
  </conditionalFormatting>
  <conditionalFormatting sqref="B6:C21">
    <cfRule type="expression" dxfId="151" priority="1" stopIfTrue="1">
      <formula>MOD(ROW(),2)=0</formula>
    </cfRule>
    <cfRule type="expression" dxfId="150" priority="2"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10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200-000000000000}">
  <sheetPr codeName="Sheet116"/>
  <dimension ref="A1:L24"/>
  <sheetViews>
    <sheetView showGridLines="0" zoomScale="85" zoomScaleNormal="85" workbookViewId="0">
      <selection activeCell="F25" sqref="F25"/>
    </sheetView>
  </sheetViews>
  <sheetFormatPr defaultColWidth="10" defaultRowHeight="12.5" x14ac:dyDescent="0.25"/>
  <cols>
    <col min="1" max="1" width="31.54296875" style="27" customWidth="1"/>
    <col min="2" max="2" width="22.54296875" style="27" customWidth="1"/>
    <col min="3" max="3" width="10.1796875" style="27" customWidth="1"/>
    <col min="4" max="4" width="10" style="27" customWidth="1"/>
    <col min="5" max="16384" width="10" style="27"/>
  </cols>
  <sheetData>
    <row r="1" spans="1:12" ht="20" x14ac:dyDescent="0.4">
      <c r="A1" s="39" t="s">
        <v>0</v>
      </c>
      <c r="B1" s="40"/>
      <c r="C1" s="40"/>
      <c r="D1" s="40"/>
      <c r="E1" s="40"/>
      <c r="F1" s="40"/>
      <c r="G1" s="40"/>
      <c r="H1" s="40"/>
      <c r="I1" s="40"/>
      <c r="L1" s="84"/>
    </row>
    <row r="2" spans="1:12" ht="15.5" x14ac:dyDescent="0.35">
      <c r="A2" s="83" t="str">
        <f>'[6]Purpose of spreadsheet'!A2</f>
        <v>Police_EW - Scheme Pays factors</v>
      </c>
      <c r="B2" s="42"/>
      <c r="C2" s="42"/>
      <c r="D2" s="42"/>
      <c r="E2" s="42"/>
      <c r="F2" s="42"/>
      <c r="G2" s="42"/>
      <c r="H2" s="42"/>
      <c r="I2" s="42"/>
    </row>
    <row r="3" spans="1:12" ht="15.5" x14ac:dyDescent="0.35">
      <c r="A3" s="43" t="str">
        <f>TABLE_FACTOR_TYPE_1&amp;" - x-"&amp;TABLE_SERIES_NUMBER_1</f>
        <v>Scheme pays LTA - x-613</v>
      </c>
      <c r="B3" s="42"/>
      <c r="C3" s="42"/>
      <c r="D3" s="42"/>
      <c r="E3" s="42"/>
      <c r="F3" s="42"/>
      <c r="G3" s="42"/>
      <c r="H3" s="42"/>
      <c r="I3" s="42"/>
    </row>
    <row r="6" spans="1:12" ht="13" x14ac:dyDescent="0.3">
      <c r="A6" s="78" t="s">
        <v>610</v>
      </c>
      <c r="B6" s="73" t="s">
        <v>611</v>
      </c>
      <c r="C6" s="73"/>
    </row>
    <row r="7" spans="1:12" x14ac:dyDescent="0.25">
      <c r="A7" s="79" t="s">
        <v>274</v>
      </c>
      <c r="B7" s="74" t="s">
        <v>72</v>
      </c>
      <c r="C7" s="74"/>
    </row>
    <row r="8" spans="1:12" x14ac:dyDescent="0.25">
      <c r="A8" s="79" t="s">
        <v>275</v>
      </c>
      <c r="B8" s="74">
        <v>2015</v>
      </c>
      <c r="C8" s="74"/>
    </row>
    <row r="9" spans="1:12" ht="16.5" customHeight="1" x14ac:dyDescent="0.25">
      <c r="A9" s="79" t="s">
        <v>276</v>
      </c>
      <c r="B9" s="74" t="s">
        <v>543</v>
      </c>
      <c r="C9" s="74"/>
    </row>
    <row r="10" spans="1:12" ht="48" customHeight="1" x14ac:dyDescent="0.25">
      <c r="A10" s="79" t="s">
        <v>6</v>
      </c>
      <c r="B10" s="74" t="s">
        <v>551</v>
      </c>
      <c r="C10" s="74"/>
    </row>
    <row r="11" spans="1:12" x14ac:dyDescent="0.25">
      <c r="A11" s="79" t="s">
        <v>277</v>
      </c>
      <c r="B11" s="74" t="s">
        <v>424</v>
      </c>
      <c r="C11" s="74"/>
    </row>
    <row r="12" spans="1:12" x14ac:dyDescent="0.25">
      <c r="A12" s="79" t="s">
        <v>278</v>
      </c>
      <c r="B12" s="74" t="s">
        <v>291</v>
      </c>
      <c r="C12" s="74"/>
    </row>
    <row r="13" spans="1:12" x14ac:dyDescent="0.25">
      <c r="A13" s="79" t="s">
        <v>618</v>
      </c>
      <c r="B13" s="74">
        <v>0</v>
      </c>
      <c r="C13" s="74"/>
    </row>
    <row r="14" spans="1:12" x14ac:dyDescent="0.25">
      <c r="A14" s="79" t="s">
        <v>280</v>
      </c>
      <c r="B14" s="74">
        <v>613</v>
      </c>
      <c r="C14" s="74"/>
    </row>
    <row r="15" spans="1:12" x14ac:dyDescent="0.25">
      <c r="A15" s="79" t="s">
        <v>621</v>
      </c>
      <c r="B15" s="74">
        <v>613</v>
      </c>
      <c r="C15" s="74"/>
    </row>
    <row r="16" spans="1:12" x14ac:dyDescent="0.25">
      <c r="A16" s="79" t="s">
        <v>282</v>
      </c>
      <c r="B16" s="74" t="s">
        <v>558</v>
      </c>
      <c r="C16" s="74"/>
    </row>
    <row r="17" spans="1:3" ht="65.75" customHeight="1" x14ac:dyDescent="0.25">
      <c r="A17" s="79" t="s">
        <v>693</v>
      </c>
      <c r="B17" s="180"/>
      <c r="C17" s="180"/>
    </row>
    <row r="18" spans="1:3" x14ac:dyDescent="0.25">
      <c r="A18" s="79" t="s">
        <v>284</v>
      </c>
      <c r="B18" s="181">
        <v>45135</v>
      </c>
      <c r="C18" s="181"/>
    </row>
    <row r="19" spans="1:3" x14ac:dyDescent="0.25">
      <c r="A19" s="79" t="s">
        <v>285</v>
      </c>
      <c r="B19" s="181">
        <v>45135</v>
      </c>
      <c r="C19" s="181"/>
    </row>
    <row r="20" spans="1:3" x14ac:dyDescent="0.25">
      <c r="A20" s="79" t="s">
        <v>286</v>
      </c>
      <c r="B20" s="74" t="s">
        <v>547</v>
      </c>
      <c r="C20" s="74"/>
    </row>
    <row r="21" spans="1:3" x14ac:dyDescent="0.25">
      <c r="A21" s="79" t="s">
        <v>287</v>
      </c>
      <c r="B21" s="74" t="s">
        <v>295</v>
      </c>
      <c r="C21" s="74"/>
    </row>
    <row r="23" spans="1:3" x14ac:dyDescent="0.25">
      <c r="B23" s="84" t="str">
        <f>HYPERLINK("#'Factor List'!A1","Back to Factor List")</f>
        <v>Back to Factor List</v>
      </c>
    </row>
    <row r="24" spans="1:3" x14ac:dyDescent="0.25">
      <c r="B24" s="84" t="str">
        <f>HYPERLINK("#'Assumptions'!A1","Assumptions")</f>
        <v>Assumptions</v>
      </c>
    </row>
  </sheetData>
  <sheetProtection algorithmName="SHA-512" hashValue="5thTWK7XVXI5IoWws6k3lJCdh8pCEvYiB/TnlTcZmNaS3AhXiL0oKju5LUS0M1+iayfd2ni55ylJCbakGw6GGw==" saltValue="Gxeis5EigHmHNKRU9u9Niw==" spinCount="100000" sheet="1" objects="1" scenarios="1"/>
  <conditionalFormatting sqref="A6:A21">
    <cfRule type="expression" dxfId="149" priority="13" stopIfTrue="1">
      <formula>MOD(ROW(),2)=0</formula>
    </cfRule>
    <cfRule type="expression" dxfId="148" priority="14" stopIfTrue="1">
      <formula>MOD(ROW(),2)&lt;&gt;0</formula>
    </cfRule>
  </conditionalFormatting>
  <conditionalFormatting sqref="B6:C21">
    <cfRule type="expression" dxfId="147" priority="1" stopIfTrue="1">
      <formula>MOD(ROW(),2)=0</formula>
    </cfRule>
    <cfRule type="expression" dxfId="146" priority="2"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10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300-000000000000}">
  <sheetPr codeName="Sheet117"/>
  <dimension ref="A1:L24"/>
  <sheetViews>
    <sheetView showGridLines="0" zoomScale="85" zoomScaleNormal="85" workbookViewId="0">
      <selection activeCell="B23" sqref="B23"/>
    </sheetView>
  </sheetViews>
  <sheetFormatPr defaultColWidth="10" defaultRowHeight="12.5" x14ac:dyDescent="0.25"/>
  <cols>
    <col min="1" max="1" width="31.54296875" style="27" customWidth="1"/>
    <col min="2" max="2" width="22.54296875" style="27" customWidth="1"/>
    <col min="3" max="3" width="10.1796875" style="27" customWidth="1"/>
    <col min="4" max="4" width="10" style="27" customWidth="1"/>
    <col min="5" max="16384" width="10" style="27"/>
  </cols>
  <sheetData>
    <row r="1" spans="1:12" ht="20" x14ac:dyDescent="0.4">
      <c r="A1" s="39" t="s">
        <v>0</v>
      </c>
      <c r="B1" s="40"/>
      <c r="C1" s="40"/>
      <c r="D1" s="40"/>
      <c r="E1" s="40"/>
      <c r="F1" s="40"/>
      <c r="G1" s="40"/>
      <c r="H1" s="40"/>
      <c r="I1" s="40"/>
      <c r="L1" s="84"/>
    </row>
    <row r="2" spans="1:12" ht="15.5" x14ac:dyDescent="0.35">
      <c r="A2" s="83" t="str">
        <f>'[6]Purpose of spreadsheet'!A2</f>
        <v>Police_EW - Scheme Pays factors</v>
      </c>
      <c r="B2" s="42"/>
      <c r="C2" s="42"/>
      <c r="D2" s="42"/>
      <c r="E2" s="42"/>
      <c r="F2" s="42"/>
      <c r="G2" s="42"/>
      <c r="H2" s="42"/>
      <c r="I2" s="42"/>
    </row>
    <row r="3" spans="1:12" ht="15.5" x14ac:dyDescent="0.35">
      <c r="A3" s="43" t="str">
        <f>TABLE_FACTOR_TYPE_1&amp;" - x-"&amp;TABLE_SERIES_NUMBER_1</f>
        <v>Scheme pays LTA - x-614</v>
      </c>
      <c r="B3" s="42"/>
      <c r="C3" s="42"/>
      <c r="D3" s="42"/>
      <c r="E3" s="42"/>
      <c r="F3" s="42"/>
      <c r="G3" s="42"/>
      <c r="H3" s="42"/>
      <c r="I3" s="42"/>
    </row>
    <row r="6" spans="1:12" ht="13" x14ac:dyDescent="0.3">
      <c r="A6" s="78" t="s">
        <v>610</v>
      </c>
      <c r="B6" s="73" t="s">
        <v>611</v>
      </c>
      <c r="C6" s="73"/>
    </row>
    <row r="7" spans="1:12" x14ac:dyDescent="0.25">
      <c r="A7" s="79" t="s">
        <v>274</v>
      </c>
      <c r="B7" s="74" t="s">
        <v>72</v>
      </c>
      <c r="C7" s="74"/>
    </row>
    <row r="8" spans="1:12" x14ac:dyDescent="0.25">
      <c r="A8" s="79" t="s">
        <v>275</v>
      </c>
      <c r="B8" s="74">
        <v>2015</v>
      </c>
      <c r="C8" s="74"/>
    </row>
    <row r="9" spans="1:12" ht="14.75" customHeight="1" x14ac:dyDescent="0.25">
      <c r="A9" s="79" t="s">
        <v>276</v>
      </c>
      <c r="B9" s="74" t="s">
        <v>543</v>
      </c>
      <c r="C9" s="74"/>
    </row>
    <row r="10" spans="1:12" ht="43.5" customHeight="1" x14ac:dyDescent="0.25">
      <c r="A10" s="79" t="s">
        <v>6</v>
      </c>
      <c r="B10" s="74" t="s">
        <v>554</v>
      </c>
      <c r="C10" s="74"/>
    </row>
    <row r="11" spans="1:12" x14ac:dyDescent="0.25">
      <c r="A11" s="79" t="s">
        <v>277</v>
      </c>
      <c r="B11" s="74" t="s">
        <v>424</v>
      </c>
      <c r="C11" s="74"/>
    </row>
    <row r="12" spans="1:12" x14ac:dyDescent="0.25">
      <c r="A12" s="79" t="s">
        <v>278</v>
      </c>
      <c r="B12" s="74" t="s">
        <v>291</v>
      </c>
      <c r="C12" s="74"/>
    </row>
    <row r="13" spans="1:12" x14ac:dyDescent="0.25">
      <c r="A13" s="79" t="s">
        <v>618</v>
      </c>
      <c r="B13" s="74">
        <v>0</v>
      </c>
      <c r="C13" s="74"/>
    </row>
    <row r="14" spans="1:12" x14ac:dyDescent="0.25">
      <c r="A14" s="79" t="s">
        <v>280</v>
      </c>
      <c r="B14" s="74">
        <v>614</v>
      </c>
      <c r="C14" s="74"/>
    </row>
    <row r="15" spans="1:12" x14ac:dyDescent="0.25">
      <c r="A15" s="79" t="s">
        <v>621</v>
      </c>
      <c r="B15" s="74">
        <v>614</v>
      </c>
      <c r="C15" s="74"/>
    </row>
    <row r="16" spans="1:12" x14ac:dyDescent="0.25">
      <c r="A16" s="79" t="s">
        <v>282</v>
      </c>
      <c r="B16" s="74" t="s">
        <v>560</v>
      </c>
      <c r="C16" s="74"/>
    </row>
    <row r="17" spans="1:3" ht="63.65" customHeight="1" x14ac:dyDescent="0.25">
      <c r="A17" s="79" t="s">
        <v>693</v>
      </c>
      <c r="B17" s="180"/>
      <c r="C17" s="180"/>
    </row>
    <row r="18" spans="1:3" x14ac:dyDescent="0.25">
      <c r="A18" s="79" t="s">
        <v>284</v>
      </c>
      <c r="B18" s="181">
        <v>45135</v>
      </c>
      <c r="C18" s="181"/>
    </row>
    <row r="19" spans="1:3" x14ac:dyDescent="0.25">
      <c r="A19" s="79" t="s">
        <v>285</v>
      </c>
      <c r="B19" s="181">
        <v>45135</v>
      </c>
      <c r="C19" s="181"/>
    </row>
    <row r="20" spans="1:3" x14ac:dyDescent="0.25">
      <c r="A20" s="79" t="s">
        <v>286</v>
      </c>
      <c r="B20" s="74" t="s">
        <v>547</v>
      </c>
      <c r="C20" s="74"/>
    </row>
    <row r="21" spans="1:3" x14ac:dyDescent="0.25">
      <c r="A21" s="79" t="s">
        <v>287</v>
      </c>
      <c r="B21" s="74" t="s">
        <v>295</v>
      </c>
      <c r="C21" s="74"/>
    </row>
    <row r="23" spans="1:3" x14ac:dyDescent="0.25">
      <c r="B23" s="84" t="str">
        <f>HYPERLINK("#'Factor List'!A1","Back to Factor List")</f>
        <v>Back to Factor List</v>
      </c>
    </row>
    <row r="24" spans="1:3" x14ac:dyDescent="0.25">
      <c r="B24" s="84" t="str">
        <f>HYPERLINK("#'Assumptions'!A1","Assumptions")</f>
        <v>Assumptions</v>
      </c>
    </row>
  </sheetData>
  <sheetProtection algorithmName="SHA-512" hashValue="6Agtx5LN/D8+1d0PYLSaTturruYCDp1STWO7nGbM1dPRGt9W5jCpDgEZGE4VWWexVhEoohGguBa3ABeSbb9VNA==" saltValue="16tDigvS5kU1GJOL4rg6Og==" spinCount="100000" sheet="1" objects="1" scenarios="1"/>
  <conditionalFormatting sqref="A6:A21">
    <cfRule type="expression" dxfId="145" priority="13" stopIfTrue="1">
      <formula>MOD(ROW(),2)=0</formula>
    </cfRule>
    <cfRule type="expression" dxfId="144" priority="14" stopIfTrue="1">
      <formula>MOD(ROW(),2)&lt;&gt;0</formula>
    </cfRule>
  </conditionalFormatting>
  <conditionalFormatting sqref="B6:C21">
    <cfRule type="expression" dxfId="143" priority="1" stopIfTrue="1">
      <formula>MOD(ROW(),2)=0</formula>
    </cfRule>
    <cfRule type="expression" dxfId="142" priority="2"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10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400-000000000000}">
  <sheetPr codeName="Sheet118"/>
  <dimension ref="A1:N46"/>
  <sheetViews>
    <sheetView showGridLines="0" zoomScale="85" zoomScaleNormal="85" workbookViewId="0">
      <selection activeCell="I26" sqref="I26"/>
    </sheetView>
  </sheetViews>
  <sheetFormatPr defaultColWidth="10" defaultRowHeight="12.5" x14ac:dyDescent="0.25"/>
  <cols>
    <col min="1" max="1" width="31.54296875" style="27" customWidth="1"/>
    <col min="2" max="14" width="22.54296875" style="27" customWidth="1"/>
    <col min="15" max="16384" width="10" style="27"/>
  </cols>
  <sheetData>
    <row r="1" spans="1:14" ht="20" x14ac:dyDescent="0.4">
      <c r="A1" s="39" t="s">
        <v>0</v>
      </c>
      <c r="B1" s="40"/>
      <c r="C1" s="40"/>
      <c r="D1" s="40"/>
      <c r="E1" s="40"/>
      <c r="F1" s="40"/>
      <c r="G1" s="40"/>
      <c r="H1" s="40"/>
      <c r="I1" s="40"/>
      <c r="L1" s="84"/>
    </row>
    <row r="2" spans="1:14" ht="15.5" x14ac:dyDescent="0.35">
      <c r="A2" s="83" t="str">
        <f>'[6]Purpose of spreadsheet'!A2</f>
        <v>Police_EW - Scheme Pays factors</v>
      </c>
      <c r="B2" s="42"/>
      <c r="C2" s="42"/>
      <c r="D2" s="42"/>
      <c r="E2" s="42"/>
      <c r="F2" s="42"/>
      <c r="G2" s="42"/>
      <c r="H2" s="42"/>
      <c r="I2" s="42"/>
    </row>
    <row r="3" spans="1:14" ht="15.5" x14ac:dyDescent="0.35">
      <c r="A3" s="43" t="str">
        <f>TABLE_FACTOR_TYPE_1&amp;" - x-"&amp;TABLE_SERIES_NUMBER_1</f>
        <v>Scheme Pays AA - x-615</v>
      </c>
      <c r="B3" s="42"/>
      <c r="C3" s="42"/>
      <c r="D3" s="42"/>
      <c r="E3" s="42"/>
      <c r="F3" s="42"/>
      <c r="G3" s="42"/>
      <c r="H3" s="42"/>
      <c r="I3" s="42"/>
    </row>
    <row r="6" spans="1:14" ht="13" x14ac:dyDescent="0.3">
      <c r="A6" s="78" t="s">
        <v>610</v>
      </c>
      <c r="B6" s="73" t="s">
        <v>611</v>
      </c>
      <c r="C6" s="73"/>
      <c r="D6" s="172"/>
      <c r="E6" s="172"/>
      <c r="F6" s="172"/>
      <c r="G6" s="172"/>
      <c r="H6" s="172"/>
      <c r="I6" s="172"/>
      <c r="J6" s="172"/>
      <c r="K6" s="172"/>
      <c r="L6" s="172"/>
      <c r="M6" s="172"/>
      <c r="N6" s="172"/>
    </row>
    <row r="7" spans="1:14" x14ac:dyDescent="0.25">
      <c r="A7" s="79" t="s">
        <v>274</v>
      </c>
      <c r="B7" s="74" t="s">
        <v>72</v>
      </c>
      <c r="C7" s="74"/>
      <c r="D7" s="172"/>
      <c r="E7" s="172"/>
      <c r="F7" s="172"/>
      <c r="G7" s="172"/>
      <c r="H7" s="172"/>
      <c r="I7" s="172"/>
      <c r="J7" s="172"/>
      <c r="K7" s="172"/>
      <c r="L7" s="172"/>
      <c r="M7" s="172"/>
      <c r="N7" s="172"/>
    </row>
    <row r="8" spans="1:14" x14ac:dyDescent="0.25">
      <c r="A8" s="79" t="s">
        <v>275</v>
      </c>
      <c r="B8" s="74">
        <v>1987</v>
      </c>
      <c r="C8" s="74"/>
      <c r="D8" s="172"/>
      <c r="E8" s="172"/>
      <c r="F8" s="172"/>
      <c r="G8" s="172"/>
      <c r="H8" s="172"/>
      <c r="I8" s="172"/>
      <c r="J8" s="172"/>
      <c r="K8" s="172"/>
      <c r="L8" s="172"/>
      <c r="M8" s="172"/>
      <c r="N8" s="172"/>
    </row>
    <row r="9" spans="1:14" x14ac:dyDescent="0.25">
      <c r="A9" s="79" t="s">
        <v>276</v>
      </c>
      <c r="B9" s="74" t="s">
        <v>561</v>
      </c>
      <c r="C9" s="74"/>
      <c r="D9" s="172"/>
      <c r="E9" s="172"/>
      <c r="F9" s="172"/>
      <c r="G9" s="172"/>
      <c r="H9" s="172"/>
      <c r="I9" s="172"/>
      <c r="J9" s="172"/>
      <c r="K9" s="172"/>
      <c r="L9" s="172"/>
      <c r="M9" s="172"/>
      <c r="N9" s="172"/>
    </row>
    <row r="10" spans="1:14" ht="12.65" customHeight="1" x14ac:dyDescent="0.25">
      <c r="A10" s="79" t="s">
        <v>6</v>
      </c>
      <c r="B10" s="74" t="s">
        <v>431</v>
      </c>
      <c r="C10" s="74"/>
      <c r="D10" s="172"/>
      <c r="E10" s="172"/>
      <c r="F10" s="172"/>
      <c r="G10" s="172"/>
      <c r="H10" s="172"/>
      <c r="I10" s="172"/>
      <c r="J10" s="172"/>
      <c r="K10" s="172"/>
      <c r="L10" s="172"/>
      <c r="M10" s="172"/>
      <c r="N10" s="172"/>
    </row>
    <row r="11" spans="1:14" x14ac:dyDescent="0.25">
      <c r="A11" s="79" t="s">
        <v>277</v>
      </c>
      <c r="B11" s="74" t="s">
        <v>424</v>
      </c>
      <c r="C11" s="74"/>
      <c r="D11" s="172"/>
      <c r="E11" s="172"/>
      <c r="F11" s="172"/>
      <c r="G11" s="172"/>
      <c r="H11" s="172"/>
      <c r="I11" s="172"/>
      <c r="J11" s="172"/>
      <c r="K11" s="172"/>
      <c r="L11" s="172"/>
      <c r="M11" s="172"/>
      <c r="N11" s="172"/>
    </row>
    <row r="12" spans="1:14" ht="12.65" customHeight="1" x14ac:dyDescent="0.25">
      <c r="A12" s="79" t="s">
        <v>278</v>
      </c>
      <c r="B12" s="74" t="s">
        <v>562</v>
      </c>
      <c r="C12" s="74"/>
      <c r="D12" s="172"/>
      <c r="E12" s="172"/>
      <c r="F12" s="172"/>
      <c r="G12" s="172"/>
      <c r="H12" s="172"/>
      <c r="I12" s="172"/>
      <c r="J12" s="172"/>
      <c r="K12" s="172"/>
      <c r="L12" s="172"/>
      <c r="M12" s="172"/>
      <c r="N12" s="172"/>
    </row>
    <row r="13" spans="1:14" ht="12.65" customHeight="1" x14ac:dyDescent="0.25">
      <c r="A13" s="79" t="s">
        <v>618</v>
      </c>
      <c r="B13" s="74">
        <v>2</v>
      </c>
      <c r="C13" s="74"/>
      <c r="D13" s="172"/>
      <c r="E13" s="172"/>
      <c r="F13" s="172"/>
      <c r="G13" s="172"/>
      <c r="H13" s="172"/>
      <c r="I13" s="172"/>
      <c r="J13" s="172"/>
      <c r="K13" s="172"/>
      <c r="L13" s="172"/>
      <c r="M13" s="172"/>
      <c r="N13" s="172"/>
    </row>
    <row r="14" spans="1:14" ht="12.65" customHeight="1" x14ac:dyDescent="0.25">
      <c r="A14" s="79" t="s">
        <v>280</v>
      </c>
      <c r="B14" s="74">
        <v>615</v>
      </c>
      <c r="C14" s="74"/>
      <c r="D14" s="172"/>
      <c r="E14" s="172"/>
      <c r="F14" s="172"/>
      <c r="G14" s="172"/>
      <c r="H14" s="172"/>
      <c r="I14" s="172"/>
      <c r="J14" s="172"/>
      <c r="K14" s="172"/>
      <c r="L14" s="172"/>
      <c r="M14" s="172"/>
      <c r="N14" s="172"/>
    </row>
    <row r="15" spans="1:14" x14ac:dyDescent="0.25">
      <c r="A15" s="79" t="s">
        <v>621</v>
      </c>
      <c r="B15" s="74">
        <v>615</v>
      </c>
      <c r="C15" s="74"/>
      <c r="D15" s="172"/>
      <c r="E15" s="172"/>
      <c r="F15" s="172"/>
      <c r="G15" s="172"/>
      <c r="H15" s="172"/>
      <c r="I15" s="172"/>
      <c r="J15" s="172"/>
      <c r="K15" s="172"/>
      <c r="L15" s="172"/>
      <c r="M15" s="172"/>
      <c r="N15" s="172"/>
    </row>
    <row r="16" spans="1:14" x14ac:dyDescent="0.25">
      <c r="A16" s="79" t="s">
        <v>282</v>
      </c>
      <c r="B16" s="74" t="s">
        <v>564</v>
      </c>
      <c r="C16" s="74"/>
      <c r="D16" s="172"/>
      <c r="E16" s="172"/>
      <c r="F16" s="172"/>
      <c r="G16" s="172"/>
      <c r="H16" s="172"/>
      <c r="I16" s="172"/>
      <c r="J16" s="172"/>
      <c r="K16" s="172"/>
      <c r="L16" s="172"/>
      <c r="M16" s="172"/>
      <c r="N16" s="172"/>
    </row>
    <row r="17" spans="1:14" ht="12.65" customHeight="1" x14ac:dyDescent="0.25">
      <c r="A17" s="79" t="s">
        <v>693</v>
      </c>
      <c r="B17" s="180"/>
      <c r="C17" s="180"/>
      <c r="D17" s="172"/>
      <c r="E17" s="172"/>
      <c r="F17" s="172"/>
      <c r="G17" s="172"/>
      <c r="H17" s="172"/>
      <c r="I17" s="172"/>
      <c r="J17" s="172"/>
      <c r="K17" s="172"/>
      <c r="L17" s="172"/>
      <c r="M17" s="172"/>
      <c r="N17" s="172"/>
    </row>
    <row r="18" spans="1:14" x14ac:dyDescent="0.25">
      <c r="A18" s="79" t="s">
        <v>284</v>
      </c>
      <c r="B18" s="181">
        <v>45135</v>
      </c>
      <c r="C18" s="181"/>
      <c r="D18" s="172"/>
      <c r="E18" s="172"/>
      <c r="F18" s="172"/>
      <c r="G18" s="172"/>
      <c r="H18" s="172"/>
      <c r="I18" s="172"/>
      <c r="J18" s="172"/>
      <c r="K18" s="172"/>
      <c r="L18" s="172"/>
      <c r="M18" s="172"/>
      <c r="N18" s="172"/>
    </row>
    <row r="19" spans="1:14" x14ac:dyDescent="0.25">
      <c r="A19" s="79" t="s">
        <v>285</v>
      </c>
      <c r="B19" s="181">
        <v>45135</v>
      </c>
      <c r="C19" s="181"/>
      <c r="D19" s="172"/>
      <c r="E19" s="172"/>
      <c r="F19" s="172"/>
      <c r="G19" s="172"/>
      <c r="H19" s="172"/>
      <c r="I19" s="172"/>
      <c r="J19" s="172"/>
      <c r="K19" s="172"/>
      <c r="L19" s="172"/>
      <c r="M19" s="172"/>
      <c r="N19" s="172"/>
    </row>
    <row r="20" spans="1:14" x14ac:dyDescent="0.25">
      <c r="A20" s="79" t="s">
        <v>286</v>
      </c>
      <c r="B20" s="74" t="s">
        <v>294</v>
      </c>
      <c r="C20" s="74"/>
      <c r="D20" s="172"/>
      <c r="E20" s="172"/>
      <c r="F20" s="172"/>
      <c r="G20" s="172"/>
      <c r="H20" s="172"/>
      <c r="I20" s="172"/>
      <c r="J20" s="172"/>
      <c r="K20" s="172"/>
      <c r="L20" s="172"/>
      <c r="M20" s="172"/>
      <c r="N20" s="172"/>
    </row>
    <row r="21" spans="1:14" x14ac:dyDescent="0.25">
      <c r="A21" s="79" t="s">
        <v>287</v>
      </c>
      <c r="B21" s="74" t="s">
        <v>295</v>
      </c>
      <c r="C21" s="74"/>
      <c r="D21" s="172"/>
      <c r="E21" s="172"/>
      <c r="F21" s="172"/>
      <c r="G21" s="172"/>
      <c r="H21" s="172"/>
      <c r="I21" s="172"/>
      <c r="J21" s="172"/>
      <c r="K21" s="172"/>
      <c r="L21" s="172"/>
      <c r="M21" s="172"/>
      <c r="N21" s="172"/>
    </row>
    <row r="23" spans="1:14" x14ac:dyDescent="0.25">
      <c r="B23" s="84" t="str">
        <f>HYPERLINK("#'Factor List'!A1","Back to Factor List")</f>
        <v>Back to Factor List</v>
      </c>
    </row>
    <row r="24" spans="1:14" x14ac:dyDescent="0.25">
      <c r="B24" s="84" t="str">
        <f>HYPERLINK("#'Assumptions'!A1","Assumptions")</f>
        <v>Assumptions</v>
      </c>
    </row>
    <row r="26" spans="1:14" ht="13" x14ac:dyDescent="0.25">
      <c r="A26" s="85" t="s">
        <v>722</v>
      </c>
      <c r="B26" s="85">
        <v>48</v>
      </c>
      <c r="C26" s="85">
        <v>49</v>
      </c>
      <c r="D26" s="85">
        <v>50</v>
      </c>
      <c r="E26" s="85">
        <v>51</v>
      </c>
      <c r="F26" s="85">
        <v>52</v>
      </c>
      <c r="G26" s="85">
        <v>53</v>
      </c>
      <c r="H26" s="85">
        <v>54</v>
      </c>
      <c r="I26" s="85">
        <v>55</v>
      </c>
      <c r="J26" s="85">
        <v>56</v>
      </c>
      <c r="K26" s="85">
        <v>57</v>
      </c>
      <c r="L26" s="85">
        <v>58</v>
      </c>
      <c r="M26" s="85">
        <v>59</v>
      </c>
      <c r="N26" s="85">
        <v>60</v>
      </c>
    </row>
    <row r="27" spans="1:14" x14ac:dyDescent="0.25">
      <c r="A27" s="86">
        <v>0</v>
      </c>
      <c r="B27" s="87">
        <v>17.55</v>
      </c>
      <c r="C27" s="87">
        <v>17.829999999999998</v>
      </c>
      <c r="D27" s="87">
        <v>18.12</v>
      </c>
      <c r="E27" s="87">
        <v>18.41</v>
      </c>
      <c r="F27" s="87">
        <v>18.71</v>
      </c>
      <c r="G27" s="87">
        <v>19.02</v>
      </c>
      <c r="H27" s="87">
        <v>19.329999999999998</v>
      </c>
      <c r="I27" s="87">
        <v>19.649999999999999</v>
      </c>
      <c r="J27" s="87">
        <v>19.98</v>
      </c>
      <c r="K27" s="87">
        <v>20.329999999999998</v>
      </c>
      <c r="L27" s="87">
        <v>20.68</v>
      </c>
      <c r="M27" s="87">
        <v>21.04</v>
      </c>
      <c r="N27" s="87">
        <v>21.42</v>
      </c>
    </row>
    <row r="28" spans="1:14" x14ac:dyDescent="0.25">
      <c r="A28" s="86">
        <v>1</v>
      </c>
      <c r="B28" s="87">
        <v>17.579999999999998</v>
      </c>
      <c r="C28" s="87">
        <v>17.86</v>
      </c>
      <c r="D28" s="87">
        <v>18.14</v>
      </c>
      <c r="E28" s="87">
        <v>18.43</v>
      </c>
      <c r="F28" s="87">
        <v>18.73</v>
      </c>
      <c r="G28" s="87">
        <v>19.04</v>
      </c>
      <c r="H28" s="87">
        <v>19.36</v>
      </c>
      <c r="I28" s="87">
        <v>19.68</v>
      </c>
      <c r="J28" s="87">
        <v>20.010000000000002</v>
      </c>
      <c r="K28" s="87">
        <v>20.350000000000001</v>
      </c>
      <c r="L28" s="87">
        <v>20.71</v>
      </c>
      <c r="M28" s="87">
        <v>21.07</v>
      </c>
      <c r="N28" s="87"/>
    </row>
    <row r="29" spans="1:14" x14ac:dyDescent="0.25">
      <c r="A29" s="86">
        <v>2</v>
      </c>
      <c r="B29" s="87">
        <v>17.600000000000001</v>
      </c>
      <c r="C29" s="87">
        <v>17.88</v>
      </c>
      <c r="D29" s="87">
        <v>18.170000000000002</v>
      </c>
      <c r="E29" s="87">
        <v>18.46</v>
      </c>
      <c r="F29" s="87">
        <v>18.760000000000002</v>
      </c>
      <c r="G29" s="87">
        <v>19.07</v>
      </c>
      <c r="H29" s="87">
        <v>19.38</v>
      </c>
      <c r="I29" s="87">
        <v>19.71</v>
      </c>
      <c r="J29" s="87">
        <v>20.04</v>
      </c>
      <c r="K29" s="87">
        <v>20.38</v>
      </c>
      <c r="L29" s="87">
        <v>20.74</v>
      </c>
      <c r="M29" s="87">
        <v>21.1</v>
      </c>
      <c r="N29" s="87"/>
    </row>
    <row r="30" spans="1:14" x14ac:dyDescent="0.25">
      <c r="A30" s="86">
        <v>3</v>
      </c>
      <c r="B30" s="87">
        <v>17.62</v>
      </c>
      <c r="C30" s="87">
        <v>17.899999999999999</v>
      </c>
      <c r="D30" s="87">
        <v>18.190000000000001</v>
      </c>
      <c r="E30" s="87">
        <v>18.48</v>
      </c>
      <c r="F30" s="87">
        <v>18.79</v>
      </c>
      <c r="G30" s="87">
        <v>19.09</v>
      </c>
      <c r="H30" s="87">
        <v>19.41</v>
      </c>
      <c r="I30" s="87">
        <v>19.739999999999998</v>
      </c>
      <c r="J30" s="87">
        <v>20.07</v>
      </c>
      <c r="K30" s="87">
        <v>20.41</v>
      </c>
      <c r="L30" s="87">
        <v>20.77</v>
      </c>
      <c r="M30" s="87">
        <v>21.14</v>
      </c>
      <c r="N30" s="87"/>
    </row>
    <row r="31" spans="1:14" x14ac:dyDescent="0.25">
      <c r="A31" s="86">
        <v>4</v>
      </c>
      <c r="B31" s="87">
        <v>17.649999999999999</v>
      </c>
      <c r="C31" s="87">
        <v>17.93</v>
      </c>
      <c r="D31" s="87">
        <v>18.21</v>
      </c>
      <c r="E31" s="87">
        <v>18.510000000000002</v>
      </c>
      <c r="F31" s="87">
        <v>18.809999999999999</v>
      </c>
      <c r="G31" s="87">
        <v>19.12</v>
      </c>
      <c r="H31" s="87">
        <v>19.440000000000001</v>
      </c>
      <c r="I31" s="87">
        <v>19.760000000000002</v>
      </c>
      <c r="J31" s="87">
        <v>20.100000000000001</v>
      </c>
      <c r="K31" s="87">
        <v>20.440000000000001</v>
      </c>
      <c r="L31" s="87">
        <v>20.8</v>
      </c>
      <c r="M31" s="87">
        <v>21.17</v>
      </c>
      <c r="N31" s="87"/>
    </row>
    <row r="32" spans="1:14" x14ac:dyDescent="0.25">
      <c r="A32" s="86">
        <v>5</v>
      </c>
      <c r="B32" s="87">
        <v>17.670000000000002</v>
      </c>
      <c r="C32" s="87">
        <v>17.95</v>
      </c>
      <c r="D32" s="87">
        <v>18.239999999999998</v>
      </c>
      <c r="E32" s="87">
        <v>18.53</v>
      </c>
      <c r="F32" s="87">
        <v>18.84</v>
      </c>
      <c r="G32" s="87">
        <v>19.149999999999999</v>
      </c>
      <c r="H32" s="87">
        <v>19.46</v>
      </c>
      <c r="I32" s="87">
        <v>19.79</v>
      </c>
      <c r="J32" s="87">
        <v>20.13</v>
      </c>
      <c r="K32" s="87">
        <v>20.47</v>
      </c>
      <c r="L32" s="87">
        <v>20.83</v>
      </c>
      <c r="M32" s="87">
        <v>21.2</v>
      </c>
      <c r="N32" s="87"/>
    </row>
    <row r="33" spans="1:14" x14ac:dyDescent="0.25">
      <c r="A33" s="86">
        <v>6</v>
      </c>
      <c r="B33" s="87">
        <v>17.690000000000001</v>
      </c>
      <c r="C33" s="87">
        <v>17.97</v>
      </c>
      <c r="D33" s="87">
        <v>18.260000000000002</v>
      </c>
      <c r="E33" s="87">
        <v>18.559999999999999</v>
      </c>
      <c r="F33" s="87">
        <v>18.86</v>
      </c>
      <c r="G33" s="87">
        <v>19.170000000000002</v>
      </c>
      <c r="H33" s="87">
        <v>19.489999999999998</v>
      </c>
      <c r="I33" s="87">
        <v>19.82</v>
      </c>
      <c r="J33" s="87">
        <v>20.16</v>
      </c>
      <c r="K33" s="87">
        <v>20.5</v>
      </c>
      <c r="L33" s="87">
        <v>20.86</v>
      </c>
      <c r="M33" s="87">
        <v>21.23</v>
      </c>
      <c r="N33" s="87"/>
    </row>
    <row r="34" spans="1:14" x14ac:dyDescent="0.25">
      <c r="A34" s="86">
        <v>7</v>
      </c>
      <c r="B34" s="87">
        <v>17.72</v>
      </c>
      <c r="C34" s="87">
        <v>18</v>
      </c>
      <c r="D34" s="87">
        <v>18.29</v>
      </c>
      <c r="E34" s="87">
        <v>18.579999999999998</v>
      </c>
      <c r="F34" s="87">
        <v>18.89</v>
      </c>
      <c r="G34" s="87">
        <v>19.2</v>
      </c>
      <c r="H34" s="87">
        <v>19.52</v>
      </c>
      <c r="I34" s="87">
        <v>19.850000000000001</v>
      </c>
      <c r="J34" s="87">
        <v>20.18</v>
      </c>
      <c r="K34" s="87">
        <v>20.53</v>
      </c>
      <c r="L34" s="87">
        <v>20.89</v>
      </c>
      <c r="M34" s="87">
        <v>21.26</v>
      </c>
      <c r="N34" s="87"/>
    </row>
    <row r="35" spans="1:14" x14ac:dyDescent="0.25">
      <c r="A35" s="86">
        <v>8</v>
      </c>
      <c r="B35" s="87">
        <v>17.739999999999998</v>
      </c>
      <c r="C35" s="87">
        <v>18.02</v>
      </c>
      <c r="D35" s="87">
        <v>18.309999999999999</v>
      </c>
      <c r="E35" s="87">
        <v>18.61</v>
      </c>
      <c r="F35" s="87">
        <v>18.91</v>
      </c>
      <c r="G35" s="87">
        <v>19.23</v>
      </c>
      <c r="H35" s="87">
        <v>19.55</v>
      </c>
      <c r="I35" s="87">
        <v>19.87</v>
      </c>
      <c r="J35" s="87">
        <v>20.21</v>
      </c>
      <c r="K35" s="87">
        <v>20.56</v>
      </c>
      <c r="L35" s="87">
        <v>20.92</v>
      </c>
      <c r="M35" s="87">
        <v>21.29</v>
      </c>
      <c r="N35" s="87"/>
    </row>
    <row r="36" spans="1:14" x14ac:dyDescent="0.25">
      <c r="A36" s="86">
        <v>9</v>
      </c>
      <c r="B36" s="87">
        <v>17.760000000000002</v>
      </c>
      <c r="C36" s="87">
        <v>18.05</v>
      </c>
      <c r="D36" s="87">
        <v>18.34</v>
      </c>
      <c r="E36" s="87">
        <v>18.63</v>
      </c>
      <c r="F36" s="87">
        <v>18.940000000000001</v>
      </c>
      <c r="G36" s="87">
        <v>19.25</v>
      </c>
      <c r="H36" s="87">
        <v>19.57</v>
      </c>
      <c r="I36" s="87">
        <v>19.899999999999999</v>
      </c>
      <c r="J36" s="87">
        <v>20.239999999999998</v>
      </c>
      <c r="K36" s="87">
        <v>20.59</v>
      </c>
      <c r="L36" s="87">
        <v>20.95</v>
      </c>
      <c r="M36" s="87">
        <v>21.32</v>
      </c>
      <c r="N36" s="87"/>
    </row>
    <row r="37" spans="1:14" x14ac:dyDescent="0.25">
      <c r="A37" s="86">
        <v>10</v>
      </c>
      <c r="B37" s="87">
        <v>17.79</v>
      </c>
      <c r="C37" s="87">
        <v>18.07</v>
      </c>
      <c r="D37" s="87">
        <v>18.36</v>
      </c>
      <c r="E37" s="87">
        <v>18.66</v>
      </c>
      <c r="F37" s="87">
        <v>18.96</v>
      </c>
      <c r="G37" s="87">
        <v>19.28</v>
      </c>
      <c r="H37" s="87">
        <v>19.600000000000001</v>
      </c>
      <c r="I37" s="87">
        <v>19.93</v>
      </c>
      <c r="J37" s="87">
        <v>20.27</v>
      </c>
      <c r="K37" s="87">
        <v>20.62</v>
      </c>
      <c r="L37" s="87">
        <v>20.98</v>
      </c>
      <c r="M37" s="87">
        <v>21.35</v>
      </c>
      <c r="N37" s="87"/>
    </row>
    <row r="38" spans="1:14" x14ac:dyDescent="0.25">
      <c r="A38" s="86">
        <v>11</v>
      </c>
      <c r="B38" s="87">
        <v>17.809999999999999</v>
      </c>
      <c r="C38" s="87">
        <v>18.09</v>
      </c>
      <c r="D38" s="87">
        <v>18.39</v>
      </c>
      <c r="E38" s="87">
        <v>18.68</v>
      </c>
      <c r="F38" s="87">
        <v>18.989999999999998</v>
      </c>
      <c r="G38" s="87">
        <v>19.3</v>
      </c>
      <c r="H38" s="87">
        <v>19.63</v>
      </c>
      <c r="I38" s="87">
        <v>19.96</v>
      </c>
      <c r="J38" s="87">
        <v>20.3</v>
      </c>
      <c r="K38" s="87">
        <v>20.65</v>
      </c>
      <c r="L38" s="87">
        <v>21.01</v>
      </c>
      <c r="M38" s="87">
        <v>21.39</v>
      </c>
      <c r="N38" s="87"/>
    </row>
    <row r="44" spans="1:14" ht="39.65" customHeight="1" x14ac:dyDescent="0.25"/>
    <row r="46" spans="1:14" ht="27.65" customHeight="1" x14ac:dyDescent="0.25"/>
  </sheetData>
  <sheetProtection algorithmName="SHA-512" hashValue="GRv9Afl8vK57s2kTpjW6MJGxdIw+fWtX4IvWr4ifqBLH1ZVJJT4T5i2YQyalo5nh3zzSLxGUZi6Y85IQPXX2aA==" saltValue="NJimqXAHgdx4huMMSoOleQ==" spinCount="100000" sheet="1" objects="1" scenarios="1"/>
  <conditionalFormatting sqref="A6:A21">
    <cfRule type="expression" dxfId="141" priority="9" stopIfTrue="1">
      <formula>MOD(ROW(),2)=0</formula>
    </cfRule>
    <cfRule type="expression" dxfId="140" priority="10" stopIfTrue="1">
      <formula>MOD(ROW(),2)&lt;&gt;0</formula>
    </cfRule>
  </conditionalFormatting>
  <conditionalFormatting sqref="A26:A38">
    <cfRule type="expression" dxfId="139" priority="25" stopIfTrue="1">
      <formula>MOD(ROW(),2)=0</formula>
    </cfRule>
    <cfRule type="expression" dxfId="138" priority="26" stopIfTrue="1">
      <formula>MOD(ROW(),2)&lt;&gt;0</formula>
    </cfRule>
  </conditionalFormatting>
  <conditionalFormatting sqref="B6:N21">
    <cfRule type="expression" dxfId="137" priority="1" stopIfTrue="1">
      <formula>MOD(ROW(),2)=0</formula>
    </cfRule>
    <cfRule type="expression" dxfId="136" priority="2" stopIfTrue="1">
      <formula>MOD(ROW(),2)&lt;&gt;0</formula>
    </cfRule>
  </conditionalFormatting>
  <conditionalFormatting sqref="B26:N38">
    <cfRule type="expression" dxfId="135" priority="27" stopIfTrue="1">
      <formula>MOD(ROW(),2)=0</formula>
    </cfRule>
    <cfRule type="expression" dxfId="134" priority="28"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10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500-000000000000}">
  <sheetPr codeName="Sheet119"/>
  <dimension ref="A1:AK46"/>
  <sheetViews>
    <sheetView showGridLines="0" zoomScale="85" zoomScaleNormal="85" workbookViewId="0">
      <selection activeCell="I26" sqref="I26"/>
    </sheetView>
  </sheetViews>
  <sheetFormatPr defaultColWidth="10" defaultRowHeight="12.5" x14ac:dyDescent="0.25"/>
  <cols>
    <col min="1" max="1" width="31.54296875" style="27" customWidth="1"/>
    <col min="2" max="37" width="22.54296875" style="27" customWidth="1"/>
    <col min="38" max="16384" width="10" style="27"/>
  </cols>
  <sheetData>
    <row r="1" spans="1:37" ht="20" x14ac:dyDescent="0.4">
      <c r="A1" s="39" t="s">
        <v>0</v>
      </c>
      <c r="B1" s="40"/>
      <c r="C1" s="40"/>
      <c r="D1" s="40"/>
      <c r="E1" s="40"/>
      <c r="F1" s="40"/>
      <c r="G1" s="40"/>
      <c r="H1" s="40"/>
      <c r="I1" s="40"/>
      <c r="L1" s="84"/>
    </row>
    <row r="2" spans="1:37" ht="15.5" x14ac:dyDescent="0.35">
      <c r="A2" s="83" t="str">
        <f>'[6]Purpose of spreadsheet'!A2</f>
        <v>Police_EW - Scheme Pays factors</v>
      </c>
      <c r="B2" s="42"/>
      <c r="C2" s="42"/>
      <c r="D2" s="42"/>
      <c r="E2" s="42"/>
      <c r="F2" s="42"/>
      <c r="G2" s="42"/>
      <c r="H2" s="42"/>
      <c r="I2" s="42"/>
    </row>
    <row r="3" spans="1:37" ht="15.5" x14ac:dyDescent="0.35">
      <c r="A3" s="43" t="str">
        <f>TABLE_FACTOR_TYPE_1&amp;" - x-"&amp;TABLE_SERIES_NUMBER_1</f>
        <v>Scheme Pays AA - x-616</v>
      </c>
      <c r="B3" s="42"/>
      <c r="C3" s="42"/>
      <c r="D3" s="42"/>
      <c r="E3" s="42"/>
      <c r="F3" s="42"/>
      <c r="G3" s="42"/>
      <c r="H3" s="42"/>
      <c r="I3" s="42"/>
    </row>
    <row r="6" spans="1:37" ht="13" x14ac:dyDescent="0.3">
      <c r="A6" s="78" t="s">
        <v>610</v>
      </c>
      <c r="B6" s="73" t="s">
        <v>611</v>
      </c>
      <c r="C6" s="73"/>
      <c r="D6" s="172"/>
      <c r="E6" s="172"/>
      <c r="F6" s="172"/>
      <c r="G6" s="172"/>
      <c r="H6" s="172"/>
      <c r="I6" s="172"/>
      <c r="J6" s="172"/>
      <c r="K6" s="172"/>
      <c r="L6" s="172"/>
      <c r="M6" s="172"/>
      <c r="N6" s="172"/>
      <c r="O6" s="172"/>
      <c r="P6" s="172"/>
      <c r="Q6" s="172"/>
      <c r="R6" s="172"/>
      <c r="S6" s="172"/>
      <c r="T6" s="172"/>
      <c r="U6" s="172"/>
      <c r="V6" s="172"/>
      <c r="W6" s="172"/>
      <c r="X6" s="172"/>
      <c r="Y6" s="172"/>
      <c r="Z6" s="172"/>
      <c r="AA6" s="172"/>
      <c r="AB6" s="172"/>
      <c r="AC6" s="172"/>
      <c r="AD6" s="172"/>
      <c r="AE6" s="172"/>
      <c r="AF6" s="172"/>
      <c r="AG6" s="172"/>
      <c r="AH6" s="172"/>
      <c r="AI6" s="172"/>
      <c r="AJ6" s="172"/>
      <c r="AK6" s="172"/>
    </row>
    <row r="7" spans="1:37" x14ac:dyDescent="0.25">
      <c r="A7" s="79" t="s">
        <v>274</v>
      </c>
      <c r="B7" s="74" t="s">
        <v>72</v>
      </c>
      <c r="C7" s="74"/>
      <c r="D7" s="172"/>
      <c r="E7" s="172"/>
      <c r="F7" s="172"/>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72"/>
    </row>
    <row r="8" spans="1:37" x14ac:dyDescent="0.25">
      <c r="A8" s="79" t="s">
        <v>275</v>
      </c>
      <c r="B8" s="74">
        <v>1987</v>
      </c>
      <c r="C8" s="74"/>
      <c r="D8" s="172"/>
      <c r="E8" s="172"/>
      <c r="F8" s="172"/>
      <c r="G8" s="172"/>
      <c r="H8" s="172"/>
      <c r="I8" s="172"/>
      <c r="J8" s="172"/>
      <c r="K8" s="172"/>
      <c r="L8" s="172"/>
      <c r="M8" s="172"/>
      <c r="N8" s="172"/>
      <c r="O8" s="172"/>
      <c r="P8" s="172"/>
      <c r="Q8" s="172"/>
      <c r="R8" s="172"/>
      <c r="S8" s="172"/>
      <c r="T8" s="172"/>
      <c r="U8" s="172"/>
      <c r="V8" s="172"/>
      <c r="W8" s="172"/>
      <c r="X8" s="172"/>
      <c r="Y8" s="172"/>
      <c r="Z8" s="172"/>
      <c r="AA8" s="172"/>
      <c r="AB8" s="172"/>
      <c r="AC8" s="172"/>
      <c r="AD8" s="172"/>
      <c r="AE8" s="172"/>
      <c r="AF8" s="172"/>
      <c r="AG8" s="172"/>
      <c r="AH8" s="172"/>
      <c r="AI8" s="172"/>
      <c r="AJ8" s="172"/>
      <c r="AK8" s="172"/>
    </row>
    <row r="9" spans="1:37" x14ac:dyDescent="0.25">
      <c r="A9" s="79" t="s">
        <v>276</v>
      </c>
      <c r="B9" s="74" t="s">
        <v>561</v>
      </c>
      <c r="C9" s="74"/>
      <c r="D9" s="172"/>
      <c r="E9" s="172"/>
      <c r="F9" s="172"/>
      <c r="G9" s="172"/>
      <c r="H9" s="172"/>
      <c r="I9" s="172"/>
      <c r="J9" s="172"/>
      <c r="K9" s="172"/>
      <c r="L9" s="172"/>
      <c r="M9" s="172"/>
      <c r="N9" s="172"/>
      <c r="O9" s="172"/>
      <c r="P9" s="172"/>
      <c r="Q9" s="172"/>
      <c r="R9" s="172"/>
      <c r="S9" s="172"/>
      <c r="T9" s="172"/>
      <c r="U9" s="172"/>
      <c r="V9" s="172"/>
      <c r="W9" s="172"/>
      <c r="X9" s="172"/>
      <c r="Y9" s="172"/>
      <c r="Z9" s="172"/>
      <c r="AA9" s="172"/>
      <c r="AB9" s="172"/>
      <c r="AC9" s="172"/>
      <c r="AD9" s="172"/>
      <c r="AE9" s="172"/>
      <c r="AF9" s="172"/>
      <c r="AG9" s="172"/>
      <c r="AH9" s="172"/>
      <c r="AI9" s="172"/>
      <c r="AJ9" s="172"/>
      <c r="AK9" s="172"/>
    </row>
    <row r="10" spans="1:37" ht="12.65" customHeight="1" x14ac:dyDescent="0.25">
      <c r="A10" s="79" t="s">
        <v>6</v>
      </c>
      <c r="B10" s="74" t="s">
        <v>443</v>
      </c>
      <c r="C10" s="74"/>
      <c r="D10" s="172"/>
      <c r="E10" s="172"/>
      <c r="F10" s="172"/>
      <c r="G10" s="172"/>
      <c r="H10" s="172"/>
      <c r="I10" s="172"/>
      <c r="J10" s="172"/>
      <c r="K10" s="172"/>
      <c r="L10" s="172"/>
      <c r="M10" s="172"/>
      <c r="N10" s="172"/>
      <c r="O10" s="172"/>
      <c r="P10" s="172"/>
      <c r="Q10" s="172"/>
      <c r="R10" s="172"/>
      <c r="S10" s="172"/>
      <c r="T10" s="172"/>
      <c r="U10" s="172"/>
      <c r="V10" s="172"/>
      <c r="W10" s="172"/>
      <c r="X10" s="172"/>
      <c r="Y10" s="172"/>
      <c r="Z10" s="172"/>
      <c r="AA10" s="172"/>
      <c r="AB10" s="172"/>
      <c r="AC10" s="172"/>
      <c r="AD10" s="172"/>
      <c r="AE10" s="172"/>
      <c r="AF10" s="172"/>
      <c r="AG10" s="172"/>
      <c r="AH10" s="172"/>
      <c r="AI10" s="172"/>
      <c r="AJ10" s="172"/>
      <c r="AK10" s="172"/>
    </row>
    <row r="11" spans="1:37" x14ac:dyDescent="0.25">
      <c r="A11" s="79" t="s">
        <v>277</v>
      </c>
      <c r="B11" s="74" t="s">
        <v>424</v>
      </c>
      <c r="C11" s="74"/>
      <c r="D11" s="172"/>
      <c r="E11" s="172"/>
      <c r="F11" s="172"/>
      <c r="G11" s="172"/>
      <c r="H11" s="172"/>
      <c r="I11" s="172"/>
      <c r="J11" s="172"/>
      <c r="K11" s="172"/>
      <c r="L11" s="172"/>
      <c r="M11" s="172"/>
      <c r="N11" s="172"/>
      <c r="O11" s="172"/>
      <c r="P11" s="172"/>
      <c r="Q11" s="172"/>
      <c r="R11" s="172"/>
      <c r="S11" s="172"/>
      <c r="T11" s="172"/>
      <c r="U11" s="172"/>
      <c r="V11" s="172"/>
      <c r="W11" s="172"/>
      <c r="X11" s="172"/>
      <c r="Y11" s="172"/>
      <c r="Z11" s="172"/>
      <c r="AA11" s="172"/>
      <c r="AB11" s="172"/>
      <c r="AC11" s="172"/>
      <c r="AD11" s="172"/>
      <c r="AE11" s="172"/>
      <c r="AF11" s="172"/>
      <c r="AG11" s="172"/>
      <c r="AH11" s="172"/>
      <c r="AI11" s="172"/>
      <c r="AJ11" s="172"/>
      <c r="AK11" s="172"/>
    </row>
    <row r="12" spans="1:37" ht="12.65" customHeight="1" x14ac:dyDescent="0.25">
      <c r="A12" s="79" t="s">
        <v>278</v>
      </c>
      <c r="B12" s="74" t="s">
        <v>562</v>
      </c>
      <c r="C12" s="74"/>
      <c r="D12" s="172"/>
      <c r="E12" s="172"/>
      <c r="F12" s="172"/>
      <c r="G12" s="172"/>
      <c r="H12" s="172"/>
      <c r="I12" s="172"/>
      <c r="J12" s="172"/>
      <c r="K12" s="172"/>
      <c r="L12" s="172"/>
      <c r="M12" s="172"/>
      <c r="N12" s="172"/>
      <c r="O12" s="172"/>
      <c r="P12" s="172"/>
      <c r="Q12" s="172"/>
      <c r="R12" s="172"/>
      <c r="S12" s="172"/>
      <c r="T12" s="172"/>
      <c r="U12" s="172"/>
      <c r="V12" s="172"/>
      <c r="W12" s="172"/>
      <c r="X12" s="172"/>
      <c r="Y12" s="172"/>
      <c r="Z12" s="172"/>
      <c r="AA12" s="172"/>
      <c r="AB12" s="172"/>
      <c r="AC12" s="172"/>
      <c r="AD12" s="172"/>
      <c r="AE12" s="172"/>
      <c r="AF12" s="172"/>
      <c r="AG12" s="172"/>
      <c r="AH12" s="172"/>
      <c r="AI12" s="172"/>
      <c r="AJ12" s="172"/>
      <c r="AK12" s="172"/>
    </row>
    <row r="13" spans="1:37" ht="12.65" customHeight="1" x14ac:dyDescent="0.25">
      <c r="A13" s="79" t="s">
        <v>618</v>
      </c>
      <c r="B13" s="74">
        <v>2</v>
      </c>
      <c r="C13" s="74"/>
      <c r="D13" s="172"/>
      <c r="E13" s="172"/>
      <c r="F13" s="172"/>
      <c r="G13" s="172"/>
      <c r="H13" s="172"/>
      <c r="I13" s="172"/>
      <c r="J13" s="172"/>
      <c r="K13" s="172"/>
      <c r="L13" s="172"/>
      <c r="M13" s="172"/>
      <c r="N13" s="172"/>
      <c r="O13" s="172"/>
      <c r="P13" s="172"/>
      <c r="Q13" s="172"/>
      <c r="R13" s="172"/>
      <c r="S13" s="172"/>
      <c r="T13" s="172"/>
      <c r="U13" s="172"/>
      <c r="V13" s="172"/>
      <c r="W13" s="172"/>
      <c r="X13" s="172"/>
      <c r="Y13" s="172"/>
      <c r="Z13" s="172"/>
      <c r="AA13" s="172"/>
      <c r="AB13" s="172"/>
      <c r="AC13" s="172"/>
      <c r="AD13" s="172"/>
      <c r="AE13" s="172"/>
      <c r="AF13" s="172"/>
      <c r="AG13" s="172"/>
      <c r="AH13" s="172"/>
      <c r="AI13" s="172"/>
      <c r="AJ13" s="172"/>
      <c r="AK13" s="172"/>
    </row>
    <row r="14" spans="1:37" ht="12.65" customHeight="1" x14ac:dyDescent="0.25">
      <c r="A14" s="79" t="s">
        <v>280</v>
      </c>
      <c r="B14" s="74">
        <v>616</v>
      </c>
      <c r="C14" s="74"/>
      <c r="D14" s="172"/>
      <c r="E14" s="172"/>
      <c r="F14" s="172"/>
      <c r="G14" s="172"/>
      <c r="H14" s="172"/>
      <c r="I14" s="172"/>
      <c r="J14" s="172"/>
      <c r="K14" s="172"/>
      <c r="L14" s="172"/>
      <c r="M14" s="172"/>
      <c r="N14" s="172"/>
      <c r="O14" s="172"/>
      <c r="P14" s="172"/>
      <c r="Q14" s="172"/>
      <c r="R14" s="172"/>
      <c r="S14" s="172"/>
      <c r="T14" s="172"/>
      <c r="U14" s="172"/>
      <c r="V14" s="172"/>
      <c r="W14" s="172"/>
      <c r="X14" s="172"/>
      <c r="Y14" s="172"/>
      <c r="Z14" s="172"/>
      <c r="AA14" s="172"/>
      <c r="AB14" s="172"/>
      <c r="AC14" s="172"/>
      <c r="AD14" s="172"/>
      <c r="AE14" s="172"/>
      <c r="AF14" s="172"/>
      <c r="AG14" s="172"/>
      <c r="AH14" s="172"/>
      <c r="AI14" s="172"/>
      <c r="AJ14" s="172"/>
      <c r="AK14" s="172"/>
    </row>
    <row r="15" spans="1:37" x14ac:dyDescent="0.25">
      <c r="A15" s="79" t="s">
        <v>621</v>
      </c>
      <c r="B15" s="74">
        <v>616</v>
      </c>
      <c r="C15" s="74"/>
      <c r="D15" s="172"/>
      <c r="E15" s="172"/>
      <c r="F15" s="172"/>
      <c r="G15" s="172"/>
      <c r="H15" s="172"/>
      <c r="I15" s="172"/>
      <c r="J15" s="172"/>
      <c r="K15" s="172"/>
      <c r="L15" s="172"/>
      <c r="M15" s="172"/>
      <c r="N15" s="172"/>
      <c r="O15" s="172"/>
      <c r="P15" s="172"/>
      <c r="Q15" s="172"/>
      <c r="R15" s="172"/>
      <c r="S15" s="172"/>
      <c r="T15" s="172"/>
      <c r="U15" s="172"/>
      <c r="V15" s="172"/>
      <c r="W15" s="172"/>
      <c r="X15" s="172"/>
      <c r="Y15" s="172"/>
      <c r="Z15" s="172"/>
      <c r="AA15" s="172"/>
      <c r="AB15" s="172"/>
      <c r="AC15" s="172"/>
      <c r="AD15" s="172"/>
      <c r="AE15" s="172"/>
      <c r="AF15" s="172"/>
      <c r="AG15" s="172"/>
      <c r="AH15" s="172"/>
      <c r="AI15" s="172"/>
      <c r="AJ15" s="172"/>
      <c r="AK15" s="172"/>
    </row>
    <row r="16" spans="1:37" x14ac:dyDescent="0.25">
      <c r="A16" s="79" t="s">
        <v>282</v>
      </c>
      <c r="B16" s="74" t="s">
        <v>566</v>
      </c>
      <c r="C16" s="74"/>
      <c r="D16" s="172"/>
      <c r="E16" s="172"/>
      <c r="F16" s="172"/>
      <c r="G16" s="172"/>
      <c r="H16" s="172"/>
      <c r="I16" s="172"/>
      <c r="J16" s="172"/>
      <c r="K16" s="172"/>
      <c r="L16" s="172"/>
      <c r="M16" s="172"/>
      <c r="N16" s="172"/>
      <c r="O16" s="172"/>
      <c r="P16" s="172"/>
      <c r="Q16" s="172"/>
      <c r="R16" s="172"/>
      <c r="S16" s="172"/>
      <c r="T16" s="172"/>
      <c r="U16" s="172"/>
      <c r="V16" s="172"/>
      <c r="W16" s="172"/>
      <c r="X16" s="172"/>
      <c r="Y16" s="172"/>
      <c r="Z16" s="172"/>
      <c r="AA16" s="172"/>
      <c r="AB16" s="172"/>
      <c r="AC16" s="172"/>
      <c r="AD16" s="172"/>
      <c r="AE16" s="172"/>
      <c r="AF16" s="172"/>
      <c r="AG16" s="172"/>
      <c r="AH16" s="172"/>
      <c r="AI16" s="172"/>
      <c r="AJ16" s="172"/>
      <c r="AK16" s="172"/>
    </row>
    <row r="17" spans="1:37" ht="12.65" customHeight="1" x14ac:dyDescent="0.25">
      <c r="A17" s="79" t="s">
        <v>693</v>
      </c>
      <c r="B17" s="180"/>
      <c r="C17" s="180"/>
      <c r="D17" s="172"/>
      <c r="E17" s="172"/>
      <c r="F17" s="172"/>
      <c r="G17" s="172"/>
      <c r="H17" s="172"/>
      <c r="I17" s="172"/>
      <c r="J17" s="172"/>
      <c r="K17" s="172"/>
      <c r="L17" s="172"/>
      <c r="M17" s="172"/>
      <c r="N17" s="172"/>
      <c r="O17" s="172"/>
      <c r="P17" s="172"/>
      <c r="Q17" s="172"/>
      <c r="R17" s="172"/>
      <c r="S17" s="172"/>
      <c r="T17" s="172"/>
      <c r="U17" s="172"/>
      <c r="V17" s="172"/>
      <c r="W17" s="172"/>
      <c r="X17" s="172"/>
      <c r="Y17" s="172"/>
      <c r="Z17" s="172"/>
      <c r="AA17" s="172"/>
      <c r="AB17" s="172"/>
      <c r="AC17" s="172"/>
      <c r="AD17" s="172"/>
      <c r="AE17" s="172"/>
      <c r="AF17" s="172"/>
      <c r="AG17" s="172"/>
      <c r="AH17" s="172"/>
      <c r="AI17" s="172"/>
      <c r="AJ17" s="172"/>
      <c r="AK17" s="172"/>
    </row>
    <row r="18" spans="1:37" x14ac:dyDescent="0.25">
      <c r="A18" s="79" t="s">
        <v>284</v>
      </c>
      <c r="B18" s="181">
        <v>45135</v>
      </c>
      <c r="C18" s="181"/>
      <c r="D18" s="172"/>
      <c r="E18" s="172"/>
      <c r="F18" s="172"/>
      <c r="G18" s="172"/>
      <c r="H18" s="172"/>
      <c r="I18" s="172"/>
      <c r="J18" s="172"/>
      <c r="K18" s="172"/>
      <c r="L18" s="172"/>
      <c r="M18" s="172"/>
      <c r="N18" s="172"/>
      <c r="O18" s="172"/>
      <c r="P18" s="172"/>
      <c r="Q18" s="172"/>
      <c r="R18" s="172"/>
      <c r="S18" s="172"/>
      <c r="T18" s="172"/>
      <c r="U18" s="172"/>
      <c r="V18" s="172"/>
      <c r="W18" s="172"/>
      <c r="X18" s="172"/>
      <c r="Y18" s="172"/>
      <c r="Z18" s="172"/>
      <c r="AA18" s="172"/>
      <c r="AB18" s="172"/>
      <c r="AC18" s="172"/>
      <c r="AD18" s="172"/>
      <c r="AE18" s="172"/>
      <c r="AF18" s="172"/>
      <c r="AG18" s="172"/>
      <c r="AH18" s="172"/>
      <c r="AI18" s="172"/>
      <c r="AJ18" s="172"/>
      <c r="AK18" s="172"/>
    </row>
    <row r="19" spans="1:37" x14ac:dyDescent="0.25">
      <c r="A19" s="79" t="s">
        <v>285</v>
      </c>
      <c r="B19" s="181">
        <v>45135</v>
      </c>
      <c r="C19" s="181"/>
      <c r="D19" s="172"/>
      <c r="E19" s="172"/>
      <c r="F19" s="172"/>
      <c r="G19" s="172"/>
      <c r="H19" s="172"/>
      <c r="I19" s="172"/>
      <c r="J19" s="172"/>
      <c r="K19" s="172"/>
      <c r="L19" s="172"/>
      <c r="M19" s="172"/>
      <c r="N19" s="172"/>
      <c r="O19" s="172"/>
      <c r="P19" s="172"/>
      <c r="Q19" s="172"/>
      <c r="R19" s="172"/>
      <c r="S19" s="172"/>
      <c r="T19" s="172"/>
      <c r="U19" s="172"/>
      <c r="V19" s="172"/>
      <c r="W19" s="172"/>
      <c r="X19" s="172"/>
      <c r="Y19" s="172"/>
      <c r="Z19" s="172"/>
      <c r="AA19" s="172"/>
      <c r="AB19" s="172"/>
      <c r="AC19" s="172"/>
      <c r="AD19" s="172"/>
      <c r="AE19" s="172"/>
      <c r="AF19" s="172"/>
      <c r="AG19" s="172"/>
      <c r="AH19" s="172"/>
      <c r="AI19" s="172"/>
      <c r="AJ19" s="172"/>
      <c r="AK19" s="172"/>
    </row>
    <row r="20" spans="1:37" x14ac:dyDescent="0.25">
      <c r="A20" s="79" t="s">
        <v>286</v>
      </c>
      <c r="B20" s="74" t="s">
        <v>294</v>
      </c>
      <c r="C20" s="74"/>
      <c r="D20" s="172"/>
      <c r="E20" s="172"/>
      <c r="F20" s="172"/>
      <c r="G20" s="172"/>
      <c r="H20" s="172"/>
      <c r="I20" s="172"/>
      <c r="J20" s="172"/>
      <c r="K20" s="172"/>
      <c r="L20" s="172"/>
      <c r="M20" s="172"/>
      <c r="N20" s="172"/>
      <c r="O20" s="172"/>
      <c r="P20" s="172"/>
      <c r="Q20" s="172"/>
      <c r="R20" s="172"/>
      <c r="S20" s="172"/>
      <c r="T20" s="172"/>
      <c r="U20" s="172"/>
      <c r="V20" s="172"/>
      <c r="W20" s="172"/>
      <c r="X20" s="172"/>
      <c r="Y20" s="172"/>
      <c r="Z20" s="172"/>
      <c r="AA20" s="172"/>
      <c r="AB20" s="172"/>
      <c r="AC20" s="172"/>
      <c r="AD20" s="172"/>
      <c r="AE20" s="172"/>
      <c r="AF20" s="172"/>
      <c r="AG20" s="172"/>
      <c r="AH20" s="172"/>
      <c r="AI20" s="172"/>
      <c r="AJ20" s="172"/>
      <c r="AK20" s="172"/>
    </row>
    <row r="21" spans="1:37" x14ac:dyDescent="0.25">
      <c r="A21" s="79" t="s">
        <v>287</v>
      </c>
      <c r="B21" s="74" t="s">
        <v>295</v>
      </c>
      <c r="C21" s="74"/>
      <c r="D21" s="172"/>
      <c r="E21" s="172"/>
      <c r="F21" s="172"/>
      <c r="G21" s="172"/>
      <c r="H21" s="172"/>
      <c r="I21" s="172"/>
      <c r="J21" s="172"/>
      <c r="K21" s="172"/>
      <c r="L21" s="172"/>
      <c r="M21" s="172"/>
      <c r="N21" s="172"/>
      <c r="O21" s="172"/>
      <c r="P21" s="172"/>
      <c r="Q21" s="172"/>
      <c r="R21" s="172"/>
      <c r="S21" s="172"/>
      <c r="T21" s="172"/>
      <c r="U21" s="172"/>
      <c r="V21" s="172"/>
      <c r="W21" s="172"/>
      <c r="X21" s="172"/>
      <c r="Y21" s="172"/>
      <c r="Z21" s="172"/>
      <c r="AA21" s="172"/>
      <c r="AB21" s="172"/>
      <c r="AC21" s="172"/>
      <c r="AD21" s="172"/>
      <c r="AE21" s="172"/>
      <c r="AF21" s="172"/>
      <c r="AG21" s="172"/>
      <c r="AH21" s="172"/>
      <c r="AI21" s="172"/>
      <c r="AJ21" s="172"/>
      <c r="AK21" s="172"/>
    </row>
    <row r="23" spans="1:37" x14ac:dyDescent="0.25">
      <c r="B23" s="84" t="str">
        <f>HYPERLINK("#'Factor List'!A1","Back to Factor List")</f>
        <v>Back to Factor List</v>
      </c>
    </row>
    <row r="24" spans="1:37" x14ac:dyDescent="0.25">
      <c r="B24" s="84" t="str">
        <f>HYPERLINK("#'Assumptions'!A1","Assumptions")</f>
        <v>Assumptions</v>
      </c>
    </row>
    <row r="26" spans="1:37" ht="13" x14ac:dyDescent="0.25">
      <c r="A26" s="85" t="s">
        <v>722</v>
      </c>
      <c r="B26" s="85">
        <v>25</v>
      </c>
      <c r="C26" s="85">
        <v>26</v>
      </c>
      <c r="D26" s="85">
        <v>27</v>
      </c>
      <c r="E26" s="85">
        <v>28</v>
      </c>
      <c r="F26" s="85">
        <v>29</v>
      </c>
      <c r="G26" s="85">
        <v>30</v>
      </c>
      <c r="H26" s="85">
        <v>31</v>
      </c>
      <c r="I26" s="85">
        <v>32</v>
      </c>
      <c r="J26" s="85">
        <v>33</v>
      </c>
      <c r="K26" s="85">
        <v>34</v>
      </c>
      <c r="L26" s="85">
        <v>35</v>
      </c>
      <c r="M26" s="85">
        <v>36</v>
      </c>
      <c r="N26" s="85">
        <v>37</v>
      </c>
      <c r="O26" s="85">
        <v>38</v>
      </c>
      <c r="P26" s="85">
        <v>39</v>
      </c>
      <c r="Q26" s="85">
        <v>40</v>
      </c>
      <c r="R26" s="85">
        <v>41</v>
      </c>
      <c r="S26" s="85">
        <v>42</v>
      </c>
      <c r="T26" s="85">
        <v>43</v>
      </c>
      <c r="U26" s="85">
        <v>44</v>
      </c>
      <c r="V26" s="85">
        <v>45</v>
      </c>
      <c r="W26" s="85">
        <v>46</v>
      </c>
      <c r="X26" s="85">
        <v>47</v>
      </c>
      <c r="Y26" s="85">
        <v>48</v>
      </c>
      <c r="Z26" s="85">
        <v>49</v>
      </c>
      <c r="AA26" s="85">
        <v>50</v>
      </c>
      <c r="AB26" s="85">
        <v>51</v>
      </c>
      <c r="AC26" s="85">
        <v>52</v>
      </c>
      <c r="AD26" s="85">
        <v>53</v>
      </c>
      <c r="AE26" s="85">
        <v>54</v>
      </c>
      <c r="AF26" s="85">
        <v>55</v>
      </c>
      <c r="AG26" s="85">
        <v>56</v>
      </c>
      <c r="AH26" s="85">
        <v>57</v>
      </c>
      <c r="AI26" s="85">
        <v>58</v>
      </c>
      <c r="AJ26" s="85">
        <v>59</v>
      </c>
      <c r="AK26" s="85">
        <v>60</v>
      </c>
    </row>
    <row r="27" spans="1:37" x14ac:dyDescent="0.25">
      <c r="A27" s="86">
        <v>0</v>
      </c>
      <c r="B27" s="87">
        <v>11.55</v>
      </c>
      <c r="C27" s="87">
        <v>11.72</v>
      </c>
      <c r="D27" s="87">
        <v>11.88</v>
      </c>
      <c r="E27" s="87">
        <v>12.05</v>
      </c>
      <c r="F27" s="87">
        <v>12.22</v>
      </c>
      <c r="G27" s="87">
        <v>12.4</v>
      </c>
      <c r="H27" s="87">
        <v>12.57</v>
      </c>
      <c r="I27" s="87">
        <v>12.75</v>
      </c>
      <c r="J27" s="87">
        <v>12.94</v>
      </c>
      <c r="K27" s="87">
        <v>13.12</v>
      </c>
      <c r="L27" s="87">
        <v>13.31</v>
      </c>
      <c r="M27" s="87">
        <v>13.5</v>
      </c>
      <c r="N27" s="87">
        <v>13.7</v>
      </c>
      <c r="O27" s="87">
        <v>13.9</v>
      </c>
      <c r="P27" s="87">
        <v>14.1</v>
      </c>
      <c r="Q27" s="87">
        <v>14.31</v>
      </c>
      <c r="R27" s="87">
        <v>14.52</v>
      </c>
      <c r="S27" s="87">
        <v>14.74</v>
      </c>
      <c r="T27" s="87">
        <v>14.96</v>
      </c>
      <c r="U27" s="87">
        <v>15.19</v>
      </c>
      <c r="V27" s="87">
        <v>15.42</v>
      </c>
      <c r="W27" s="87">
        <v>15.66</v>
      </c>
      <c r="X27" s="87">
        <v>15.9</v>
      </c>
      <c r="Y27" s="87">
        <v>16.149999999999999</v>
      </c>
      <c r="Z27" s="87">
        <v>16.41</v>
      </c>
      <c r="AA27" s="87">
        <v>16.670000000000002</v>
      </c>
      <c r="AB27" s="87">
        <v>16.940000000000001</v>
      </c>
      <c r="AC27" s="87">
        <v>17.22</v>
      </c>
      <c r="AD27" s="87">
        <v>17.510000000000002</v>
      </c>
      <c r="AE27" s="87">
        <v>17.809999999999999</v>
      </c>
      <c r="AF27" s="87">
        <v>18.12</v>
      </c>
      <c r="AG27" s="87">
        <v>18.43</v>
      </c>
      <c r="AH27" s="87">
        <v>18.760000000000002</v>
      </c>
      <c r="AI27" s="87">
        <v>19.11</v>
      </c>
      <c r="AJ27" s="87">
        <v>19.47</v>
      </c>
      <c r="AK27" s="87">
        <v>19.850000000000001</v>
      </c>
    </row>
    <row r="28" spans="1:37" x14ac:dyDescent="0.25">
      <c r="A28" s="86">
        <v>1</v>
      </c>
      <c r="B28" s="87">
        <v>11.57</v>
      </c>
      <c r="C28" s="87">
        <v>11.73</v>
      </c>
      <c r="D28" s="87">
        <v>11.9</v>
      </c>
      <c r="E28" s="87">
        <v>12.06</v>
      </c>
      <c r="F28" s="87">
        <v>12.24</v>
      </c>
      <c r="G28" s="87">
        <v>12.41</v>
      </c>
      <c r="H28" s="87">
        <v>12.59</v>
      </c>
      <c r="I28" s="87">
        <v>12.77</v>
      </c>
      <c r="J28" s="87">
        <v>12.95</v>
      </c>
      <c r="K28" s="87">
        <v>13.14</v>
      </c>
      <c r="L28" s="87">
        <v>13.33</v>
      </c>
      <c r="M28" s="87">
        <v>13.52</v>
      </c>
      <c r="N28" s="87">
        <v>13.72</v>
      </c>
      <c r="O28" s="87">
        <v>13.92</v>
      </c>
      <c r="P28" s="87">
        <v>14.12</v>
      </c>
      <c r="Q28" s="87">
        <v>14.33</v>
      </c>
      <c r="R28" s="87">
        <v>14.54</v>
      </c>
      <c r="S28" s="87">
        <v>14.76</v>
      </c>
      <c r="T28" s="87">
        <v>14.98</v>
      </c>
      <c r="U28" s="87">
        <v>15.21</v>
      </c>
      <c r="V28" s="87">
        <v>15.44</v>
      </c>
      <c r="W28" s="87">
        <v>15.68</v>
      </c>
      <c r="X28" s="87">
        <v>15.92</v>
      </c>
      <c r="Y28" s="87">
        <v>16.170000000000002</v>
      </c>
      <c r="Z28" s="87">
        <v>16.43</v>
      </c>
      <c r="AA28" s="87">
        <v>16.7</v>
      </c>
      <c r="AB28" s="87">
        <v>16.97</v>
      </c>
      <c r="AC28" s="87">
        <v>17.25</v>
      </c>
      <c r="AD28" s="87">
        <v>17.54</v>
      </c>
      <c r="AE28" s="87">
        <v>17.829999999999998</v>
      </c>
      <c r="AF28" s="87">
        <v>18.14</v>
      </c>
      <c r="AG28" s="87">
        <v>18.46</v>
      </c>
      <c r="AH28" s="87">
        <v>18.79</v>
      </c>
      <c r="AI28" s="87">
        <v>19.14</v>
      </c>
      <c r="AJ28" s="87">
        <v>19.5</v>
      </c>
      <c r="AK28" s="87"/>
    </row>
    <row r="29" spans="1:37" x14ac:dyDescent="0.25">
      <c r="A29" s="86">
        <v>2</v>
      </c>
      <c r="B29" s="87">
        <v>11.58</v>
      </c>
      <c r="C29" s="87">
        <v>11.74</v>
      </c>
      <c r="D29" s="87">
        <v>11.91</v>
      </c>
      <c r="E29" s="87">
        <v>12.08</v>
      </c>
      <c r="F29" s="87">
        <v>12.25</v>
      </c>
      <c r="G29" s="87">
        <v>12.42</v>
      </c>
      <c r="H29" s="87">
        <v>12.6</v>
      </c>
      <c r="I29" s="87">
        <v>12.78</v>
      </c>
      <c r="J29" s="87">
        <v>12.97</v>
      </c>
      <c r="K29" s="87">
        <v>13.15</v>
      </c>
      <c r="L29" s="87">
        <v>13.34</v>
      </c>
      <c r="M29" s="87">
        <v>13.54</v>
      </c>
      <c r="N29" s="87">
        <v>13.73</v>
      </c>
      <c r="O29" s="87">
        <v>13.93</v>
      </c>
      <c r="P29" s="87">
        <v>14.14</v>
      </c>
      <c r="Q29" s="87">
        <v>14.35</v>
      </c>
      <c r="R29" s="87">
        <v>14.56</v>
      </c>
      <c r="S29" s="87">
        <v>14.78</v>
      </c>
      <c r="T29" s="87">
        <v>15</v>
      </c>
      <c r="U29" s="87">
        <v>15.23</v>
      </c>
      <c r="V29" s="87">
        <v>15.46</v>
      </c>
      <c r="W29" s="87">
        <v>15.7</v>
      </c>
      <c r="X29" s="87">
        <v>15.94</v>
      </c>
      <c r="Y29" s="87">
        <v>16.2</v>
      </c>
      <c r="Z29" s="87">
        <v>16.45</v>
      </c>
      <c r="AA29" s="87">
        <v>16.72</v>
      </c>
      <c r="AB29" s="87">
        <v>16.989999999999998</v>
      </c>
      <c r="AC29" s="87">
        <v>17.27</v>
      </c>
      <c r="AD29" s="87">
        <v>17.559999999999999</v>
      </c>
      <c r="AE29" s="87">
        <v>17.86</v>
      </c>
      <c r="AF29" s="87">
        <v>18.170000000000002</v>
      </c>
      <c r="AG29" s="87">
        <v>18.489999999999998</v>
      </c>
      <c r="AH29" s="87">
        <v>18.82</v>
      </c>
      <c r="AI29" s="87">
        <v>19.170000000000002</v>
      </c>
      <c r="AJ29" s="87">
        <v>19.53</v>
      </c>
      <c r="AK29" s="87"/>
    </row>
    <row r="30" spans="1:37" x14ac:dyDescent="0.25">
      <c r="A30" s="86">
        <v>3</v>
      </c>
      <c r="B30" s="87">
        <v>11.59</v>
      </c>
      <c r="C30" s="87">
        <v>11.76</v>
      </c>
      <c r="D30" s="87">
        <v>11.92</v>
      </c>
      <c r="E30" s="87">
        <v>12.09</v>
      </c>
      <c r="F30" s="87">
        <v>12.26</v>
      </c>
      <c r="G30" s="87">
        <v>12.44</v>
      </c>
      <c r="H30" s="87">
        <v>12.62</v>
      </c>
      <c r="I30" s="87">
        <v>12.8</v>
      </c>
      <c r="J30" s="87">
        <v>12.98</v>
      </c>
      <c r="K30" s="87">
        <v>13.17</v>
      </c>
      <c r="L30" s="87">
        <v>13.36</v>
      </c>
      <c r="M30" s="87">
        <v>13.55</v>
      </c>
      <c r="N30" s="87">
        <v>13.75</v>
      </c>
      <c r="O30" s="87">
        <v>13.95</v>
      </c>
      <c r="P30" s="87">
        <v>14.16</v>
      </c>
      <c r="Q30" s="87">
        <v>14.37</v>
      </c>
      <c r="R30" s="87">
        <v>14.58</v>
      </c>
      <c r="S30" s="87">
        <v>14.8</v>
      </c>
      <c r="T30" s="87">
        <v>15.02</v>
      </c>
      <c r="U30" s="87">
        <v>15.25</v>
      </c>
      <c r="V30" s="87">
        <v>15.48</v>
      </c>
      <c r="W30" s="87">
        <v>15.72</v>
      </c>
      <c r="X30" s="87">
        <v>15.96</v>
      </c>
      <c r="Y30" s="87">
        <v>16.22</v>
      </c>
      <c r="Z30" s="87">
        <v>16.47</v>
      </c>
      <c r="AA30" s="87">
        <v>16.739999999999998</v>
      </c>
      <c r="AB30" s="87">
        <v>17.010000000000002</v>
      </c>
      <c r="AC30" s="87">
        <v>17.3</v>
      </c>
      <c r="AD30" s="87">
        <v>17.59</v>
      </c>
      <c r="AE30" s="87">
        <v>17.88</v>
      </c>
      <c r="AF30" s="87">
        <v>18.190000000000001</v>
      </c>
      <c r="AG30" s="87">
        <v>18.52</v>
      </c>
      <c r="AH30" s="87">
        <v>18.850000000000001</v>
      </c>
      <c r="AI30" s="87">
        <v>19.2</v>
      </c>
      <c r="AJ30" s="87">
        <v>19.559999999999999</v>
      </c>
      <c r="AK30" s="87"/>
    </row>
    <row r="31" spans="1:37" x14ac:dyDescent="0.25">
      <c r="A31" s="86">
        <v>4</v>
      </c>
      <c r="B31" s="87">
        <v>11.61</v>
      </c>
      <c r="C31" s="87">
        <v>11.77</v>
      </c>
      <c r="D31" s="87">
        <v>11.94</v>
      </c>
      <c r="E31" s="87">
        <v>12.11</v>
      </c>
      <c r="F31" s="87">
        <v>12.28</v>
      </c>
      <c r="G31" s="87">
        <v>12.45</v>
      </c>
      <c r="H31" s="87">
        <v>12.63</v>
      </c>
      <c r="I31" s="87">
        <v>12.81</v>
      </c>
      <c r="J31" s="87">
        <v>13</v>
      </c>
      <c r="K31" s="87">
        <v>13.18</v>
      </c>
      <c r="L31" s="87">
        <v>13.38</v>
      </c>
      <c r="M31" s="87">
        <v>13.57</v>
      </c>
      <c r="N31" s="87">
        <v>13.77</v>
      </c>
      <c r="O31" s="87">
        <v>13.97</v>
      </c>
      <c r="P31" s="87">
        <v>14.17</v>
      </c>
      <c r="Q31" s="87">
        <v>14.38</v>
      </c>
      <c r="R31" s="87">
        <v>14.6</v>
      </c>
      <c r="S31" s="87">
        <v>14.82</v>
      </c>
      <c r="T31" s="87">
        <v>15.04</v>
      </c>
      <c r="U31" s="87">
        <v>15.27</v>
      </c>
      <c r="V31" s="87">
        <v>15.5</v>
      </c>
      <c r="W31" s="87">
        <v>15.74</v>
      </c>
      <c r="X31" s="87">
        <v>15.99</v>
      </c>
      <c r="Y31" s="87">
        <v>16.239999999999998</v>
      </c>
      <c r="Z31" s="87">
        <v>16.5</v>
      </c>
      <c r="AA31" s="87">
        <v>16.760000000000002</v>
      </c>
      <c r="AB31" s="87">
        <v>17.04</v>
      </c>
      <c r="AC31" s="87">
        <v>17.32</v>
      </c>
      <c r="AD31" s="87">
        <v>17.61</v>
      </c>
      <c r="AE31" s="87">
        <v>17.91</v>
      </c>
      <c r="AF31" s="87">
        <v>18.22</v>
      </c>
      <c r="AG31" s="87">
        <v>18.54</v>
      </c>
      <c r="AH31" s="87">
        <v>18.88</v>
      </c>
      <c r="AI31" s="87">
        <v>19.23</v>
      </c>
      <c r="AJ31" s="87">
        <v>19.600000000000001</v>
      </c>
      <c r="AK31" s="87"/>
    </row>
    <row r="32" spans="1:37" x14ac:dyDescent="0.25">
      <c r="A32" s="86">
        <v>5</v>
      </c>
      <c r="B32" s="87">
        <v>11.62</v>
      </c>
      <c r="C32" s="87">
        <v>11.78</v>
      </c>
      <c r="D32" s="87">
        <v>11.95</v>
      </c>
      <c r="E32" s="87">
        <v>12.12</v>
      </c>
      <c r="F32" s="87">
        <v>12.29</v>
      </c>
      <c r="G32" s="87">
        <v>12.47</v>
      </c>
      <c r="H32" s="87">
        <v>12.65</v>
      </c>
      <c r="I32" s="87">
        <v>12.83</v>
      </c>
      <c r="J32" s="87">
        <v>13.01</v>
      </c>
      <c r="K32" s="87">
        <v>13.2</v>
      </c>
      <c r="L32" s="87">
        <v>13.39</v>
      </c>
      <c r="M32" s="87">
        <v>13.59</v>
      </c>
      <c r="N32" s="87">
        <v>13.78</v>
      </c>
      <c r="O32" s="87">
        <v>13.99</v>
      </c>
      <c r="P32" s="87">
        <v>14.19</v>
      </c>
      <c r="Q32" s="87">
        <v>14.4</v>
      </c>
      <c r="R32" s="87">
        <v>14.61</v>
      </c>
      <c r="S32" s="87">
        <v>14.83</v>
      </c>
      <c r="T32" s="87">
        <v>15.06</v>
      </c>
      <c r="U32" s="87">
        <v>15.29</v>
      </c>
      <c r="V32" s="87">
        <v>15.52</v>
      </c>
      <c r="W32" s="87">
        <v>15.76</v>
      </c>
      <c r="X32" s="87">
        <v>16.010000000000002</v>
      </c>
      <c r="Y32" s="87">
        <v>16.260000000000002</v>
      </c>
      <c r="Z32" s="87">
        <v>16.52</v>
      </c>
      <c r="AA32" s="87">
        <v>16.79</v>
      </c>
      <c r="AB32" s="87">
        <v>17.059999999999999</v>
      </c>
      <c r="AC32" s="87">
        <v>17.34</v>
      </c>
      <c r="AD32" s="87">
        <v>17.63</v>
      </c>
      <c r="AE32" s="87">
        <v>17.940000000000001</v>
      </c>
      <c r="AF32" s="87">
        <v>18.25</v>
      </c>
      <c r="AG32" s="87">
        <v>18.57</v>
      </c>
      <c r="AH32" s="87">
        <v>18.91</v>
      </c>
      <c r="AI32" s="87">
        <v>19.260000000000002</v>
      </c>
      <c r="AJ32" s="87">
        <v>19.63</v>
      </c>
      <c r="AK32" s="87"/>
    </row>
    <row r="33" spans="1:37" x14ac:dyDescent="0.25">
      <c r="A33" s="86">
        <v>6</v>
      </c>
      <c r="B33" s="87">
        <v>11.63</v>
      </c>
      <c r="C33" s="87">
        <v>11.8</v>
      </c>
      <c r="D33" s="87">
        <v>11.97</v>
      </c>
      <c r="E33" s="87">
        <v>12.14</v>
      </c>
      <c r="F33" s="87">
        <v>12.31</v>
      </c>
      <c r="G33" s="87">
        <v>12.48</v>
      </c>
      <c r="H33" s="87">
        <v>12.66</v>
      </c>
      <c r="I33" s="87">
        <v>12.84</v>
      </c>
      <c r="J33" s="87">
        <v>13.03</v>
      </c>
      <c r="K33" s="87">
        <v>13.22</v>
      </c>
      <c r="L33" s="87">
        <v>13.41</v>
      </c>
      <c r="M33" s="87">
        <v>13.6</v>
      </c>
      <c r="N33" s="87">
        <v>13.8</v>
      </c>
      <c r="O33" s="87">
        <v>14</v>
      </c>
      <c r="P33" s="87">
        <v>14.21</v>
      </c>
      <c r="Q33" s="87">
        <v>14.42</v>
      </c>
      <c r="R33" s="87">
        <v>14.63</v>
      </c>
      <c r="S33" s="87">
        <v>14.85</v>
      </c>
      <c r="T33" s="87">
        <v>15.08</v>
      </c>
      <c r="U33" s="87">
        <v>15.31</v>
      </c>
      <c r="V33" s="87">
        <v>15.54</v>
      </c>
      <c r="W33" s="87">
        <v>15.78</v>
      </c>
      <c r="X33" s="87">
        <v>16.03</v>
      </c>
      <c r="Y33" s="87">
        <v>16.28</v>
      </c>
      <c r="Z33" s="87">
        <v>16.54</v>
      </c>
      <c r="AA33" s="87">
        <v>16.809999999999999</v>
      </c>
      <c r="AB33" s="87">
        <v>17.079999999999998</v>
      </c>
      <c r="AC33" s="87">
        <v>17.37</v>
      </c>
      <c r="AD33" s="87">
        <v>17.66</v>
      </c>
      <c r="AE33" s="87">
        <v>17.96</v>
      </c>
      <c r="AF33" s="87">
        <v>18.27</v>
      </c>
      <c r="AG33" s="87">
        <v>18.600000000000001</v>
      </c>
      <c r="AH33" s="87">
        <v>18.940000000000001</v>
      </c>
      <c r="AI33" s="87">
        <v>19.29</v>
      </c>
      <c r="AJ33" s="87">
        <v>19.66</v>
      </c>
      <c r="AK33" s="87"/>
    </row>
    <row r="34" spans="1:37" x14ac:dyDescent="0.25">
      <c r="A34" s="86">
        <v>7</v>
      </c>
      <c r="B34" s="87">
        <v>11.65</v>
      </c>
      <c r="C34" s="87">
        <v>11.81</v>
      </c>
      <c r="D34" s="87">
        <v>11.98</v>
      </c>
      <c r="E34" s="87">
        <v>12.15</v>
      </c>
      <c r="F34" s="87">
        <v>12.32</v>
      </c>
      <c r="G34" s="87">
        <v>12.5</v>
      </c>
      <c r="H34" s="87">
        <v>12.68</v>
      </c>
      <c r="I34" s="87">
        <v>12.86</v>
      </c>
      <c r="J34" s="87">
        <v>13.04</v>
      </c>
      <c r="K34" s="87">
        <v>13.23</v>
      </c>
      <c r="L34" s="87">
        <v>13.42</v>
      </c>
      <c r="M34" s="87">
        <v>13.62</v>
      </c>
      <c r="N34" s="87">
        <v>13.82</v>
      </c>
      <c r="O34" s="87">
        <v>14.02</v>
      </c>
      <c r="P34" s="87">
        <v>14.23</v>
      </c>
      <c r="Q34" s="87">
        <v>14.44</v>
      </c>
      <c r="R34" s="87">
        <v>14.65</v>
      </c>
      <c r="S34" s="87">
        <v>14.87</v>
      </c>
      <c r="T34" s="87">
        <v>15.1</v>
      </c>
      <c r="U34" s="87">
        <v>15.32</v>
      </c>
      <c r="V34" s="87">
        <v>15.56</v>
      </c>
      <c r="W34" s="87">
        <v>15.8</v>
      </c>
      <c r="X34" s="87">
        <v>16.05</v>
      </c>
      <c r="Y34" s="87">
        <v>16.3</v>
      </c>
      <c r="Z34" s="87">
        <v>16.559999999999999</v>
      </c>
      <c r="AA34" s="87">
        <v>16.829999999999998</v>
      </c>
      <c r="AB34" s="87">
        <v>17.11</v>
      </c>
      <c r="AC34" s="87">
        <v>17.39</v>
      </c>
      <c r="AD34" s="87">
        <v>17.68</v>
      </c>
      <c r="AE34" s="87">
        <v>17.989999999999998</v>
      </c>
      <c r="AF34" s="87">
        <v>18.3</v>
      </c>
      <c r="AG34" s="87">
        <v>18.63</v>
      </c>
      <c r="AH34" s="87">
        <v>18.97</v>
      </c>
      <c r="AI34" s="87">
        <v>19.32</v>
      </c>
      <c r="AJ34" s="87">
        <v>19.690000000000001</v>
      </c>
      <c r="AK34" s="87"/>
    </row>
    <row r="35" spans="1:37" x14ac:dyDescent="0.25">
      <c r="A35" s="86">
        <v>8</v>
      </c>
      <c r="B35" s="87">
        <v>11.66</v>
      </c>
      <c r="C35" s="87">
        <v>11.83</v>
      </c>
      <c r="D35" s="87">
        <v>11.99</v>
      </c>
      <c r="E35" s="87">
        <v>12.16</v>
      </c>
      <c r="F35" s="87">
        <v>12.34</v>
      </c>
      <c r="G35" s="87">
        <v>12.51</v>
      </c>
      <c r="H35" s="87">
        <v>12.69</v>
      </c>
      <c r="I35" s="87">
        <v>12.87</v>
      </c>
      <c r="J35" s="87">
        <v>13.06</v>
      </c>
      <c r="K35" s="87">
        <v>13.25</v>
      </c>
      <c r="L35" s="87">
        <v>13.44</v>
      </c>
      <c r="M35" s="87">
        <v>13.64</v>
      </c>
      <c r="N35" s="87">
        <v>13.83</v>
      </c>
      <c r="O35" s="87">
        <v>14.04</v>
      </c>
      <c r="P35" s="87">
        <v>14.24</v>
      </c>
      <c r="Q35" s="87">
        <v>14.45</v>
      </c>
      <c r="R35" s="87">
        <v>14.67</v>
      </c>
      <c r="S35" s="87">
        <v>14.89</v>
      </c>
      <c r="T35" s="87">
        <v>15.11</v>
      </c>
      <c r="U35" s="87">
        <v>15.34</v>
      </c>
      <c r="V35" s="87">
        <v>15.58</v>
      </c>
      <c r="W35" s="87">
        <v>15.82</v>
      </c>
      <c r="X35" s="87">
        <v>16.07</v>
      </c>
      <c r="Y35" s="87">
        <v>16.32</v>
      </c>
      <c r="Z35" s="87">
        <v>16.579999999999998</v>
      </c>
      <c r="AA35" s="87">
        <v>16.850000000000001</v>
      </c>
      <c r="AB35" s="87">
        <v>17.13</v>
      </c>
      <c r="AC35" s="87">
        <v>17.41</v>
      </c>
      <c r="AD35" s="87">
        <v>17.71</v>
      </c>
      <c r="AE35" s="87">
        <v>18.010000000000002</v>
      </c>
      <c r="AF35" s="87">
        <v>18.329999999999998</v>
      </c>
      <c r="AG35" s="87">
        <v>18.649999999999999</v>
      </c>
      <c r="AH35" s="87">
        <v>18.989999999999998</v>
      </c>
      <c r="AI35" s="87">
        <v>19.350000000000001</v>
      </c>
      <c r="AJ35" s="87">
        <v>19.72</v>
      </c>
      <c r="AK35" s="87"/>
    </row>
    <row r="36" spans="1:37" x14ac:dyDescent="0.25">
      <c r="A36" s="86">
        <v>9</v>
      </c>
      <c r="B36" s="87">
        <v>11.67</v>
      </c>
      <c r="C36" s="87">
        <v>11.84</v>
      </c>
      <c r="D36" s="87">
        <v>12.01</v>
      </c>
      <c r="E36" s="87">
        <v>12.18</v>
      </c>
      <c r="F36" s="87">
        <v>12.35</v>
      </c>
      <c r="G36" s="87">
        <v>12.53</v>
      </c>
      <c r="H36" s="87">
        <v>12.71</v>
      </c>
      <c r="I36" s="87">
        <v>12.89</v>
      </c>
      <c r="J36" s="87">
        <v>13.07</v>
      </c>
      <c r="K36" s="87">
        <v>13.26</v>
      </c>
      <c r="L36" s="87">
        <v>13.46</v>
      </c>
      <c r="M36" s="87">
        <v>13.65</v>
      </c>
      <c r="N36" s="87">
        <v>13.85</v>
      </c>
      <c r="O36" s="87">
        <v>14.05</v>
      </c>
      <c r="P36" s="87">
        <v>14.26</v>
      </c>
      <c r="Q36" s="87">
        <v>14.47</v>
      </c>
      <c r="R36" s="87">
        <v>14.69</v>
      </c>
      <c r="S36" s="87">
        <v>14.91</v>
      </c>
      <c r="T36" s="87">
        <v>15.13</v>
      </c>
      <c r="U36" s="87">
        <v>15.36</v>
      </c>
      <c r="V36" s="87">
        <v>15.6</v>
      </c>
      <c r="W36" s="87">
        <v>15.84</v>
      </c>
      <c r="X36" s="87">
        <v>16.09</v>
      </c>
      <c r="Y36" s="87">
        <v>16.34</v>
      </c>
      <c r="Z36" s="87">
        <v>16.61</v>
      </c>
      <c r="AA36" s="87">
        <v>16.88</v>
      </c>
      <c r="AB36" s="87">
        <v>17.149999999999999</v>
      </c>
      <c r="AC36" s="87">
        <v>17.440000000000001</v>
      </c>
      <c r="AD36" s="87">
        <v>17.73</v>
      </c>
      <c r="AE36" s="87">
        <v>18.04</v>
      </c>
      <c r="AF36" s="87">
        <v>18.350000000000001</v>
      </c>
      <c r="AG36" s="87">
        <v>18.68</v>
      </c>
      <c r="AH36" s="87">
        <v>19.02</v>
      </c>
      <c r="AI36" s="87">
        <v>19.38</v>
      </c>
      <c r="AJ36" s="87">
        <v>19.75</v>
      </c>
      <c r="AK36" s="87"/>
    </row>
    <row r="37" spans="1:37" x14ac:dyDescent="0.25">
      <c r="A37" s="86">
        <v>10</v>
      </c>
      <c r="B37" s="87">
        <v>11.69</v>
      </c>
      <c r="C37" s="87">
        <v>11.85</v>
      </c>
      <c r="D37" s="87">
        <v>12.02</v>
      </c>
      <c r="E37" s="87">
        <v>12.19</v>
      </c>
      <c r="F37" s="87">
        <v>12.37</v>
      </c>
      <c r="G37" s="87">
        <v>12.54</v>
      </c>
      <c r="H37" s="87">
        <v>12.72</v>
      </c>
      <c r="I37" s="87">
        <v>12.9</v>
      </c>
      <c r="J37" s="87">
        <v>13.09</v>
      </c>
      <c r="K37" s="87">
        <v>13.28</v>
      </c>
      <c r="L37" s="87">
        <v>13.47</v>
      </c>
      <c r="M37" s="87">
        <v>13.67</v>
      </c>
      <c r="N37" s="87">
        <v>13.87</v>
      </c>
      <c r="O37" s="87">
        <v>14.07</v>
      </c>
      <c r="P37" s="87">
        <v>14.28</v>
      </c>
      <c r="Q37" s="87">
        <v>14.49</v>
      </c>
      <c r="R37" s="87">
        <v>14.71</v>
      </c>
      <c r="S37" s="87">
        <v>14.93</v>
      </c>
      <c r="T37" s="87">
        <v>15.15</v>
      </c>
      <c r="U37" s="87">
        <v>15.38</v>
      </c>
      <c r="V37" s="87">
        <v>15.62</v>
      </c>
      <c r="W37" s="87">
        <v>15.86</v>
      </c>
      <c r="X37" s="87">
        <v>16.11</v>
      </c>
      <c r="Y37" s="87">
        <v>16.37</v>
      </c>
      <c r="Z37" s="87">
        <v>16.63</v>
      </c>
      <c r="AA37" s="87">
        <v>16.899999999999999</v>
      </c>
      <c r="AB37" s="87">
        <v>17.18</v>
      </c>
      <c r="AC37" s="87">
        <v>17.46</v>
      </c>
      <c r="AD37" s="87">
        <v>17.760000000000002</v>
      </c>
      <c r="AE37" s="87">
        <v>18.059999999999999</v>
      </c>
      <c r="AF37" s="87">
        <v>18.38</v>
      </c>
      <c r="AG37" s="87">
        <v>18.71</v>
      </c>
      <c r="AH37" s="87">
        <v>19.05</v>
      </c>
      <c r="AI37" s="87">
        <v>19.41</v>
      </c>
      <c r="AJ37" s="87">
        <v>19.78</v>
      </c>
      <c r="AK37" s="87"/>
    </row>
    <row r="38" spans="1:37" x14ac:dyDescent="0.25">
      <c r="A38" s="86">
        <v>11</v>
      </c>
      <c r="B38" s="87">
        <v>11.7</v>
      </c>
      <c r="C38" s="87">
        <v>11.87</v>
      </c>
      <c r="D38" s="87">
        <v>12.04</v>
      </c>
      <c r="E38" s="87">
        <v>12.21</v>
      </c>
      <c r="F38" s="87">
        <v>12.38</v>
      </c>
      <c r="G38" s="87">
        <v>12.56</v>
      </c>
      <c r="H38" s="87">
        <v>12.74</v>
      </c>
      <c r="I38" s="87">
        <v>12.92</v>
      </c>
      <c r="J38" s="87">
        <v>13.11</v>
      </c>
      <c r="K38" s="87">
        <v>13.3</v>
      </c>
      <c r="L38" s="87">
        <v>13.49</v>
      </c>
      <c r="M38" s="87">
        <v>13.68</v>
      </c>
      <c r="N38" s="87">
        <v>13.88</v>
      </c>
      <c r="O38" s="87">
        <v>14.09</v>
      </c>
      <c r="P38" s="87">
        <v>14.3</v>
      </c>
      <c r="Q38" s="87">
        <v>14.51</v>
      </c>
      <c r="R38" s="87">
        <v>14.72</v>
      </c>
      <c r="S38" s="87">
        <v>14.94</v>
      </c>
      <c r="T38" s="87">
        <v>15.17</v>
      </c>
      <c r="U38" s="87">
        <v>15.4</v>
      </c>
      <c r="V38" s="87">
        <v>15.64</v>
      </c>
      <c r="W38" s="87">
        <v>15.88</v>
      </c>
      <c r="X38" s="87">
        <v>16.13</v>
      </c>
      <c r="Y38" s="87">
        <v>16.39</v>
      </c>
      <c r="Z38" s="87">
        <v>16.649999999999999</v>
      </c>
      <c r="AA38" s="87">
        <v>16.920000000000002</v>
      </c>
      <c r="AB38" s="87">
        <v>17.2</v>
      </c>
      <c r="AC38" s="87">
        <v>17.489999999999998</v>
      </c>
      <c r="AD38" s="87">
        <v>17.78</v>
      </c>
      <c r="AE38" s="87">
        <v>18.09</v>
      </c>
      <c r="AF38" s="87">
        <v>18.41</v>
      </c>
      <c r="AG38" s="87">
        <v>18.739999999999998</v>
      </c>
      <c r="AH38" s="87">
        <v>19.079999999999998</v>
      </c>
      <c r="AI38" s="87">
        <v>19.440000000000001</v>
      </c>
      <c r="AJ38" s="87">
        <v>19.82</v>
      </c>
      <c r="AK38" s="87"/>
    </row>
    <row r="44" spans="1:37" ht="39.65" customHeight="1" x14ac:dyDescent="0.25"/>
    <row r="46" spans="1:37" ht="27.65" customHeight="1" x14ac:dyDescent="0.25"/>
  </sheetData>
  <sheetProtection algorithmName="SHA-512" hashValue="OniAcjuJbQB/6iT9HidzcQZ/OolHKT+8RkLqAi0ubyyhD7zV91lIEcEWtkCs6K3IOo457m7kkNVyzuiSZ1j81A==" saltValue="AYXF3fPlxkbM15Z1tvoUAg==" spinCount="100000" sheet="1" objects="1" scenarios="1"/>
  <conditionalFormatting sqref="A6:A21">
    <cfRule type="expression" dxfId="133" priority="11" stopIfTrue="1">
      <formula>MOD(ROW(),2)=0</formula>
    </cfRule>
    <cfRule type="expression" dxfId="132" priority="12" stopIfTrue="1">
      <formula>MOD(ROW(),2)&lt;&gt;0</formula>
    </cfRule>
  </conditionalFormatting>
  <conditionalFormatting sqref="A26:A38">
    <cfRule type="expression" dxfId="131" priority="27" stopIfTrue="1">
      <formula>MOD(ROW(),2)=0</formula>
    </cfRule>
    <cfRule type="expression" dxfId="130" priority="28" stopIfTrue="1">
      <formula>MOD(ROW(),2)&lt;&gt;0</formula>
    </cfRule>
  </conditionalFormatting>
  <conditionalFormatting sqref="B6:AK21">
    <cfRule type="expression" dxfId="129" priority="1" stopIfTrue="1">
      <formula>MOD(ROW(),2)=0</formula>
    </cfRule>
    <cfRule type="expression" dxfId="128" priority="2" stopIfTrue="1">
      <formula>MOD(ROW(),2)&lt;&gt;0</formula>
    </cfRule>
  </conditionalFormatting>
  <conditionalFormatting sqref="B26:AK38">
    <cfRule type="expression" dxfId="127" priority="7" stopIfTrue="1">
      <formula>MOD(ROW(),2)=0</formula>
    </cfRule>
    <cfRule type="expression" dxfId="126" priority="8"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10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600-000000000000}">
  <sheetPr codeName="Sheet120"/>
  <dimension ref="A1:L46"/>
  <sheetViews>
    <sheetView showGridLines="0" zoomScale="85" zoomScaleNormal="85" workbookViewId="0">
      <selection activeCell="I26" sqref="I26"/>
    </sheetView>
  </sheetViews>
  <sheetFormatPr defaultColWidth="10" defaultRowHeight="12.5" x14ac:dyDescent="0.25"/>
  <cols>
    <col min="1" max="1" width="31.54296875" style="27" customWidth="1"/>
    <col min="2" max="9" width="22.54296875" style="27" customWidth="1"/>
    <col min="10" max="16384" width="10" style="27"/>
  </cols>
  <sheetData>
    <row r="1" spans="1:12" ht="20" x14ac:dyDescent="0.4">
      <c r="A1" s="39" t="s">
        <v>0</v>
      </c>
      <c r="B1" s="40"/>
      <c r="C1" s="40"/>
      <c r="D1" s="40"/>
      <c r="E1" s="40"/>
      <c r="F1" s="40"/>
      <c r="G1" s="40"/>
      <c r="H1" s="40"/>
      <c r="I1" s="40"/>
      <c r="L1" s="84"/>
    </row>
    <row r="2" spans="1:12" ht="15.5" x14ac:dyDescent="0.35">
      <c r="A2" s="83" t="str">
        <f>'[6]Purpose of spreadsheet'!A2</f>
        <v>Police_EW - Scheme Pays factors</v>
      </c>
      <c r="B2" s="42"/>
      <c r="C2" s="42"/>
      <c r="D2" s="42"/>
      <c r="E2" s="42"/>
      <c r="F2" s="42"/>
      <c r="G2" s="42"/>
      <c r="H2" s="42"/>
      <c r="I2" s="42"/>
    </row>
    <row r="3" spans="1:12" ht="15.5" x14ac:dyDescent="0.35">
      <c r="A3" s="43" t="str">
        <f>TABLE_FACTOR_TYPE_1&amp;" - x-"&amp;TABLE_SERIES_NUMBER_1</f>
        <v>Scheme Pays AA - x-617</v>
      </c>
      <c r="B3" s="42"/>
      <c r="C3" s="42"/>
      <c r="D3" s="42"/>
      <c r="E3" s="42"/>
      <c r="F3" s="42"/>
      <c r="G3" s="42"/>
      <c r="H3" s="42"/>
      <c r="I3" s="42"/>
    </row>
    <row r="6" spans="1:12" ht="13" x14ac:dyDescent="0.3">
      <c r="A6" s="78" t="s">
        <v>610</v>
      </c>
      <c r="B6" s="73" t="s">
        <v>611</v>
      </c>
      <c r="C6" s="73"/>
      <c r="D6" s="172"/>
      <c r="E6" s="172"/>
      <c r="F6" s="172"/>
      <c r="G6" s="172"/>
      <c r="H6" s="172"/>
      <c r="I6" s="172"/>
    </row>
    <row r="7" spans="1:12" x14ac:dyDescent="0.25">
      <c r="A7" s="79" t="s">
        <v>274</v>
      </c>
      <c r="B7" s="74" t="s">
        <v>72</v>
      </c>
      <c r="C7" s="74"/>
      <c r="D7" s="172"/>
      <c r="E7" s="172"/>
      <c r="F7" s="172"/>
      <c r="G7" s="172"/>
      <c r="H7" s="172"/>
      <c r="I7" s="172"/>
    </row>
    <row r="8" spans="1:12" x14ac:dyDescent="0.25">
      <c r="A8" s="79" t="s">
        <v>275</v>
      </c>
      <c r="B8" s="74">
        <v>1987</v>
      </c>
      <c r="C8" s="74"/>
      <c r="D8" s="172"/>
      <c r="E8" s="172"/>
      <c r="F8" s="172"/>
      <c r="G8" s="172"/>
      <c r="H8" s="172"/>
      <c r="I8" s="172"/>
    </row>
    <row r="9" spans="1:12" x14ac:dyDescent="0.25">
      <c r="A9" s="79" t="s">
        <v>276</v>
      </c>
      <c r="B9" s="74" t="s">
        <v>561</v>
      </c>
      <c r="C9" s="74"/>
      <c r="D9" s="172"/>
      <c r="E9" s="172"/>
      <c r="F9" s="172"/>
      <c r="G9" s="172"/>
      <c r="H9" s="172"/>
      <c r="I9" s="172"/>
    </row>
    <row r="10" spans="1:12" ht="12.65" customHeight="1" x14ac:dyDescent="0.25">
      <c r="A10" s="79" t="s">
        <v>6</v>
      </c>
      <c r="B10" s="74" t="s">
        <v>431</v>
      </c>
      <c r="C10" s="74"/>
      <c r="D10" s="172"/>
      <c r="E10" s="172"/>
      <c r="F10" s="172"/>
      <c r="G10" s="172"/>
      <c r="H10" s="172"/>
      <c r="I10" s="172"/>
    </row>
    <row r="11" spans="1:12" x14ac:dyDescent="0.25">
      <c r="A11" s="79" t="s">
        <v>277</v>
      </c>
      <c r="B11" s="74" t="s">
        <v>424</v>
      </c>
      <c r="C11" s="74"/>
      <c r="D11" s="172"/>
      <c r="E11" s="172"/>
      <c r="F11" s="172"/>
      <c r="G11" s="172"/>
      <c r="H11" s="172"/>
      <c r="I11" s="172"/>
    </row>
    <row r="12" spans="1:12" ht="12.65" customHeight="1" x14ac:dyDescent="0.25">
      <c r="A12" s="79" t="s">
        <v>278</v>
      </c>
      <c r="B12" s="74" t="s">
        <v>562</v>
      </c>
      <c r="C12" s="74"/>
      <c r="D12" s="172"/>
      <c r="E12" s="172"/>
      <c r="F12" s="172"/>
      <c r="G12" s="172"/>
      <c r="H12" s="172"/>
      <c r="I12" s="172"/>
    </row>
    <row r="13" spans="1:12" ht="12.65" customHeight="1" x14ac:dyDescent="0.25">
      <c r="A13" s="79" t="s">
        <v>618</v>
      </c>
      <c r="B13" s="74">
        <v>2</v>
      </c>
      <c r="C13" s="74"/>
      <c r="D13" s="172"/>
      <c r="E13" s="172"/>
      <c r="F13" s="172"/>
      <c r="G13" s="172"/>
      <c r="H13" s="172"/>
      <c r="I13" s="172"/>
    </row>
    <row r="14" spans="1:12" ht="12.65" customHeight="1" x14ac:dyDescent="0.25">
      <c r="A14" s="79" t="s">
        <v>280</v>
      </c>
      <c r="B14" s="74">
        <v>617</v>
      </c>
      <c r="C14" s="74"/>
      <c r="D14" s="172"/>
      <c r="E14" s="172"/>
      <c r="F14" s="172"/>
      <c r="G14" s="172"/>
      <c r="H14" s="172"/>
      <c r="I14" s="172"/>
    </row>
    <row r="15" spans="1:12" x14ac:dyDescent="0.25">
      <c r="A15" s="79" t="s">
        <v>621</v>
      </c>
      <c r="B15" s="74">
        <v>617</v>
      </c>
      <c r="C15" s="74"/>
      <c r="D15" s="172"/>
      <c r="E15" s="172"/>
      <c r="F15" s="172"/>
      <c r="G15" s="172"/>
      <c r="H15" s="172"/>
      <c r="I15" s="172"/>
    </row>
    <row r="16" spans="1:12" x14ac:dyDescent="0.25">
      <c r="A16" s="79" t="s">
        <v>282</v>
      </c>
      <c r="B16" s="74" t="s">
        <v>568</v>
      </c>
      <c r="C16" s="74"/>
      <c r="D16" s="172"/>
      <c r="E16" s="172"/>
      <c r="F16" s="172"/>
      <c r="G16" s="172"/>
      <c r="H16" s="172"/>
      <c r="I16" s="172"/>
    </row>
    <row r="17" spans="1:9" ht="12.65" customHeight="1" x14ac:dyDescent="0.25">
      <c r="A17" s="79" t="s">
        <v>693</v>
      </c>
      <c r="B17" s="180"/>
      <c r="C17" s="180"/>
      <c r="D17" s="172"/>
      <c r="E17" s="172"/>
      <c r="F17" s="172"/>
      <c r="G17" s="172"/>
      <c r="H17" s="172"/>
      <c r="I17" s="172"/>
    </row>
    <row r="18" spans="1:9" x14ac:dyDescent="0.25">
      <c r="A18" s="79" t="s">
        <v>284</v>
      </c>
      <c r="B18" s="181">
        <v>45135</v>
      </c>
      <c r="C18" s="181"/>
      <c r="D18" s="172"/>
      <c r="E18" s="172"/>
      <c r="F18" s="172"/>
      <c r="G18" s="172"/>
      <c r="H18" s="172"/>
      <c r="I18" s="172"/>
    </row>
    <row r="19" spans="1:9" x14ac:dyDescent="0.25">
      <c r="A19" s="79" t="s">
        <v>285</v>
      </c>
      <c r="B19" s="181">
        <v>45135</v>
      </c>
      <c r="C19" s="181"/>
      <c r="D19" s="172"/>
      <c r="E19" s="172"/>
      <c r="F19" s="172"/>
      <c r="G19" s="172"/>
      <c r="H19" s="172"/>
      <c r="I19" s="172"/>
    </row>
    <row r="20" spans="1:9" x14ac:dyDescent="0.25">
      <c r="A20" s="79" t="s">
        <v>286</v>
      </c>
      <c r="B20" s="74" t="s">
        <v>294</v>
      </c>
      <c r="C20" s="74"/>
      <c r="D20" s="172"/>
      <c r="E20" s="172"/>
      <c r="F20" s="172"/>
      <c r="G20" s="172"/>
      <c r="H20" s="172"/>
      <c r="I20" s="172"/>
    </row>
    <row r="21" spans="1:9" x14ac:dyDescent="0.25">
      <c r="A21" s="79" t="s">
        <v>287</v>
      </c>
      <c r="B21" s="74" t="s">
        <v>295</v>
      </c>
      <c r="C21" s="74"/>
      <c r="D21" s="172"/>
      <c r="E21" s="172"/>
      <c r="F21" s="172"/>
      <c r="G21" s="172"/>
      <c r="H21" s="172"/>
      <c r="I21" s="172"/>
    </row>
    <row r="23" spans="1:9" x14ac:dyDescent="0.25">
      <c r="B23" s="84" t="str">
        <f>HYPERLINK("#'Factor List'!A1","Back to Factor List")</f>
        <v>Back to Factor List</v>
      </c>
    </row>
    <row r="24" spans="1:9" x14ac:dyDescent="0.25">
      <c r="B24" s="84" t="str">
        <f>HYPERLINK("#'Assumptions'!A1","Assumptions")</f>
        <v>Assumptions</v>
      </c>
    </row>
    <row r="26" spans="1:9" ht="13" x14ac:dyDescent="0.25">
      <c r="A26" s="85" t="s">
        <v>722</v>
      </c>
      <c r="B26" s="85">
        <v>48</v>
      </c>
      <c r="C26" s="85">
        <v>49</v>
      </c>
      <c r="D26" s="85">
        <v>50</v>
      </c>
      <c r="E26" s="85">
        <v>51</v>
      </c>
      <c r="F26" s="85">
        <v>52</v>
      </c>
      <c r="G26" s="85">
        <v>53</v>
      </c>
      <c r="H26" s="85">
        <v>54</v>
      </c>
      <c r="I26" s="85">
        <v>55</v>
      </c>
    </row>
    <row r="27" spans="1:9" x14ac:dyDescent="0.25">
      <c r="A27" s="86">
        <v>0</v>
      </c>
      <c r="B27" s="87">
        <v>6.12</v>
      </c>
      <c r="C27" s="87">
        <v>5.35</v>
      </c>
      <c r="D27" s="87">
        <v>4.54</v>
      </c>
      <c r="E27" s="87">
        <v>3.7</v>
      </c>
      <c r="F27" s="87">
        <v>2.83</v>
      </c>
      <c r="G27" s="87">
        <v>1.92</v>
      </c>
      <c r="H27" s="87">
        <v>0.98</v>
      </c>
      <c r="I27" s="87">
        <v>0</v>
      </c>
    </row>
    <row r="28" spans="1:9" x14ac:dyDescent="0.25">
      <c r="A28" s="86">
        <v>1</v>
      </c>
      <c r="B28" s="87">
        <v>6.06</v>
      </c>
      <c r="C28" s="87">
        <v>5.28</v>
      </c>
      <c r="D28" s="87">
        <v>4.47</v>
      </c>
      <c r="E28" s="87">
        <v>3.63</v>
      </c>
      <c r="F28" s="87">
        <v>2.75</v>
      </c>
      <c r="G28" s="87">
        <v>1.84</v>
      </c>
      <c r="H28" s="87">
        <v>0.9</v>
      </c>
      <c r="I28" s="87"/>
    </row>
    <row r="29" spans="1:9" x14ac:dyDescent="0.25">
      <c r="A29" s="86">
        <v>2</v>
      </c>
      <c r="B29" s="87">
        <v>5.99</v>
      </c>
      <c r="C29" s="87">
        <v>5.21</v>
      </c>
      <c r="D29" s="87">
        <v>4.4000000000000004</v>
      </c>
      <c r="E29" s="87">
        <v>3.55</v>
      </c>
      <c r="F29" s="87">
        <v>2.68</v>
      </c>
      <c r="G29" s="87">
        <v>1.77</v>
      </c>
      <c r="H29" s="87">
        <v>0.82</v>
      </c>
      <c r="I29" s="87"/>
    </row>
    <row r="30" spans="1:9" x14ac:dyDescent="0.25">
      <c r="A30" s="86">
        <v>3</v>
      </c>
      <c r="B30" s="87">
        <v>5.93</v>
      </c>
      <c r="C30" s="87">
        <v>5.14</v>
      </c>
      <c r="D30" s="87">
        <v>4.33</v>
      </c>
      <c r="E30" s="87">
        <v>3.48</v>
      </c>
      <c r="F30" s="87">
        <v>2.6</v>
      </c>
      <c r="G30" s="87">
        <v>1.69</v>
      </c>
      <c r="H30" s="87">
        <v>0.74</v>
      </c>
      <c r="I30" s="87"/>
    </row>
    <row r="31" spans="1:9" x14ac:dyDescent="0.25">
      <c r="A31" s="86">
        <v>4</v>
      </c>
      <c r="B31" s="87">
        <v>5.86</v>
      </c>
      <c r="C31" s="87">
        <v>5.08</v>
      </c>
      <c r="D31" s="87">
        <v>4.26</v>
      </c>
      <c r="E31" s="87">
        <v>3.41</v>
      </c>
      <c r="F31" s="87">
        <v>2.5299999999999998</v>
      </c>
      <c r="G31" s="87">
        <v>1.61</v>
      </c>
      <c r="H31" s="87">
        <v>0.65</v>
      </c>
      <c r="I31" s="87"/>
    </row>
    <row r="32" spans="1:9" x14ac:dyDescent="0.25">
      <c r="A32" s="86">
        <v>5</v>
      </c>
      <c r="B32" s="87">
        <v>5.8</v>
      </c>
      <c r="C32" s="87">
        <v>5.01</v>
      </c>
      <c r="D32" s="87">
        <v>4.1900000000000004</v>
      </c>
      <c r="E32" s="87">
        <v>3.34</v>
      </c>
      <c r="F32" s="87">
        <v>2.4500000000000002</v>
      </c>
      <c r="G32" s="87">
        <v>1.53</v>
      </c>
      <c r="H32" s="87">
        <v>0.56999999999999995</v>
      </c>
      <c r="I32" s="87"/>
    </row>
    <row r="33" spans="1:9" x14ac:dyDescent="0.25">
      <c r="A33" s="86">
        <v>6</v>
      </c>
      <c r="B33" s="87">
        <v>5.73</v>
      </c>
      <c r="C33" s="87">
        <v>4.9400000000000004</v>
      </c>
      <c r="D33" s="87">
        <v>4.12</v>
      </c>
      <c r="E33" s="87">
        <v>3.26</v>
      </c>
      <c r="F33" s="87">
        <v>2.38</v>
      </c>
      <c r="G33" s="87">
        <v>1.45</v>
      </c>
      <c r="H33" s="87">
        <v>0.49</v>
      </c>
      <c r="I33" s="87"/>
    </row>
    <row r="34" spans="1:9" x14ac:dyDescent="0.25">
      <c r="A34" s="86">
        <v>7</v>
      </c>
      <c r="B34" s="87">
        <v>5.67</v>
      </c>
      <c r="C34" s="87">
        <v>4.87</v>
      </c>
      <c r="D34" s="87">
        <v>4.05</v>
      </c>
      <c r="E34" s="87">
        <v>3.19</v>
      </c>
      <c r="F34" s="87">
        <v>2.2999999999999998</v>
      </c>
      <c r="G34" s="87">
        <v>1.37</v>
      </c>
      <c r="H34" s="87">
        <v>0.41</v>
      </c>
      <c r="I34" s="87"/>
    </row>
    <row r="35" spans="1:9" x14ac:dyDescent="0.25">
      <c r="A35" s="86">
        <v>8</v>
      </c>
      <c r="B35" s="87">
        <v>5.6</v>
      </c>
      <c r="C35" s="87">
        <v>4.8099999999999996</v>
      </c>
      <c r="D35" s="87">
        <v>3.98</v>
      </c>
      <c r="E35" s="87">
        <v>3.12</v>
      </c>
      <c r="F35" s="87">
        <v>2.2200000000000002</v>
      </c>
      <c r="G35" s="87">
        <v>1.29</v>
      </c>
      <c r="H35" s="87">
        <v>0.33</v>
      </c>
      <c r="I35" s="87"/>
    </row>
    <row r="36" spans="1:9" x14ac:dyDescent="0.25">
      <c r="A36" s="86">
        <v>9</v>
      </c>
      <c r="B36" s="87">
        <v>5.54</v>
      </c>
      <c r="C36" s="87">
        <v>4.74</v>
      </c>
      <c r="D36" s="87">
        <v>3.91</v>
      </c>
      <c r="E36" s="87">
        <v>3.05</v>
      </c>
      <c r="F36" s="87">
        <v>2.15</v>
      </c>
      <c r="G36" s="87">
        <v>1.22</v>
      </c>
      <c r="H36" s="87">
        <v>0.25</v>
      </c>
      <c r="I36" s="87"/>
    </row>
    <row r="37" spans="1:9" x14ac:dyDescent="0.25">
      <c r="A37" s="86">
        <v>10</v>
      </c>
      <c r="B37" s="87">
        <v>5.47</v>
      </c>
      <c r="C37" s="87">
        <v>4.67</v>
      </c>
      <c r="D37" s="87">
        <v>3.84</v>
      </c>
      <c r="E37" s="87">
        <v>2.97</v>
      </c>
      <c r="F37" s="87">
        <v>2.0699999999999998</v>
      </c>
      <c r="G37" s="87">
        <v>1.1399999999999999</v>
      </c>
      <c r="H37" s="87">
        <v>0.16</v>
      </c>
      <c r="I37" s="87"/>
    </row>
    <row r="38" spans="1:9" x14ac:dyDescent="0.25">
      <c r="A38" s="86">
        <v>11</v>
      </c>
      <c r="B38" s="87">
        <v>5.41</v>
      </c>
      <c r="C38" s="87">
        <v>4.6100000000000003</v>
      </c>
      <c r="D38" s="87">
        <v>3.77</v>
      </c>
      <c r="E38" s="87">
        <v>2.9</v>
      </c>
      <c r="F38" s="87">
        <v>2</v>
      </c>
      <c r="G38" s="87">
        <v>1.06</v>
      </c>
      <c r="H38" s="87">
        <v>0.08</v>
      </c>
      <c r="I38" s="87"/>
    </row>
    <row r="44" spans="1:9" ht="39.65" customHeight="1" x14ac:dyDescent="0.25"/>
    <row r="46" spans="1:9" ht="27.65" customHeight="1" x14ac:dyDescent="0.25"/>
  </sheetData>
  <sheetProtection algorithmName="SHA-512" hashValue="+bu4kqAPjXkn+9R7RFhIskIxe8359nnq0t1Ci2tc9GH5WTTzSi+A9mOXgmujoeBwT/LJ36LlcjtUaOUjfjXtnA==" saltValue="4IK462u3xUAtlePbnHWAoA==" spinCount="100000" sheet="1" objects="1" scenarios="1"/>
  <conditionalFormatting sqref="A6:A21">
    <cfRule type="expression" dxfId="125" priority="13" stopIfTrue="1">
      <formula>MOD(ROW(),2)=0</formula>
    </cfRule>
    <cfRule type="expression" dxfId="124" priority="14" stopIfTrue="1">
      <formula>MOD(ROW(),2)&lt;&gt;0</formula>
    </cfRule>
  </conditionalFormatting>
  <conditionalFormatting sqref="A26:A38">
    <cfRule type="expression" dxfId="123" priority="29" stopIfTrue="1">
      <formula>MOD(ROW(),2)=0</formula>
    </cfRule>
    <cfRule type="expression" dxfId="122" priority="30" stopIfTrue="1">
      <formula>MOD(ROW(),2)&lt;&gt;0</formula>
    </cfRule>
  </conditionalFormatting>
  <conditionalFormatting sqref="B6:I21">
    <cfRule type="expression" dxfId="121" priority="1" stopIfTrue="1">
      <formula>MOD(ROW(),2)=0</formula>
    </cfRule>
    <cfRule type="expression" dxfId="120" priority="2" stopIfTrue="1">
      <formula>MOD(ROW(),2)&lt;&gt;0</formula>
    </cfRule>
  </conditionalFormatting>
  <conditionalFormatting sqref="B26:I38">
    <cfRule type="expression" dxfId="119" priority="7" stopIfTrue="1">
      <formula>MOD(ROW(),2)=0</formula>
    </cfRule>
    <cfRule type="expression" dxfId="118" priority="8"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10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700-000000000000}">
  <sheetPr codeName="Sheet121"/>
  <dimension ref="A1:AF46"/>
  <sheetViews>
    <sheetView showGridLines="0" zoomScale="85" zoomScaleNormal="85" workbookViewId="0">
      <selection activeCell="I26" sqref="I26"/>
    </sheetView>
  </sheetViews>
  <sheetFormatPr defaultColWidth="10" defaultRowHeight="12.5" x14ac:dyDescent="0.25"/>
  <cols>
    <col min="1" max="1" width="31.54296875" style="27" customWidth="1"/>
    <col min="2" max="32" width="22.54296875" style="27" customWidth="1"/>
    <col min="33" max="16384" width="10" style="27"/>
  </cols>
  <sheetData>
    <row r="1" spans="1:32" ht="20" x14ac:dyDescent="0.4">
      <c r="A1" s="39" t="s">
        <v>0</v>
      </c>
      <c r="B1" s="40"/>
      <c r="C1" s="40"/>
      <c r="D1" s="40"/>
      <c r="E1" s="40"/>
      <c r="F1" s="40"/>
      <c r="G1" s="40"/>
      <c r="H1" s="40"/>
      <c r="I1" s="40"/>
      <c r="L1" s="84"/>
    </row>
    <row r="2" spans="1:32" ht="15.5" x14ac:dyDescent="0.35">
      <c r="A2" s="83" t="str">
        <f>'[6]Purpose of spreadsheet'!A2</f>
        <v>Police_EW - Scheme Pays factors</v>
      </c>
      <c r="B2" s="42"/>
      <c r="C2" s="42"/>
      <c r="D2" s="42"/>
      <c r="E2" s="42"/>
      <c r="F2" s="42"/>
      <c r="G2" s="42"/>
      <c r="H2" s="42"/>
      <c r="I2" s="42"/>
    </row>
    <row r="3" spans="1:32" ht="15.5" x14ac:dyDescent="0.35">
      <c r="A3" s="43" t="str">
        <f>TABLE_FACTOR_TYPE_1&amp;" - x-"&amp;TABLE_SERIES_NUMBER_1</f>
        <v>Scheme Pays AA - x-618</v>
      </c>
      <c r="B3" s="42"/>
      <c r="C3" s="42"/>
      <c r="D3" s="42"/>
      <c r="E3" s="42"/>
      <c r="F3" s="42"/>
      <c r="G3" s="42"/>
      <c r="H3" s="42"/>
      <c r="I3" s="42"/>
    </row>
    <row r="6" spans="1:32" ht="13" x14ac:dyDescent="0.3">
      <c r="A6" s="78" t="s">
        <v>610</v>
      </c>
      <c r="B6" s="73" t="s">
        <v>611</v>
      </c>
      <c r="C6" s="73"/>
      <c r="D6" s="172"/>
      <c r="E6" s="172"/>
      <c r="F6" s="172"/>
      <c r="G6" s="172"/>
      <c r="H6" s="172"/>
      <c r="I6" s="172"/>
      <c r="J6" s="172"/>
      <c r="K6" s="172"/>
      <c r="L6" s="172"/>
      <c r="M6" s="172"/>
      <c r="N6" s="172"/>
      <c r="O6" s="172"/>
      <c r="P6" s="172"/>
      <c r="Q6" s="172"/>
      <c r="R6" s="172"/>
      <c r="S6" s="172"/>
      <c r="T6" s="172"/>
      <c r="U6" s="172"/>
      <c r="V6" s="172"/>
      <c r="W6" s="172"/>
      <c r="X6" s="172"/>
      <c r="Y6" s="172"/>
      <c r="Z6" s="172"/>
      <c r="AA6" s="172"/>
      <c r="AB6" s="172"/>
      <c r="AC6" s="172"/>
      <c r="AD6" s="172"/>
      <c r="AE6" s="172"/>
      <c r="AF6" s="172"/>
    </row>
    <row r="7" spans="1:32" x14ac:dyDescent="0.25">
      <c r="A7" s="79" t="s">
        <v>274</v>
      </c>
      <c r="B7" s="74" t="s">
        <v>72</v>
      </c>
      <c r="C7" s="74"/>
      <c r="D7" s="172"/>
      <c r="E7" s="172"/>
      <c r="F7" s="172"/>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row>
    <row r="8" spans="1:32" x14ac:dyDescent="0.25">
      <c r="A8" s="79" t="s">
        <v>275</v>
      </c>
      <c r="B8" s="74">
        <v>1987</v>
      </c>
      <c r="C8" s="74"/>
      <c r="D8" s="172"/>
      <c r="E8" s="172"/>
      <c r="F8" s="172"/>
      <c r="G8" s="172"/>
      <c r="H8" s="172"/>
      <c r="I8" s="172"/>
      <c r="J8" s="172"/>
      <c r="K8" s="172"/>
      <c r="L8" s="172"/>
      <c r="M8" s="172"/>
      <c r="N8" s="172"/>
      <c r="O8" s="172"/>
      <c r="P8" s="172"/>
      <c r="Q8" s="172"/>
      <c r="R8" s="172"/>
      <c r="S8" s="172"/>
      <c r="T8" s="172"/>
      <c r="U8" s="172"/>
      <c r="V8" s="172"/>
      <c r="W8" s="172"/>
      <c r="X8" s="172"/>
      <c r="Y8" s="172"/>
      <c r="Z8" s="172"/>
      <c r="AA8" s="172"/>
      <c r="AB8" s="172"/>
      <c r="AC8" s="172"/>
      <c r="AD8" s="172"/>
      <c r="AE8" s="172"/>
      <c r="AF8" s="172"/>
    </row>
    <row r="9" spans="1:32" x14ac:dyDescent="0.25">
      <c r="A9" s="79" t="s">
        <v>276</v>
      </c>
      <c r="B9" s="74" t="s">
        <v>561</v>
      </c>
      <c r="C9" s="74"/>
      <c r="D9" s="172"/>
      <c r="E9" s="172"/>
      <c r="F9" s="172"/>
      <c r="G9" s="172"/>
      <c r="H9" s="172"/>
      <c r="I9" s="172"/>
      <c r="J9" s="172"/>
      <c r="K9" s="172"/>
      <c r="L9" s="172"/>
      <c r="M9" s="172"/>
      <c r="N9" s="172"/>
      <c r="O9" s="172"/>
      <c r="P9" s="172"/>
      <c r="Q9" s="172"/>
      <c r="R9" s="172"/>
      <c r="S9" s="172"/>
      <c r="T9" s="172"/>
      <c r="U9" s="172"/>
      <c r="V9" s="172"/>
      <c r="W9" s="172"/>
      <c r="X9" s="172"/>
      <c r="Y9" s="172"/>
      <c r="Z9" s="172"/>
      <c r="AA9" s="172"/>
      <c r="AB9" s="172"/>
      <c r="AC9" s="172"/>
      <c r="AD9" s="172"/>
      <c r="AE9" s="172"/>
      <c r="AF9" s="172"/>
    </row>
    <row r="10" spans="1:32" ht="12.65" customHeight="1" x14ac:dyDescent="0.25">
      <c r="A10" s="79" t="s">
        <v>6</v>
      </c>
      <c r="B10" s="74" t="s">
        <v>435</v>
      </c>
      <c r="C10" s="74"/>
      <c r="D10" s="172"/>
      <c r="E10" s="172"/>
      <c r="F10" s="172"/>
      <c r="G10" s="172"/>
      <c r="H10" s="172"/>
      <c r="I10" s="172"/>
      <c r="J10" s="172"/>
      <c r="K10" s="172"/>
      <c r="L10" s="172"/>
      <c r="M10" s="172"/>
      <c r="N10" s="172"/>
      <c r="O10" s="172"/>
      <c r="P10" s="172"/>
      <c r="Q10" s="172"/>
      <c r="R10" s="172"/>
      <c r="S10" s="172"/>
      <c r="T10" s="172"/>
      <c r="U10" s="172"/>
      <c r="V10" s="172"/>
      <c r="W10" s="172"/>
      <c r="X10" s="172"/>
      <c r="Y10" s="172"/>
      <c r="Z10" s="172"/>
      <c r="AA10" s="172"/>
      <c r="AB10" s="172"/>
      <c r="AC10" s="172"/>
      <c r="AD10" s="172"/>
      <c r="AE10" s="172"/>
      <c r="AF10" s="172"/>
    </row>
    <row r="11" spans="1:32" x14ac:dyDescent="0.25">
      <c r="A11" s="79" t="s">
        <v>277</v>
      </c>
      <c r="B11" s="74" t="s">
        <v>424</v>
      </c>
      <c r="C11" s="74"/>
      <c r="D11" s="172"/>
      <c r="E11" s="172"/>
      <c r="F11" s="172"/>
      <c r="G11" s="172"/>
      <c r="H11" s="172"/>
      <c r="I11" s="172"/>
      <c r="J11" s="172"/>
      <c r="K11" s="172"/>
      <c r="L11" s="172"/>
      <c r="M11" s="172"/>
      <c r="N11" s="172"/>
      <c r="O11" s="172"/>
      <c r="P11" s="172"/>
      <c r="Q11" s="172"/>
      <c r="R11" s="172"/>
      <c r="S11" s="172"/>
      <c r="T11" s="172"/>
      <c r="U11" s="172"/>
      <c r="V11" s="172"/>
      <c r="W11" s="172"/>
      <c r="X11" s="172"/>
      <c r="Y11" s="172"/>
      <c r="Z11" s="172"/>
      <c r="AA11" s="172"/>
      <c r="AB11" s="172"/>
      <c r="AC11" s="172"/>
      <c r="AD11" s="172"/>
      <c r="AE11" s="172"/>
      <c r="AF11" s="172"/>
    </row>
    <row r="12" spans="1:32" ht="12.65" customHeight="1" x14ac:dyDescent="0.25">
      <c r="A12" s="79" t="s">
        <v>278</v>
      </c>
      <c r="B12" s="74" t="s">
        <v>562</v>
      </c>
      <c r="C12" s="74"/>
      <c r="D12" s="172"/>
      <c r="E12" s="172"/>
      <c r="F12" s="172"/>
      <c r="G12" s="172"/>
      <c r="H12" s="172"/>
      <c r="I12" s="172"/>
      <c r="J12" s="172"/>
      <c r="K12" s="172"/>
      <c r="L12" s="172"/>
      <c r="M12" s="172"/>
      <c r="N12" s="172"/>
      <c r="O12" s="172"/>
      <c r="P12" s="172"/>
      <c r="Q12" s="172"/>
      <c r="R12" s="172"/>
      <c r="S12" s="172"/>
      <c r="T12" s="172"/>
      <c r="U12" s="172"/>
      <c r="V12" s="172"/>
      <c r="W12" s="172"/>
      <c r="X12" s="172"/>
      <c r="Y12" s="172"/>
      <c r="Z12" s="172"/>
      <c r="AA12" s="172"/>
      <c r="AB12" s="172"/>
      <c r="AC12" s="172"/>
      <c r="AD12" s="172"/>
      <c r="AE12" s="172"/>
      <c r="AF12" s="172"/>
    </row>
    <row r="13" spans="1:32" ht="12.65" customHeight="1" x14ac:dyDescent="0.25">
      <c r="A13" s="79" t="s">
        <v>618</v>
      </c>
      <c r="B13" s="74">
        <v>2</v>
      </c>
      <c r="C13" s="74"/>
      <c r="D13" s="172"/>
      <c r="E13" s="172"/>
      <c r="F13" s="172"/>
      <c r="G13" s="172"/>
      <c r="H13" s="172"/>
      <c r="I13" s="172"/>
      <c r="J13" s="172"/>
      <c r="K13" s="172"/>
      <c r="L13" s="172"/>
      <c r="M13" s="172"/>
      <c r="N13" s="172"/>
      <c r="O13" s="172"/>
      <c r="P13" s="172"/>
      <c r="Q13" s="172"/>
      <c r="R13" s="172"/>
      <c r="S13" s="172"/>
      <c r="T13" s="172"/>
      <c r="U13" s="172"/>
      <c r="V13" s="172"/>
      <c r="W13" s="172"/>
      <c r="X13" s="172"/>
      <c r="Y13" s="172"/>
      <c r="Z13" s="172"/>
      <c r="AA13" s="172"/>
      <c r="AB13" s="172"/>
      <c r="AC13" s="172"/>
      <c r="AD13" s="172"/>
      <c r="AE13" s="172"/>
      <c r="AF13" s="172"/>
    </row>
    <row r="14" spans="1:32" ht="12.65" customHeight="1" x14ac:dyDescent="0.25">
      <c r="A14" s="79" t="s">
        <v>280</v>
      </c>
      <c r="B14" s="74">
        <v>618</v>
      </c>
      <c r="C14" s="74"/>
      <c r="D14" s="172"/>
      <c r="E14" s="172"/>
      <c r="F14" s="172"/>
      <c r="G14" s="172"/>
      <c r="H14" s="172"/>
      <c r="I14" s="172"/>
      <c r="J14" s="172"/>
      <c r="K14" s="172"/>
      <c r="L14" s="172"/>
      <c r="M14" s="172"/>
      <c r="N14" s="172"/>
      <c r="O14" s="172"/>
      <c r="P14" s="172"/>
      <c r="Q14" s="172"/>
      <c r="R14" s="172"/>
      <c r="S14" s="172"/>
      <c r="T14" s="172"/>
      <c r="U14" s="172"/>
      <c r="V14" s="172"/>
      <c r="W14" s="172"/>
      <c r="X14" s="172"/>
      <c r="Y14" s="172"/>
      <c r="Z14" s="172"/>
      <c r="AA14" s="172"/>
      <c r="AB14" s="172"/>
      <c r="AC14" s="172"/>
      <c r="AD14" s="172"/>
      <c r="AE14" s="172"/>
      <c r="AF14" s="172"/>
    </row>
    <row r="15" spans="1:32" x14ac:dyDescent="0.25">
      <c r="A15" s="79" t="s">
        <v>621</v>
      </c>
      <c r="B15" s="74">
        <v>618</v>
      </c>
      <c r="C15" s="74"/>
      <c r="D15" s="172"/>
      <c r="E15" s="172"/>
      <c r="F15" s="172"/>
      <c r="G15" s="172"/>
      <c r="H15" s="172"/>
      <c r="I15" s="172"/>
      <c r="J15" s="172"/>
      <c r="K15" s="172"/>
      <c r="L15" s="172"/>
      <c r="M15" s="172"/>
      <c r="N15" s="172"/>
      <c r="O15" s="172"/>
      <c r="P15" s="172"/>
      <c r="Q15" s="172"/>
      <c r="R15" s="172"/>
      <c r="S15" s="172"/>
      <c r="T15" s="172"/>
      <c r="U15" s="172"/>
      <c r="V15" s="172"/>
      <c r="W15" s="172"/>
      <c r="X15" s="172"/>
      <c r="Y15" s="172"/>
      <c r="Z15" s="172"/>
      <c r="AA15" s="172"/>
      <c r="AB15" s="172"/>
      <c r="AC15" s="172"/>
      <c r="AD15" s="172"/>
      <c r="AE15" s="172"/>
      <c r="AF15" s="172"/>
    </row>
    <row r="16" spans="1:32" x14ac:dyDescent="0.25">
      <c r="A16" s="79" t="s">
        <v>282</v>
      </c>
      <c r="B16" s="74" t="s">
        <v>570</v>
      </c>
      <c r="C16" s="74"/>
      <c r="D16" s="172"/>
      <c r="E16" s="172"/>
      <c r="F16" s="172"/>
      <c r="G16" s="172"/>
      <c r="H16" s="172"/>
      <c r="I16" s="172"/>
      <c r="J16" s="172"/>
      <c r="K16" s="172"/>
      <c r="L16" s="172"/>
      <c r="M16" s="172"/>
      <c r="N16" s="172"/>
      <c r="O16" s="172"/>
      <c r="P16" s="172"/>
      <c r="Q16" s="172"/>
      <c r="R16" s="172"/>
      <c r="S16" s="172"/>
      <c r="T16" s="172"/>
      <c r="U16" s="172"/>
      <c r="V16" s="172"/>
      <c r="W16" s="172"/>
      <c r="X16" s="172"/>
      <c r="Y16" s="172"/>
      <c r="Z16" s="172"/>
      <c r="AA16" s="172"/>
      <c r="AB16" s="172"/>
      <c r="AC16" s="172"/>
      <c r="AD16" s="172"/>
      <c r="AE16" s="172"/>
      <c r="AF16" s="172"/>
    </row>
    <row r="17" spans="1:32" ht="12.65" customHeight="1" x14ac:dyDescent="0.25">
      <c r="A17" s="79" t="s">
        <v>693</v>
      </c>
      <c r="B17" s="180"/>
      <c r="C17" s="180"/>
      <c r="D17" s="172"/>
      <c r="E17" s="172"/>
      <c r="F17" s="172"/>
      <c r="G17" s="172"/>
      <c r="H17" s="172"/>
      <c r="I17" s="172"/>
      <c r="J17" s="172"/>
      <c r="K17" s="172"/>
      <c r="L17" s="172"/>
      <c r="M17" s="172"/>
      <c r="N17" s="172"/>
      <c r="O17" s="172"/>
      <c r="P17" s="172"/>
      <c r="Q17" s="172"/>
      <c r="R17" s="172"/>
      <c r="S17" s="172"/>
      <c r="T17" s="172"/>
      <c r="U17" s="172"/>
      <c r="V17" s="172"/>
      <c r="W17" s="172"/>
      <c r="X17" s="172"/>
      <c r="Y17" s="172"/>
      <c r="Z17" s="172"/>
      <c r="AA17" s="172"/>
      <c r="AB17" s="172"/>
      <c r="AC17" s="172"/>
      <c r="AD17" s="172"/>
      <c r="AE17" s="172"/>
      <c r="AF17" s="172"/>
    </row>
    <row r="18" spans="1:32" x14ac:dyDescent="0.25">
      <c r="A18" s="79" t="s">
        <v>284</v>
      </c>
      <c r="B18" s="181">
        <v>45135</v>
      </c>
      <c r="C18" s="181"/>
      <c r="D18" s="172"/>
      <c r="E18" s="172"/>
      <c r="F18" s="172"/>
      <c r="G18" s="172"/>
      <c r="H18" s="172"/>
      <c r="I18" s="172"/>
      <c r="J18" s="172"/>
      <c r="K18" s="172"/>
      <c r="L18" s="172"/>
      <c r="M18" s="172"/>
      <c r="N18" s="172"/>
      <c r="O18" s="172"/>
      <c r="P18" s="172"/>
      <c r="Q18" s="172"/>
      <c r="R18" s="172"/>
      <c r="S18" s="172"/>
      <c r="T18" s="172"/>
      <c r="U18" s="172"/>
      <c r="V18" s="172"/>
      <c r="W18" s="172"/>
      <c r="X18" s="172"/>
      <c r="Y18" s="172"/>
      <c r="Z18" s="172"/>
      <c r="AA18" s="172"/>
      <c r="AB18" s="172"/>
      <c r="AC18" s="172"/>
      <c r="AD18" s="172"/>
      <c r="AE18" s="172"/>
      <c r="AF18" s="172"/>
    </row>
    <row r="19" spans="1:32" x14ac:dyDescent="0.25">
      <c r="A19" s="79" t="s">
        <v>285</v>
      </c>
      <c r="B19" s="181">
        <v>45135</v>
      </c>
      <c r="C19" s="181"/>
      <c r="D19" s="172"/>
      <c r="E19" s="172"/>
      <c r="F19" s="172"/>
      <c r="G19" s="172"/>
      <c r="H19" s="172"/>
      <c r="I19" s="172"/>
      <c r="J19" s="172"/>
      <c r="K19" s="172"/>
      <c r="L19" s="172"/>
      <c r="M19" s="172"/>
      <c r="N19" s="172"/>
      <c r="O19" s="172"/>
      <c r="P19" s="172"/>
      <c r="Q19" s="172"/>
      <c r="R19" s="172"/>
      <c r="S19" s="172"/>
      <c r="T19" s="172"/>
      <c r="U19" s="172"/>
      <c r="V19" s="172"/>
      <c r="W19" s="172"/>
      <c r="X19" s="172"/>
      <c r="Y19" s="172"/>
      <c r="Z19" s="172"/>
      <c r="AA19" s="172"/>
      <c r="AB19" s="172"/>
      <c r="AC19" s="172"/>
      <c r="AD19" s="172"/>
      <c r="AE19" s="172"/>
      <c r="AF19" s="172"/>
    </row>
    <row r="20" spans="1:32" x14ac:dyDescent="0.25">
      <c r="A20" s="79" t="s">
        <v>286</v>
      </c>
      <c r="B20" s="74" t="s">
        <v>294</v>
      </c>
      <c r="C20" s="74"/>
      <c r="D20" s="172"/>
      <c r="E20" s="172"/>
      <c r="F20" s="172"/>
      <c r="G20" s="172"/>
      <c r="H20" s="172"/>
      <c r="I20" s="172"/>
      <c r="J20" s="172"/>
      <c r="K20" s="172"/>
      <c r="L20" s="172"/>
      <c r="M20" s="172"/>
      <c r="N20" s="172"/>
      <c r="O20" s="172"/>
      <c r="P20" s="172"/>
      <c r="Q20" s="172"/>
      <c r="R20" s="172"/>
      <c r="S20" s="172"/>
      <c r="T20" s="172"/>
      <c r="U20" s="172"/>
      <c r="V20" s="172"/>
      <c r="W20" s="172"/>
      <c r="X20" s="172"/>
      <c r="Y20" s="172"/>
      <c r="Z20" s="172"/>
      <c r="AA20" s="172"/>
      <c r="AB20" s="172"/>
      <c r="AC20" s="172"/>
      <c r="AD20" s="172"/>
      <c r="AE20" s="172"/>
      <c r="AF20" s="172"/>
    </row>
    <row r="21" spans="1:32" x14ac:dyDescent="0.25">
      <c r="A21" s="79" t="s">
        <v>287</v>
      </c>
      <c r="B21" s="74" t="s">
        <v>295</v>
      </c>
      <c r="C21" s="74"/>
      <c r="D21" s="172"/>
      <c r="E21" s="172"/>
      <c r="F21" s="172"/>
      <c r="G21" s="172"/>
      <c r="H21" s="172"/>
      <c r="I21" s="172"/>
      <c r="J21" s="172"/>
      <c r="K21" s="172"/>
      <c r="L21" s="172"/>
      <c r="M21" s="172"/>
      <c r="N21" s="172"/>
      <c r="O21" s="172"/>
      <c r="P21" s="172"/>
      <c r="Q21" s="172"/>
      <c r="R21" s="172"/>
      <c r="S21" s="172"/>
      <c r="T21" s="172"/>
      <c r="U21" s="172"/>
      <c r="V21" s="172"/>
      <c r="W21" s="172"/>
      <c r="X21" s="172"/>
      <c r="Y21" s="172"/>
      <c r="Z21" s="172"/>
      <c r="AA21" s="172"/>
      <c r="AB21" s="172"/>
      <c r="AC21" s="172"/>
      <c r="AD21" s="172"/>
      <c r="AE21" s="172"/>
      <c r="AF21" s="172"/>
    </row>
    <row r="23" spans="1:32" x14ac:dyDescent="0.25">
      <c r="B23" s="84" t="str">
        <f>HYPERLINK("#'Factor List'!A1","Back to Factor List")</f>
        <v>Back to Factor List</v>
      </c>
    </row>
    <row r="24" spans="1:32" x14ac:dyDescent="0.25">
      <c r="B24" s="84" t="str">
        <f>HYPERLINK("#'Assumptions'!A1","Assumptions")</f>
        <v>Assumptions</v>
      </c>
    </row>
    <row r="26" spans="1:32" ht="13" x14ac:dyDescent="0.25">
      <c r="A26" s="85" t="s">
        <v>722</v>
      </c>
      <c r="B26" s="85">
        <v>25</v>
      </c>
      <c r="C26" s="85">
        <v>26</v>
      </c>
      <c r="D26" s="85">
        <v>27</v>
      </c>
      <c r="E26" s="85">
        <v>28</v>
      </c>
      <c r="F26" s="85">
        <v>29</v>
      </c>
      <c r="G26" s="85">
        <v>30</v>
      </c>
      <c r="H26" s="85">
        <v>31</v>
      </c>
      <c r="I26" s="85">
        <v>32</v>
      </c>
      <c r="J26" s="85">
        <v>33</v>
      </c>
      <c r="K26" s="85">
        <v>34</v>
      </c>
      <c r="L26" s="85">
        <v>35</v>
      </c>
      <c r="M26" s="85">
        <v>36</v>
      </c>
      <c r="N26" s="85">
        <v>37</v>
      </c>
      <c r="O26" s="85">
        <v>38</v>
      </c>
      <c r="P26" s="85">
        <v>39</v>
      </c>
      <c r="Q26" s="85">
        <v>40</v>
      </c>
      <c r="R26" s="85">
        <v>41</v>
      </c>
      <c r="S26" s="85">
        <v>42</v>
      </c>
      <c r="T26" s="85">
        <v>43</v>
      </c>
      <c r="U26" s="85">
        <v>44</v>
      </c>
      <c r="V26" s="85">
        <v>45</v>
      </c>
      <c r="W26" s="85">
        <v>46</v>
      </c>
      <c r="X26" s="85">
        <v>47</v>
      </c>
      <c r="Y26" s="85">
        <v>48</v>
      </c>
      <c r="Z26" s="85">
        <v>49</v>
      </c>
      <c r="AA26" s="85">
        <v>50</v>
      </c>
      <c r="AB26" s="85">
        <v>51</v>
      </c>
      <c r="AC26" s="85">
        <v>52</v>
      </c>
      <c r="AD26" s="85">
        <v>53</v>
      </c>
      <c r="AE26" s="85">
        <v>54</v>
      </c>
      <c r="AF26" s="85">
        <v>55</v>
      </c>
    </row>
    <row r="27" spans="1:32" x14ac:dyDescent="0.25">
      <c r="A27" s="86">
        <v>0</v>
      </c>
      <c r="B27" s="87">
        <v>18.03</v>
      </c>
      <c r="C27" s="87">
        <v>17.690000000000001</v>
      </c>
      <c r="D27" s="87">
        <v>17.329999999999998</v>
      </c>
      <c r="E27" s="87">
        <v>16.97</v>
      </c>
      <c r="F27" s="87">
        <v>16.59</v>
      </c>
      <c r="G27" s="87">
        <v>16.2</v>
      </c>
      <c r="H27" s="87">
        <v>15.79</v>
      </c>
      <c r="I27" s="87">
        <v>15.37</v>
      </c>
      <c r="J27" s="87">
        <v>14.94</v>
      </c>
      <c r="K27" s="87">
        <v>14.49</v>
      </c>
      <c r="L27" s="87">
        <v>14.02</v>
      </c>
      <c r="M27" s="87">
        <v>13.53</v>
      </c>
      <c r="N27" s="87">
        <v>13.03</v>
      </c>
      <c r="O27" s="87">
        <v>12.51</v>
      </c>
      <c r="P27" s="87">
        <v>11.97</v>
      </c>
      <c r="Q27" s="87">
        <v>11.41</v>
      </c>
      <c r="R27" s="87">
        <v>10.83</v>
      </c>
      <c r="S27" s="87">
        <v>10.23</v>
      </c>
      <c r="T27" s="87">
        <v>9.61</v>
      </c>
      <c r="U27" s="87">
        <v>8.9600000000000009</v>
      </c>
      <c r="V27" s="87">
        <v>8.2899999999999991</v>
      </c>
      <c r="W27" s="87">
        <v>7.59</v>
      </c>
      <c r="X27" s="87">
        <v>6.87</v>
      </c>
      <c r="Y27" s="87">
        <v>6.12</v>
      </c>
      <c r="Z27" s="87">
        <v>5.35</v>
      </c>
      <c r="AA27" s="87">
        <v>4.54</v>
      </c>
      <c r="AB27" s="87">
        <v>3.7</v>
      </c>
      <c r="AC27" s="87">
        <v>2.83</v>
      </c>
      <c r="AD27" s="87">
        <v>1.92</v>
      </c>
      <c r="AE27" s="87">
        <v>0.98</v>
      </c>
      <c r="AF27" s="87">
        <v>0</v>
      </c>
    </row>
    <row r="28" spans="1:32" x14ac:dyDescent="0.25">
      <c r="A28" s="86">
        <v>1</v>
      </c>
      <c r="B28" s="87">
        <v>18</v>
      </c>
      <c r="C28" s="87">
        <v>17.66</v>
      </c>
      <c r="D28" s="87">
        <v>17.3</v>
      </c>
      <c r="E28" s="87">
        <v>16.940000000000001</v>
      </c>
      <c r="F28" s="87">
        <v>16.559999999999999</v>
      </c>
      <c r="G28" s="87">
        <v>16.170000000000002</v>
      </c>
      <c r="H28" s="87">
        <v>15.76</v>
      </c>
      <c r="I28" s="87">
        <v>15.34</v>
      </c>
      <c r="J28" s="87">
        <v>14.9</v>
      </c>
      <c r="K28" s="87">
        <v>14.45</v>
      </c>
      <c r="L28" s="87">
        <v>13.98</v>
      </c>
      <c r="M28" s="87">
        <v>13.49</v>
      </c>
      <c r="N28" s="87">
        <v>12.99</v>
      </c>
      <c r="O28" s="87">
        <v>12.47</v>
      </c>
      <c r="P28" s="87">
        <v>11.92</v>
      </c>
      <c r="Q28" s="87">
        <v>11.36</v>
      </c>
      <c r="R28" s="87">
        <v>10.78</v>
      </c>
      <c r="S28" s="87">
        <v>10.18</v>
      </c>
      <c r="T28" s="87">
        <v>9.5500000000000007</v>
      </c>
      <c r="U28" s="87">
        <v>8.9</v>
      </c>
      <c r="V28" s="87">
        <v>8.23</v>
      </c>
      <c r="W28" s="87">
        <v>7.53</v>
      </c>
      <c r="X28" s="87">
        <v>6.81</v>
      </c>
      <c r="Y28" s="87">
        <v>6.06</v>
      </c>
      <c r="Z28" s="87">
        <v>5.28</v>
      </c>
      <c r="AA28" s="87">
        <v>4.47</v>
      </c>
      <c r="AB28" s="87">
        <v>3.63</v>
      </c>
      <c r="AC28" s="87">
        <v>2.75</v>
      </c>
      <c r="AD28" s="87">
        <v>1.84</v>
      </c>
      <c r="AE28" s="87">
        <v>0.9</v>
      </c>
      <c r="AF28" s="87"/>
    </row>
    <row r="29" spans="1:32" x14ac:dyDescent="0.25">
      <c r="A29" s="86">
        <v>2</v>
      </c>
      <c r="B29" s="87">
        <v>17.97</v>
      </c>
      <c r="C29" s="87">
        <v>17.63</v>
      </c>
      <c r="D29" s="87">
        <v>17.27</v>
      </c>
      <c r="E29" s="87">
        <v>16.91</v>
      </c>
      <c r="F29" s="87">
        <v>16.53</v>
      </c>
      <c r="G29" s="87">
        <v>16.13</v>
      </c>
      <c r="H29" s="87">
        <v>15.72</v>
      </c>
      <c r="I29" s="87">
        <v>15.3</v>
      </c>
      <c r="J29" s="87">
        <v>14.86</v>
      </c>
      <c r="K29" s="87">
        <v>14.41</v>
      </c>
      <c r="L29" s="87">
        <v>13.94</v>
      </c>
      <c r="M29" s="87">
        <v>13.45</v>
      </c>
      <c r="N29" s="87">
        <v>12.94</v>
      </c>
      <c r="O29" s="87">
        <v>12.42</v>
      </c>
      <c r="P29" s="87">
        <v>11.88</v>
      </c>
      <c r="Q29" s="87">
        <v>11.31</v>
      </c>
      <c r="R29" s="87">
        <v>10.73</v>
      </c>
      <c r="S29" s="87">
        <v>10.130000000000001</v>
      </c>
      <c r="T29" s="87">
        <v>9.5</v>
      </c>
      <c r="U29" s="87">
        <v>8.85</v>
      </c>
      <c r="V29" s="87">
        <v>8.17</v>
      </c>
      <c r="W29" s="87">
        <v>7.47</v>
      </c>
      <c r="X29" s="87">
        <v>6.75</v>
      </c>
      <c r="Y29" s="87">
        <v>5.99</v>
      </c>
      <c r="Z29" s="87">
        <v>5.21</v>
      </c>
      <c r="AA29" s="87">
        <v>4.4000000000000004</v>
      </c>
      <c r="AB29" s="87">
        <v>3.55</v>
      </c>
      <c r="AC29" s="87">
        <v>2.68</v>
      </c>
      <c r="AD29" s="87">
        <v>1.77</v>
      </c>
      <c r="AE29" s="87">
        <v>0.82</v>
      </c>
      <c r="AF29" s="87"/>
    </row>
    <row r="30" spans="1:32" x14ac:dyDescent="0.25">
      <c r="A30" s="86">
        <v>3</v>
      </c>
      <c r="B30" s="87">
        <v>17.940000000000001</v>
      </c>
      <c r="C30" s="87">
        <v>17.600000000000001</v>
      </c>
      <c r="D30" s="87">
        <v>17.239999999999998</v>
      </c>
      <c r="E30" s="87">
        <v>16.87</v>
      </c>
      <c r="F30" s="87">
        <v>16.489999999999998</v>
      </c>
      <c r="G30" s="87">
        <v>16.100000000000001</v>
      </c>
      <c r="H30" s="87">
        <v>15.69</v>
      </c>
      <c r="I30" s="87">
        <v>15.26</v>
      </c>
      <c r="J30" s="87">
        <v>14.83</v>
      </c>
      <c r="K30" s="87">
        <v>14.37</v>
      </c>
      <c r="L30" s="87">
        <v>13.9</v>
      </c>
      <c r="M30" s="87">
        <v>13.41</v>
      </c>
      <c r="N30" s="87">
        <v>12.9</v>
      </c>
      <c r="O30" s="87">
        <v>12.38</v>
      </c>
      <c r="P30" s="87">
        <v>11.83</v>
      </c>
      <c r="Q30" s="87">
        <v>11.27</v>
      </c>
      <c r="R30" s="87">
        <v>10.68</v>
      </c>
      <c r="S30" s="87">
        <v>10.07</v>
      </c>
      <c r="T30" s="87">
        <v>9.44</v>
      </c>
      <c r="U30" s="87">
        <v>8.7899999999999991</v>
      </c>
      <c r="V30" s="87">
        <v>8.1199999999999992</v>
      </c>
      <c r="W30" s="87">
        <v>7.41</v>
      </c>
      <c r="X30" s="87">
        <v>6.68</v>
      </c>
      <c r="Y30" s="87">
        <v>5.93</v>
      </c>
      <c r="Z30" s="87">
        <v>5.14</v>
      </c>
      <c r="AA30" s="87">
        <v>4.33</v>
      </c>
      <c r="AB30" s="87">
        <v>3.48</v>
      </c>
      <c r="AC30" s="87">
        <v>2.6</v>
      </c>
      <c r="AD30" s="87">
        <v>1.69</v>
      </c>
      <c r="AE30" s="87">
        <v>0.74</v>
      </c>
      <c r="AF30" s="87"/>
    </row>
    <row r="31" spans="1:32" x14ac:dyDescent="0.25">
      <c r="A31" s="86">
        <v>4</v>
      </c>
      <c r="B31" s="87">
        <v>17.91</v>
      </c>
      <c r="C31" s="87">
        <v>17.57</v>
      </c>
      <c r="D31" s="87">
        <v>17.21</v>
      </c>
      <c r="E31" s="87">
        <v>16.84</v>
      </c>
      <c r="F31" s="87">
        <v>16.46</v>
      </c>
      <c r="G31" s="87">
        <v>16.059999999999999</v>
      </c>
      <c r="H31" s="87">
        <v>15.65</v>
      </c>
      <c r="I31" s="87">
        <v>15.23</v>
      </c>
      <c r="J31" s="87">
        <v>14.79</v>
      </c>
      <c r="K31" s="87">
        <v>14.33</v>
      </c>
      <c r="L31" s="87">
        <v>13.86</v>
      </c>
      <c r="M31" s="87">
        <v>13.37</v>
      </c>
      <c r="N31" s="87">
        <v>12.86</v>
      </c>
      <c r="O31" s="87">
        <v>12.33</v>
      </c>
      <c r="P31" s="87">
        <v>11.78</v>
      </c>
      <c r="Q31" s="87">
        <v>11.22</v>
      </c>
      <c r="R31" s="87">
        <v>10.63</v>
      </c>
      <c r="S31" s="87">
        <v>10.02</v>
      </c>
      <c r="T31" s="87">
        <v>9.39</v>
      </c>
      <c r="U31" s="87">
        <v>8.74</v>
      </c>
      <c r="V31" s="87">
        <v>8.06</v>
      </c>
      <c r="W31" s="87">
        <v>7.35</v>
      </c>
      <c r="X31" s="87">
        <v>6.62</v>
      </c>
      <c r="Y31" s="87">
        <v>5.86</v>
      </c>
      <c r="Z31" s="87">
        <v>5.08</v>
      </c>
      <c r="AA31" s="87">
        <v>4.26</v>
      </c>
      <c r="AB31" s="87">
        <v>3.41</v>
      </c>
      <c r="AC31" s="87">
        <v>2.5299999999999998</v>
      </c>
      <c r="AD31" s="87">
        <v>1.61</v>
      </c>
      <c r="AE31" s="87">
        <v>0.65</v>
      </c>
      <c r="AF31" s="87"/>
    </row>
    <row r="32" spans="1:32" x14ac:dyDescent="0.25">
      <c r="A32" s="86">
        <v>5</v>
      </c>
      <c r="B32" s="87">
        <v>17.88</v>
      </c>
      <c r="C32" s="87">
        <v>17.54</v>
      </c>
      <c r="D32" s="87">
        <v>17.18</v>
      </c>
      <c r="E32" s="87">
        <v>16.809999999999999</v>
      </c>
      <c r="F32" s="87">
        <v>16.43</v>
      </c>
      <c r="G32" s="87">
        <v>16.03</v>
      </c>
      <c r="H32" s="87">
        <v>15.62</v>
      </c>
      <c r="I32" s="87">
        <v>15.19</v>
      </c>
      <c r="J32" s="87">
        <v>14.75</v>
      </c>
      <c r="K32" s="87">
        <v>14.29</v>
      </c>
      <c r="L32" s="87">
        <v>13.82</v>
      </c>
      <c r="M32" s="87">
        <v>13.32</v>
      </c>
      <c r="N32" s="87">
        <v>12.81</v>
      </c>
      <c r="O32" s="87">
        <v>12.29</v>
      </c>
      <c r="P32" s="87">
        <v>11.74</v>
      </c>
      <c r="Q32" s="87">
        <v>11.17</v>
      </c>
      <c r="R32" s="87">
        <v>10.58</v>
      </c>
      <c r="S32" s="87">
        <v>9.9700000000000006</v>
      </c>
      <c r="T32" s="87">
        <v>9.34</v>
      </c>
      <c r="U32" s="87">
        <v>8.68</v>
      </c>
      <c r="V32" s="87">
        <v>8</v>
      </c>
      <c r="W32" s="87">
        <v>7.29</v>
      </c>
      <c r="X32" s="87">
        <v>6.56</v>
      </c>
      <c r="Y32" s="87">
        <v>5.8</v>
      </c>
      <c r="Z32" s="87">
        <v>5.01</v>
      </c>
      <c r="AA32" s="87">
        <v>4.1900000000000004</v>
      </c>
      <c r="AB32" s="87">
        <v>3.34</v>
      </c>
      <c r="AC32" s="87">
        <v>2.4500000000000002</v>
      </c>
      <c r="AD32" s="87">
        <v>1.53</v>
      </c>
      <c r="AE32" s="87">
        <v>0.56999999999999995</v>
      </c>
      <c r="AF32" s="87"/>
    </row>
    <row r="33" spans="1:32" x14ac:dyDescent="0.25">
      <c r="A33" s="86">
        <v>6</v>
      </c>
      <c r="B33" s="87">
        <v>17.86</v>
      </c>
      <c r="C33" s="87">
        <v>17.510000000000002</v>
      </c>
      <c r="D33" s="87">
        <v>17.149999999999999</v>
      </c>
      <c r="E33" s="87">
        <v>16.78</v>
      </c>
      <c r="F33" s="87">
        <v>16.399999999999999</v>
      </c>
      <c r="G33" s="87">
        <v>16</v>
      </c>
      <c r="H33" s="87">
        <v>15.58</v>
      </c>
      <c r="I33" s="87">
        <v>15.16</v>
      </c>
      <c r="J33" s="87">
        <v>14.71</v>
      </c>
      <c r="K33" s="87">
        <v>14.25</v>
      </c>
      <c r="L33" s="87">
        <v>13.78</v>
      </c>
      <c r="M33" s="87">
        <v>13.28</v>
      </c>
      <c r="N33" s="87">
        <v>12.77</v>
      </c>
      <c r="O33" s="87">
        <v>12.24</v>
      </c>
      <c r="P33" s="87">
        <v>11.69</v>
      </c>
      <c r="Q33" s="87">
        <v>11.12</v>
      </c>
      <c r="R33" s="87">
        <v>10.53</v>
      </c>
      <c r="S33" s="87">
        <v>9.92</v>
      </c>
      <c r="T33" s="87">
        <v>9.2799999999999994</v>
      </c>
      <c r="U33" s="87">
        <v>8.6199999999999992</v>
      </c>
      <c r="V33" s="87">
        <v>7.94</v>
      </c>
      <c r="W33" s="87">
        <v>7.23</v>
      </c>
      <c r="X33" s="87">
        <v>6.5</v>
      </c>
      <c r="Y33" s="87">
        <v>5.73</v>
      </c>
      <c r="Z33" s="87">
        <v>4.9400000000000004</v>
      </c>
      <c r="AA33" s="87">
        <v>4.12</v>
      </c>
      <c r="AB33" s="87">
        <v>3.26</v>
      </c>
      <c r="AC33" s="87">
        <v>2.38</v>
      </c>
      <c r="AD33" s="87">
        <v>1.45</v>
      </c>
      <c r="AE33" s="87">
        <v>0.49</v>
      </c>
      <c r="AF33" s="87"/>
    </row>
    <row r="34" spans="1:32" x14ac:dyDescent="0.25">
      <c r="A34" s="86">
        <v>7</v>
      </c>
      <c r="B34" s="87">
        <v>17.829999999999998</v>
      </c>
      <c r="C34" s="87">
        <v>17.48</v>
      </c>
      <c r="D34" s="87">
        <v>17.12</v>
      </c>
      <c r="E34" s="87">
        <v>16.75</v>
      </c>
      <c r="F34" s="87">
        <v>16.36</v>
      </c>
      <c r="G34" s="87">
        <v>15.96</v>
      </c>
      <c r="H34" s="87">
        <v>15.55</v>
      </c>
      <c r="I34" s="87">
        <v>15.12</v>
      </c>
      <c r="J34" s="87">
        <v>14.67</v>
      </c>
      <c r="K34" s="87">
        <v>14.21</v>
      </c>
      <c r="L34" s="87">
        <v>13.74</v>
      </c>
      <c r="M34" s="87">
        <v>13.24</v>
      </c>
      <c r="N34" s="87">
        <v>12.73</v>
      </c>
      <c r="O34" s="87">
        <v>12.2</v>
      </c>
      <c r="P34" s="87">
        <v>11.64</v>
      </c>
      <c r="Q34" s="87">
        <v>11.07</v>
      </c>
      <c r="R34" s="87">
        <v>10.48</v>
      </c>
      <c r="S34" s="87">
        <v>9.8699999999999992</v>
      </c>
      <c r="T34" s="87">
        <v>9.23</v>
      </c>
      <c r="U34" s="87">
        <v>8.57</v>
      </c>
      <c r="V34" s="87">
        <v>7.88</v>
      </c>
      <c r="W34" s="87">
        <v>7.17</v>
      </c>
      <c r="X34" s="87">
        <v>6.43</v>
      </c>
      <c r="Y34" s="87">
        <v>5.67</v>
      </c>
      <c r="Z34" s="87">
        <v>4.87</v>
      </c>
      <c r="AA34" s="87">
        <v>4.05</v>
      </c>
      <c r="AB34" s="87">
        <v>3.19</v>
      </c>
      <c r="AC34" s="87">
        <v>2.2999999999999998</v>
      </c>
      <c r="AD34" s="87">
        <v>1.37</v>
      </c>
      <c r="AE34" s="87">
        <v>0.41</v>
      </c>
      <c r="AF34" s="87"/>
    </row>
    <row r="35" spans="1:32" x14ac:dyDescent="0.25">
      <c r="A35" s="86">
        <v>8</v>
      </c>
      <c r="B35" s="87">
        <v>17.8</v>
      </c>
      <c r="C35" s="87">
        <v>17.45</v>
      </c>
      <c r="D35" s="87">
        <v>17.09</v>
      </c>
      <c r="E35" s="87">
        <v>16.72</v>
      </c>
      <c r="F35" s="87">
        <v>16.329999999999998</v>
      </c>
      <c r="G35" s="87">
        <v>15.93</v>
      </c>
      <c r="H35" s="87">
        <v>15.51</v>
      </c>
      <c r="I35" s="87">
        <v>15.08</v>
      </c>
      <c r="J35" s="87">
        <v>14.64</v>
      </c>
      <c r="K35" s="87">
        <v>14.17</v>
      </c>
      <c r="L35" s="87">
        <v>13.7</v>
      </c>
      <c r="M35" s="87">
        <v>13.2</v>
      </c>
      <c r="N35" s="87">
        <v>12.68</v>
      </c>
      <c r="O35" s="87">
        <v>12.15</v>
      </c>
      <c r="P35" s="87">
        <v>11.6</v>
      </c>
      <c r="Q35" s="87">
        <v>11.02</v>
      </c>
      <c r="R35" s="87">
        <v>10.43</v>
      </c>
      <c r="S35" s="87">
        <v>9.81</v>
      </c>
      <c r="T35" s="87">
        <v>9.17</v>
      </c>
      <c r="U35" s="87">
        <v>8.51</v>
      </c>
      <c r="V35" s="87">
        <v>7.83</v>
      </c>
      <c r="W35" s="87">
        <v>7.11</v>
      </c>
      <c r="X35" s="87">
        <v>6.37</v>
      </c>
      <c r="Y35" s="87">
        <v>5.6</v>
      </c>
      <c r="Z35" s="87">
        <v>4.8099999999999996</v>
      </c>
      <c r="AA35" s="87">
        <v>3.98</v>
      </c>
      <c r="AB35" s="87">
        <v>3.12</v>
      </c>
      <c r="AC35" s="87">
        <v>2.2200000000000002</v>
      </c>
      <c r="AD35" s="87">
        <v>1.29</v>
      </c>
      <c r="AE35" s="87">
        <v>0.33</v>
      </c>
      <c r="AF35" s="87"/>
    </row>
    <row r="36" spans="1:32" x14ac:dyDescent="0.25">
      <c r="A36" s="86">
        <v>9</v>
      </c>
      <c r="B36" s="87">
        <v>17.77</v>
      </c>
      <c r="C36" s="87">
        <v>17.420000000000002</v>
      </c>
      <c r="D36" s="87">
        <v>17.059999999999999</v>
      </c>
      <c r="E36" s="87">
        <v>16.690000000000001</v>
      </c>
      <c r="F36" s="87">
        <v>16.3</v>
      </c>
      <c r="G36" s="87">
        <v>15.9</v>
      </c>
      <c r="H36" s="87">
        <v>15.48</v>
      </c>
      <c r="I36" s="87">
        <v>15.05</v>
      </c>
      <c r="J36" s="87">
        <v>14.6</v>
      </c>
      <c r="K36" s="87">
        <v>14.14</v>
      </c>
      <c r="L36" s="87">
        <v>13.66</v>
      </c>
      <c r="M36" s="87">
        <v>13.16</v>
      </c>
      <c r="N36" s="87">
        <v>12.64</v>
      </c>
      <c r="O36" s="87">
        <v>12.11</v>
      </c>
      <c r="P36" s="87">
        <v>11.55</v>
      </c>
      <c r="Q36" s="87">
        <v>10.98</v>
      </c>
      <c r="R36" s="87">
        <v>10.38</v>
      </c>
      <c r="S36" s="87">
        <v>9.76</v>
      </c>
      <c r="T36" s="87">
        <v>9.1199999999999992</v>
      </c>
      <c r="U36" s="87">
        <v>8.4600000000000009</v>
      </c>
      <c r="V36" s="87">
        <v>7.77</v>
      </c>
      <c r="W36" s="87">
        <v>7.05</v>
      </c>
      <c r="X36" s="87">
        <v>6.31</v>
      </c>
      <c r="Y36" s="87">
        <v>5.54</v>
      </c>
      <c r="Z36" s="87">
        <v>4.74</v>
      </c>
      <c r="AA36" s="87">
        <v>3.91</v>
      </c>
      <c r="AB36" s="87">
        <v>3.05</v>
      </c>
      <c r="AC36" s="87">
        <v>2.15</v>
      </c>
      <c r="AD36" s="87">
        <v>1.22</v>
      </c>
      <c r="AE36" s="87">
        <v>0.25</v>
      </c>
      <c r="AF36" s="87"/>
    </row>
    <row r="37" spans="1:32" x14ac:dyDescent="0.25">
      <c r="A37" s="86">
        <v>10</v>
      </c>
      <c r="B37" s="87">
        <v>17.739999999999998</v>
      </c>
      <c r="C37" s="87">
        <v>17.39</v>
      </c>
      <c r="D37" s="87">
        <v>17.03</v>
      </c>
      <c r="E37" s="87">
        <v>16.649999999999999</v>
      </c>
      <c r="F37" s="87">
        <v>16.260000000000002</v>
      </c>
      <c r="G37" s="87">
        <v>15.86</v>
      </c>
      <c r="H37" s="87">
        <v>15.44</v>
      </c>
      <c r="I37" s="87">
        <v>15.01</v>
      </c>
      <c r="J37" s="87">
        <v>14.56</v>
      </c>
      <c r="K37" s="87">
        <v>14.1</v>
      </c>
      <c r="L37" s="87">
        <v>13.61</v>
      </c>
      <c r="M37" s="87">
        <v>13.12</v>
      </c>
      <c r="N37" s="87">
        <v>12.6</v>
      </c>
      <c r="O37" s="87">
        <v>12.06</v>
      </c>
      <c r="P37" s="87">
        <v>11.5</v>
      </c>
      <c r="Q37" s="87">
        <v>10.93</v>
      </c>
      <c r="R37" s="87">
        <v>10.33</v>
      </c>
      <c r="S37" s="87">
        <v>9.7100000000000009</v>
      </c>
      <c r="T37" s="87">
        <v>9.07</v>
      </c>
      <c r="U37" s="87">
        <v>8.4</v>
      </c>
      <c r="V37" s="87">
        <v>7.71</v>
      </c>
      <c r="W37" s="87">
        <v>6.99</v>
      </c>
      <c r="X37" s="87">
        <v>6.25</v>
      </c>
      <c r="Y37" s="87">
        <v>5.48</v>
      </c>
      <c r="Z37" s="87">
        <v>4.67</v>
      </c>
      <c r="AA37" s="87">
        <v>3.84</v>
      </c>
      <c r="AB37" s="87">
        <v>2.97</v>
      </c>
      <c r="AC37" s="87">
        <v>2.0699999999999998</v>
      </c>
      <c r="AD37" s="87">
        <v>1.1399999999999999</v>
      </c>
      <c r="AE37" s="87">
        <v>0.16</v>
      </c>
      <c r="AF37" s="87"/>
    </row>
    <row r="38" spans="1:32" x14ac:dyDescent="0.25">
      <c r="A38" s="86">
        <v>11</v>
      </c>
      <c r="B38" s="87">
        <v>17.71</v>
      </c>
      <c r="C38" s="87">
        <v>17.36</v>
      </c>
      <c r="D38" s="87">
        <v>17</v>
      </c>
      <c r="E38" s="87">
        <v>16.62</v>
      </c>
      <c r="F38" s="87">
        <v>16.23</v>
      </c>
      <c r="G38" s="87">
        <v>15.83</v>
      </c>
      <c r="H38" s="87">
        <v>15.41</v>
      </c>
      <c r="I38" s="87">
        <v>14.97</v>
      </c>
      <c r="J38" s="87">
        <v>14.52</v>
      </c>
      <c r="K38" s="87">
        <v>14.06</v>
      </c>
      <c r="L38" s="87">
        <v>13.57</v>
      </c>
      <c r="M38" s="87">
        <v>13.07</v>
      </c>
      <c r="N38" s="87">
        <v>12.55</v>
      </c>
      <c r="O38" s="87">
        <v>12.02</v>
      </c>
      <c r="P38" s="87">
        <v>11.46</v>
      </c>
      <c r="Q38" s="87">
        <v>10.88</v>
      </c>
      <c r="R38" s="87">
        <v>10.28</v>
      </c>
      <c r="S38" s="87">
        <v>9.66</v>
      </c>
      <c r="T38" s="87">
        <v>9.01</v>
      </c>
      <c r="U38" s="87">
        <v>8.34</v>
      </c>
      <c r="V38" s="87">
        <v>7.65</v>
      </c>
      <c r="W38" s="87">
        <v>6.93</v>
      </c>
      <c r="X38" s="87">
        <v>6.19</v>
      </c>
      <c r="Y38" s="87">
        <v>5.41</v>
      </c>
      <c r="Z38" s="87">
        <v>4.6100000000000003</v>
      </c>
      <c r="AA38" s="87">
        <v>3.77</v>
      </c>
      <c r="AB38" s="87">
        <v>2.9</v>
      </c>
      <c r="AC38" s="87">
        <v>2</v>
      </c>
      <c r="AD38" s="87">
        <v>1.06</v>
      </c>
      <c r="AE38" s="87">
        <v>0.08</v>
      </c>
      <c r="AF38" s="87"/>
    </row>
    <row r="44" spans="1:32" ht="39.65" customHeight="1" x14ac:dyDescent="0.25"/>
    <row r="46" spans="1:32" ht="27.65" customHeight="1" x14ac:dyDescent="0.25"/>
  </sheetData>
  <sheetProtection algorithmName="SHA-512" hashValue="e/CmUfx2YoQfExPrzbgCLlngHpeu1Z6jaNay0d7eV4/ntK7DN6pG+dpMOXuC7poE06JLaXY1FKs5j2QX/NxpBQ==" saltValue="3u0UEToKIcxgHK7cITe1tg==" spinCount="100000" sheet="1" objects="1" scenarios="1"/>
  <conditionalFormatting sqref="A6:A21">
    <cfRule type="expression" dxfId="117" priority="11" stopIfTrue="1">
      <formula>MOD(ROW(),2)=0</formula>
    </cfRule>
    <cfRule type="expression" dxfId="116" priority="12" stopIfTrue="1">
      <formula>MOD(ROW(),2)&lt;&gt;0</formula>
    </cfRule>
  </conditionalFormatting>
  <conditionalFormatting sqref="A26:A38">
    <cfRule type="expression" dxfId="115" priority="27" stopIfTrue="1">
      <formula>MOD(ROW(),2)=0</formula>
    </cfRule>
    <cfRule type="expression" dxfId="114" priority="28" stopIfTrue="1">
      <formula>MOD(ROW(),2)&lt;&gt;0</formula>
    </cfRule>
  </conditionalFormatting>
  <conditionalFormatting sqref="B6:AF21">
    <cfRule type="expression" dxfId="113" priority="1" stopIfTrue="1">
      <formula>MOD(ROW(),2)=0</formula>
    </cfRule>
    <cfRule type="expression" dxfId="112" priority="2" stopIfTrue="1">
      <formula>MOD(ROW(),2)&lt;&gt;0</formula>
    </cfRule>
  </conditionalFormatting>
  <conditionalFormatting sqref="B26:AF38">
    <cfRule type="expression" dxfId="111" priority="7" stopIfTrue="1">
      <formula>MOD(ROW(),2)=0</formula>
    </cfRule>
    <cfRule type="expression" dxfId="110" priority="8"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10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800-000000000000}">
  <sheetPr codeName="Sheet122"/>
  <dimension ref="A1:S46"/>
  <sheetViews>
    <sheetView showGridLines="0" zoomScale="85" zoomScaleNormal="85" workbookViewId="0">
      <selection activeCell="I26" sqref="I26"/>
    </sheetView>
  </sheetViews>
  <sheetFormatPr defaultColWidth="10" defaultRowHeight="12.5" x14ac:dyDescent="0.25"/>
  <cols>
    <col min="1" max="1" width="31.54296875" style="27" customWidth="1"/>
    <col min="2" max="19" width="22.54296875" style="27" customWidth="1"/>
    <col min="20" max="16384" width="10" style="27"/>
  </cols>
  <sheetData>
    <row r="1" spans="1:19" ht="20" x14ac:dyDescent="0.4">
      <c r="A1" s="39" t="s">
        <v>0</v>
      </c>
      <c r="B1" s="40"/>
      <c r="C1" s="40"/>
      <c r="D1" s="40"/>
      <c r="E1" s="40"/>
      <c r="F1" s="40"/>
      <c r="G1" s="40"/>
      <c r="H1" s="40"/>
      <c r="I1" s="40"/>
      <c r="L1" s="84"/>
    </row>
    <row r="2" spans="1:19" ht="15.5" x14ac:dyDescent="0.35">
      <c r="A2" s="83" t="str">
        <f>'[6]Purpose of spreadsheet'!A2</f>
        <v>Police_EW - Scheme Pays factors</v>
      </c>
      <c r="B2" s="42"/>
      <c r="C2" s="42"/>
      <c r="D2" s="42"/>
      <c r="E2" s="42"/>
      <c r="F2" s="42"/>
      <c r="G2" s="42"/>
      <c r="H2" s="42"/>
      <c r="I2" s="42"/>
    </row>
    <row r="3" spans="1:19" ht="15.5" x14ac:dyDescent="0.35">
      <c r="A3" s="43" t="str">
        <f>TABLE_FACTOR_TYPE_1&amp;" - x-"&amp;TABLE_SERIES_NUMBER_1</f>
        <v>Scheme Pays AA - x-619</v>
      </c>
      <c r="B3" s="42"/>
      <c r="C3" s="42"/>
      <c r="D3" s="42"/>
      <c r="E3" s="42"/>
      <c r="F3" s="42"/>
      <c r="G3" s="42"/>
      <c r="H3" s="42"/>
      <c r="I3" s="42"/>
    </row>
    <row r="6" spans="1:19" ht="13" x14ac:dyDescent="0.3">
      <c r="A6" s="78" t="s">
        <v>610</v>
      </c>
      <c r="B6" s="73" t="s">
        <v>611</v>
      </c>
      <c r="C6" s="73"/>
      <c r="D6" s="172"/>
      <c r="E6" s="172"/>
      <c r="F6" s="172"/>
      <c r="G6" s="172"/>
      <c r="H6" s="172"/>
      <c r="I6" s="172"/>
      <c r="J6" s="172"/>
      <c r="K6" s="172"/>
      <c r="L6" s="172"/>
      <c r="M6" s="172"/>
      <c r="N6" s="172"/>
      <c r="O6" s="172"/>
      <c r="P6" s="172"/>
      <c r="Q6" s="172"/>
      <c r="R6" s="172"/>
      <c r="S6" s="172"/>
    </row>
    <row r="7" spans="1:19" x14ac:dyDescent="0.25">
      <c r="A7" s="79" t="s">
        <v>274</v>
      </c>
      <c r="B7" s="74" t="s">
        <v>72</v>
      </c>
      <c r="C7" s="74"/>
      <c r="D7" s="172"/>
      <c r="E7" s="172"/>
      <c r="F7" s="172"/>
      <c r="G7" s="172"/>
      <c r="H7" s="172"/>
      <c r="I7" s="172"/>
      <c r="J7" s="172"/>
      <c r="K7" s="172"/>
      <c r="L7" s="172"/>
      <c r="M7" s="172"/>
      <c r="N7" s="172"/>
      <c r="O7" s="172"/>
      <c r="P7" s="172"/>
      <c r="Q7" s="172"/>
      <c r="R7" s="172"/>
      <c r="S7" s="172"/>
    </row>
    <row r="8" spans="1:19" x14ac:dyDescent="0.25">
      <c r="A8" s="79" t="s">
        <v>275</v>
      </c>
      <c r="B8" s="74">
        <v>1987</v>
      </c>
      <c r="C8" s="74"/>
      <c r="D8" s="172"/>
      <c r="E8" s="172"/>
      <c r="F8" s="172"/>
      <c r="G8" s="172"/>
      <c r="H8" s="172"/>
      <c r="I8" s="172"/>
      <c r="J8" s="172"/>
      <c r="K8" s="172"/>
      <c r="L8" s="172"/>
      <c r="M8" s="172"/>
      <c r="N8" s="172"/>
      <c r="O8" s="172"/>
      <c r="P8" s="172"/>
      <c r="Q8" s="172"/>
      <c r="R8" s="172"/>
      <c r="S8" s="172"/>
    </row>
    <row r="9" spans="1:19" x14ac:dyDescent="0.25">
      <c r="A9" s="79" t="s">
        <v>276</v>
      </c>
      <c r="B9" s="74" t="s">
        <v>561</v>
      </c>
      <c r="C9" s="74"/>
      <c r="D9" s="172"/>
      <c r="E9" s="172"/>
      <c r="F9" s="172"/>
      <c r="G9" s="172"/>
      <c r="H9" s="172"/>
      <c r="I9" s="172"/>
      <c r="J9" s="172"/>
      <c r="K9" s="172"/>
      <c r="L9" s="172"/>
      <c r="M9" s="172"/>
      <c r="N9" s="172"/>
      <c r="O9" s="172"/>
      <c r="P9" s="172"/>
      <c r="Q9" s="172"/>
      <c r="R9" s="172"/>
      <c r="S9" s="172"/>
    </row>
    <row r="10" spans="1:19" ht="12.65" customHeight="1" x14ac:dyDescent="0.25">
      <c r="A10" s="79" t="s">
        <v>6</v>
      </c>
      <c r="B10" s="74" t="s">
        <v>431</v>
      </c>
      <c r="C10" s="74"/>
      <c r="D10" s="172"/>
      <c r="E10" s="172"/>
      <c r="F10" s="172"/>
      <c r="G10" s="172"/>
      <c r="H10" s="172"/>
      <c r="I10" s="172"/>
      <c r="J10" s="172"/>
      <c r="K10" s="172"/>
      <c r="L10" s="172"/>
      <c r="M10" s="172"/>
      <c r="N10" s="172"/>
      <c r="O10" s="172"/>
      <c r="P10" s="172"/>
      <c r="Q10" s="172"/>
      <c r="R10" s="172"/>
      <c r="S10" s="172"/>
    </row>
    <row r="11" spans="1:19" x14ac:dyDescent="0.25">
      <c r="A11" s="79" t="s">
        <v>277</v>
      </c>
      <c r="B11" s="74" t="s">
        <v>424</v>
      </c>
      <c r="C11" s="74"/>
      <c r="D11" s="172"/>
      <c r="E11" s="172"/>
      <c r="F11" s="172"/>
      <c r="G11" s="172"/>
      <c r="H11" s="172"/>
      <c r="I11" s="172"/>
      <c r="J11" s="172"/>
      <c r="K11" s="172"/>
      <c r="L11" s="172"/>
      <c r="M11" s="172"/>
      <c r="N11" s="172"/>
      <c r="O11" s="172"/>
      <c r="P11" s="172"/>
      <c r="Q11" s="172"/>
      <c r="R11" s="172"/>
      <c r="S11" s="172"/>
    </row>
    <row r="12" spans="1:19" ht="12.65" customHeight="1" x14ac:dyDescent="0.25">
      <c r="A12" s="79" t="s">
        <v>278</v>
      </c>
      <c r="B12" s="74" t="s">
        <v>562</v>
      </c>
      <c r="C12" s="74"/>
      <c r="D12" s="172"/>
      <c r="E12" s="172"/>
      <c r="F12" s="172"/>
      <c r="G12" s="172"/>
      <c r="H12" s="172"/>
      <c r="I12" s="172"/>
      <c r="J12" s="172"/>
      <c r="K12" s="172"/>
      <c r="L12" s="172"/>
      <c r="M12" s="172"/>
      <c r="N12" s="172"/>
      <c r="O12" s="172"/>
      <c r="P12" s="172"/>
      <c r="Q12" s="172"/>
      <c r="R12" s="172"/>
      <c r="S12" s="172"/>
    </row>
    <row r="13" spans="1:19" ht="12.65" customHeight="1" x14ac:dyDescent="0.25">
      <c r="A13" s="79" t="s">
        <v>618</v>
      </c>
      <c r="B13" s="74">
        <v>2</v>
      </c>
      <c r="C13" s="74"/>
      <c r="D13" s="172"/>
      <c r="E13" s="172"/>
      <c r="F13" s="172"/>
      <c r="G13" s="172"/>
      <c r="H13" s="172"/>
      <c r="I13" s="172"/>
      <c r="J13" s="172"/>
      <c r="K13" s="172"/>
      <c r="L13" s="172"/>
      <c r="M13" s="172"/>
      <c r="N13" s="172"/>
      <c r="O13" s="172"/>
      <c r="P13" s="172"/>
      <c r="Q13" s="172"/>
      <c r="R13" s="172"/>
      <c r="S13" s="172"/>
    </row>
    <row r="14" spans="1:19" ht="12.65" customHeight="1" x14ac:dyDescent="0.25">
      <c r="A14" s="79" t="s">
        <v>280</v>
      </c>
      <c r="B14" s="74">
        <v>619</v>
      </c>
      <c r="C14" s="74"/>
      <c r="D14" s="172"/>
      <c r="E14" s="172"/>
      <c r="F14" s="172"/>
      <c r="G14" s="172"/>
      <c r="H14" s="172"/>
      <c r="I14" s="172"/>
      <c r="J14" s="172"/>
      <c r="K14" s="172"/>
      <c r="L14" s="172"/>
      <c r="M14" s="172"/>
      <c r="N14" s="172"/>
      <c r="O14" s="172"/>
      <c r="P14" s="172"/>
      <c r="Q14" s="172"/>
      <c r="R14" s="172"/>
      <c r="S14" s="172"/>
    </row>
    <row r="15" spans="1:19" x14ac:dyDescent="0.25">
      <c r="A15" s="79" t="s">
        <v>621</v>
      </c>
      <c r="B15" s="74">
        <v>619</v>
      </c>
      <c r="C15" s="74"/>
      <c r="D15" s="172"/>
      <c r="E15" s="172"/>
      <c r="F15" s="172"/>
      <c r="G15" s="172"/>
      <c r="H15" s="172"/>
      <c r="I15" s="172"/>
      <c r="J15" s="172"/>
      <c r="K15" s="172"/>
      <c r="L15" s="172"/>
      <c r="M15" s="172"/>
      <c r="N15" s="172"/>
      <c r="O15" s="172"/>
      <c r="P15" s="172"/>
      <c r="Q15" s="172"/>
      <c r="R15" s="172"/>
      <c r="S15" s="172"/>
    </row>
    <row r="16" spans="1:19" x14ac:dyDescent="0.25">
      <c r="A16" s="79" t="s">
        <v>282</v>
      </c>
      <c r="B16" s="74" t="s">
        <v>572</v>
      </c>
      <c r="C16" s="74"/>
      <c r="D16" s="172"/>
      <c r="E16" s="172"/>
      <c r="F16" s="172"/>
      <c r="G16" s="172"/>
      <c r="H16" s="172"/>
      <c r="I16" s="172"/>
      <c r="J16" s="172"/>
      <c r="K16" s="172"/>
      <c r="L16" s="172"/>
      <c r="M16" s="172"/>
      <c r="N16" s="172"/>
      <c r="O16" s="172"/>
      <c r="P16" s="172"/>
      <c r="Q16" s="172"/>
      <c r="R16" s="172"/>
      <c r="S16" s="172"/>
    </row>
    <row r="17" spans="1:19" ht="12.65" customHeight="1" x14ac:dyDescent="0.25">
      <c r="A17" s="79" t="s">
        <v>693</v>
      </c>
      <c r="B17" s="180"/>
      <c r="C17" s="180"/>
      <c r="D17" s="172"/>
      <c r="E17" s="172"/>
      <c r="F17" s="172"/>
      <c r="G17" s="172"/>
      <c r="H17" s="172"/>
      <c r="I17" s="172"/>
      <c r="J17" s="172"/>
      <c r="K17" s="172"/>
      <c r="L17" s="172"/>
      <c r="M17" s="172"/>
      <c r="N17" s="172"/>
      <c r="O17" s="172"/>
      <c r="P17" s="172"/>
      <c r="Q17" s="172"/>
      <c r="R17" s="172"/>
      <c r="S17" s="172"/>
    </row>
    <row r="18" spans="1:19" x14ac:dyDescent="0.25">
      <c r="A18" s="79" t="s">
        <v>284</v>
      </c>
      <c r="B18" s="181">
        <v>45135</v>
      </c>
      <c r="C18" s="181"/>
      <c r="D18" s="172"/>
      <c r="E18" s="172"/>
      <c r="F18" s="172"/>
      <c r="G18" s="172"/>
      <c r="H18" s="172"/>
      <c r="I18" s="172"/>
      <c r="J18" s="172"/>
      <c r="K18" s="172"/>
      <c r="L18" s="172"/>
      <c r="M18" s="172"/>
      <c r="N18" s="172"/>
      <c r="O18" s="172"/>
      <c r="P18" s="172"/>
      <c r="Q18" s="172"/>
      <c r="R18" s="172"/>
      <c r="S18" s="172"/>
    </row>
    <row r="19" spans="1:19" x14ac:dyDescent="0.25">
      <c r="A19" s="79" t="s">
        <v>285</v>
      </c>
      <c r="B19" s="181">
        <v>45135</v>
      </c>
      <c r="C19" s="181"/>
      <c r="D19" s="172"/>
      <c r="E19" s="172"/>
      <c r="F19" s="172"/>
      <c r="G19" s="172"/>
      <c r="H19" s="172"/>
      <c r="I19" s="172"/>
      <c r="J19" s="172"/>
      <c r="K19" s="172"/>
      <c r="L19" s="172"/>
      <c r="M19" s="172"/>
      <c r="N19" s="172"/>
      <c r="O19" s="172"/>
      <c r="P19" s="172"/>
      <c r="Q19" s="172"/>
      <c r="R19" s="172"/>
      <c r="S19" s="172"/>
    </row>
    <row r="20" spans="1:19" x14ac:dyDescent="0.25">
      <c r="A20" s="79" t="s">
        <v>286</v>
      </c>
      <c r="B20" s="74" t="s">
        <v>294</v>
      </c>
      <c r="C20" s="74"/>
      <c r="D20" s="172"/>
      <c r="E20" s="172"/>
      <c r="F20" s="172"/>
      <c r="G20" s="172"/>
      <c r="H20" s="172"/>
      <c r="I20" s="172"/>
      <c r="J20" s="172"/>
      <c r="K20" s="172"/>
      <c r="L20" s="172"/>
      <c r="M20" s="172"/>
      <c r="N20" s="172"/>
      <c r="O20" s="172"/>
      <c r="P20" s="172"/>
      <c r="Q20" s="172"/>
      <c r="R20" s="172"/>
      <c r="S20" s="172"/>
    </row>
    <row r="21" spans="1:19" x14ac:dyDescent="0.25">
      <c r="A21" s="79" t="s">
        <v>287</v>
      </c>
      <c r="B21" s="74" t="s">
        <v>295</v>
      </c>
      <c r="C21" s="74"/>
      <c r="D21" s="172"/>
      <c r="E21" s="172"/>
      <c r="F21" s="172"/>
      <c r="G21" s="172"/>
      <c r="H21" s="172"/>
      <c r="I21" s="172"/>
      <c r="J21" s="172"/>
      <c r="K21" s="172"/>
      <c r="L21" s="172"/>
      <c r="M21" s="172"/>
      <c r="N21" s="172"/>
      <c r="O21" s="172"/>
      <c r="P21" s="172"/>
      <c r="Q21" s="172"/>
      <c r="R21" s="172"/>
      <c r="S21" s="172"/>
    </row>
    <row r="23" spans="1:19" x14ac:dyDescent="0.25">
      <c r="B23" s="84" t="str">
        <f>HYPERLINK("#'Factor List'!A1","Back to Factor List")</f>
        <v>Back to Factor List</v>
      </c>
    </row>
    <row r="24" spans="1:19" x14ac:dyDescent="0.25">
      <c r="B24" s="84" t="str">
        <f>HYPERLINK("#'Assumptions'!A1","Assumptions")</f>
        <v>Assumptions</v>
      </c>
    </row>
    <row r="26" spans="1:19" ht="13" x14ac:dyDescent="0.25">
      <c r="A26" s="85" t="s">
        <v>722</v>
      </c>
      <c r="B26" s="85">
        <v>48</v>
      </c>
      <c r="C26" s="85">
        <v>49</v>
      </c>
      <c r="D26" s="85">
        <v>50</v>
      </c>
      <c r="E26" s="85">
        <v>51</v>
      </c>
      <c r="F26" s="85">
        <v>52</v>
      </c>
      <c r="G26" s="85">
        <v>53</v>
      </c>
      <c r="H26" s="85">
        <v>54</v>
      </c>
      <c r="I26" s="85">
        <v>55</v>
      </c>
      <c r="J26" s="85">
        <v>56</v>
      </c>
      <c r="K26" s="85">
        <v>57</v>
      </c>
      <c r="L26" s="85">
        <v>58</v>
      </c>
      <c r="M26" s="85">
        <v>59</v>
      </c>
      <c r="N26" s="85">
        <v>60</v>
      </c>
      <c r="O26" s="85">
        <v>61</v>
      </c>
      <c r="P26" s="85">
        <v>62</v>
      </c>
      <c r="Q26" s="85">
        <v>63</v>
      </c>
      <c r="R26" s="85">
        <v>64</v>
      </c>
      <c r="S26" s="85">
        <v>65</v>
      </c>
    </row>
    <row r="27" spans="1:19" x14ac:dyDescent="0.25">
      <c r="A27" s="86">
        <v>0</v>
      </c>
      <c r="B27" s="87">
        <v>21.73</v>
      </c>
      <c r="C27" s="87">
        <v>22.09</v>
      </c>
      <c r="D27" s="87">
        <v>22.46</v>
      </c>
      <c r="E27" s="87">
        <v>22.83</v>
      </c>
      <c r="F27" s="87">
        <v>23.21</v>
      </c>
      <c r="G27" s="87">
        <v>23.6</v>
      </c>
      <c r="H27" s="87">
        <v>24</v>
      </c>
      <c r="I27" s="87">
        <v>24.42</v>
      </c>
      <c r="J27" s="87">
        <v>24.84</v>
      </c>
      <c r="K27" s="87">
        <v>25.27</v>
      </c>
      <c r="L27" s="87">
        <v>25.72</v>
      </c>
      <c r="M27" s="87">
        <v>26.17</v>
      </c>
      <c r="N27" s="87">
        <v>26.63</v>
      </c>
      <c r="O27" s="87">
        <v>27.11</v>
      </c>
      <c r="P27" s="87">
        <v>27.6</v>
      </c>
      <c r="Q27" s="87">
        <v>28.11</v>
      </c>
      <c r="R27" s="87">
        <v>28.62</v>
      </c>
      <c r="S27" s="87">
        <v>29.16</v>
      </c>
    </row>
    <row r="28" spans="1:19" x14ac:dyDescent="0.25">
      <c r="A28" s="86">
        <v>1</v>
      </c>
      <c r="B28" s="87">
        <v>21.76</v>
      </c>
      <c r="C28" s="87">
        <v>22.12</v>
      </c>
      <c r="D28" s="87">
        <v>22.49</v>
      </c>
      <c r="E28" s="87">
        <v>22.86</v>
      </c>
      <c r="F28" s="87">
        <v>23.24</v>
      </c>
      <c r="G28" s="87">
        <v>23.64</v>
      </c>
      <c r="H28" s="87">
        <v>24.04</v>
      </c>
      <c r="I28" s="87">
        <v>24.45</v>
      </c>
      <c r="J28" s="87">
        <v>24.88</v>
      </c>
      <c r="K28" s="87">
        <v>25.31</v>
      </c>
      <c r="L28" s="87">
        <v>25.75</v>
      </c>
      <c r="M28" s="87">
        <v>26.21</v>
      </c>
      <c r="N28" s="87">
        <v>26.67</v>
      </c>
      <c r="O28" s="87">
        <v>27.15</v>
      </c>
      <c r="P28" s="87">
        <v>27.64</v>
      </c>
      <c r="Q28" s="87">
        <v>28.15</v>
      </c>
      <c r="R28" s="87">
        <v>28.67</v>
      </c>
      <c r="S28" s="87"/>
    </row>
    <row r="29" spans="1:19" x14ac:dyDescent="0.25">
      <c r="A29" s="86">
        <v>2</v>
      </c>
      <c r="B29" s="87">
        <v>21.79</v>
      </c>
      <c r="C29" s="87">
        <v>22.15</v>
      </c>
      <c r="D29" s="87">
        <v>22.52</v>
      </c>
      <c r="E29" s="87">
        <v>22.89</v>
      </c>
      <c r="F29" s="87">
        <v>23.28</v>
      </c>
      <c r="G29" s="87">
        <v>23.67</v>
      </c>
      <c r="H29" s="87">
        <v>24.07</v>
      </c>
      <c r="I29" s="87">
        <v>24.49</v>
      </c>
      <c r="J29" s="87">
        <v>24.91</v>
      </c>
      <c r="K29" s="87">
        <v>25.35</v>
      </c>
      <c r="L29" s="87">
        <v>25.79</v>
      </c>
      <c r="M29" s="87">
        <v>26.25</v>
      </c>
      <c r="N29" s="87">
        <v>26.71</v>
      </c>
      <c r="O29" s="87">
        <v>27.19</v>
      </c>
      <c r="P29" s="87">
        <v>27.69</v>
      </c>
      <c r="Q29" s="87">
        <v>28.19</v>
      </c>
      <c r="R29" s="87">
        <v>28.71</v>
      </c>
      <c r="S29" s="87"/>
    </row>
    <row r="30" spans="1:19" x14ac:dyDescent="0.25">
      <c r="A30" s="86">
        <v>3</v>
      </c>
      <c r="B30" s="87">
        <v>21.82</v>
      </c>
      <c r="C30" s="87">
        <v>22.18</v>
      </c>
      <c r="D30" s="87">
        <v>22.55</v>
      </c>
      <c r="E30" s="87">
        <v>22.92</v>
      </c>
      <c r="F30" s="87">
        <v>23.31</v>
      </c>
      <c r="G30" s="87">
        <v>23.7</v>
      </c>
      <c r="H30" s="87">
        <v>24.11</v>
      </c>
      <c r="I30" s="87">
        <v>24.52</v>
      </c>
      <c r="J30" s="87">
        <v>24.95</v>
      </c>
      <c r="K30" s="87">
        <v>25.38</v>
      </c>
      <c r="L30" s="87">
        <v>25.83</v>
      </c>
      <c r="M30" s="87">
        <v>26.29</v>
      </c>
      <c r="N30" s="87">
        <v>26.75</v>
      </c>
      <c r="O30" s="87">
        <v>27.23</v>
      </c>
      <c r="P30" s="87">
        <v>27.73</v>
      </c>
      <c r="Q30" s="87">
        <v>28.24</v>
      </c>
      <c r="R30" s="87">
        <v>28.76</v>
      </c>
      <c r="S30" s="87"/>
    </row>
    <row r="31" spans="1:19" x14ac:dyDescent="0.25">
      <c r="A31" s="86">
        <v>4</v>
      </c>
      <c r="B31" s="87">
        <v>21.85</v>
      </c>
      <c r="C31" s="87">
        <v>22.21</v>
      </c>
      <c r="D31" s="87">
        <v>22.58</v>
      </c>
      <c r="E31" s="87">
        <v>22.96</v>
      </c>
      <c r="F31" s="87">
        <v>23.34</v>
      </c>
      <c r="G31" s="87">
        <v>23.74</v>
      </c>
      <c r="H31" s="87">
        <v>24.14</v>
      </c>
      <c r="I31" s="87">
        <v>24.56</v>
      </c>
      <c r="J31" s="87">
        <v>24.98</v>
      </c>
      <c r="K31" s="87">
        <v>25.42</v>
      </c>
      <c r="L31" s="87">
        <v>25.87</v>
      </c>
      <c r="M31" s="87">
        <v>26.32</v>
      </c>
      <c r="N31" s="87">
        <v>26.79</v>
      </c>
      <c r="O31" s="87">
        <v>27.27</v>
      </c>
      <c r="P31" s="87">
        <v>27.77</v>
      </c>
      <c r="Q31" s="87">
        <v>28.28</v>
      </c>
      <c r="R31" s="87">
        <v>28.8</v>
      </c>
      <c r="S31" s="87"/>
    </row>
    <row r="32" spans="1:19" x14ac:dyDescent="0.25">
      <c r="A32" s="86">
        <v>5</v>
      </c>
      <c r="B32" s="87">
        <v>21.88</v>
      </c>
      <c r="C32" s="87">
        <v>22.24</v>
      </c>
      <c r="D32" s="87">
        <v>22.61</v>
      </c>
      <c r="E32" s="87">
        <v>22.99</v>
      </c>
      <c r="F32" s="87">
        <v>23.37</v>
      </c>
      <c r="G32" s="87">
        <v>23.77</v>
      </c>
      <c r="H32" s="87">
        <v>24.18</v>
      </c>
      <c r="I32" s="87">
        <v>24.59</v>
      </c>
      <c r="J32" s="87">
        <v>25.02</v>
      </c>
      <c r="K32" s="87">
        <v>25.46</v>
      </c>
      <c r="L32" s="87">
        <v>25.9</v>
      </c>
      <c r="M32" s="87">
        <v>26.36</v>
      </c>
      <c r="N32" s="87">
        <v>26.83</v>
      </c>
      <c r="O32" s="87">
        <v>27.32</v>
      </c>
      <c r="P32" s="87">
        <v>27.81</v>
      </c>
      <c r="Q32" s="87">
        <v>28.32</v>
      </c>
      <c r="R32" s="87">
        <v>28.85</v>
      </c>
      <c r="S32" s="87"/>
    </row>
    <row r="33" spans="1:19" x14ac:dyDescent="0.25">
      <c r="A33" s="86">
        <v>6</v>
      </c>
      <c r="B33" s="87">
        <v>21.91</v>
      </c>
      <c r="C33" s="87">
        <v>22.27</v>
      </c>
      <c r="D33" s="87">
        <v>22.64</v>
      </c>
      <c r="E33" s="87">
        <v>23.02</v>
      </c>
      <c r="F33" s="87">
        <v>23.41</v>
      </c>
      <c r="G33" s="87">
        <v>23.8</v>
      </c>
      <c r="H33" s="87">
        <v>24.21</v>
      </c>
      <c r="I33" s="87">
        <v>24.63</v>
      </c>
      <c r="J33" s="87">
        <v>25.06</v>
      </c>
      <c r="K33" s="87">
        <v>25.49</v>
      </c>
      <c r="L33" s="87">
        <v>25.94</v>
      </c>
      <c r="M33" s="87">
        <v>26.4</v>
      </c>
      <c r="N33" s="87">
        <v>26.87</v>
      </c>
      <c r="O33" s="87">
        <v>27.36</v>
      </c>
      <c r="P33" s="87">
        <v>27.85</v>
      </c>
      <c r="Q33" s="87">
        <v>28.36</v>
      </c>
      <c r="R33" s="87">
        <v>28.89</v>
      </c>
      <c r="S33" s="87"/>
    </row>
    <row r="34" spans="1:19" x14ac:dyDescent="0.25">
      <c r="A34" s="86">
        <v>7</v>
      </c>
      <c r="B34" s="87">
        <v>21.94</v>
      </c>
      <c r="C34" s="87">
        <v>22.3</v>
      </c>
      <c r="D34" s="87">
        <v>22.67</v>
      </c>
      <c r="E34" s="87">
        <v>23.05</v>
      </c>
      <c r="F34" s="87">
        <v>23.44</v>
      </c>
      <c r="G34" s="87">
        <v>23.84</v>
      </c>
      <c r="H34" s="87">
        <v>24.25</v>
      </c>
      <c r="I34" s="87">
        <v>24.66</v>
      </c>
      <c r="J34" s="87">
        <v>25.09</v>
      </c>
      <c r="K34" s="87">
        <v>25.53</v>
      </c>
      <c r="L34" s="87">
        <v>25.98</v>
      </c>
      <c r="M34" s="87">
        <v>26.44</v>
      </c>
      <c r="N34" s="87">
        <v>26.91</v>
      </c>
      <c r="O34" s="87">
        <v>27.4</v>
      </c>
      <c r="P34" s="87">
        <v>27.9</v>
      </c>
      <c r="Q34" s="87">
        <v>28.41</v>
      </c>
      <c r="R34" s="87">
        <v>28.94</v>
      </c>
      <c r="S34" s="87"/>
    </row>
    <row r="35" spans="1:19" x14ac:dyDescent="0.25">
      <c r="A35" s="86">
        <v>8</v>
      </c>
      <c r="B35" s="87">
        <v>21.97</v>
      </c>
      <c r="C35" s="87">
        <v>22.33</v>
      </c>
      <c r="D35" s="87">
        <v>22.7</v>
      </c>
      <c r="E35" s="87">
        <v>23.08</v>
      </c>
      <c r="F35" s="87">
        <v>23.47</v>
      </c>
      <c r="G35" s="87">
        <v>23.87</v>
      </c>
      <c r="H35" s="87">
        <v>24.28</v>
      </c>
      <c r="I35" s="87">
        <v>24.7</v>
      </c>
      <c r="J35" s="87">
        <v>25.13</v>
      </c>
      <c r="K35" s="87">
        <v>25.57</v>
      </c>
      <c r="L35" s="87">
        <v>26.02</v>
      </c>
      <c r="M35" s="87">
        <v>26.48</v>
      </c>
      <c r="N35" s="87">
        <v>26.95</v>
      </c>
      <c r="O35" s="87">
        <v>27.44</v>
      </c>
      <c r="P35" s="87">
        <v>27.94</v>
      </c>
      <c r="Q35" s="87">
        <v>28.45</v>
      </c>
      <c r="R35" s="87">
        <v>28.98</v>
      </c>
      <c r="S35" s="87"/>
    </row>
    <row r="36" spans="1:19" x14ac:dyDescent="0.25">
      <c r="A36" s="86">
        <v>9</v>
      </c>
      <c r="B36" s="87">
        <v>22</v>
      </c>
      <c r="C36" s="87">
        <v>22.36</v>
      </c>
      <c r="D36" s="87">
        <v>22.74</v>
      </c>
      <c r="E36" s="87">
        <v>23.12</v>
      </c>
      <c r="F36" s="87">
        <v>23.5</v>
      </c>
      <c r="G36" s="87">
        <v>23.9</v>
      </c>
      <c r="H36" s="87">
        <v>24.31</v>
      </c>
      <c r="I36" s="87">
        <v>24.73</v>
      </c>
      <c r="J36" s="87">
        <v>25.16</v>
      </c>
      <c r="K36" s="87">
        <v>25.6</v>
      </c>
      <c r="L36" s="87">
        <v>26.06</v>
      </c>
      <c r="M36" s="87">
        <v>26.52</v>
      </c>
      <c r="N36" s="87">
        <v>26.99</v>
      </c>
      <c r="O36" s="87">
        <v>27.48</v>
      </c>
      <c r="P36" s="87">
        <v>27.98</v>
      </c>
      <c r="Q36" s="87">
        <v>28.49</v>
      </c>
      <c r="R36" s="87">
        <v>29.03</v>
      </c>
      <c r="S36" s="87"/>
    </row>
    <row r="37" spans="1:19" x14ac:dyDescent="0.25">
      <c r="A37" s="86">
        <v>10</v>
      </c>
      <c r="B37" s="87">
        <v>22.03</v>
      </c>
      <c r="C37" s="87">
        <v>22.39</v>
      </c>
      <c r="D37" s="87">
        <v>22.77</v>
      </c>
      <c r="E37" s="87">
        <v>23.15</v>
      </c>
      <c r="F37" s="87">
        <v>23.54</v>
      </c>
      <c r="G37" s="87">
        <v>23.94</v>
      </c>
      <c r="H37" s="87">
        <v>24.35</v>
      </c>
      <c r="I37" s="87">
        <v>24.77</v>
      </c>
      <c r="J37" s="87">
        <v>25.2</v>
      </c>
      <c r="K37" s="87">
        <v>25.64</v>
      </c>
      <c r="L37" s="87">
        <v>26.09</v>
      </c>
      <c r="M37" s="87">
        <v>26.56</v>
      </c>
      <c r="N37" s="87">
        <v>27.03</v>
      </c>
      <c r="O37" s="87">
        <v>27.52</v>
      </c>
      <c r="P37" s="87">
        <v>28.02</v>
      </c>
      <c r="Q37" s="87">
        <v>28.54</v>
      </c>
      <c r="R37" s="87">
        <v>29.07</v>
      </c>
      <c r="S37" s="87"/>
    </row>
    <row r="38" spans="1:19" x14ac:dyDescent="0.25">
      <c r="A38" s="86">
        <v>11</v>
      </c>
      <c r="B38" s="87">
        <v>22.06</v>
      </c>
      <c r="C38" s="87">
        <v>22.42</v>
      </c>
      <c r="D38" s="87">
        <v>22.8</v>
      </c>
      <c r="E38" s="87">
        <v>23.18</v>
      </c>
      <c r="F38" s="87">
        <v>23.57</v>
      </c>
      <c r="G38" s="87">
        <v>23.97</v>
      </c>
      <c r="H38" s="87">
        <v>24.38</v>
      </c>
      <c r="I38" s="87">
        <v>24.8</v>
      </c>
      <c r="J38" s="87">
        <v>25.24</v>
      </c>
      <c r="K38" s="87">
        <v>25.68</v>
      </c>
      <c r="L38" s="87">
        <v>26.13</v>
      </c>
      <c r="M38" s="87">
        <v>26.6</v>
      </c>
      <c r="N38" s="87">
        <v>27.07</v>
      </c>
      <c r="O38" s="87">
        <v>27.56</v>
      </c>
      <c r="P38" s="87">
        <v>28.06</v>
      </c>
      <c r="Q38" s="87">
        <v>28.58</v>
      </c>
      <c r="R38" s="87">
        <v>29.11</v>
      </c>
      <c r="S38" s="87"/>
    </row>
    <row r="44" spans="1:19" ht="39.65" customHeight="1" x14ac:dyDescent="0.25"/>
    <row r="46" spans="1:19" ht="27.65" customHeight="1" x14ac:dyDescent="0.25"/>
  </sheetData>
  <sheetProtection algorithmName="SHA-512" hashValue="5ndyvt4JCOk2s/MH4RdfHDWgTFwQywviP4b9mRfioQ4utm7llU/E3EqBvAo8b8lBm0RZT8q3TVd6NkNHitrSlQ==" saltValue="NMY33HlFe6SUExzQ/T3Q8w==" spinCount="100000" sheet="1" objects="1" scenarios="1"/>
  <conditionalFormatting sqref="A6:A21">
    <cfRule type="expression" dxfId="109" priority="11" stopIfTrue="1">
      <formula>MOD(ROW(),2)=0</formula>
    </cfRule>
    <cfRule type="expression" dxfId="108" priority="12" stopIfTrue="1">
      <formula>MOD(ROW(),2)&lt;&gt;0</formula>
    </cfRule>
  </conditionalFormatting>
  <conditionalFormatting sqref="A26:A38">
    <cfRule type="expression" dxfId="107" priority="27" stopIfTrue="1">
      <formula>MOD(ROW(),2)=0</formula>
    </cfRule>
    <cfRule type="expression" dxfId="106" priority="28" stopIfTrue="1">
      <formula>MOD(ROW(),2)&lt;&gt;0</formula>
    </cfRule>
  </conditionalFormatting>
  <conditionalFormatting sqref="B6:S21">
    <cfRule type="expression" dxfId="105" priority="1" stopIfTrue="1">
      <formula>MOD(ROW(),2)=0</formula>
    </cfRule>
    <cfRule type="expression" dxfId="104" priority="2" stopIfTrue="1">
      <formula>MOD(ROW(),2)&lt;&gt;0</formula>
    </cfRule>
  </conditionalFormatting>
  <conditionalFormatting sqref="B26:S38">
    <cfRule type="expression" dxfId="103" priority="7" stopIfTrue="1">
      <formula>MOD(ROW(),2)=0</formula>
    </cfRule>
    <cfRule type="expression" dxfId="102" priority="8"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10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900-000000000000}">
  <sheetPr codeName="Sheet123"/>
  <dimension ref="A1:AP46"/>
  <sheetViews>
    <sheetView showGridLines="0" zoomScale="85" zoomScaleNormal="85" workbookViewId="0">
      <selection activeCell="I26" sqref="I26"/>
    </sheetView>
  </sheetViews>
  <sheetFormatPr defaultColWidth="10" defaultRowHeight="12.5" x14ac:dyDescent="0.25"/>
  <cols>
    <col min="1" max="1" width="31.54296875" style="27" customWidth="1"/>
    <col min="2" max="42" width="22.54296875" style="27" customWidth="1"/>
    <col min="43" max="16384" width="10" style="27"/>
  </cols>
  <sheetData>
    <row r="1" spans="1:42" ht="20" x14ac:dyDescent="0.4">
      <c r="A1" s="39" t="s">
        <v>0</v>
      </c>
      <c r="B1" s="40"/>
      <c r="C1" s="40"/>
      <c r="D1" s="40"/>
      <c r="E1" s="40"/>
      <c r="F1" s="40"/>
      <c r="G1" s="40"/>
      <c r="H1" s="40"/>
      <c r="I1" s="40"/>
      <c r="L1" s="84"/>
    </row>
    <row r="2" spans="1:42" ht="15.5" x14ac:dyDescent="0.35">
      <c r="A2" s="83" t="str">
        <f>'[6]Purpose of spreadsheet'!A2</f>
        <v>Police_EW - Scheme Pays factors</v>
      </c>
      <c r="B2" s="42"/>
      <c r="C2" s="42"/>
      <c r="D2" s="42"/>
      <c r="E2" s="42"/>
      <c r="F2" s="42"/>
      <c r="G2" s="42"/>
      <c r="H2" s="42"/>
      <c r="I2" s="42"/>
    </row>
    <row r="3" spans="1:42" ht="15.5" x14ac:dyDescent="0.35">
      <c r="A3" s="43" t="str">
        <f>TABLE_FACTOR_TYPE_1&amp;" - x-"&amp;TABLE_SERIES_NUMBER_1</f>
        <v>Scheme Pays AA - x-620</v>
      </c>
      <c r="B3" s="42"/>
      <c r="C3" s="42"/>
      <c r="D3" s="42"/>
      <c r="E3" s="42"/>
      <c r="F3" s="42"/>
      <c r="G3" s="42"/>
      <c r="H3" s="42"/>
      <c r="I3" s="42"/>
    </row>
    <row r="6" spans="1:42" ht="13" x14ac:dyDescent="0.3">
      <c r="A6" s="78" t="s">
        <v>610</v>
      </c>
      <c r="B6" s="73" t="s">
        <v>611</v>
      </c>
      <c r="C6" s="73"/>
      <c r="D6" s="172"/>
      <c r="E6" s="172"/>
      <c r="F6" s="172"/>
      <c r="G6" s="172"/>
      <c r="H6" s="172"/>
      <c r="I6" s="172"/>
      <c r="J6" s="172"/>
      <c r="K6" s="172"/>
      <c r="L6" s="172"/>
      <c r="M6" s="172"/>
      <c r="N6" s="172"/>
      <c r="O6" s="172"/>
      <c r="P6" s="172"/>
      <c r="Q6" s="172"/>
      <c r="R6" s="172"/>
      <c r="S6" s="172"/>
      <c r="T6" s="172"/>
      <c r="U6" s="172"/>
      <c r="V6" s="172"/>
      <c r="W6" s="172"/>
      <c r="X6" s="172"/>
      <c r="Y6" s="172"/>
      <c r="Z6" s="172"/>
      <c r="AA6" s="172"/>
      <c r="AB6" s="172"/>
      <c r="AC6" s="172"/>
      <c r="AD6" s="172"/>
      <c r="AE6" s="172"/>
      <c r="AF6" s="172"/>
      <c r="AG6" s="172"/>
      <c r="AH6" s="172"/>
      <c r="AI6" s="172"/>
      <c r="AJ6" s="172"/>
      <c r="AK6" s="172"/>
      <c r="AL6" s="172"/>
      <c r="AM6" s="172"/>
      <c r="AN6" s="172"/>
      <c r="AO6" s="172"/>
      <c r="AP6" s="172"/>
    </row>
    <row r="7" spans="1:42" x14ac:dyDescent="0.25">
      <c r="A7" s="79" t="s">
        <v>274</v>
      </c>
      <c r="B7" s="74" t="s">
        <v>72</v>
      </c>
      <c r="C7" s="74"/>
      <c r="D7" s="172"/>
      <c r="E7" s="172"/>
      <c r="F7" s="172"/>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72"/>
      <c r="AL7" s="172"/>
      <c r="AM7" s="172"/>
      <c r="AN7" s="172"/>
      <c r="AO7" s="172"/>
      <c r="AP7" s="172"/>
    </row>
    <row r="8" spans="1:42" x14ac:dyDescent="0.25">
      <c r="A8" s="79" t="s">
        <v>275</v>
      </c>
      <c r="B8" s="74">
        <v>1987</v>
      </c>
      <c r="C8" s="74"/>
      <c r="D8" s="172"/>
      <c r="E8" s="172"/>
      <c r="F8" s="172"/>
      <c r="G8" s="172"/>
      <c r="H8" s="172"/>
      <c r="I8" s="172"/>
      <c r="J8" s="172"/>
      <c r="K8" s="172"/>
      <c r="L8" s="172"/>
      <c r="M8" s="172"/>
      <c r="N8" s="172"/>
      <c r="O8" s="172"/>
      <c r="P8" s="172"/>
      <c r="Q8" s="172"/>
      <c r="R8" s="172"/>
      <c r="S8" s="172"/>
      <c r="T8" s="172"/>
      <c r="U8" s="172"/>
      <c r="V8" s="172"/>
      <c r="W8" s="172"/>
      <c r="X8" s="172"/>
      <c r="Y8" s="172"/>
      <c r="Z8" s="172"/>
      <c r="AA8" s="172"/>
      <c r="AB8" s="172"/>
      <c r="AC8" s="172"/>
      <c r="AD8" s="172"/>
      <c r="AE8" s="172"/>
      <c r="AF8" s="172"/>
      <c r="AG8" s="172"/>
      <c r="AH8" s="172"/>
      <c r="AI8" s="172"/>
      <c r="AJ8" s="172"/>
      <c r="AK8" s="172"/>
      <c r="AL8" s="172"/>
      <c r="AM8" s="172"/>
      <c r="AN8" s="172"/>
      <c r="AO8" s="172"/>
      <c r="AP8" s="172"/>
    </row>
    <row r="9" spans="1:42" x14ac:dyDescent="0.25">
      <c r="A9" s="79" t="s">
        <v>276</v>
      </c>
      <c r="B9" s="74" t="s">
        <v>561</v>
      </c>
      <c r="C9" s="74"/>
      <c r="D9" s="172"/>
      <c r="E9" s="172"/>
      <c r="F9" s="172"/>
      <c r="G9" s="172"/>
      <c r="H9" s="172"/>
      <c r="I9" s="172"/>
      <c r="J9" s="172"/>
      <c r="K9" s="172"/>
      <c r="L9" s="172"/>
      <c r="M9" s="172"/>
      <c r="N9" s="172"/>
      <c r="O9" s="172"/>
      <c r="P9" s="172"/>
      <c r="Q9" s="172"/>
      <c r="R9" s="172"/>
      <c r="S9" s="172"/>
      <c r="T9" s="172"/>
      <c r="U9" s="172"/>
      <c r="V9" s="172"/>
      <c r="W9" s="172"/>
      <c r="X9" s="172"/>
      <c r="Y9" s="172"/>
      <c r="Z9" s="172"/>
      <c r="AA9" s="172"/>
      <c r="AB9" s="172"/>
      <c r="AC9" s="172"/>
      <c r="AD9" s="172"/>
      <c r="AE9" s="172"/>
      <c r="AF9" s="172"/>
      <c r="AG9" s="172"/>
      <c r="AH9" s="172"/>
      <c r="AI9" s="172"/>
      <c r="AJ9" s="172"/>
      <c r="AK9" s="172"/>
      <c r="AL9" s="172"/>
      <c r="AM9" s="172"/>
      <c r="AN9" s="172"/>
      <c r="AO9" s="172"/>
      <c r="AP9" s="172"/>
    </row>
    <row r="10" spans="1:42" ht="12.65" customHeight="1" x14ac:dyDescent="0.25">
      <c r="A10" s="79" t="s">
        <v>6</v>
      </c>
      <c r="B10" s="74" t="s">
        <v>443</v>
      </c>
      <c r="C10" s="74"/>
      <c r="D10" s="172"/>
      <c r="E10" s="172"/>
      <c r="F10" s="172"/>
      <c r="G10" s="172"/>
      <c r="H10" s="172"/>
      <c r="I10" s="172"/>
      <c r="J10" s="172"/>
      <c r="K10" s="172"/>
      <c r="L10" s="172"/>
      <c r="M10" s="172"/>
      <c r="N10" s="172"/>
      <c r="O10" s="172"/>
      <c r="P10" s="172"/>
      <c r="Q10" s="172"/>
      <c r="R10" s="172"/>
      <c r="S10" s="172"/>
      <c r="T10" s="172"/>
      <c r="U10" s="172"/>
      <c r="V10" s="172"/>
      <c r="W10" s="172"/>
      <c r="X10" s="172"/>
      <c r="Y10" s="172"/>
      <c r="Z10" s="172"/>
      <c r="AA10" s="172"/>
      <c r="AB10" s="172"/>
      <c r="AC10" s="172"/>
      <c r="AD10" s="172"/>
      <c r="AE10" s="172"/>
      <c r="AF10" s="172"/>
      <c r="AG10" s="172"/>
      <c r="AH10" s="172"/>
      <c r="AI10" s="172"/>
      <c r="AJ10" s="172"/>
      <c r="AK10" s="172"/>
      <c r="AL10" s="172"/>
      <c r="AM10" s="172"/>
      <c r="AN10" s="172"/>
      <c r="AO10" s="172"/>
      <c r="AP10" s="172"/>
    </row>
    <row r="11" spans="1:42" x14ac:dyDescent="0.25">
      <c r="A11" s="79" t="s">
        <v>277</v>
      </c>
      <c r="B11" s="74" t="s">
        <v>424</v>
      </c>
      <c r="C11" s="74"/>
      <c r="D11" s="172"/>
      <c r="E11" s="172"/>
      <c r="F11" s="172"/>
      <c r="G11" s="172"/>
      <c r="H11" s="172"/>
      <c r="I11" s="172"/>
      <c r="J11" s="172"/>
      <c r="K11" s="172"/>
      <c r="L11" s="172"/>
      <c r="M11" s="172"/>
      <c r="N11" s="172"/>
      <c r="O11" s="172"/>
      <c r="P11" s="172"/>
      <c r="Q11" s="172"/>
      <c r="R11" s="172"/>
      <c r="S11" s="172"/>
      <c r="T11" s="172"/>
      <c r="U11" s="172"/>
      <c r="V11" s="172"/>
      <c r="W11" s="172"/>
      <c r="X11" s="172"/>
      <c r="Y11" s="172"/>
      <c r="Z11" s="172"/>
      <c r="AA11" s="172"/>
      <c r="AB11" s="172"/>
      <c r="AC11" s="172"/>
      <c r="AD11" s="172"/>
      <c r="AE11" s="172"/>
      <c r="AF11" s="172"/>
      <c r="AG11" s="172"/>
      <c r="AH11" s="172"/>
      <c r="AI11" s="172"/>
      <c r="AJ11" s="172"/>
      <c r="AK11" s="172"/>
      <c r="AL11" s="172"/>
      <c r="AM11" s="172"/>
      <c r="AN11" s="172"/>
      <c r="AO11" s="172"/>
      <c r="AP11" s="172"/>
    </row>
    <row r="12" spans="1:42" ht="12.65" customHeight="1" x14ac:dyDescent="0.25">
      <c r="A12" s="79" t="s">
        <v>278</v>
      </c>
      <c r="B12" s="74" t="s">
        <v>562</v>
      </c>
      <c r="C12" s="74"/>
      <c r="D12" s="172"/>
      <c r="E12" s="172"/>
      <c r="F12" s="172"/>
      <c r="G12" s="172"/>
      <c r="H12" s="172"/>
      <c r="I12" s="172"/>
      <c r="J12" s="172"/>
      <c r="K12" s="172"/>
      <c r="L12" s="172"/>
      <c r="M12" s="172"/>
      <c r="N12" s="172"/>
      <c r="O12" s="172"/>
      <c r="P12" s="172"/>
      <c r="Q12" s="172"/>
      <c r="R12" s="172"/>
      <c r="S12" s="172"/>
      <c r="T12" s="172"/>
      <c r="U12" s="172"/>
      <c r="V12" s="172"/>
      <c r="W12" s="172"/>
      <c r="X12" s="172"/>
      <c r="Y12" s="172"/>
      <c r="Z12" s="172"/>
      <c r="AA12" s="172"/>
      <c r="AB12" s="172"/>
      <c r="AC12" s="172"/>
      <c r="AD12" s="172"/>
      <c r="AE12" s="172"/>
      <c r="AF12" s="172"/>
      <c r="AG12" s="172"/>
      <c r="AH12" s="172"/>
      <c r="AI12" s="172"/>
      <c r="AJ12" s="172"/>
      <c r="AK12" s="172"/>
      <c r="AL12" s="172"/>
      <c r="AM12" s="172"/>
      <c r="AN12" s="172"/>
      <c r="AO12" s="172"/>
      <c r="AP12" s="172"/>
    </row>
    <row r="13" spans="1:42" ht="12.65" customHeight="1" x14ac:dyDescent="0.25">
      <c r="A13" s="79" t="s">
        <v>618</v>
      </c>
      <c r="B13" s="74">
        <v>2</v>
      </c>
      <c r="C13" s="74"/>
      <c r="D13" s="172"/>
      <c r="E13" s="172"/>
      <c r="F13" s="172"/>
      <c r="G13" s="172"/>
      <c r="H13" s="172"/>
      <c r="I13" s="172"/>
      <c r="J13" s="172"/>
      <c r="K13" s="172"/>
      <c r="L13" s="172"/>
      <c r="M13" s="172"/>
      <c r="N13" s="172"/>
      <c r="O13" s="172"/>
      <c r="P13" s="172"/>
      <c r="Q13" s="172"/>
      <c r="R13" s="172"/>
      <c r="S13" s="172"/>
      <c r="T13" s="172"/>
      <c r="U13" s="172"/>
      <c r="V13" s="172"/>
      <c r="W13" s="172"/>
      <c r="X13" s="172"/>
      <c r="Y13" s="172"/>
      <c r="Z13" s="172"/>
      <c r="AA13" s="172"/>
      <c r="AB13" s="172"/>
      <c r="AC13" s="172"/>
      <c r="AD13" s="172"/>
      <c r="AE13" s="172"/>
      <c r="AF13" s="172"/>
      <c r="AG13" s="172"/>
      <c r="AH13" s="172"/>
      <c r="AI13" s="172"/>
      <c r="AJ13" s="172"/>
      <c r="AK13" s="172"/>
      <c r="AL13" s="172"/>
      <c r="AM13" s="172"/>
      <c r="AN13" s="172"/>
      <c r="AO13" s="172"/>
      <c r="AP13" s="172"/>
    </row>
    <row r="14" spans="1:42" ht="12.65" customHeight="1" x14ac:dyDescent="0.25">
      <c r="A14" s="79" t="s">
        <v>280</v>
      </c>
      <c r="B14" s="74">
        <v>620</v>
      </c>
      <c r="C14" s="74"/>
      <c r="D14" s="172"/>
      <c r="E14" s="172"/>
      <c r="F14" s="172"/>
      <c r="G14" s="172"/>
      <c r="H14" s="172"/>
      <c r="I14" s="172"/>
      <c r="J14" s="172"/>
      <c r="K14" s="172"/>
      <c r="L14" s="172"/>
      <c r="M14" s="172"/>
      <c r="N14" s="172"/>
      <c r="O14" s="172"/>
      <c r="P14" s="172"/>
      <c r="Q14" s="172"/>
      <c r="R14" s="172"/>
      <c r="S14" s="172"/>
      <c r="T14" s="172"/>
      <c r="U14" s="172"/>
      <c r="V14" s="172"/>
      <c r="W14" s="172"/>
      <c r="X14" s="172"/>
      <c r="Y14" s="172"/>
      <c r="Z14" s="172"/>
      <c r="AA14" s="172"/>
      <c r="AB14" s="172"/>
      <c r="AC14" s="172"/>
      <c r="AD14" s="172"/>
      <c r="AE14" s="172"/>
      <c r="AF14" s="172"/>
      <c r="AG14" s="172"/>
      <c r="AH14" s="172"/>
      <c r="AI14" s="172"/>
      <c r="AJ14" s="172"/>
      <c r="AK14" s="172"/>
      <c r="AL14" s="172"/>
      <c r="AM14" s="172"/>
      <c r="AN14" s="172"/>
      <c r="AO14" s="172"/>
      <c r="AP14" s="172"/>
    </row>
    <row r="15" spans="1:42" x14ac:dyDescent="0.25">
      <c r="A15" s="79" t="s">
        <v>621</v>
      </c>
      <c r="B15" s="74">
        <v>620</v>
      </c>
      <c r="C15" s="74"/>
      <c r="D15" s="172"/>
      <c r="E15" s="172"/>
      <c r="F15" s="172"/>
      <c r="G15" s="172"/>
      <c r="H15" s="172"/>
      <c r="I15" s="172"/>
      <c r="J15" s="172"/>
      <c r="K15" s="172"/>
      <c r="L15" s="172"/>
      <c r="M15" s="172"/>
      <c r="N15" s="172"/>
      <c r="O15" s="172"/>
      <c r="P15" s="172"/>
      <c r="Q15" s="172"/>
      <c r="R15" s="172"/>
      <c r="S15" s="172"/>
      <c r="T15" s="172"/>
      <c r="U15" s="172"/>
      <c r="V15" s="172"/>
      <c r="W15" s="172"/>
      <c r="X15" s="172"/>
      <c r="Y15" s="172"/>
      <c r="Z15" s="172"/>
      <c r="AA15" s="172"/>
      <c r="AB15" s="172"/>
      <c r="AC15" s="172"/>
      <c r="AD15" s="172"/>
      <c r="AE15" s="172"/>
      <c r="AF15" s="172"/>
      <c r="AG15" s="172"/>
      <c r="AH15" s="172"/>
      <c r="AI15" s="172"/>
      <c r="AJ15" s="172"/>
      <c r="AK15" s="172"/>
      <c r="AL15" s="172"/>
      <c r="AM15" s="172"/>
      <c r="AN15" s="172"/>
      <c r="AO15" s="172"/>
      <c r="AP15" s="172"/>
    </row>
    <row r="16" spans="1:42" x14ac:dyDescent="0.25">
      <c r="A16" s="79" t="s">
        <v>282</v>
      </c>
      <c r="B16" s="74" t="s">
        <v>574</v>
      </c>
      <c r="C16" s="74"/>
      <c r="D16" s="172"/>
      <c r="E16" s="172"/>
      <c r="F16" s="172"/>
      <c r="G16" s="172"/>
      <c r="H16" s="172"/>
      <c r="I16" s="172"/>
      <c r="J16" s="172"/>
      <c r="K16" s="172"/>
      <c r="L16" s="172"/>
      <c r="M16" s="172"/>
      <c r="N16" s="172"/>
      <c r="O16" s="172"/>
      <c r="P16" s="172"/>
      <c r="Q16" s="172"/>
      <c r="R16" s="172"/>
      <c r="S16" s="172"/>
      <c r="T16" s="172"/>
      <c r="U16" s="172"/>
      <c r="V16" s="172"/>
      <c r="W16" s="172"/>
      <c r="X16" s="172"/>
      <c r="Y16" s="172"/>
      <c r="Z16" s="172"/>
      <c r="AA16" s="172"/>
      <c r="AB16" s="172"/>
      <c r="AC16" s="172"/>
      <c r="AD16" s="172"/>
      <c r="AE16" s="172"/>
      <c r="AF16" s="172"/>
      <c r="AG16" s="172"/>
      <c r="AH16" s="172"/>
      <c r="AI16" s="172"/>
      <c r="AJ16" s="172"/>
      <c r="AK16" s="172"/>
      <c r="AL16" s="172"/>
      <c r="AM16" s="172"/>
      <c r="AN16" s="172"/>
      <c r="AO16" s="172"/>
      <c r="AP16" s="172"/>
    </row>
    <row r="17" spans="1:42" ht="12.65" customHeight="1" x14ac:dyDescent="0.25">
      <c r="A17" s="79" t="s">
        <v>693</v>
      </c>
      <c r="B17" s="180"/>
      <c r="C17" s="180"/>
      <c r="D17" s="172"/>
      <c r="E17" s="172"/>
      <c r="F17" s="172"/>
      <c r="G17" s="172"/>
      <c r="H17" s="172"/>
      <c r="I17" s="172"/>
      <c r="J17" s="172"/>
      <c r="K17" s="172"/>
      <c r="L17" s="172"/>
      <c r="M17" s="172"/>
      <c r="N17" s="172"/>
      <c r="O17" s="172"/>
      <c r="P17" s="172"/>
      <c r="Q17" s="172"/>
      <c r="R17" s="172"/>
      <c r="S17" s="172"/>
      <c r="T17" s="172"/>
      <c r="U17" s="172"/>
      <c r="V17" s="172"/>
      <c r="W17" s="172"/>
      <c r="X17" s="172"/>
      <c r="Y17" s="172"/>
      <c r="Z17" s="172"/>
      <c r="AA17" s="172"/>
      <c r="AB17" s="172"/>
      <c r="AC17" s="172"/>
      <c r="AD17" s="172"/>
      <c r="AE17" s="172"/>
      <c r="AF17" s="172"/>
      <c r="AG17" s="172"/>
      <c r="AH17" s="172"/>
      <c r="AI17" s="172"/>
      <c r="AJ17" s="172"/>
      <c r="AK17" s="172"/>
      <c r="AL17" s="172"/>
      <c r="AM17" s="172"/>
      <c r="AN17" s="172"/>
      <c r="AO17" s="172"/>
      <c r="AP17" s="172"/>
    </row>
    <row r="18" spans="1:42" x14ac:dyDescent="0.25">
      <c r="A18" s="79" t="s">
        <v>284</v>
      </c>
      <c r="B18" s="181">
        <v>45135</v>
      </c>
      <c r="C18" s="181"/>
      <c r="D18" s="172"/>
      <c r="E18" s="172"/>
      <c r="F18" s="172"/>
      <c r="G18" s="172"/>
      <c r="H18" s="172"/>
      <c r="I18" s="172"/>
      <c r="J18" s="172"/>
      <c r="K18" s="172"/>
      <c r="L18" s="172"/>
      <c r="M18" s="172"/>
      <c r="N18" s="172"/>
      <c r="O18" s="172"/>
      <c r="P18" s="172"/>
      <c r="Q18" s="172"/>
      <c r="R18" s="172"/>
      <c r="S18" s="172"/>
      <c r="T18" s="172"/>
      <c r="U18" s="172"/>
      <c r="V18" s="172"/>
      <c r="W18" s="172"/>
      <c r="X18" s="172"/>
      <c r="Y18" s="172"/>
      <c r="Z18" s="172"/>
      <c r="AA18" s="172"/>
      <c r="AB18" s="172"/>
      <c r="AC18" s="172"/>
      <c r="AD18" s="172"/>
      <c r="AE18" s="172"/>
      <c r="AF18" s="172"/>
      <c r="AG18" s="172"/>
      <c r="AH18" s="172"/>
      <c r="AI18" s="172"/>
      <c r="AJ18" s="172"/>
      <c r="AK18" s="172"/>
      <c r="AL18" s="172"/>
      <c r="AM18" s="172"/>
      <c r="AN18" s="172"/>
      <c r="AO18" s="172"/>
      <c r="AP18" s="172"/>
    </row>
    <row r="19" spans="1:42" x14ac:dyDescent="0.25">
      <c r="A19" s="79" t="s">
        <v>285</v>
      </c>
      <c r="B19" s="181">
        <v>45135</v>
      </c>
      <c r="C19" s="181"/>
      <c r="D19" s="172"/>
      <c r="E19" s="172"/>
      <c r="F19" s="172"/>
      <c r="G19" s="172"/>
      <c r="H19" s="172"/>
      <c r="I19" s="172"/>
      <c r="J19" s="172"/>
      <c r="K19" s="172"/>
      <c r="L19" s="172"/>
      <c r="M19" s="172"/>
      <c r="N19" s="172"/>
      <c r="O19" s="172"/>
      <c r="P19" s="172"/>
      <c r="Q19" s="172"/>
      <c r="R19" s="172"/>
      <c r="S19" s="172"/>
      <c r="T19" s="172"/>
      <c r="U19" s="172"/>
      <c r="V19" s="172"/>
      <c r="W19" s="172"/>
      <c r="X19" s="172"/>
      <c r="Y19" s="172"/>
      <c r="Z19" s="172"/>
      <c r="AA19" s="172"/>
      <c r="AB19" s="172"/>
      <c r="AC19" s="172"/>
      <c r="AD19" s="172"/>
      <c r="AE19" s="172"/>
      <c r="AF19" s="172"/>
      <c r="AG19" s="172"/>
      <c r="AH19" s="172"/>
      <c r="AI19" s="172"/>
      <c r="AJ19" s="172"/>
      <c r="AK19" s="172"/>
      <c r="AL19" s="172"/>
      <c r="AM19" s="172"/>
      <c r="AN19" s="172"/>
      <c r="AO19" s="172"/>
      <c r="AP19" s="172"/>
    </row>
    <row r="20" spans="1:42" x14ac:dyDescent="0.25">
      <c r="A20" s="79" t="s">
        <v>286</v>
      </c>
      <c r="B20" s="74" t="s">
        <v>294</v>
      </c>
      <c r="C20" s="74"/>
      <c r="D20" s="172"/>
      <c r="E20" s="172"/>
      <c r="F20" s="172"/>
      <c r="G20" s="172"/>
      <c r="H20" s="172"/>
      <c r="I20" s="172"/>
      <c r="J20" s="172"/>
      <c r="K20" s="172"/>
      <c r="L20" s="172"/>
      <c r="M20" s="172"/>
      <c r="N20" s="172"/>
      <c r="O20" s="172"/>
      <c r="P20" s="172"/>
      <c r="Q20" s="172"/>
      <c r="R20" s="172"/>
      <c r="S20" s="172"/>
      <c r="T20" s="172"/>
      <c r="U20" s="172"/>
      <c r="V20" s="172"/>
      <c r="W20" s="172"/>
      <c r="X20" s="172"/>
      <c r="Y20" s="172"/>
      <c r="Z20" s="172"/>
      <c r="AA20" s="172"/>
      <c r="AB20" s="172"/>
      <c r="AC20" s="172"/>
      <c r="AD20" s="172"/>
      <c r="AE20" s="172"/>
      <c r="AF20" s="172"/>
      <c r="AG20" s="172"/>
      <c r="AH20" s="172"/>
      <c r="AI20" s="172"/>
      <c r="AJ20" s="172"/>
      <c r="AK20" s="172"/>
      <c r="AL20" s="172"/>
      <c r="AM20" s="172"/>
      <c r="AN20" s="172"/>
      <c r="AO20" s="172"/>
      <c r="AP20" s="172"/>
    </row>
    <row r="21" spans="1:42" x14ac:dyDescent="0.25">
      <c r="A21" s="79" t="s">
        <v>287</v>
      </c>
      <c r="B21" s="74" t="s">
        <v>295</v>
      </c>
      <c r="C21" s="74"/>
      <c r="D21" s="172"/>
      <c r="E21" s="172"/>
      <c r="F21" s="172"/>
      <c r="G21" s="172"/>
      <c r="H21" s="172"/>
      <c r="I21" s="172"/>
      <c r="J21" s="172"/>
      <c r="K21" s="172"/>
      <c r="L21" s="172"/>
      <c r="M21" s="172"/>
      <c r="N21" s="172"/>
      <c r="O21" s="172"/>
      <c r="P21" s="172"/>
      <c r="Q21" s="172"/>
      <c r="R21" s="172"/>
      <c r="S21" s="172"/>
      <c r="T21" s="172"/>
      <c r="U21" s="172"/>
      <c r="V21" s="172"/>
      <c r="W21" s="172"/>
      <c r="X21" s="172"/>
      <c r="Y21" s="172"/>
      <c r="Z21" s="172"/>
      <c r="AA21" s="172"/>
      <c r="AB21" s="172"/>
      <c r="AC21" s="172"/>
      <c r="AD21" s="172"/>
      <c r="AE21" s="172"/>
      <c r="AF21" s="172"/>
      <c r="AG21" s="172"/>
      <c r="AH21" s="172"/>
      <c r="AI21" s="172"/>
      <c r="AJ21" s="172"/>
      <c r="AK21" s="172"/>
      <c r="AL21" s="172"/>
      <c r="AM21" s="172"/>
      <c r="AN21" s="172"/>
      <c r="AO21" s="172"/>
      <c r="AP21" s="172"/>
    </row>
    <row r="23" spans="1:42" x14ac:dyDescent="0.25">
      <c r="B23" s="84" t="str">
        <f>HYPERLINK("#'Factor List'!A1","Back to Factor List")</f>
        <v>Back to Factor List</v>
      </c>
    </row>
    <row r="24" spans="1:42" x14ac:dyDescent="0.25">
      <c r="B24" s="84" t="str">
        <f>HYPERLINK("#'Assumptions'!A1","Assumptions")</f>
        <v>Assumptions</v>
      </c>
    </row>
    <row r="26" spans="1:42" ht="13" x14ac:dyDescent="0.25">
      <c r="A26" s="85" t="s">
        <v>722</v>
      </c>
      <c r="B26" s="85">
        <v>25</v>
      </c>
      <c r="C26" s="85">
        <v>26</v>
      </c>
      <c r="D26" s="85">
        <v>27</v>
      </c>
      <c r="E26" s="85">
        <v>28</v>
      </c>
      <c r="F26" s="85">
        <v>29</v>
      </c>
      <c r="G26" s="85">
        <v>30</v>
      </c>
      <c r="H26" s="85">
        <v>31</v>
      </c>
      <c r="I26" s="85">
        <v>32</v>
      </c>
      <c r="J26" s="85">
        <v>33</v>
      </c>
      <c r="K26" s="85">
        <v>34</v>
      </c>
      <c r="L26" s="85">
        <v>35</v>
      </c>
      <c r="M26" s="85">
        <v>36</v>
      </c>
      <c r="N26" s="85">
        <v>37</v>
      </c>
      <c r="O26" s="85">
        <v>38</v>
      </c>
      <c r="P26" s="85">
        <v>39</v>
      </c>
      <c r="Q26" s="85">
        <v>40</v>
      </c>
      <c r="R26" s="85">
        <v>41</v>
      </c>
      <c r="S26" s="85">
        <v>42</v>
      </c>
      <c r="T26" s="85">
        <v>43</v>
      </c>
      <c r="U26" s="85">
        <v>44</v>
      </c>
      <c r="V26" s="85">
        <v>45</v>
      </c>
      <c r="W26" s="85">
        <v>46</v>
      </c>
      <c r="X26" s="85">
        <v>47</v>
      </c>
      <c r="Y26" s="85">
        <v>48</v>
      </c>
      <c r="Z26" s="85">
        <v>49</v>
      </c>
      <c r="AA26" s="85">
        <v>50</v>
      </c>
      <c r="AB26" s="85">
        <v>51</v>
      </c>
      <c r="AC26" s="85">
        <v>52</v>
      </c>
      <c r="AD26" s="85">
        <v>53</v>
      </c>
      <c r="AE26" s="85">
        <v>54</v>
      </c>
      <c r="AF26" s="85">
        <v>55</v>
      </c>
      <c r="AG26" s="85">
        <v>56</v>
      </c>
      <c r="AH26" s="85">
        <v>57</v>
      </c>
      <c r="AI26" s="85">
        <v>58</v>
      </c>
      <c r="AJ26" s="85">
        <v>59</v>
      </c>
      <c r="AK26" s="85">
        <v>60</v>
      </c>
      <c r="AL26" s="85">
        <v>61</v>
      </c>
      <c r="AM26" s="85">
        <v>62</v>
      </c>
      <c r="AN26" s="85">
        <v>63</v>
      </c>
      <c r="AO26" s="85">
        <v>64</v>
      </c>
      <c r="AP26" s="85">
        <v>65</v>
      </c>
    </row>
    <row r="27" spans="1:42" x14ac:dyDescent="0.25">
      <c r="A27" s="86">
        <v>0</v>
      </c>
      <c r="B27" s="87">
        <v>14.32</v>
      </c>
      <c r="C27" s="87">
        <v>14.53</v>
      </c>
      <c r="D27" s="87">
        <v>14.75</v>
      </c>
      <c r="E27" s="87">
        <v>14.96</v>
      </c>
      <c r="F27" s="87">
        <v>15.18</v>
      </c>
      <c r="G27" s="87">
        <v>15.41</v>
      </c>
      <c r="H27" s="87">
        <v>15.64</v>
      </c>
      <c r="I27" s="87">
        <v>15.87</v>
      </c>
      <c r="J27" s="87">
        <v>16.11</v>
      </c>
      <c r="K27" s="87">
        <v>16.350000000000001</v>
      </c>
      <c r="L27" s="87">
        <v>16.59</v>
      </c>
      <c r="M27" s="87">
        <v>16.84</v>
      </c>
      <c r="N27" s="87">
        <v>17.100000000000001</v>
      </c>
      <c r="O27" s="87">
        <v>17.36</v>
      </c>
      <c r="P27" s="87">
        <v>17.62</v>
      </c>
      <c r="Q27" s="87">
        <v>17.89</v>
      </c>
      <c r="R27" s="87">
        <v>18.170000000000002</v>
      </c>
      <c r="S27" s="87">
        <v>18.45</v>
      </c>
      <c r="T27" s="87">
        <v>18.739999999999998</v>
      </c>
      <c r="U27" s="87">
        <v>19.04</v>
      </c>
      <c r="V27" s="87">
        <v>19.34</v>
      </c>
      <c r="W27" s="87">
        <v>19.649999999999999</v>
      </c>
      <c r="X27" s="87">
        <v>19.97</v>
      </c>
      <c r="Y27" s="87">
        <v>20.29</v>
      </c>
      <c r="Z27" s="87">
        <v>20.63</v>
      </c>
      <c r="AA27" s="87">
        <v>20.97</v>
      </c>
      <c r="AB27" s="87">
        <v>21.33</v>
      </c>
      <c r="AC27" s="87">
        <v>21.69</v>
      </c>
      <c r="AD27" s="87">
        <v>22.07</v>
      </c>
      <c r="AE27" s="87">
        <v>22.46</v>
      </c>
      <c r="AF27" s="87">
        <v>22.86</v>
      </c>
      <c r="AG27" s="87">
        <v>23.28</v>
      </c>
      <c r="AH27" s="87">
        <v>23.7</v>
      </c>
      <c r="AI27" s="87">
        <v>24.14</v>
      </c>
      <c r="AJ27" s="87">
        <v>24.6</v>
      </c>
      <c r="AK27" s="87">
        <v>25.06</v>
      </c>
      <c r="AL27" s="87">
        <v>25.55</v>
      </c>
      <c r="AM27" s="87">
        <v>26.04</v>
      </c>
      <c r="AN27" s="87">
        <v>26.56</v>
      </c>
      <c r="AO27" s="87">
        <v>27.1</v>
      </c>
      <c r="AP27" s="87">
        <v>27.65</v>
      </c>
    </row>
    <row r="28" spans="1:42" x14ac:dyDescent="0.25">
      <c r="A28" s="86">
        <v>1</v>
      </c>
      <c r="B28" s="87">
        <v>14.34</v>
      </c>
      <c r="C28" s="87">
        <v>14.55</v>
      </c>
      <c r="D28" s="87">
        <v>14.76</v>
      </c>
      <c r="E28" s="87">
        <v>14.98</v>
      </c>
      <c r="F28" s="87">
        <v>15.2</v>
      </c>
      <c r="G28" s="87">
        <v>15.43</v>
      </c>
      <c r="H28" s="87">
        <v>15.66</v>
      </c>
      <c r="I28" s="87">
        <v>15.89</v>
      </c>
      <c r="J28" s="87">
        <v>16.13</v>
      </c>
      <c r="K28" s="87">
        <v>16.37</v>
      </c>
      <c r="L28" s="87">
        <v>16.61</v>
      </c>
      <c r="M28" s="87">
        <v>16.87</v>
      </c>
      <c r="N28" s="87">
        <v>17.12</v>
      </c>
      <c r="O28" s="87">
        <v>17.38</v>
      </c>
      <c r="P28" s="87">
        <v>17.649999999999999</v>
      </c>
      <c r="Q28" s="87">
        <v>17.920000000000002</v>
      </c>
      <c r="R28" s="87">
        <v>18.190000000000001</v>
      </c>
      <c r="S28" s="87">
        <v>18.48</v>
      </c>
      <c r="T28" s="87">
        <v>18.77</v>
      </c>
      <c r="U28" s="87">
        <v>19.059999999999999</v>
      </c>
      <c r="V28" s="87">
        <v>19.37</v>
      </c>
      <c r="W28" s="87">
        <v>19.68</v>
      </c>
      <c r="X28" s="87">
        <v>19.989999999999998</v>
      </c>
      <c r="Y28" s="87">
        <v>20.32</v>
      </c>
      <c r="Z28" s="87">
        <v>20.66</v>
      </c>
      <c r="AA28" s="87">
        <v>21</v>
      </c>
      <c r="AB28" s="87">
        <v>21.36</v>
      </c>
      <c r="AC28" s="87">
        <v>21.73</v>
      </c>
      <c r="AD28" s="87">
        <v>22.1</v>
      </c>
      <c r="AE28" s="87">
        <v>22.49</v>
      </c>
      <c r="AF28" s="87">
        <v>22.9</v>
      </c>
      <c r="AG28" s="87">
        <v>23.31</v>
      </c>
      <c r="AH28" s="87">
        <v>23.74</v>
      </c>
      <c r="AI28" s="87">
        <v>24.18</v>
      </c>
      <c r="AJ28" s="87">
        <v>24.64</v>
      </c>
      <c r="AK28" s="87">
        <v>25.1</v>
      </c>
      <c r="AL28" s="87">
        <v>25.59</v>
      </c>
      <c r="AM28" s="87">
        <v>26.09</v>
      </c>
      <c r="AN28" s="87">
        <v>26.61</v>
      </c>
      <c r="AO28" s="87">
        <v>27.14</v>
      </c>
      <c r="AP28" s="87"/>
    </row>
    <row r="29" spans="1:42" x14ac:dyDescent="0.25">
      <c r="A29" s="86">
        <v>2</v>
      </c>
      <c r="B29" s="87">
        <v>14.36</v>
      </c>
      <c r="C29" s="87">
        <v>14.57</v>
      </c>
      <c r="D29" s="87">
        <v>14.78</v>
      </c>
      <c r="E29" s="87">
        <v>15</v>
      </c>
      <c r="F29" s="87">
        <v>15.22</v>
      </c>
      <c r="G29" s="87">
        <v>15.45</v>
      </c>
      <c r="H29" s="87">
        <v>15.68</v>
      </c>
      <c r="I29" s="87">
        <v>15.91</v>
      </c>
      <c r="J29" s="87">
        <v>16.149999999999999</v>
      </c>
      <c r="K29" s="87">
        <v>16.39</v>
      </c>
      <c r="L29" s="87">
        <v>16.64</v>
      </c>
      <c r="M29" s="87">
        <v>16.89</v>
      </c>
      <c r="N29" s="87">
        <v>17.14</v>
      </c>
      <c r="O29" s="87">
        <v>17.399999999999999</v>
      </c>
      <c r="P29" s="87">
        <v>17.670000000000002</v>
      </c>
      <c r="Q29" s="87">
        <v>17.940000000000001</v>
      </c>
      <c r="R29" s="87">
        <v>18.22</v>
      </c>
      <c r="S29" s="87">
        <v>18.5</v>
      </c>
      <c r="T29" s="87">
        <v>18.79</v>
      </c>
      <c r="U29" s="87">
        <v>19.09</v>
      </c>
      <c r="V29" s="87">
        <v>19.39</v>
      </c>
      <c r="W29" s="87">
        <v>19.7</v>
      </c>
      <c r="X29" s="87">
        <v>20.02</v>
      </c>
      <c r="Y29" s="87">
        <v>20.350000000000001</v>
      </c>
      <c r="Z29" s="87">
        <v>20.69</v>
      </c>
      <c r="AA29" s="87">
        <v>21.03</v>
      </c>
      <c r="AB29" s="87">
        <v>21.39</v>
      </c>
      <c r="AC29" s="87">
        <v>21.76</v>
      </c>
      <c r="AD29" s="87">
        <v>22.14</v>
      </c>
      <c r="AE29" s="87">
        <v>22.53</v>
      </c>
      <c r="AF29" s="87">
        <v>22.93</v>
      </c>
      <c r="AG29" s="87">
        <v>23.35</v>
      </c>
      <c r="AH29" s="87">
        <v>23.78</v>
      </c>
      <c r="AI29" s="87">
        <v>24.22</v>
      </c>
      <c r="AJ29" s="87">
        <v>24.67</v>
      </c>
      <c r="AK29" s="87">
        <v>25.14</v>
      </c>
      <c r="AL29" s="87">
        <v>25.63</v>
      </c>
      <c r="AM29" s="87">
        <v>26.13</v>
      </c>
      <c r="AN29" s="87">
        <v>26.65</v>
      </c>
      <c r="AO29" s="87">
        <v>27.19</v>
      </c>
      <c r="AP29" s="87"/>
    </row>
    <row r="30" spans="1:42" x14ac:dyDescent="0.25">
      <c r="A30" s="86">
        <v>3</v>
      </c>
      <c r="B30" s="87">
        <v>14.38</v>
      </c>
      <c r="C30" s="87">
        <v>14.59</v>
      </c>
      <c r="D30" s="87">
        <v>14.8</v>
      </c>
      <c r="E30" s="87">
        <v>15.02</v>
      </c>
      <c r="F30" s="87">
        <v>15.24</v>
      </c>
      <c r="G30" s="87">
        <v>15.47</v>
      </c>
      <c r="H30" s="87">
        <v>15.7</v>
      </c>
      <c r="I30" s="87">
        <v>15.93</v>
      </c>
      <c r="J30" s="87">
        <v>16.170000000000002</v>
      </c>
      <c r="K30" s="87">
        <v>16.41</v>
      </c>
      <c r="L30" s="87">
        <v>16.66</v>
      </c>
      <c r="M30" s="87">
        <v>16.91</v>
      </c>
      <c r="N30" s="87">
        <v>17.16</v>
      </c>
      <c r="O30" s="87">
        <v>17.43</v>
      </c>
      <c r="P30" s="87">
        <v>17.690000000000001</v>
      </c>
      <c r="Q30" s="87">
        <v>17.96</v>
      </c>
      <c r="R30" s="87">
        <v>18.239999999999998</v>
      </c>
      <c r="S30" s="87">
        <v>18.52</v>
      </c>
      <c r="T30" s="87">
        <v>18.82</v>
      </c>
      <c r="U30" s="87">
        <v>19.11</v>
      </c>
      <c r="V30" s="87">
        <v>19.420000000000002</v>
      </c>
      <c r="W30" s="87">
        <v>19.73</v>
      </c>
      <c r="X30" s="87">
        <v>20.05</v>
      </c>
      <c r="Y30" s="87">
        <v>20.38</v>
      </c>
      <c r="Z30" s="87">
        <v>20.72</v>
      </c>
      <c r="AA30" s="87">
        <v>21.06</v>
      </c>
      <c r="AB30" s="87">
        <v>21.42</v>
      </c>
      <c r="AC30" s="87">
        <v>21.79</v>
      </c>
      <c r="AD30" s="87">
        <v>22.17</v>
      </c>
      <c r="AE30" s="87">
        <v>22.56</v>
      </c>
      <c r="AF30" s="87">
        <v>22.97</v>
      </c>
      <c r="AG30" s="87">
        <v>23.38</v>
      </c>
      <c r="AH30" s="87">
        <v>23.81</v>
      </c>
      <c r="AI30" s="87">
        <v>24.26</v>
      </c>
      <c r="AJ30" s="87">
        <v>24.71</v>
      </c>
      <c r="AK30" s="87">
        <v>25.18</v>
      </c>
      <c r="AL30" s="87">
        <v>25.67</v>
      </c>
      <c r="AM30" s="87">
        <v>26.17</v>
      </c>
      <c r="AN30" s="87">
        <v>26.69</v>
      </c>
      <c r="AO30" s="87">
        <v>27.23</v>
      </c>
      <c r="AP30" s="87"/>
    </row>
    <row r="31" spans="1:42" x14ac:dyDescent="0.25">
      <c r="A31" s="86">
        <v>4</v>
      </c>
      <c r="B31" s="87">
        <v>14.39</v>
      </c>
      <c r="C31" s="87">
        <v>14.6</v>
      </c>
      <c r="D31" s="87">
        <v>14.82</v>
      </c>
      <c r="E31" s="87">
        <v>15.04</v>
      </c>
      <c r="F31" s="87">
        <v>15.26</v>
      </c>
      <c r="G31" s="87">
        <v>15.49</v>
      </c>
      <c r="H31" s="87">
        <v>15.72</v>
      </c>
      <c r="I31" s="87">
        <v>15.95</v>
      </c>
      <c r="J31" s="87">
        <v>16.190000000000001</v>
      </c>
      <c r="K31" s="87">
        <v>16.43</v>
      </c>
      <c r="L31" s="87">
        <v>16.68</v>
      </c>
      <c r="M31" s="87">
        <v>16.93</v>
      </c>
      <c r="N31" s="87">
        <v>17.190000000000001</v>
      </c>
      <c r="O31" s="87">
        <v>17.45</v>
      </c>
      <c r="P31" s="87">
        <v>17.71</v>
      </c>
      <c r="Q31" s="87">
        <v>17.989999999999998</v>
      </c>
      <c r="R31" s="87">
        <v>18.260000000000002</v>
      </c>
      <c r="S31" s="87">
        <v>18.55</v>
      </c>
      <c r="T31" s="87">
        <v>18.84</v>
      </c>
      <c r="U31" s="87">
        <v>19.14</v>
      </c>
      <c r="V31" s="87">
        <v>19.440000000000001</v>
      </c>
      <c r="W31" s="87">
        <v>19.760000000000002</v>
      </c>
      <c r="X31" s="87">
        <v>20.079999999999998</v>
      </c>
      <c r="Y31" s="87">
        <v>20.41</v>
      </c>
      <c r="Z31" s="87">
        <v>20.74</v>
      </c>
      <c r="AA31" s="87">
        <v>21.09</v>
      </c>
      <c r="AB31" s="87">
        <v>21.45</v>
      </c>
      <c r="AC31" s="87">
        <v>21.82</v>
      </c>
      <c r="AD31" s="87">
        <v>22.2</v>
      </c>
      <c r="AE31" s="87">
        <v>22.59</v>
      </c>
      <c r="AF31" s="87">
        <v>23</v>
      </c>
      <c r="AG31" s="87">
        <v>23.42</v>
      </c>
      <c r="AH31" s="87">
        <v>23.85</v>
      </c>
      <c r="AI31" s="87">
        <v>24.29</v>
      </c>
      <c r="AJ31" s="87">
        <v>24.75</v>
      </c>
      <c r="AK31" s="87">
        <v>25.22</v>
      </c>
      <c r="AL31" s="87">
        <v>25.71</v>
      </c>
      <c r="AM31" s="87">
        <v>26.22</v>
      </c>
      <c r="AN31" s="87">
        <v>26.74</v>
      </c>
      <c r="AO31" s="87">
        <v>27.28</v>
      </c>
      <c r="AP31" s="87"/>
    </row>
    <row r="32" spans="1:42" x14ac:dyDescent="0.25">
      <c r="A32" s="86">
        <v>5</v>
      </c>
      <c r="B32" s="87">
        <v>14.41</v>
      </c>
      <c r="C32" s="87">
        <v>14.62</v>
      </c>
      <c r="D32" s="87">
        <v>14.84</v>
      </c>
      <c r="E32" s="87">
        <v>15.06</v>
      </c>
      <c r="F32" s="87">
        <v>15.28</v>
      </c>
      <c r="G32" s="87">
        <v>15.5</v>
      </c>
      <c r="H32" s="87">
        <v>15.73</v>
      </c>
      <c r="I32" s="87">
        <v>15.97</v>
      </c>
      <c r="J32" s="87">
        <v>16.21</v>
      </c>
      <c r="K32" s="87">
        <v>16.45</v>
      </c>
      <c r="L32" s="87">
        <v>16.7</v>
      </c>
      <c r="M32" s="87">
        <v>16.95</v>
      </c>
      <c r="N32" s="87">
        <v>17.21</v>
      </c>
      <c r="O32" s="87">
        <v>17.47</v>
      </c>
      <c r="P32" s="87">
        <v>17.739999999999998</v>
      </c>
      <c r="Q32" s="87">
        <v>18.010000000000002</v>
      </c>
      <c r="R32" s="87">
        <v>18.29</v>
      </c>
      <c r="S32" s="87">
        <v>18.57</v>
      </c>
      <c r="T32" s="87">
        <v>18.86</v>
      </c>
      <c r="U32" s="87">
        <v>19.16</v>
      </c>
      <c r="V32" s="87">
        <v>19.47</v>
      </c>
      <c r="W32" s="87">
        <v>19.78</v>
      </c>
      <c r="X32" s="87">
        <v>20.100000000000001</v>
      </c>
      <c r="Y32" s="87">
        <v>20.43</v>
      </c>
      <c r="Z32" s="87">
        <v>20.77</v>
      </c>
      <c r="AA32" s="87">
        <v>21.12</v>
      </c>
      <c r="AB32" s="87">
        <v>21.48</v>
      </c>
      <c r="AC32" s="87">
        <v>21.85</v>
      </c>
      <c r="AD32" s="87">
        <v>22.23</v>
      </c>
      <c r="AE32" s="87">
        <v>22.63</v>
      </c>
      <c r="AF32" s="87">
        <v>23.04</v>
      </c>
      <c r="AG32" s="87">
        <v>23.46</v>
      </c>
      <c r="AH32" s="87">
        <v>23.89</v>
      </c>
      <c r="AI32" s="87">
        <v>24.33</v>
      </c>
      <c r="AJ32" s="87">
        <v>24.79</v>
      </c>
      <c r="AK32" s="87">
        <v>25.26</v>
      </c>
      <c r="AL32" s="87">
        <v>25.75</v>
      </c>
      <c r="AM32" s="87">
        <v>26.26</v>
      </c>
      <c r="AN32" s="87">
        <v>26.78</v>
      </c>
      <c r="AO32" s="87">
        <v>27.33</v>
      </c>
      <c r="AP32" s="87"/>
    </row>
    <row r="33" spans="1:42" x14ac:dyDescent="0.25">
      <c r="A33" s="86">
        <v>6</v>
      </c>
      <c r="B33" s="87">
        <v>14.43</v>
      </c>
      <c r="C33" s="87">
        <v>14.64</v>
      </c>
      <c r="D33" s="87">
        <v>14.86</v>
      </c>
      <c r="E33" s="87">
        <v>15.07</v>
      </c>
      <c r="F33" s="87">
        <v>15.3</v>
      </c>
      <c r="G33" s="87">
        <v>15.52</v>
      </c>
      <c r="H33" s="87">
        <v>15.75</v>
      </c>
      <c r="I33" s="87">
        <v>15.99</v>
      </c>
      <c r="J33" s="87">
        <v>16.23</v>
      </c>
      <c r="K33" s="87">
        <v>16.47</v>
      </c>
      <c r="L33" s="87">
        <v>16.72</v>
      </c>
      <c r="M33" s="87">
        <v>16.97</v>
      </c>
      <c r="N33" s="87">
        <v>17.23</v>
      </c>
      <c r="O33" s="87">
        <v>17.489999999999998</v>
      </c>
      <c r="P33" s="87">
        <v>17.760000000000002</v>
      </c>
      <c r="Q33" s="87">
        <v>18.03</v>
      </c>
      <c r="R33" s="87">
        <v>18.309999999999999</v>
      </c>
      <c r="S33" s="87">
        <v>18.600000000000001</v>
      </c>
      <c r="T33" s="87">
        <v>18.89</v>
      </c>
      <c r="U33" s="87">
        <v>19.190000000000001</v>
      </c>
      <c r="V33" s="87">
        <v>19.489999999999998</v>
      </c>
      <c r="W33" s="87">
        <v>19.809999999999999</v>
      </c>
      <c r="X33" s="87">
        <v>20.13</v>
      </c>
      <c r="Y33" s="87">
        <v>20.46</v>
      </c>
      <c r="Z33" s="87">
        <v>20.8</v>
      </c>
      <c r="AA33" s="87">
        <v>21.15</v>
      </c>
      <c r="AB33" s="87">
        <v>21.51</v>
      </c>
      <c r="AC33" s="87">
        <v>21.88</v>
      </c>
      <c r="AD33" s="87">
        <v>22.27</v>
      </c>
      <c r="AE33" s="87">
        <v>22.66</v>
      </c>
      <c r="AF33" s="87">
        <v>23.07</v>
      </c>
      <c r="AG33" s="87">
        <v>23.49</v>
      </c>
      <c r="AH33" s="87">
        <v>23.92</v>
      </c>
      <c r="AI33" s="87">
        <v>24.37</v>
      </c>
      <c r="AJ33" s="87">
        <v>24.83</v>
      </c>
      <c r="AK33" s="87">
        <v>25.3</v>
      </c>
      <c r="AL33" s="87">
        <v>25.8</v>
      </c>
      <c r="AM33" s="87">
        <v>26.3</v>
      </c>
      <c r="AN33" s="87">
        <v>26.83</v>
      </c>
      <c r="AO33" s="87">
        <v>27.37</v>
      </c>
      <c r="AP33" s="87"/>
    </row>
    <row r="34" spans="1:42" x14ac:dyDescent="0.25">
      <c r="A34" s="86">
        <v>7</v>
      </c>
      <c r="B34" s="87">
        <v>14.45</v>
      </c>
      <c r="C34" s="87">
        <v>14.66</v>
      </c>
      <c r="D34" s="87">
        <v>14.87</v>
      </c>
      <c r="E34" s="87">
        <v>15.09</v>
      </c>
      <c r="F34" s="87">
        <v>15.32</v>
      </c>
      <c r="G34" s="87">
        <v>15.54</v>
      </c>
      <c r="H34" s="87">
        <v>15.77</v>
      </c>
      <c r="I34" s="87">
        <v>16.010000000000002</v>
      </c>
      <c r="J34" s="87">
        <v>16.25</v>
      </c>
      <c r="K34" s="87">
        <v>16.489999999999998</v>
      </c>
      <c r="L34" s="87">
        <v>16.739999999999998</v>
      </c>
      <c r="M34" s="87">
        <v>16.989999999999998</v>
      </c>
      <c r="N34" s="87">
        <v>17.25</v>
      </c>
      <c r="O34" s="87">
        <v>17.510000000000002</v>
      </c>
      <c r="P34" s="87">
        <v>17.78</v>
      </c>
      <c r="Q34" s="87">
        <v>18.059999999999999</v>
      </c>
      <c r="R34" s="87">
        <v>18.34</v>
      </c>
      <c r="S34" s="87">
        <v>18.62</v>
      </c>
      <c r="T34" s="87">
        <v>18.91</v>
      </c>
      <c r="U34" s="87">
        <v>19.21</v>
      </c>
      <c r="V34" s="87">
        <v>19.52</v>
      </c>
      <c r="W34" s="87">
        <v>19.829999999999998</v>
      </c>
      <c r="X34" s="87">
        <v>20.16</v>
      </c>
      <c r="Y34" s="87">
        <v>20.49</v>
      </c>
      <c r="Z34" s="87">
        <v>20.83</v>
      </c>
      <c r="AA34" s="87">
        <v>21.18</v>
      </c>
      <c r="AB34" s="87">
        <v>21.54</v>
      </c>
      <c r="AC34" s="87">
        <v>21.91</v>
      </c>
      <c r="AD34" s="87">
        <v>22.3</v>
      </c>
      <c r="AE34" s="87">
        <v>22.69</v>
      </c>
      <c r="AF34" s="87">
        <v>23.1</v>
      </c>
      <c r="AG34" s="87">
        <v>23.53</v>
      </c>
      <c r="AH34" s="87">
        <v>23.96</v>
      </c>
      <c r="AI34" s="87">
        <v>24.41</v>
      </c>
      <c r="AJ34" s="87">
        <v>24.87</v>
      </c>
      <c r="AK34" s="87">
        <v>25.35</v>
      </c>
      <c r="AL34" s="87">
        <v>25.84</v>
      </c>
      <c r="AM34" s="87">
        <v>26.35</v>
      </c>
      <c r="AN34" s="87">
        <v>26.87</v>
      </c>
      <c r="AO34" s="87">
        <v>27.42</v>
      </c>
      <c r="AP34" s="87"/>
    </row>
    <row r="35" spans="1:42" x14ac:dyDescent="0.25">
      <c r="A35" s="86">
        <v>8</v>
      </c>
      <c r="B35" s="87">
        <v>14.46</v>
      </c>
      <c r="C35" s="87">
        <v>14.68</v>
      </c>
      <c r="D35" s="87">
        <v>14.89</v>
      </c>
      <c r="E35" s="87">
        <v>15.11</v>
      </c>
      <c r="F35" s="87">
        <v>15.33</v>
      </c>
      <c r="G35" s="87">
        <v>15.56</v>
      </c>
      <c r="H35" s="87">
        <v>15.79</v>
      </c>
      <c r="I35" s="87">
        <v>16.03</v>
      </c>
      <c r="J35" s="87">
        <v>16.27</v>
      </c>
      <c r="K35" s="87">
        <v>16.510000000000002</v>
      </c>
      <c r="L35" s="87">
        <v>16.760000000000002</v>
      </c>
      <c r="M35" s="87">
        <v>17.010000000000002</v>
      </c>
      <c r="N35" s="87">
        <v>17.27</v>
      </c>
      <c r="O35" s="87">
        <v>17.54</v>
      </c>
      <c r="P35" s="87">
        <v>17.8</v>
      </c>
      <c r="Q35" s="87">
        <v>18.079999999999998</v>
      </c>
      <c r="R35" s="87">
        <v>18.36</v>
      </c>
      <c r="S35" s="87">
        <v>18.649999999999999</v>
      </c>
      <c r="T35" s="87">
        <v>18.940000000000001</v>
      </c>
      <c r="U35" s="87">
        <v>19.239999999999998</v>
      </c>
      <c r="V35" s="87">
        <v>19.55</v>
      </c>
      <c r="W35" s="87">
        <v>19.86</v>
      </c>
      <c r="X35" s="87">
        <v>20.18</v>
      </c>
      <c r="Y35" s="87">
        <v>20.52</v>
      </c>
      <c r="Z35" s="87">
        <v>20.86</v>
      </c>
      <c r="AA35" s="87">
        <v>21.21</v>
      </c>
      <c r="AB35" s="87">
        <v>21.57</v>
      </c>
      <c r="AC35" s="87">
        <v>21.95</v>
      </c>
      <c r="AD35" s="87">
        <v>22.33</v>
      </c>
      <c r="AE35" s="87">
        <v>22.73</v>
      </c>
      <c r="AF35" s="87">
        <v>23.14</v>
      </c>
      <c r="AG35" s="87">
        <v>23.56</v>
      </c>
      <c r="AH35" s="87">
        <v>24</v>
      </c>
      <c r="AI35" s="87">
        <v>24.45</v>
      </c>
      <c r="AJ35" s="87">
        <v>24.91</v>
      </c>
      <c r="AK35" s="87">
        <v>25.39</v>
      </c>
      <c r="AL35" s="87">
        <v>25.88</v>
      </c>
      <c r="AM35" s="87">
        <v>26.39</v>
      </c>
      <c r="AN35" s="87">
        <v>26.92</v>
      </c>
      <c r="AO35" s="87">
        <v>27.46</v>
      </c>
      <c r="AP35" s="87"/>
    </row>
    <row r="36" spans="1:42" x14ac:dyDescent="0.25">
      <c r="A36" s="86">
        <v>9</v>
      </c>
      <c r="B36" s="87">
        <v>14.48</v>
      </c>
      <c r="C36" s="87">
        <v>14.69</v>
      </c>
      <c r="D36" s="87">
        <v>14.91</v>
      </c>
      <c r="E36" s="87">
        <v>15.13</v>
      </c>
      <c r="F36" s="87">
        <v>15.35</v>
      </c>
      <c r="G36" s="87">
        <v>15.58</v>
      </c>
      <c r="H36" s="87">
        <v>15.81</v>
      </c>
      <c r="I36" s="87">
        <v>16.05</v>
      </c>
      <c r="J36" s="87">
        <v>16.29</v>
      </c>
      <c r="K36" s="87">
        <v>16.53</v>
      </c>
      <c r="L36" s="87">
        <v>16.78</v>
      </c>
      <c r="M36" s="87">
        <v>17.04</v>
      </c>
      <c r="N36" s="87">
        <v>17.29</v>
      </c>
      <c r="O36" s="87">
        <v>17.559999999999999</v>
      </c>
      <c r="P36" s="87">
        <v>17.829999999999998</v>
      </c>
      <c r="Q36" s="87">
        <v>18.100000000000001</v>
      </c>
      <c r="R36" s="87">
        <v>18.38</v>
      </c>
      <c r="S36" s="87">
        <v>18.670000000000002</v>
      </c>
      <c r="T36" s="87">
        <v>18.96</v>
      </c>
      <c r="U36" s="87">
        <v>19.260000000000002</v>
      </c>
      <c r="V36" s="87">
        <v>19.57</v>
      </c>
      <c r="W36" s="87">
        <v>19.89</v>
      </c>
      <c r="X36" s="87">
        <v>20.21</v>
      </c>
      <c r="Y36" s="87">
        <v>20.55</v>
      </c>
      <c r="Z36" s="87">
        <v>20.89</v>
      </c>
      <c r="AA36" s="87">
        <v>21.24</v>
      </c>
      <c r="AB36" s="87">
        <v>21.6</v>
      </c>
      <c r="AC36" s="87">
        <v>21.98</v>
      </c>
      <c r="AD36" s="87">
        <v>22.36</v>
      </c>
      <c r="AE36" s="87">
        <v>22.76</v>
      </c>
      <c r="AF36" s="87">
        <v>23.17</v>
      </c>
      <c r="AG36" s="87">
        <v>23.6</v>
      </c>
      <c r="AH36" s="87">
        <v>24.03</v>
      </c>
      <c r="AI36" s="87">
        <v>24.48</v>
      </c>
      <c r="AJ36" s="87">
        <v>24.95</v>
      </c>
      <c r="AK36" s="87">
        <v>25.43</v>
      </c>
      <c r="AL36" s="87">
        <v>25.92</v>
      </c>
      <c r="AM36" s="87">
        <v>26.43</v>
      </c>
      <c r="AN36" s="87">
        <v>26.96</v>
      </c>
      <c r="AO36" s="87">
        <v>27.51</v>
      </c>
      <c r="AP36" s="87"/>
    </row>
    <row r="37" spans="1:42" x14ac:dyDescent="0.25">
      <c r="A37" s="86">
        <v>10</v>
      </c>
      <c r="B37" s="87">
        <v>14.5</v>
      </c>
      <c r="C37" s="87">
        <v>14.71</v>
      </c>
      <c r="D37" s="87">
        <v>14.93</v>
      </c>
      <c r="E37" s="87">
        <v>15.15</v>
      </c>
      <c r="F37" s="87">
        <v>15.37</v>
      </c>
      <c r="G37" s="87">
        <v>15.6</v>
      </c>
      <c r="H37" s="87">
        <v>15.83</v>
      </c>
      <c r="I37" s="87">
        <v>16.07</v>
      </c>
      <c r="J37" s="87">
        <v>16.309999999999999</v>
      </c>
      <c r="K37" s="87">
        <v>16.55</v>
      </c>
      <c r="L37" s="87">
        <v>16.8</v>
      </c>
      <c r="M37" s="87">
        <v>17.059999999999999</v>
      </c>
      <c r="N37" s="87">
        <v>17.32</v>
      </c>
      <c r="O37" s="87">
        <v>17.579999999999998</v>
      </c>
      <c r="P37" s="87">
        <v>17.850000000000001</v>
      </c>
      <c r="Q37" s="87">
        <v>18.12</v>
      </c>
      <c r="R37" s="87">
        <v>18.41</v>
      </c>
      <c r="S37" s="87">
        <v>18.690000000000001</v>
      </c>
      <c r="T37" s="87">
        <v>18.989999999999998</v>
      </c>
      <c r="U37" s="87">
        <v>19.29</v>
      </c>
      <c r="V37" s="87">
        <v>19.600000000000001</v>
      </c>
      <c r="W37" s="87">
        <v>19.91</v>
      </c>
      <c r="X37" s="87">
        <v>20.239999999999998</v>
      </c>
      <c r="Y37" s="87">
        <v>20.57</v>
      </c>
      <c r="Z37" s="87">
        <v>20.92</v>
      </c>
      <c r="AA37" s="87">
        <v>21.27</v>
      </c>
      <c r="AB37" s="87">
        <v>21.63</v>
      </c>
      <c r="AC37" s="87">
        <v>22.01</v>
      </c>
      <c r="AD37" s="87">
        <v>22.39</v>
      </c>
      <c r="AE37" s="87">
        <v>22.8</v>
      </c>
      <c r="AF37" s="87">
        <v>23.21</v>
      </c>
      <c r="AG37" s="87">
        <v>23.63</v>
      </c>
      <c r="AH37" s="87">
        <v>24.07</v>
      </c>
      <c r="AI37" s="87">
        <v>24.52</v>
      </c>
      <c r="AJ37" s="87">
        <v>24.99</v>
      </c>
      <c r="AK37" s="87">
        <v>25.47</v>
      </c>
      <c r="AL37" s="87">
        <v>25.96</v>
      </c>
      <c r="AM37" s="87">
        <v>26.47</v>
      </c>
      <c r="AN37" s="87">
        <v>27.01</v>
      </c>
      <c r="AO37" s="87">
        <v>27.56</v>
      </c>
      <c r="AP37" s="87"/>
    </row>
    <row r="38" spans="1:42" x14ac:dyDescent="0.25">
      <c r="A38" s="86">
        <v>11</v>
      </c>
      <c r="B38" s="87">
        <v>14.52</v>
      </c>
      <c r="C38" s="87">
        <v>14.73</v>
      </c>
      <c r="D38" s="87">
        <v>14.95</v>
      </c>
      <c r="E38" s="87">
        <v>15.17</v>
      </c>
      <c r="F38" s="87">
        <v>15.39</v>
      </c>
      <c r="G38" s="87">
        <v>15.62</v>
      </c>
      <c r="H38" s="87">
        <v>15.85</v>
      </c>
      <c r="I38" s="87">
        <v>16.09</v>
      </c>
      <c r="J38" s="87">
        <v>16.329999999999998</v>
      </c>
      <c r="K38" s="87">
        <v>16.57</v>
      </c>
      <c r="L38" s="87">
        <v>16.82</v>
      </c>
      <c r="M38" s="87">
        <v>17.079999999999998</v>
      </c>
      <c r="N38" s="87">
        <v>17.34</v>
      </c>
      <c r="O38" s="87">
        <v>17.600000000000001</v>
      </c>
      <c r="P38" s="87">
        <v>17.87</v>
      </c>
      <c r="Q38" s="87">
        <v>18.149999999999999</v>
      </c>
      <c r="R38" s="87">
        <v>18.43</v>
      </c>
      <c r="S38" s="87">
        <v>18.72</v>
      </c>
      <c r="T38" s="87">
        <v>19.010000000000002</v>
      </c>
      <c r="U38" s="87">
        <v>19.309999999999999</v>
      </c>
      <c r="V38" s="87">
        <v>19.62</v>
      </c>
      <c r="W38" s="87">
        <v>19.940000000000001</v>
      </c>
      <c r="X38" s="87">
        <v>20.27</v>
      </c>
      <c r="Y38" s="87">
        <v>20.6</v>
      </c>
      <c r="Z38" s="87">
        <v>20.95</v>
      </c>
      <c r="AA38" s="87">
        <v>21.3</v>
      </c>
      <c r="AB38" s="87">
        <v>21.66</v>
      </c>
      <c r="AC38" s="87">
        <v>22.04</v>
      </c>
      <c r="AD38" s="87">
        <v>22.43</v>
      </c>
      <c r="AE38" s="87">
        <v>22.83</v>
      </c>
      <c r="AF38" s="87">
        <v>23.24</v>
      </c>
      <c r="AG38" s="87">
        <v>23.67</v>
      </c>
      <c r="AH38" s="87">
        <v>24.11</v>
      </c>
      <c r="AI38" s="87">
        <v>24.56</v>
      </c>
      <c r="AJ38" s="87">
        <v>25.02</v>
      </c>
      <c r="AK38" s="87">
        <v>25.51</v>
      </c>
      <c r="AL38" s="87">
        <v>26</v>
      </c>
      <c r="AM38" s="87">
        <v>26.52</v>
      </c>
      <c r="AN38" s="87">
        <v>27.05</v>
      </c>
      <c r="AO38" s="87">
        <v>27.6</v>
      </c>
      <c r="AP38" s="87"/>
    </row>
    <row r="44" spans="1:42" ht="39.65" customHeight="1" x14ac:dyDescent="0.25"/>
    <row r="46" spans="1:42" ht="27.65" customHeight="1" x14ac:dyDescent="0.25"/>
  </sheetData>
  <sheetProtection algorithmName="SHA-512" hashValue="4WQshLEFglH42ti5Z6aiYQhfvPNYKNK3bFvEpVCeT1GixCrrF8F785v+m/5y+ELGhOWVTj+aw+wPHxYtmk6JFg==" saltValue="T3QjlfDYHws6oen2LA1/FQ==" spinCount="100000" sheet="1" objects="1" scenarios="1"/>
  <conditionalFormatting sqref="A6:A21">
    <cfRule type="expression" dxfId="101" priority="13" stopIfTrue="1">
      <formula>MOD(ROW(),2)=0</formula>
    </cfRule>
    <cfRule type="expression" dxfId="100" priority="14" stopIfTrue="1">
      <formula>MOD(ROW(),2)&lt;&gt;0</formula>
    </cfRule>
  </conditionalFormatting>
  <conditionalFormatting sqref="A26:A38">
    <cfRule type="expression" dxfId="99" priority="29" stopIfTrue="1">
      <formula>MOD(ROW(),2)=0</formula>
    </cfRule>
    <cfRule type="expression" dxfId="98" priority="30" stopIfTrue="1">
      <formula>MOD(ROW(),2)&lt;&gt;0</formula>
    </cfRule>
  </conditionalFormatting>
  <conditionalFormatting sqref="B6:AP21">
    <cfRule type="expression" dxfId="97" priority="1" stopIfTrue="1">
      <formula>MOD(ROW(),2)=0</formula>
    </cfRule>
    <cfRule type="expression" dxfId="96" priority="2" stopIfTrue="1">
      <formula>MOD(ROW(),2)&lt;&gt;0</formula>
    </cfRule>
  </conditionalFormatting>
  <conditionalFormatting sqref="B26:AP38">
    <cfRule type="expression" dxfId="95" priority="7" stopIfTrue="1">
      <formula>MOD(ROW(),2)=0</formula>
    </cfRule>
    <cfRule type="expression" dxfId="94" priority="8"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10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A00-000000000000}">
  <sheetPr codeName="Sheet124"/>
  <dimension ref="A1:L46"/>
  <sheetViews>
    <sheetView showGridLines="0" zoomScale="85" zoomScaleNormal="85" workbookViewId="0">
      <selection activeCell="I26" sqref="I26"/>
    </sheetView>
  </sheetViews>
  <sheetFormatPr defaultColWidth="10" defaultRowHeight="12.5" x14ac:dyDescent="0.25"/>
  <cols>
    <col min="1" max="1" width="31.54296875" style="27" customWidth="1"/>
    <col min="2" max="12" width="22.54296875" style="27" customWidth="1"/>
    <col min="13" max="16384" width="10" style="27"/>
  </cols>
  <sheetData>
    <row r="1" spans="1:12" ht="20" x14ac:dyDescent="0.4">
      <c r="A1" s="39" t="s">
        <v>0</v>
      </c>
      <c r="B1" s="40"/>
      <c r="C1" s="40"/>
      <c r="D1" s="40"/>
      <c r="E1" s="40"/>
      <c r="F1" s="40"/>
      <c r="G1" s="40"/>
      <c r="H1" s="40"/>
      <c r="I1" s="40"/>
      <c r="L1" s="84"/>
    </row>
    <row r="2" spans="1:12" ht="15.5" x14ac:dyDescent="0.35">
      <c r="A2" s="83" t="str">
        <f>'[6]Purpose of spreadsheet'!A2</f>
        <v>Police_EW - Scheme Pays factors</v>
      </c>
      <c r="B2" s="42"/>
      <c r="C2" s="42"/>
      <c r="D2" s="42"/>
      <c r="E2" s="42"/>
      <c r="F2" s="42"/>
      <c r="G2" s="42"/>
      <c r="H2" s="42"/>
      <c r="I2" s="42"/>
    </row>
    <row r="3" spans="1:12" ht="15.5" x14ac:dyDescent="0.35">
      <c r="A3" s="43" t="str">
        <f>TABLE_FACTOR_TYPE_1&amp;" - x-"&amp;TABLE_SERIES_NUMBER_1</f>
        <v>Scheme Pays AA - x-621</v>
      </c>
      <c r="B3" s="42"/>
      <c r="C3" s="42"/>
      <c r="D3" s="42"/>
      <c r="E3" s="42"/>
      <c r="F3" s="42"/>
      <c r="G3" s="42"/>
      <c r="H3" s="42"/>
      <c r="I3" s="42"/>
    </row>
    <row r="6" spans="1:12" ht="13" x14ac:dyDescent="0.3">
      <c r="A6" s="78" t="s">
        <v>610</v>
      </c>
      <c r="B6" s="73" t="s">
        <v>611</v>
      </c>
      <c r="C6" s="73"/>
      <c r="D6" s="172"/>
      <c r="E6" s="172"/>
      <c r="F6" s="172"/>
      <c r="G6" s="172"/>
      <c r="H6" s="172"/>
      <c r="I6" s="172"/>
      <c r="J6" s="172"/>
      <c r="K6" s="172"/>
      <c r="L6" s="172"/>
    </row>
    <row r="7" spans="1:12" x14ac:dyDescent="0.25">
      <c r="A7" s="79" t="s">
        <v>274</v>
      </c>
      <c r="B7" s="74" t="s">
        <v>72</v>
      </c>
      <c r="C7" s="74"/>
      <c r="D7" s="172"/>
      <c r="E7" s="172"/>
      <c r="F7" s="172"/>
      <c r="G7" s="172"/>
      <c r="H7" s="172"/>
      <c r="I7" s="172"/>
      <c r="J7" s="172"/>
      <c r="K7" s="172"/>
      <c r="L7" s="172"/>
    </row>
    <row r="8" spans="1:12" x14ac:dyDescent="0.25">
      <c r="A8" s="79" t="s">
        <v>275</v>
      </c>
      <c r="B8" s="74">
        <v>2006</v>
      </c>
      <c r="C8" s="74"/>
      <c r="D8" s="172"/>
      <c r="E8" s="172"/>
      <c r="F8" s="172"/>
      <c r="G8" s="172"/>
      <c r="H8" s="172"/>
      <c r="I8" s="172"/>
      <c r="J8" s="172"/>
      <c r="K8" s="172"/>
      <c r="L8" s="172"/>
    </row>
    <row r="9" spans="1:12" x14ac:dyDescent="0.25">
      <c r="A9" s="79" t="s">
        <v>276</v>
      </c>
      <c r="B9" s="74" t="s">
        <v>561</v>
      </c>
      <c r="C9" s="74"/>
      <c r="D9" s="172"/>
      <c r="E9" s="172"/>
      <c r="F9" s="172"/>
      <c r="G9" s="172"/>
      <c r="H9" s="172"/>
      <c r="I9" s="172"/>
      <c r="J9" s="172"/>
      <c r="K9" s="172"/>
      <c r="L9" s="172"/>
    </row>
    <row r="10" spans="1:12" ht="12.65" customHeight="1" x14ac:dyDescent="0.25">
      <c r="A10" s="79" t="s">
        <v>6</v>
      </c>
      <c r="B10" s="74" t="s">
        <v>575</v>
      </c>
      <c r="C10" s="74"/>
      <c r="D10" s="172"/>
      <c r="E10" s="172"/>
      <c r="F10" s="172"/>
      <c r="G10" s="172"/>
      <c r="H10" s="172"/>
      <c r="I10" s="172"/>
      <c r="J10" s="172"/>
      <c r="K10" s="172"/>
      <c r="L10" s="172"/>
    </row>
    <row r="11" spans="1:12" x14ac:dyDescent="0.25">
      <c r="A11" s="79" t="s">
        <v>277</v>
      </c>
      <c r="B11" s="74" t="s">
        <v>424</v>
      </c>
      <c r="C11" s="74"/>
      <c r="D11" s="172"/>
      <c r="E11" s="172"/>
      <c r="F11" s="172"/>
      <c r="G11" s="172"/>
      <c r="H11" s="172"/>
      <c r="I11" s="172"/>
      <c r="J11" s="172"/>
      <c r="K11" s="172"/>
      <c r="L11" s="172"/>
    </row>
    <row r="12" spans="1:12" ht="12.65" customHeight="1" x14ac:dyDescent="0.25">
      <c r="A12" s="79" t="s">
        <v>278</v>
      </c>
      <c r="B12" s="74" t="s">
        <v>425</v>
      </c>
      <c r="C12" s="74"/>
      <c r="D12" s="172"/>
      <c r="E12" s="172"/>
      <c r="F12" s="172"/>
      <c r="G12" s="172"/>
      <c r="H12" s="172"/>
      <c r="I12" s="172"/>
      <c r="J12" s="172"/>
      <c r="K12" s="172"/>
      <c r="L12" s="172"/>
    </row>
    <row r="13" spans="1:12" ht="12.65" customHeight="1" x14ac:dyDescent="0.25">
      <c r="A13" s="79" t="s">
        <v>618</v>
      </c>
      <c r="B13" s="74">
        <v>1</v>
      </c>
      <c r="C13" s="74"/>
      <c r="D13" s="172"/>
      <c r="E13" s="172"/>
      <c r="F13" s="172"/>
      <c r="G13" s="172"/>
      <c r="H13" s="172"/>
      <c r="I13" s="172"/>
      <c r="J13" s="172"/>
      <c r="K13" s="172"/>
      <c r="L13" s="172"/>
    </row>
    <row r="14" spans="1:12" ht="12.65" customHeight="1" x14ac:dyDescent="0.25">
      <c r="A14" s="79" t="s">
        <v>280</v>
      </c>
      <c r="B14" s="74">
        <v>621</v>
      </c>
      <c r="C14" s="74"/>
      <c r="D14" s="172"/>
      <c r="E14" s="172"/>
      <c r="F14" s="172"/>
      <c r="G14" s="172"/>
      <c r="H14" s="172"/>
      <c r="I14" s="172"/>
      <c r="J14" s="172"/>
      <c r="K14" s="172"/>
      <c r="L14" s="172"/>
    </row>
    <row r="15" spans="1:12" x14ac:dyDescent="0.25">
      <c r="A15" s="79" t="s">
        <v>621</v>
      </c>
      <c r="B15" s="74">
        <v>621</v>
      </c>
      <c r="C15" s="74"/>
      <c r="D15" s="172"/>
      <c r="E15" s="172"/>
      <c r="F15" s="172"/>
      <c r="G15" s="172"/>
      <c r="H15" s="172"/>
      <c r="I15" s="172"/>
      <c r="J15" s="172"/>
      <c r="K15" s="172"/>
      <c r="L15" s="172"/>
    </row>
    <row r="16" spans="1:12" x14ac:dyDescent="0.25">
      <c r="A16" s="79" t="s">
        <v>282</v>
      </c>
      <c r="B16" s="74" t="s">
        <v>577</v>
      </c>
      <c r="C16" s="74"/>
      <c r="D16" s="172"/>
      <c r="E16" s="172"/>
      <c r="F16" s="172"/>
      <c r="G16" s="172"/>
      <c r="H16" s="172"/>
      <c r="I16" s="172"/>
      <c r="J16" s="172"/>
      <c r="K16" s="172"/>
      <c r="L16" s="172"/>
    </row>
    <row r="17" spans="1:12" ht="12.65" customHeight="1" x14ac:dyDescent="0.25">
      <c r="A17" s="79" t="s">
        <v>693</v>
      </c>
      <c r="B17" s="180"/>
      <c r="C17" s="180"/>
      <c r="D17" s="172"/>
      <c r="E17" s="172"/>
      <c r="F17" s="172"/>
      <c r="G17" s="172"/>
      <c r="H17" s="172"/>
      <c r="I17" s="172"/>
      <c r="J17" s="172"/>
      <c r="K17" s="172"/>
      <c r="L17" s="172"/>
    </row>
    <row r="18" spans="1:12" x14ac:dyDescent="0.25">
      <c r="A18" s="79" t="s">
        <v>284</v>
      </c>
      <c r="B18" s="181">
        <v>45135</v>
      </c>
      <c r="C18" s="181"/>
      <c r="D18" s="172"/>
      <c r="E18" s="172"/>
      <c r="F18" s="172"/>
      <c r="G18" s="172"/>
      <c r="H18" s="172"/>
      <c r="I18" s="172"/>
      <c r="J18" s="172"/>
      <c r="K18" s="172"/>
      <c r="L18" s="172"/>
    </row>
    <row r="19" spans="1:12" x14ac:dyDescent="0.25">
      <c r="A19" s="79" t="s">
        <v>285</v>
      </c>
      <c r="B19" s="181">
        <v>45135</v>
      </c>
      <c r="C19" s="181"/>
      <c r="D19" s="172"/>
      <c r="E19" s="172"/>
      <c r="F19" s="172"/>
      <c r="G19" s="172"/>
      <c r="H19" s="172"/>
      <c r="I19" s="172"/>
      <c r="J19" s="172"/>
      <c r="K19" s="172"/>
      <c r="L19" s="172"/>
    </row>
    <row r="20" spans="1:12" x14ac:dyDescent="0.25">
      <c r="A20" s="79" t="s">
        <v>286</v>
      </c>
      <c r="B20" s="74" t="s">
        <v>294</v>
      </c>
      <c r="C20" s="74"/>
      <c r="D20" s="172"/>
      <c r="E20" s="172"/>
      <c r="F20" s="172"/>
      <c r="G20" s="172"/>
      <c r="H20" s="172"/>
      <c r="I20" s="172"/>
      <c r="J20" s="172"/>
      <c r="K20" s="172"/>
      <c r="L20" s="172"/>
    </row>
    <row r="21" spans="1:12" x14ac:dyDescent="0.25">
      <c r="A21" s="79" t="s">
        <v>287</v>
      </c>
      <c r="B21" s="74" t="s">
        <v>295</v>
      </c>
      <c r="C21" s="74"/>
      <c r="D21" s="172"/>
      <c r="E21" s="172"/>
      <c r="F21" s="172"/>
      <c r="G21" s="172"/>
      <c r="H21" s="172"/>
      <c r="I21" s="172"/>
      <c r="J21" s="172"/>
      <c r="K21" s="172"/>
      <c r="L21" s="172"/>
    </row>
    <row r="23" spans="1:12" x14ac:dyDescent="0.25">
      <c r="B23" s="84" t="str">
        <f>HYPERLINK("#'Factor List'!A1","Back to Factor List")</f>
        <v>Back to Factor List</v>
      </c>
    </row>
    <row r="24" spans="1:12" x14ac:dyDescent="0.25">
      <c r="B24" s="84" t="str">
        <f>HYPERLINK("#'Assumptions'!A1","Assumptions")</f>
        <v>Assumptions</v>
      </c>
    </row>
    <row r="26" spans="1:12" ht="13" x14ac:dyDescent="0.25">
      <c r="A26" s="85" t="s">
        <v>722</v>
      </c>
      <c r="B26" s="85">
        <v>55</v>
      </c>
      <c r="C26" s="85">
        <v>56</v>
      </c>
      <c r="D26" s="85">
        <v>57</v>
      </c>
      <c r="E26" s="85">
        <v>58</v>
      </c>
      <c r="F26" s="85">
        <v>59</v>
      </c>
      <c r="G26" s="85">
        <v>60</v>
      </c>
      <c r="H26" s="85">
        <v>61</v>
      </c>
      <c r="I26" s="85">
        <v>62</v>
      </c>
      <c r="J26" s="85">
        <v>63</v>
      </c>
      <c r="K26" s="85">
        <v>64</v>
      </c>
      <c r="L26" s="85">
        <v>65</v>
      </c>
    </row>
    <row r="27" spans="1:12" x14ac:dyDescent="0.25">
      <c r="A27" s="86">
        <v>0</v>
      </c>
      <c r="B27" s="88">
        <v>0.629</v>
      </c>
      <c r="C27" s="88">
        <v>0.65400000000000003</v>
      </c>
      <c r="D27" s="88">
        <v>0.68200000000000005</v>
      </c>
      <c r="E27" s="88">
        <v>0.71199999999999997</v>
      </c>
      <c r="F27" s="88">
        <v>0.74399999999999999</v>
      </c>
      <c r="G27" s="88">
        <v>0.77800000000000002</v>
      </c>
      <c r="H27" s="88">
        <v>0.81599999999999995</v>
      </c>
      <c r="I27" s="88">
        <v>0.85599999999999998</v>
      </c>
      <c r="J27" s="88">
        <v>0.9</v>
      </c>
      <c r="K27" s="88">
        <v>0.94799999999999995</v>
      </c>
      <c r="L27" s="88">
        <v>1</v>
      </c>
    </row>
    <row r="28" spans="1:12" x14ac:dyDescent="0.25">
      <c r="A28" s="86">
        <v>1</v>
      </c>
      <c r="B28" s="88">
        <v>0.63100000000000001</v>
      </c>
      <c r="C28" s="88">
        <v>0.65700000000000003</v>
      </c>
      <c r="D28" s="88">
        <v>0.68500000000000005</v>
      </c>
      <c r="E28" s="88">
        <v>0.71499999999999997</v>
      </c>
      <c r="F28" s="88">
        <v>0.747</v>
      </c>
      <c r="G28" s="88">
        <v>0.78100000000000003</v>
      </c>
      <c r="H28" s="88">
        <v>0.81899999999999995</v>
      </c>
      <c r="I28" s="88">
        <v>0.86</v>
      </c>
      <c r="J28" s="88">
        <v>0.90400000000000003</v>
      </c>
      <c r="K28" s="88">
        <v>0.95199999999999996</v>
      </c>
      <c r="L28" s="88"/>
    </row>
    <row r="29" spans="1:12" x14ac:dyDescent="0.25">
      <c r="A29" s="86">
        <v>2</v>
      </c>
      <c r="B29" s="88">
        <v>0.63300000000000001</v>
      </c>
      <c r="C29" s="88">
        <v>0.65900000000000003</v>
      </c>
      <c r="D29" s="88">
        <v>0.68700000000000006</v>
      </c>
      <c r="E29" s="88">
        <v>0.71699999999999997</v>
      </c>
      <c r="F29" s="88">
        <v>0.75</v>
      </c>
      <c r="G29" s="88">
        <v>0.78500000000000003</v>
      </c>
      <c r="H29" s="88">
        <v>0.82199999999999995</v>
      </c>
      <c r="I29" s="88">
        <v>0.86299999999999999</v>
      </c>
      <c r="J29" s="88">
        <v>0.90800000000000003</v>
      </c>
      <c r="K29" s="88">
        <v>0.95599999999999996</v>
      </c>
      <c r="L29" s="88"/>
    </row>
    <row r="30" spans="1:12" x14ac:dyDescent="0.25">
      <c r="A30" s="86">
        <v>3</v>
      </c>
      <c r="B30" s="88">
        <v>0.63500000000000001</v>
      </c>
      <c r="C30" s="88">
        <v>0.66100000000000003</v>
      </c>
      <c r="D30" s="88">
        <v>0.69</v>
      </c>
      <c r="E30" s="88">
        <v>0.72</v>
      </c>
      <c r="F30" s="88">
        <v>0.752</v>
      </c>
      <c r="G30" s="88">
        <v>0.78800000000000003</v>
      </c>
      <c r="H30" s="88">
        <v>0.82599999999999996</v>
      </c>
      <c r="I30" s="88">
        <v>0.86699999999999999</v>
      </c>
      <c r="J30" s="88">
        <v>0.91200000000000003</v>
      </c>
      <c r="K30" s="88">
        <v>0.96099999999999997</v>
      </c>
      <c r="L30" s="88"/>
    </row>
    <row r="31" spans="1:12" x14ac:dyDescent="0.25">
      <c r="A31" s="86">
        <v>4</v>
      </c>
      <c r="B31" s="88">
        <v>0.63700000000000001</v>
      </c>
      <c r="C31" s="88">
        <v>0.66400000000000003</v>
      </c>
      <c r="D31" s="88">
        <v>0.69199999999999995</v>
      </c>
      <c r="E31" s="88">
        <v>0.72199999999999998</v>
      </c>
      <c r="F31" s="88">
        <v>0.755</v>
      </c>
      <c r="G31" s="88">
        <v>0.79100000000000004</v>
      </c>
      <c r="H31" s="88">
        <v>0.82899999999999996</v>
      </c>
      <c r="I31" s="88">
        <v>0.871</v>
      </c>
      <c r="J31" s="88">
        <v>0.91600000000000004</v>
      </c>
      <c r="K31" s="88">
        <v>0.96499999999999997</v>
      </c>
      <c r="L31" s="88"/>
    </row>
    <row r="32" spans="1:12" x14ac:dyDescent="0.25">
      <c r="A32" s="86">
        <v>5</v>
      </c>
      <c r="B32" s="88">
        <v>0.63900000000000001</v>
      </c>
      <c r="C32" s="88">
        <v>0.66600000000000004</v>
      </c>
      <c r="D32" s="88">
        <v>0.69399999999999995</v>
      </c>
      <c r="E32" s="88">
        <v>0.72499999999999998</v>
      </c>
      <c r="F32" s="88">
        <v>0.75800000000000001</v>
      </c>
      <c r="G32" s="88">
        <v>0.79400000000000004</v>
      </c>
      <c r="H32" s="88">
        <v>0.83199999999999996</v>
      </c>
      <c r="I32" s="88">
        <v>0.874</v>
      </c>
      <c r="J32" s="88">
        <v>0.92</v>
      </c>
      <c r="K32" s="88">
        <v>0.96899999999999997</v>
      </c>
      <c r="L32" s="88"/>
    </row>
    <row r="33" spans="1:12" x14ac:dyDescent="0.25">
      <c r="A33" s="86">
        <v>6</v>
      </c>
      <c r="B33" s="88">
        <v>0.64100000000000001</v>
      </c>
      <c r="C33" s="88">
        <v>0.66800000000000004</v>
      </c>
      <c r="D33" s="88">
        <v>0.69699999999999995</v>
      </c>
      <c r="E33" s="88">
        <v>0.72799999999999998</v>
      </c>
      <c r="F33" s="88">
        <v>0.76100000000000001</v>
      </c>
      <c r="G33" s="88">
        <v>0.79700000000000004</v>
      </c>
      <c r="H33" s="88">
        <v>0.83599999999999997</v>
      </c>
      <c r="I33" s="88">
        <v>0.878</v>
      </c>
      <c r="J33" s="88">
        <v>0.92400000000000004</v>
      </c>
      <c r="K33" s="88">
        <v>0.97399999999999998</v>
      </c>
      <c r="L33" s="88"/>
    </row>
    <row r="34" spans="1:12" x14ac:dyDescent="0.25">
      <c r="A34" s="86">
        <v>7</v>
      </c>
      <c r="B34" s="88">
        <v>0.64400000000000002</v>
      </c>
      <c r="C34" s="88">
        <v>0.67100000000000004</v>
      </c>
      <c r="D34" s="88">
        <v>0.69899999999999995</v>
      </c>
      <c r="E34" s="88">
        <v>0.73</v>
      </c>
      <c r="F34" s="88">
        <v>0.76400000000000001</v>
      </c>
      <c r="G34" s="88">
        <v>0.8</v>
      </c>
      <c r="H34" s="88">
        <v>0.83899999999999997</v>
      </c>
      <c r="I34" s="88">
        <v>0.88200000000000001</v>
      </c>
      <c r="J34" s="88">
        <v>0.92800000000000005</v>
      </c>
      <c r="K34" s="88">
        <v>0.97799999999999998</v>
      </c>
      <c r="L34" s="88"/>
    </row>
    <row r="35" spans="1:12" x14ac:dyDescent="0.25">
      <c r="A35" s="86">
        <v>8</v>
      </c>
      <c r="B35" s="88">
        <v>0.64600000000000002</v>
      </c>
      <c r="C35" s="88">
        <v>0.67300000000000004</v>
      </c>
      <c r="D35" s="88">
        <v>0.70199999999999996</v>
      </c>
      <c r="E35" s="88">
        <v>0.73299999999999998</v>
      </c>
      <c r="F35" s="88">
        <v>0.76700000000000002</v>
      </c>
      <c r="G35" s="88">
        <v>0.80300000000000005</v>
      </c>
      <c r="H35" s="88">
        <v>0.84199999999999997</v>
      </c>
      <c r="I35" s="88">
        <v>0.88500000000000001</v>
      </c>
      <c r="J35" s="88">
        <v>0.93200000000000005</v>
      </c>
      <c r="K35" s="88">
        <v>0.98299999999999998</v>
      </c>
      <c r="L35" s="88"/>
    </row>
    <row r="36" spans="1:12" x14ac:dyDescent="0.25">
      <c r="A36" s="86">
        <v>9</v>
      </c>
      <c r="B36" s="88">
        <v>0.64800000000000002</v>
      </c>
      <c r="C36" s="88">
        <v>0.67500000000000004</v>
      </c>
      <c r="D36" s="88">
        <v>0.70399999999999996</v>
      </c>
      <c r="E36" s="88">
        <v>0.73599999999999999</v>
      </c>
      <c r="F36" s="88">
        <v>0.77</v>
      </c>
      <c r="G36" s="88">
        <v>0.80600000000000005</v>
      </c>
      <c r="H36" s="88">
        <v>0.84599999999999997</v>
      </c>
      <c r="I36" s="88">
        <v>0.88900000000000001</v>
      </c>
      <c r="J36" s="88">
        <v>0.93600000000000005</v>
      </c>
      <c r="K36" s="88">
        <v>0.98699999999999999</v>
      </c>
      <c r="L36" s="88"/>
    </row>
    <row r="37" spans="1:12" x14ac:dyDescent="0.25">
      <c r="A37" s="86">
        <v>10</v>
      </c>
      <c r="B37" s="88">
        <v>0.65</v>
      </c>
      <c r="C37" s="88">
        <v>0.67700000000000005</v>
      </c>
      <c r="D37" s="88">
        <v>0.70699999999999996</v>
      </c>
      <c r="E37" s="88">
        <v>0.73799999999999999</v>
      </c>
      <c r="F37" s="88">
        <v>0.77300000000000002</v>
      </c>
      <c r="G37" s="88">
        <v>0.80900000000000005</v>
      </c>
      <c r="H37" s="88">
        <v>0.84899999999999998</v>
      </c>
      <c r="I37" s="88">
        <v>0.89300000000000002</v>
      </c>
      <c r="J37" s="88">
        <v>0.94</v>
      </c>
      <c r="K37" s="88">
        <v>0.99099999999999999</v>
      </c>
      <c r="L37" s="88"/>
    </row>
    <row r="38" spans="1:12" x14ac:dyDescent="0.25">
      <c r="A38" s="86">
        <v>11</v>
      </c>
      <c r="B38" s="88">
        <v>0.65200000000000002</v>
      </c>
      <c r="C38" s="88">
        <v>0.68</v>
      </c>
      <c r="D38" s="88">
        <v>0.70899999999999996</v>
      </c>
      <c r="E38" s="88">
        <v>0.74099999999999999</v>
      </c>
      <c r="F38" s="88">
        <v>0.77500000000000002</v>
      </c>
      <c r="G38" s="88">
        <v>0.81200000000000006</v>
      </c>
      <c r="H38" s="88">
        <v>0.85299999999999998</v>
      </c>
      <c r="I38" s="88">
        <v>0.89600000000000002</v>
      </c>
      <c r="J38" s="88">
        <v>0.94399999999999995</v>
      </c>
      <c r="K38" s="88">
        <v>0.996</v>
      </c>
      <c r="L38" s="88"/>
    </row>
    <row r="44" spans="1:12" ht="39.65" customHeight="1" x14ac:dyDescent="0.25"/>
    <row r="46" spans="1:12" ht="27.65" customHeight="1" x14ac:dyDescent="0.25"/>
  </sheetData>
  <sheetProtection algorithmName="SHA-512" hashValue="Eh+raD/7Qq/LL43NE8Yoq+r2xmip+Us/pAfZX0VCh5GQ8LRLm7P8S5Y23CX++kYqDkWYsgiU+jzS/zcDdgxV3A==" saltValue="f95HRoyFwUMzh+uJ6hXHuw==" spinCount="100000" sheet="1" objects="1" scenarios="1"/>
  <conditionalFormatting sqref="A6:A21">
    <cfRule type="expression" dxfId="93" priority="11" stopIfTrue="1">
      <formula>MOD(ROW(),2)=0</formula>
    </cfRule>
    <cfRule type="expression" dxfId="92" priority="12" stopIfTrue="1">
      <formula>MOD(ROW(),2)&lt;&gt;0</formula>
    </cfRule>
  </conditionalFormatting>
  <conditionalFormatting sqref="A26:A38">
    <cfRule type="expression" dxfId="91" priority="27" stopIfTrue="1">
      <formula>MOD(ROW(),2)=0</formula>
    </cfRule>
    <cfRule type="expression" dxfId="90" priority="28" stopIfTrue="1">
      <formula>MOD(ROW(),2)&lt;&gt;0</formula>
    </cfRule>
  </conditionalFormatting>
  <conditionalFormatting sqref="B6:L21">
    <cfRule type="expression" dxfId="89" priority="1" stopIfTrue="1">
      <formula>MOD(ROW(),2)=0</formula>
    </cfRule>
    <cfRule type="expression" dxfId="88" priority="2" stopIfTrue="1">
      <formula>MOD(ROW(),2)&lt;&gt;0</formula>
    </cfRule>
  </conditionalFormatting>
  <conditionalFormatting sqref="B26:L38">
    <cfRule type="expression" dxfId="87" priority="7" stopIfTrue="1">
      <formula>MOD(ROW(),2)=0</formula>
    </cfRule>
    <cfRule type="expression" dxfId="86" priority="8"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30"/>
  <dimension ref="A1:L68"/>
  <sheetViews>
    <sheetView showGridLines="0" zoomScale="85" zoomScaleNormal="85" workbookViewId="0">
      <selection activeCell="I26" sqref="I26"/>
    </sheetView>
  </sheetViews>
  <sheetFormatPr defaultColWidth="10" defaultRowHeight="12.5" x14ac:dyDescent="0.25"/>
  <cols>
    <col min="1" max="1" width="31.54296875" style="27" customWidth="1"/>
    <col min="2" max="3" width="22.54296875" style="27" customWidth="1"/>
    <col min="4" max="4" width="10" style="27" customWidth="1"/>
    <col min="5" max="16384" width="10" style="27"/>
  </cols>
  <sheetData>
    <row r="1" spans="1:12" ht="20" x14ac:dyDescent="0.4">
      <c r="A1" s="39" t="s">
        <v>0</v>
      </c>
      <c r="B1" s="40"/>
      <c r="C1" s="40"/>
      <c r="D1" s="40"/>
      <c r="E1" s="40"/>
      <c r="F1" s="40"/>
      <c r="G1" s="40"/>
      <c r="H1" s="40"/>
      <c r="I1" s="40"/>
      <c r="L1" s="84"/>
    </row>
    <row r="2" spans="1:12" ht="15.5" x14ac:dyDescent="0.35">
      <c r="A2" s="41" t="str">
        <f>IF(title="&gt; Enter workbook title here","Enter workbook title in Cover sheet",title)</f>
        <v>Police_EW - Consolidated Factor Spreadsheet</v>
      </c>
      <c r="B2" s="42"/>
      <c r="C2" s="42"/>
      <c r="D2" s="42"/>
      <c r="E2" s="42"/>
      <c r="F2" s="42"/>
      <c r="G2" s="42"/>
      <c r="H2" s="42"/>
      <c r="I2" s="42"/>
    </row>
    <row r="3" spans="1:12" ht="15.5" x14ac:dyDescent="0.35">
      <c r="A3" s="43" t="str">
        <f>TABLE_FACTOR_TYPE_1&amp;" - x-"&amp;TABLE_SERIES_NUMBER_1</f>
        <v>CETV - x-202</v>
      </c>
      <c r="B3" s="42"/>
      <c r="C3" s="42"/>
      <c r="D3" s="42"/>
      <c r="E3" s="42"/>
      <c r="F3" s="42"/>
      <c r="G3" s="42"/>
      <c r="H3" s="42"/>
      <c r="I3" s="42"/>
    </row>
    <row r="4" spans="1:12" x14ac:dyDescent="0.25">
      <c r="A4" s="44"/>
    </row>
    <row r="6" spans="1:12" ht="13" x14ac:dyDescent="0.3">
      <c r="A6" s="169" t="s">
        <v>610</v>
      </c>
      <c r="B6" s="73" t="s">
        <v>611</v>
      </c>
      <c r="C6" s="73"/>
    </row>
    <row r="7" spans="1:12" x14ac:dyDescent="0.25">
      <c r="A7" s="170" t="s">
        <v>274</v>
      </c>
      <c r="B7" s="74" t="s">
        <v>72</v>
      </c>
      <c r="C7" s="74"/>
    </row>
    <row r="8" spans="1:12" x14ac:dyDescent="0.25">
      <c r="A8" s="170" t="s">
        <v>275</v>
      </c>
      <c r="B8" s="74">
        <v>1987</v>
      </c>
      <c r="C8" s="74"/>
    </row>
    <row r="9" spans="1:12" x14ac:dyDescent="0.25">
      <c r="A9" s="170" t="s">
        <v>276</v>
      </c>
      <c r="B9" s="74" t="s">
        <v>288</v>
      </c>
      <c r="C9" s="74"/>
    </row>
    <row r="10" spans="1:12" ht="25" x14ac:dyDescent="0.25">
      <c r="A10" s="170" t="s">
        <v>6</v>
      </c>
      <c r="B10" s="74" t="s">
        <v>289</v>
      </c>
      <c r="C10" s="74"/>
    </row>
    <row r="11" spans="1:12" x14ac:dyDescent="0.25">
      <c r="A11" s="170" t="s">
        <v>277</v>
      </c>
      <c r="B11" s="74" t="s">
        <v>300</v>
      </c>
      <c r="C11" s="74"/>
    </row>
    <row r="12" spans="1:12" x14ac:dyDescent="0.25">
      <c r="A12" s="170" t="s">
        <v>278</v>
      </c>
      <c r="B12" s="74" t="s">
        <v>291</v>
      </c>
      <c r="C12" s="74"/>
    </row>
    <row r="13" spans="1:12" x14ac:dyDescent="0.25">
      <c r="A13" s="170" t="s">
        <v>618</v>
      </c>
      <c r="B13" s="74">
        <v>2</v>
      </c>
      <c r="C13" s="74"/>
    </row>
    <row r="14" spans="1:12" x14ac:dyDescent="0.25">
      <c r="A14" s="170" t="s">
        <v>280</v>
      </c>
      <c r="B14" s="74">
        <v>202</v>
      </c>
      <c r="C14" s="74"/>
    </row>
    <row r="15" spans="1:12" x14ac:dyDescent="0.25">
      <c r="A15" s="170" t="s">
        <v>621</v>
      </c>
      <c r="B15" s="74">
        <v>202</v>
      </c>
      <c r="C15" s="74"/>
    </row>
    <row r="16" spans="1:12" x14ac:dyDescent="0.25">
      <c r="A16" s="170" t="s">
        <v>282</v>
      </c>
      <c r="B16" s="74" t="s">
        <v>302</v>
      </c>
      <c r="C16" s="74"/>
    </row>
    <row r="17" spans="1:3" x14ac:dyDescent="0.25">
      <c r="A17" s="72" t="s">
        <v>693</v>
      </c>
      <c r="B17" s="180"/>
      <c r="C17" s="180"/>
    </row>
    <row r="18" spans="1:3" x14ac:dyDescent="0.25">
      <c r="A18" s="170" t="s">
        <v>284</v>
      </c>
      <c r="B18" s="181" t="str">
        <f>"24 May 2023"</f>
        <v>24 May 2023</v>
      </c>
      <c r="C18" s="181"/>
    </row>
    <row r="19" spans="1:3" x14ac:dyDescent="0.25">
      <c r="A19" s="170" t="s">
        <v>285</v>
      </c>
      <c r="B19" s="181"/>
      <c r="C19" s="181"/>
    </row>
    <row r="20" spans="1:3" x14ac:dyDescent="0.25">
      <c r="A20" s="170" t="s">
        <v>286</v>
      </c>
      <c r="B20" s="74" t="s">
        <v>294</v>
      </c>
      <c r="C20" s="74"/>
    </row>
    <row r="21" spans="1:3" x14ac:dyDescent="0.25">
      <c r="A21" s="170" t="s">
        <v>287</v>
      </c>
      <c r="B21" s="74" t="s">
        <v>295</v>
      </c>
      <c r="C21" s="74"/>
    </row>
    <row r="23" spans="1:3" x14ac:dyDescent="0.25">
      <c r="B23" s="84" t="str">
        <f>HYPERLINK("#'Factor List'!A1","Back to Factor List")</f>
        <v>Back to Factor List</v>
      </c>
    </row>
    <row r="24" spans="1:3" x14ac:dyDescent="0.25">
      <c r="B24" s="84" t="str">
        <f>HYPERLINK("#'Assumptions'!A1","Assumptions")</f>
        <v>Assumptions</v>
      </c>
    </row>
    <row r="26" spans="1:3" ht="26" x14ac:dyDescent="0.25">
      <c r="A26" s="80" t="s">
        <v>694</v>
      </c>
      <c r="B26" s="80" t="s">
        <v>695</v>
      </c>
      <c r="C26" s="80" t="s">
        <v>696</v>
      </c>
    </row>
    <row r="27" spans="1:3" x14ac:dyDescent="0.25">
      <c r="A27" s="81">
        <v>18</v>
      </c>
      <c r="B27" s="82">
        <v>11.29</v>
      </c>
      <c r="C27" s="82">
        <v>2</v>
      </c>
    </row>
    <row r="28" spans="1:3" x14ac:dyDescent="0.25">
      <c r="A28" s="81">
        <v>19</v>
      </c>
      <c r="B28" s="82">
        <v>11.46</v>
      </c>
      <c r="C28" s="82">
        <v>2.09</v>
      </c>
    </row>
    <row r="29" spans="1:3" x14ac:dyDescent="0.25">
      <c r="A29" s="81">
        <v>20</v>
      </c>
      <c r="B29" s="82">
        <v>11.63</v>
      </c>
      <c r="C29" s="82">
        <v>2.12</v>
      </c>
    </row>
    <row r="30" spans="1:3" x14ac:dyDescent="0.25">
      <c r="A30" s="81">
        <v>21</v>
      </c>
      <c r="B30" s="82">
        <v>11.8</v>
      </c>
      <c r="C30" s="82">
        <v>2.16</v>
      </c>
    </row>
    <row r="31" spans="1:3" x14ac:dyDescent="0.25">
      <c r="A31" s="81">
        <v>22</v>
      </c>
      <c r="B31" s="82">
        <v>11.97</v>
      </c>
      <c r="C31" s="82">
        <v>2.19</v>
      </c>
    </row>
    <row r="32" spans="1:3" x14ac:dyDescent="0.25">
      <c r="A32" s="81">
        <v>23</v>
      </c>
      <c r="B32" s="82">
        <v>12.15</v>
      </c>
      <c r="C32" s="82">
        <v>2.2200000000000002</v>
      </c>
    </row>
    <row r="33" spans="1:3" x14ac:dyDescent="0.25">
      <c r="A33" s="81">
        <v>24</v>
      </c>
      <c r="B33" s="82">
        <v>12.33</v>
      </c>
      <c r="C33" s="82">
        <v>2.2599999999999998</v>
      </c>
    </row>
    <row r="34" spans="1:3" x14ac:dyDescent="0.25">
      <c r="A34" s="81">
        <v>25</v>
      </c>
      <c r="B34" s="82">
        <v>12.51</v>
      </c>
      <c r="C34" s="82">
        <v>2.29</v>
      </c>
    </row>
    <row r="35" spans="1:3" x14ac:dyDescent="0.25">
      <c r="A35" s="81">
        <v>26</v>
      </c>
      <c r="B35" s="82">
        <v>12.7</v>
      </c>
      <c r="C35" s="82">
        <v>2.33</v>
      </c>
    </row>
    <row r="36" spans="1:3" x14ac:dyDescent="0.25">
      <c r="A36" s="81">
        <v>27</v>
      </c>
      <c r="B36" s="82">
        <v>12.88</v>
      </c>
      <c r="C36" s="82">
        <v>2.36</v>
      </c>
    </row>
    <row r="37" spans="1:3" x14ac:dyDescent="0.25">
      <c r="A37" s="81">
        <v>28</v>
      </c>
      <c r="B37" s="82">
        <v>13.07</v>
      </c>
      <c r="C37" s="82">
        <v>2.4</v>
      </c>
    </row>
    <row r="38" spans="1:3" x14ac:dyDescent="0.25">
      <c r="A38" s="81">
        <v>29</v>
      </c>
      <c r="B38" s="82">
        <v>13.27</v>
      </c>
      <c r="C38" s="82">
        <v>2.4300000000000002</v>
      </c>
    </row>
    <row r="39" spans="1:3" x14ac:dyDescent="0.25">
      <c r="A39" s="81">
        <v>30</v>
      </c>
      <c r="B39" s="82">
        <v>13.47</v>
      </c>
      <c r="C39" s="82">
        <v>2.4700000000000002</v>
      </c>
    </row>
    <row r="40" spans="1:3" x14ac:dyDescent="0.25">
      <c r="A40" s="81">
        <v>31</v>
      </c>
      <c r="B40" s="82">
        <v>13.67</v>
      </c>
      <c r="C40" s="82">
        <v>2.5</v>
      </c>
    </row>
    <row r="41" spans="1:3" x14ac:dyDescent="0.25">
      <c r="A41" s="81">
        <v>32</v>
      </c>
      <c r="B41" s="82">
        <v>13.87</v>
      </c>
      <c r="C41" s="82">
        <v>2.5299999999999998</v>
      </c>
    </row>
    <row r="42" spans="1:3" x14ac:dyDescent="0.25">
      <c r="A42" s="81">
        <v>33</v>
      </c>
      <c r="B42" s="82">
        <v>14.08</v>
      </c>
      <c r="C42" s="82">
        <v>2.57</v>
      </c>
    </row>
    <row r="43" spans="1:3" x14ac:dyDescent="0.25">
      <c r="A43" s="81">
        <v>34</v>
      </c>
      <c r="B43" s="82">
        <v>14.29</v>
      </c>
      <c r="C43" s="82">
        <v>2.6</v>
      </c>
    </row>
    <row r="44" spans="1:3" x14ac:dyDescent="0.25">
      <c r="A44" s="81">
        <v>35</v>
      </c>
      <c r="B44" s="82">
        <v>14.5</v>
      </c>
      <c r="C44" s="82">
        <v>2.63</v>
      </c>
    </row>
    <row r="45" spans="1:3" x14ac:dyDescent="0.25">
      <c r="A45" s="81">
        <v>36</v>
      </c>
      <c r="B45" s="82">
        <v>14.72</v>
      </c>
      <c r="C45" s="82">
        <v>2.67</v>
      </c>
    </row>
    <row r="46" spans="1:3" x14ac:dyDescent="0.25">
      <c r="A46" s="81">
        <v>37</v>
      </c>
      <c r="B46" s="82">
        <v>14.95</v>
      </c>
      <c r="C46" s="82">
        <v>2.7</v>
      </c>
    </row>
    <row r="47" spans="1:3" x14ac:dyDescent="0.25">
      <c r="A47" s="81">
        <v>38</v>
      </c>
      <c r="B47" s="82">
        <v>15.17</v>
      </c>
      <c r="C47" s="82">
        <v>2.73</v>
      </c>
    </row>
    <row r="48" spans="1:3" x14ac:dyDescent="0.25">
      <c r="A48" s="81">
        <v>39</v>
      </c>
      <c r="B48" s="82">
        <v>15.4</v>
      </c>
      <c r="C48" s="82">
        <v>2.76</v>
      </c>
    </row>
    <row r="49" spans="1:3" x14ac:dyDescent="0.25">
      <c r="A49" s="81">
        <v>40</v>
      </c>
      <c r="B49" s="82">
        <v>15.64</v>
      </c>
      <c r="C49" s="82">
        <v>2.8</v>
      </c>
    </row>
    <row r="50" spans="1:3" x14ac:dyDescent="0.25">
      <c r="A50" s="81">
        <v>41</v>
      </c>
      <c r="B50" s="82">
        <v>15.88</v>
      </c>
      <c r="C50" s="82">
        <v>2.83</v>
      </c>
    </row>
    <row r="51" spans="1:3" x14ac:dyDescent="0.25">
      <c r="A51" s="81">
        <v>42</v>
      </c>
      <c r="B51" s="82">
        <v>16.12</v>
      </c>
      <c r="C51" s="82">
        <v>2.86</v>
      </c>
    </row>
    <row r="52" spans="1:3" x14ac:dyDescent="0.25">
      <c r="A52" s="81">
        <v>43</v>
      </c>
      <c r="B52" s="82">
        <v>16.37</v>
      </c>
      <c r="C52" s="82">
        <v>2.88</v>
      </c>
    </row>
    <row r="53" spans="1:3" x14ac:dyDescent="0.25">
      <c r="A53" s="81">
        <v>44</v>
      </c>
      <c r="B53" s="82">
        <v>16.62</v>
      </c>
      <c r="C53" s="82">
        <v>2.91</v>
      </c>
    </row>
    <row r="54" spans="1:3" x14ac:dyDescent="0.25">
      <c r="A54" s="81">
        <v>45</v>
      </c>
      <c r="B54" s="82">
        <v>16.88</v>
      </c>
      <c r="C54" s="82">
        <v>2.94</v>
      </c>
    </row>
    <row r="55" spans="1:3" x14ac:dyDescent="0.25">
      <c r="A55" s="81">
        <v>46</v>
      </c>
      <c r="B55" s="82">
        <v>17.149999999999999</v>
      </c>
      <c r="C55" s="82">
        <v>2.97</v>
      </c>
    </row>
    <row r="56" spans="1:3" x14ac:dyDescent="0.25">
      <c r="A56" s="81">
        <v>47</v>
      </c>
      <c r="B56" s="82">
        <v>17.420000000000002</v>
      </c>
      <c r="C56" s="82">
        <v>2.99</v>
      </c>
    </row>
    <row r="57" spans="1:3" x14ac:dyDescent="0.25">
      <c r="A57" s="81">
        <v>48</v>
      </c>
      <c r="B57" s="82">
        <v>17.690000000000001</v>
      </c>
      <c r="C57" s="82">
        <v>3.02</v>
      </c>
    </row>
    <row r="58" spans="1:3" x14ac:dyDescent="0.25">
      <c r="A58" s="81">
        <v>49</v>
      </c>
      <c r="B58" s="82">
        <v>17.97</v>
      </c>
      <c r="C58" s="82">
        <v>3.04</v>
      </c>
    </row>
    <row r="59" spans="1:3" x14ac:dyDescent="0.25">
      <c r="A59" s="81">
        <v>50</v>
      </c>
      <c r="B59" s="82">
        <v>18.260000000000002</v>
      </c>
      <c r="C59" s="82">
        <v>3.06</v>
      </c>
    </row>
    <row r="60" spans="1:3" x14ac:dyDescent="0.25">
      <c r="A60" s="81">
        <v>51</v>
      </c>
      <c r="B60" s="82">
        <v>18.559999999999999</v>
      </c>
      <c r="C60" s="82">
        <v>3.08</v>
      </c>
    </row>
    <row r="61" spans="1:3" x14ac:dyDescent="0.25">
      <c r="A61" s="81">
        <v>52</v>
      </c>
      <c r="B61" s="82">
        <v>18.86</v>
      </c>
      <c r="C61" s="82">
        <v>3.1</v>
      </c>
    </row>
    <row r="62" spans="1:3" x14ac:dyDescent="0.25">
      <c r="A62" s="81">
        <v>53</v>
      </c>
      <c r="B62" s="82">
        <v>19.170000000000002</v>
      </c>
      <c r="C62" s="82">
        <v>3.12</v>
      </c>
    </row>
    <row r="63" spans="1:3" x14ac:dyDescent="0.25">
      <c r="A63" s="81">
        <v>54</v>
      </c>
      <c r="B63" s="82">
        <v>19.489999999999998</v>
      </c>
      <c r="C63" s="82">
        <v>3.14</v>
      </c>
    </row>
    <row r="64" spans="1:3" x14ac:dyDescent="0.25">
      <c r="A64" s="81">
        <v>55</v>
      </c>
      <c r="B64" s="82">
        <v>19.82</v>
      </c>
      <c r="C64" s="82">
        <v>3.15</v>
      </c>
    </row>
    <row r="65" spans="1:3" x14ac:dyDescent="0.25">
      <c r="A65" s="81">
        <v>56</v>
      </c>
      <c r="B65" s="82">
        <v>20.16</v>
      </c>
      <c r="C65" s="82">
        <v>3.17</v>
      </c>
    </row>
    <row r="66" spans="1:3" x14ac:dyDescent="0.25">
      <c r="A66" s="81">
        <v>57</v>
      </c>
      <c r="B66" s="82">
        <v>20.5</v>
      </c>
      <c r="C66" s="82">
        <v>3.18</v>
      </c>
    </row>
    <row r="67" spans="1:3" x14ac:dyDescent="0.25">
      <c r="A67" s="81">
        <v>58</v>
      </c>
      <c r="B67" s="82">
        <v>20.86</v>
      </c>
      <c r="C67" s="82">
        <v>3.19</v>
      </c>
    </row>
    <row r="68" spans="1:3" x14ac:dyDescent="0.25">
      <c r="A68" s="81">
        <v>59</v>
      </c>
      <c r="B68" s="82">
        <v>21.23</v>
      </c>
      <c r="C68" s="82">
        <v>3.19</v>
      </c>
    </row>
  </sheetData>
  <sheetProtection algorithmName="SHA-512" hashValue="JnyOBO0zfTn8BwhBl1B0yOc0PHpsC9/XLGX1co8SXMCE27eo9AIsmst07la4WSe1qT0oHUxqQYifWPx7Xerxog==" saltValue="QdNHnOURQWNaGKTXVBpBcg==" spinCount="100000" sheet="1" objects="1" scenarios="1"/>
  <conditionalFormatting sqref="A6:A21">
    <cfRule type="expression" dxfId="895" priority="7" stopIfTrue="1">
      <formula>MOD(ROW(),2)=0</formula>
    </cfRule>
    <cfRule type="expression" dxfId="894" priority="8" stopIfTrue="1">
      <formula>MOD(ROW(),2)&lt;&gt;0</formula>
    </cfRule>
  </conditionalFormatting>
  <conditionalFormatting sqref="A26:A68">
    <cfRule type="expression" dxfId="893" priority="13" stopIfTrue="1">
      <formula>MOD(ROW(),2)=0</formula>
    </cfRule>
    <cfRule type="expression" dxfId="892" priority="14" stopIfTrue="1">
      <formula>MOD(ROW(),2)&lt;&gt;0</formula>
    </cfRule>
  </conditionalFormatting>
  <conditionalFormatting sqref="B6:C21">
    <cfRule type="expression" dxfId="891" priority="1" stopIfTrue="1">
      <formula>MOD(ROW(),2)=0</formula>
    </cfRule>
    <cfRule type="expression" dxfId="890" priority="2" stopIfTrue="1">
      <formula>MOD(ROW(),2)&lt;&gt;0</formula>
    </cfRule>
  </conditionalFormatting>
  <conditionalFormatting sqref="B26:C68">
    <cfRule type="expression" dxfId="889" priority="15" stopIfTrue="1">
      <formula>MOD(ROW(),2)=0</formula>
    </cfRule>
    <cfRule type="expression" dxfId="888" priority="16"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1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B00-000000000000}">
  <sheetPr codeName="Sheet125"/>
  <dimension ref="A1:AW46"/>
  <sheetViews>
    <sheetView showGridLines="0" zoomScale="85" zoomScaleNormal="85" workbookViewId="0">
      <selection activeCell="I26" sqref="I26"/>
    </sheetView>
  </sheetViews>
  <sheetFormatPr defaultColWidth="10" defaultRowHeight="12.5" x14ac:dyDescent="0.25"/>
  <cols>
    <col min="1" max="1" width="31.54296875" style="27" customWidth="1"/>
    <col min="2" max="49" width="22.54296875" style="27" customWidth="1"/>
    <col min="50" max="16384" width="10" style="27"/>
  </cols>
  <sheetData>
    <row r="1" spans="1:49" ht="20" x14ac:dyDescent="0.4">
      <c r="A1" s="39" t="s">
        <v>0</v>
      </c>
      <c r="B1" s="40"/>
      <c r="C1" s="40"/>
      <c r="D1" s="40"/>
      <c r="E1" s="40"/>
      <c r="F1" s="40"/>
      <c r="G1" s="40"/>
      <c r="H1" s="40"/>
      <c r="I1" s="40"/>
      <c r="L1" s="84"/>
    </row>
    <row r="2" spans="1:49" ht="15.5" x14ac:dyDescent="0.35">
      <c r="A2" s="83" t="str">
        <f>'[6]Purpose of spreadsheet'!A2</f>
        <v>Police_EW - Scheme Pays factors</v>
      </c>
      <c r="B2" s="42"/>
      <c r="C2" s="42"/>
      <c r="D2" s="42"/>
      <c r="E2" s="42"/>
      <c r="F2" s="42"/>
      <c r="G2" s="42"/>
      <c r="H2" s="42"/>
      <c r="I2" s="42"/>
    </row>
    <row r="3" spans="1:49" ht="15.5" x14ac:dyDescent="0.35">
      <c r="A3" s="43" t="str">
        <f>TABLE_FACTOR_TYPE_1&amp;" - x-"&amp;TABLE_SERIES_NUMBER_1</f>
        <v>Scheme Pays AA - x-622</v>
      </c>
      <c r="B3" s="42"/>
      <c r="C3" s="42"/>
      <c r="D3" s="42"/>
      <c r="E3" s="42"/>
      <c r="F3" s="42"/>
      <c r="G3" s="42"/>
      <c r="H3" s="42"/>
      <c r="I3" s="42"/>
    </row>
    <row r="6" spans="1:49" ht="13" x14ac:dyDescent="0.3">
      <c r="A6" s="78" t="s">
        <v>610</v>
      </c>
      <c r="B6" s="73" t="s">
        <v>611</v>
      </c>
      <c r="C6" s="73"/>
      <c r="D6" s="172"/>
      <c r="E6" s="172"/>
      <c r="F6" s="172"/>
      <c r="G6" s="172"/>
      <c r="H6" s="172"/>
      <c r="I6" s="172"/>
      <c r="J6" s="172"/>
      <c r="K6" s="172"/>
      <c r="L6" s="172"/>
      <c r="M6" s="172"/>
      <c r="N6" s="172"/>
      <c r="O6" s="172"/>
      <c r="P6" s="172"/>
      <c r="Q6" s="172"/>
      <c r="R6" s="172"/>
      <c r="S6" s="172"/>
      <c r="T6" s="172"/>
      <c r="U6" s="172"/>
      <c r="V6" s="172"/>
      <c r="W6" s="172"/>
      <c r="X6" s="172"/>
      <c r="Y6" s="172"/>
      <c r="Z6" s="172"/>
      <c r="AA6" s="172"/>
      <c r="AB6" s="172"/>
      <c r="AC6" s="172"/>
      <c r="AD6" s="172"/>
      <c r="AE6" s="172"/>
      <c r="AF6" s="172"/>
      <c r="AG6" s="172"/>
      <c r="AH6" s="172"/>
      <c r="AI6" s="172"/>
      <c r="AJ6" s="172"/>
      <c r="AK6" s="172"/>
      <c r="AL6" s="172"/>
      <c r="AM6" s="172"/>
      <c r="AN6" s="172"/>
      <c r="AO6" s="172"/>
      <c r="AP6" s="172"/>
      <c r="AQ6" s="172"/>
      <c r="AR6" s="172"/>
      <c r="AS6" s="172"/>
      <c r="AT6" s="172"/>
      <c r="AU6" s="172"/>
      <c r="AV6" s="172"/>
      <c r="AW6" s="172"/>
    </row>
    <row r="7" spans="1:49" x14ac:dyDescent="0.25">
      <c r="A7" s="79" t="s">
        <v>274</v>
      </c>
      <c r="B7" s="74" t="s">
        <v>72</v>
      </c>
      <c r="C7" s="74"/>
      <c r="D7" s="172"/>
      <c r="E7" s="172"/>
      <c r="F7" s="172"/>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72"/>
      <c r="AL7" s="172"/>
      <c r="AM7" s="172"/>
      <c r="AN7" s="172"/>
      <c r="AO7" s="172"/>
      <c r="AP7" s="172"/>
      <c r="AQ7" s="172"/>
      <c r="AR7" s="172"/>
      <c r="AS7" s="172"/>
      <c r="AT7" s="172"/>
      <c r="AU7" s="172"/>
      <c r="AV7" s="172"/>
      <c r="AW7" s="172"/>
    </row>
    <row r="8" spans="1:49" x14ac:dyDescent="0.25">
      <c r="A8" s="79" t="s">
        <v>275</v>
      </c>
      <c r="B8" s="74">
        <v>2006</v>
      </c>
      <c r="C8" s="74"/>
      <c r="D8" s="172"/>
      <c r="E8" s="172"/>
      <c r="F8" s="172"/>
      <c r="G8" s="172"/>
      <c r="H8" s="172"/>
      <c r="I8" s="172"/>
      <c r="J8" s="172"/>
      <c r="K8" s="172"/>
      <c r="L8" s="172"/>
      <c r="M8" s="172"/>
      <c r="N8" s="172"/>
      <c r="O8" s="172"/>
      <c r="P8" s="172"/>
      <c r="Q8" s="172"/>
      <c r="R8" s="172"/>
      <c r="S8" s="172"/>
      <c r="T8" s="172"/>
      <c r="U8" s="172"/>
      <c r="V8" s="172"/>
      <c r="W8" s="172"/>
      <c r="X8" s="172"/>
      <c r="Y8" s="172"/>
      <c r="Z8" s="172"/>
      <c r="AA8" s="172"/>
      <c r="AB8" s="172"/>
      <c r="AC8" s="172"/>
      <c r="AD8" s="172"/>
      <c r="AE8" s="172"/>
      <c r="AF8" s="172"/>
      <c r="AG8" s="172"/>
      <c r="AH8" s="172"/>
      <c r="AI8" s="172"/>
      <c r="AJ8" s="172"/>
      <c r="AK8" s="172"/>
      <c r="AL8" s="172"/>
      <c r="AM8" s="172"/>
      <c r="AN8" s="172"/>
      <c r="AO8" s="172"/>
      <c r="AP8" s="172"/>
      <c r="AQ8" s="172"/>
      <c r="AR8" s="172"/>
      <c r="AS8" s="172"/>
      <c r="AT8" s="172"/>
      <c r="AU8" s="172"/>
      <c r="AV8" s="172"/>
      <c r="AW8" s="172"/>
    </row>
    <row r="9" spans="1:49" x14ac:dyDescent="0.25">
      <c r="A9" s="79" t="s">
        <v>276</v>
      </c>
      <c r="B9" s="74" t="s">
        <v>561</v>
      </c>
      <c r="C9" s="74"/>
      <c r="D9" s="172"/>
      <c r="E9" s="172"/>
      <c r="F9" s="172"/>
      <c r="G9" s="172"/>
      <c r="H9" s="172"/>
      <c r="I9" s="172"/>
      <c r="J9" s="172"/>
      <c r="K9" s="172"/>
      <c r="L9" s="172"/>
      <c r="M9" s="172"/>
      <c r="N9" s="172"/>
      <c r="O9" s="172"/>
      <c r="P9" s="172"/>
      <c r="Q9" s="172"/>
      <c r="R9" s="172"/>
      <c r="S9" s="172"/>
      <c r="T9" s="172"/>
      <c r="U9" s="172"/>
      <c r="V9" s="172"/>
      <c r="W9" s="172"/>
      <c r="X9" s="172"/>
      <c r="Y9" s="172"/>
      <c r="Z9" s="172"/>
      <c r="AA9" s="172"/>
      <c r="AB9" s="172"/>
      <c r="AC9" s="172"/>
      <c r="AD9" s="172"/>
      <c r="AE9" s="172"/>
      <c r="AF9" s="172"/>
      <c r="AG9" s="172"/>
      <c r="AH9" s="172"/>
      <c r="AI9" s="172"/>
      <c r="AJ9" s="172"/>
      <c r="AK9" s="172"/>
      <c r="AL9" s="172"/>
      <c r="AM9" s="172"/>
      <c r="AN9" s="172"/>
      <c r="AO9" s="172"/>
      <c r="AP9" s="172"/>
      <c r="AQ9" s="172"/>
      <c r="AR9" s="172"/>
      <c r="AS9" s="172"/>
      <c r="AT9" s="172"/>
      <c r="AU9" s="172"/>
      <c r="AV9" s="172"/>
      <c r="AW9" s="172"/>
    </row>
    <row r="10" spans="1:49" ht="12.65" customHeight="1" x14ac:dyDescent="0.25">
      <c r="A10" s="79" t="s">
        <v>6</v>
      </c>
      <c r="B10" s="74" t="s">
        <v>578</v>
      </c>
      <c r="C10" s="74"/>
      <c r="D10" s="172"/>
      <c r="E10" s="172"/>
      <c r="F10" s="172"/>
      <c r="G10" s="172"/>
      <c r="H10" s="172"/>
      <c r="I10" s="172"/>
      <c r="J10" s="172"/>
      <c r="K10" s="172"/>
      <c r="L10" s="172"/>
      <c r="M10" s="172"/>
      <c r="N10" s="172"/>
      <c r="O10" s="172"/>
      <c r="P10" s="172"/>
      <c r="Q10" s="172"/>
      <c r="R10" s="172"/>
      <c r="S10" s="172"/>
      <c r="T10" s="172"/>
      <c r="U10" s="172"/>
      <c r="V10" s="172"/>
      <c r="W10" s="172"/>
      <c r="X10" s="172"/>
      <c r="Y10" s="172"/>
      <c r="Z10" s="172"/>
      <c r="AA10" s="172"/>
      <c r="AB10" s="172"/>
      <c r="AC10" s="172"/>
      <c r="AD10" s="172"/>
      <c r="AE10" s="172"/>
      <c r="AF10" s="172"/>
      <c r="AG10" s="172"/>
      <c r="AH10" s="172"/>
      <c r="AI10" s="172"/>
      <c r="AJ10" s="172"/>
      <c r="AK10" s="172"/>
      <c r="AL10" s="172"/>
      <c r="AM10" s="172"/>
      <c r="AN10" s="172"/>
      <c r="AO10" s="172"/>
      <c r="AP10" s="172"/>
      <c r="AQ10" s="172"/>
      <c r="AR10" s="172"/>
      <c r="AS10" s="172"/>
      <c r="AT10" s="172"/>
      <c r="AU10" s="172"/>
      <c r="AV10" s="172"/>
      <c r="AW10" s="172"/>
    </row>
    <row r="11" spans="1:49" x14ac:dyDescent="0.25">
      <c r="A11" s="79" t="s">
        <v>277</v>
      </c>
      <c r="B11" s="74" t="s">
        <v>424</v>
      </c>
      <c r="C11" s="74"/>
      <c r="D11" s="172"/>
      <c r="E11" s="172"/>
      <c r="F11" s="172"/>
      <c r="G11" s="172"/>
      <c r="H11" s="172"/>
      <c r="I11" s="172"/>
      <c r="J11" s="172"/>
      <c r="K11" s="172"/>
      <c r="L11" s="172"/>
      <c r="M11" s="172"/>
      <c r="N11" s="172"/>
      <c r="O11" s="172"/>
      <c r="P11" s="172"/>
      <c r="Q11" s="172"/>
      <c r="R11" s="172"/>
      <c r="S11" s="172"/>
      <c r="T11" s="172"/>
      <c r="U11" s="172"/>
      <c r="V11" s="172"/>
      <c r="W11" s="172"/>
      <c r="X11" s="172"/>
      <c r="Y11" s="172"/>
      <c r="Z11" s="172"/>
      <c r="AA11" s="172"/>
      <c r="AB11" s="172"/>
      <c r="AC11" s="172"/>
      <c r="AD11" s="172"/>
      <c r="AE11" s="172"/>
      <c r="AF11" s="172"/>
      <c r="AG11" s="172"/>
      <c r="AH11" s="172"/>
      <c r="AI11" s="172"/>
      <c r="AJ11" s="172"/>
      <c r="AK11" s="172"/>
      <c r="AL11" s="172"/>
      <c r="AM11" s="172"/>
      <c r="AN11" s="172"/>
      <c r="AO11" s="172"/>
      <c r="AP11" s="172"/>
      <c r="AQ11" s="172"/>
      <c r="AR11" s="172"/>
      <c r="AS11" s="172"/>
      <c r="AT11" s="172"/>
      <c r="AU11" s="172"/>
      <c r="AV11" s="172"/>
      <c r="AW11" s="172"/>
    </row>
    <row r="12" spans="1:49" ht="12.65" customHeight="1" x14ac:dyDescent="0.25">
      <c r="A12" s="79" t="s">
        <v>278</v>
      </c>
      <c r="B12" s="74" t="s">
        <v>425</v>
      </c>
      <c r="C12" s="74"/>
      <c r="D12" s="172"/>
      <c r="E12" s="172"/>
      <c r="F12" s="172"/>
      <c r="G12" s="172"/>
      <c r="H12" s="172"/>
      <c r="I12" s="172"/>
      <c r="J12" s="172"/>
      <c r="K12" s="172"/>
      <c r="L12" s="172"/>
      <c r="M12" s="172"/>
      <c r="N12" s="172"/>
      <c r="O12" s="172"/>
      <c r="P12" s="172"/>
      <c r="Q12" s="172"/>
      <c r="R12" s="172"/>
      <c r="S12" s="172"/>
      <c r="T12" s="172"/>
      <c r="U12" s="172"/>
      <c r="V12" s="172"/>
      <c r="W12" s="172"/>
      <c r="X12" s="172"/>
      <c r="Y12" s="172"/>
      <c r="Z12" s="172"/>
      <c r="AA12" s="172"/>
      <c r="AB12" s="172"/>
      <c r="AC12" s="172"/>
      <c r="AD12" s="172"/>
      <c r="AE12" s="172"/>
      <c r="AF12" s="172"/>
      <c r="AG12" s="172"/>
      <c r="AH12" s="172"/>
      <c r="AI12" s="172"/>
      <c r="AJ12" s="172"/>
      <c r="AK12" s="172"/>
      <c r="AL12" s="172"/>
      <c r="AM12" s="172"/>
      <c r="AN12" s="172"/>
      <c r="AO12" s="172"/>
      <c r="AP12" s="172"/>
      <c r="AQ12" s="172"/>
      <c r="AR12" s="172"/>
      <c r="AS12" s="172"/>
      <c r="AT12" s="172"/>
      <c r="AU12" s="172"/>
      <c r="AV12" s="172"/>
      <c r="AW12" s="172"/>
    </row>
    <row r="13" spans="1:49" ht="12.65" customHeight="1" x14ac:dyDescent="0.25">
      <c r="A13" s="79" t="s">
        <v>618</v>
      </c>
      <c r="B13" s="74">
        <v>1</v>
      </c>
      <c r="C13" s="74"/>
      <c r="D13" s="172"/>
      <c r="E13" s="172"/>
      <c r="F13" s="172"/>
      <c r="G13" s="172"/>
      <c r="H13" s="172"/>
      <c r="I13" s="172"/>
      <c r="J13" s="172"/>
      <c r="K13" s="172"/>
      <c r="L13" s="172"/>
      <c r="M13" s="172"/>
      <c r="N13" s="172"/>
      <c r="O13" s="172"/>
      <c r="P13" s="172"/>
      <c r="Q13" s="172"/>
      <c r="R13" s="172"/>
      <c r="S13" s="172"/>
      <c r="T13" s="172"/>
      <c r="U13" s="172"/>
      <c r="V13" s="172"/>
      <c r="W13" s="172"/>
      <c r="X13" s="172"/>
      <c r="Y13" s="172"/>
      <c r="Z13" s="172"/>
      <c r="AA13" s="172"/>
      <c r="AB13" s="172"/>
      <c r="AC13" s="172"/>
      <c r="AD13" s="172"/>
      <c r="AE13" s="172"/>
      <c r="AF13" s="172"/>
      <c r="AG13" s="172"/>
      <c r="AH13" s="172"/>
      <c r="AI13" s="172"/>
      <c r="AJ13" s="172"/>
      <c r="AK13" s="172"/>
      <c r="AL13" s="172"/>
      <c r="AM13" s="172"/>
      <c r="AN13" s="172"/>
      <c r="AO13" s="172"/>
      <c r="AP13" s="172"/>
      <c r="AQ13" s="172"/>
      <c r="AR13" s="172"/>
      <c r="AS13" s="172"/>
      <c r="AT13" s="172"/>
      <c r="AU13" s="172"/>
      <c r="AV13" s="172"/>
      <c r="AW13" s="172"/>
    </row>
    <row r="14" spans="1:49" ht="12.65" customHeight="1" x14ac:dyDescent="0.25">
      <c r="A14" s="79" t="s">
        <v>280</v>
      </c>
      <c r="B14" s="74">
        <v>622</v>
      </c>
      <c r="C14" s="74"/>
      <c r="D14" s="172"/>
      <c r="E14" s="172"/>
      <c r="F14" s="172"/>
      <c r="G14" s="172"/>
      <c r="H14" s="172"/>
      <c r="I14" s="172"/>
      <c r="J14" s="172"/>
      <c r="K14" s="172"/>
      <c r="L14" s="172"/>
      <c r="M14" s="172"/>
      <c r="N14" s="172"/>
      <c r="O14" s="172"/>
      <c r="P14" s="172"/>
      <c r="Q14" s="172"/>
      <c r="R14" s="172"/>
      <c r="S14" s="172"/>
      <c r="T14" s="172"/>
      <c r="U14" s="172"/>
      <c r="V14" s="172"/>
      <c r="W14" s="172"/>
      <c r="X14" s="172"/>
      <c r="Y14" s="172"/>
      <c r="Z14" s="172"/>
      <c r="AA14" s="172"/>
      <c r="AB14" s="172"/>
      <c r="AC14" s="172"/>
      <c r="AD14" s="172"/>
      <c r="AE14" s="172"/>
      <c r="AF14" s="172"/>
      <c r="AG14" s="172"/>
      <c r="AH14" s="172"/>
      <c r="AI14" s="172"/>
      <c r="AJ14" s="172"/>
      <c r="AK14" s="172"/>
      <c r="AL14" s="172"/>
      <c r="AM14" s="172"/>
      <c r="AN14" s="172"/>
      <c r="AO14" s="172"/>
      <c r="AP14" s="172"/>
      <c r="AQ14" s="172"/>
      <c r="AR14" s="172"/>
      <c r="AS14" s="172"/>
      <c r="AT14" s="172"/>
      <c r="AU14" s="172"/>
      <c r="AV14" s="172"/>
      <c r="AW14" s="172"/>
    </row>
    <row r="15" spans="1:49" x14ac:dyDescent="0.25">
      <c r="A15" s="79" t="s">
        <v>621</v>
      </c>
      <c r="B15" s="74">
        <v>622</v>
      </c>
      <c r="C15" s="74"/>
      <c r="D15" s="172"/>
      <c r="E15" s="172"/>
      <c r="F15" s="172"/>
      <c r="G15" s="172"/>
      <c r="H15" s="172"/>
      <c r="I15" s="172"/>
      <c r="J15" s="172"/>
      <c r="K15" s="172"/>
      <c r="L15" s="172"/>
      <c r="M15" s="172"/>
      <c r="N15" s="172"/>
      <c r="O15" s="172"/>
      <c r="P15" s="172"/>
      <c r="Q15" s="172"/>
      <c r="R15" s="172"/>
      <c r="S15" s="172"/>
      <c r="T15" s="172"/>
      <c r="U15" s="172"/>
      <c r="V15" s="172"/>
      <c r="W15" s="172"/>
      <c r="X15" s="172"/>
      <c r="Y15" s="172"/>
      <c r="Z15" s="172"/>
      <c r="AA15" s="172"/>
      <c r="AB15" s="172"/>
      <c r="AC15" s="172"/>
      <c r="AD15" s="172"/>
      <c r="AE15" s="172"/>
      <c r="AF15" s="172"/>
      <c r="AG15" s="172"/>
      <c r="AH15" s="172"/>
      <c r="AI15" s="172"/>
      <c r="AJ15" s="172"/>
      <c r="AK15" s="172"/>
      <c r="AL15" s="172"/>
      <c r="AM15" s="172"/>
      <c r="AN15" s="172"/>
      <c r="AO15" s="172"/>
      <c r="AP15" s="172"/>
      <c r="AQ15" s="172"/>
      <c r="AR15" s="172"/>
      <c r="AS15" s="172"/>
      <c r="AT15" s="172"/>
      <c r="AU15" s="172"/>
      <c r="AV15" s="172"/>
      <c r="AW15" s="172"/>
    </row>
    <row r="16" spans="1:49" x14ac:dyDescent="0.25">
      <c r="A16" s="79" t="s">
        <v>282</v>
      </c>
      <c r="B16" s="74" t="s">
        <v>580</v>
      </c>
      <c r="C16" s="74"/>
      <c r="D16" s="172"/>
      <c r="E16" s="172"/>
      <c r="F16" s="172"/>
      <c r="G16" s="172"/>
      <c r="H16" s="172"/>
      <c r="I16" s="172"/>
      <c r="J16" s="172"/>
      <c r="K16" s="172"/>
      <c r="L16" s="172"/>
      <c r="M16" s="172"/>
      <c r="N16" s="172"/>
      <c r="O16" s="172"/>
      <c r="P16" s="172"/>
      <c r="Q16" s="172"/>
      <c r="R16" s="172"/>
      <c r="S16" s="172"/>
      <c r="T16" s="172"/>
      <c r="U16" s="172"/>
      <c r="V16" s="172"/>
      <c r="W16" s="172"/>
      <c r="X16" s="172"/>
      <c r="Y16" s="172"/>
      <c r="Z16" s="172"/>
      <c r="AA16" s="172"/>
      <c r="AB16" s="172"/>
      <c r="AC16" s="172"/>
      <c r="AD16" s="172"/>
      <c r="AE16" s="172"/>
      <c r="AF16" s="172"/>
      <c r="AG16" s="172"/>
      <c r="AH16" s="172"/>
      <c r="AI16" s="172"/>
      <c r="AJ16" s="172"/>
      <c r="AK16" s="172"/>
      <c r="AL16" s="172"/>
      <c r="AM16" s="172"/>
      <c r="AN16" s="172"/>
      <c r="AO16" s="172"/>
      <c r="AP16" s="172"/>
      <c r="AQ16" s="172"/>
      <c r="AR16" s="172"/>
      <c r="AS16" s="172"/>
      <c r="AT16" s="172"/>
      <c r="AU16" s="172"/>
      <c r="AV16" s="172"/>
      <c r="AW16" s="172"/>
    </row>
    <row r="17" spans="1:49" ht="12.65" customHeight="1" x14ac:dyDescent="0.25">
      <c r="A17" s="79" t="s">
        <v>693</v>
      </c>
      <c r="B17" s="180"/>
      <c r="C17" s="180"/>
      <c r="D17" s="172"/>
      <c r="E17" s="172"/>
      <c r="F17" s="172"/>
      <c r="G17" s="172"/>
      <c r="H17" s="172"/>
      <c r="I17" s="172"/>
      <c r="J17" s="172"/>
      <c r="K17" s="172"/>
      <c r="L17" s="172"/>
      <c r="M17" s="172"/>
      <c r="N17" s="172"/>
      <c r="O17" s="172"/>
      <c r="P17" s="172"/>
      <c r="Q17" s="172"/>
      <c r="R17" s="172"/>
      <c r="S17" s="172"/>
      <c r="T17" s="172"/>
      <c r="U17" s="172"/>
      <c r="V17" s="172"/>
      <c r="W17" s="172"/>
      <c r="X17" s="172"/>
      <c r="Y17" s="172"/>
      <c r="Z17" s="172"/>
      <c r="AA17" s="172"/>
      <c r="AB17" s="172"/>
      <c r="AC17" s="172"/>
      <c r="AD17" s="172"/>
      <c r="AE17" s="172"/>
      <c r="AF17" s="172"/>
      <c r="AG17" s="172"/>
      <c r="AH17" s="172"/>
      <c r="AI17" s="172"/>
      <c r="AJ17" s="172"/>
      <c r="AK17" s="172"/>
      <c r="AL17" s="172"/>
      <c r="AM17" s="172"/>
      <c r="AN17" s="172"/>
      <c r="AO17" s="172"/>
      <c r="AP17" s="172"/>
      <c r="AQ17" s="172"/>
      <c r="AR17" s="172"/>
      <c r="AS17" s="172"/>
      <c r="AT17" s="172"/>
      <c r="AU17" s="172"/>
      <c r="AV17" s="172"/>
      <c r="AW17" s="172"/>
    </row>
    <row r="18" spans="1:49" x14ac:dyDescent="0.25">
      <c r="A18" s="79" t="s">
        <v>284</v>
      </c>
      <c r="B18" s="181">
        <v>45135</v>
      </c>
      <c r="C18" s="181"/>
      <c r="D18" s="172"/>
      <c r="E18" s="172"/>
      <c r="F18" s="172"/>
      <c r="G18" s="172"/>
      <c r="H18" s="172"/>
      <c r="I18" s="172"/>
      <c r="J18" s="172"/>
      <c r="K18" s="172"/>
      <c r="L18" s="172"/>
      <c r="M18" s="172"/>
      <c r="N18" s="172"/>
      <c r="O18" s="172"/>
      <c r="P18" s="172"/>
      <c r="Q18" s="172"/>
      <c r="R18" s="172"/>
      <c r="S18" s="172"/>
      <c r="T18" s="172"/>
      <c r="U18" s="172"/>
      <c r="V18" s="172"/>
      <c r="W18" s="172"/>
      <c r="X18" s="172"/>
      <c r="Y18" s="172"/>
      <c r="Z18" s="172"/>
      <c r="AA18" s="172"/>
      <c r="AB18" s="172"/>
      <c r="AC18" s="172"/>
      <c r="AD18" s="172"/>
      <c r="AE18" s="172"/>
      <c r="AF18" s="172"/>
      <c r="AG18" s="172"/>
      <c r="AH18" s="172"/>
      <c r="AI18" s="172"/>
      <c r="AJ18" s="172"/>
      <c r="AK18" s="172"/>
      <c r="AL18" s="172"/>
      <c r="AM18" s="172"/>
      <c r="AN18" s="172"/>
      <c r="AO18" s="172"/>
      <c r="AP18" s="172"/>
      <c r="AQ18" s="172"/>
      <c r="AR18" s="172"/>
      <c r="AS18" s="172"/>
      <c r="AT18" s="172"/>
      <c r="AU18" s="172"/>
      <c r="AV18" s="172"/>
      <c r="AW18" s="172"/>
    </row>
    <row r="19" spans="1:49" x14ac:dyDescent="0.25">
      <c r="A19" s="79" t="s">
        <v>285</v>
      </c>
      <c r="B19" s="181">
        <v>45135</v>
      </c>
      <c r="C19" s="181"/>
      <c r="D19" s="172"/>
      <c r="E19" s="172"/>
      <c r="F19" s="172"/>
      <c r="G19" s="172"/>
      <c r="H19" s="172"/>
      <c r="I19" s="172"/>
      <c r="J19" s="172"/>
      <c r="K19" s="172"/>
      <c r="L19" s="172"/>
      <c r="M19" s="172"/>
      <c r="N19" s="172"/>
      <c r="O19" s="172"/>
      <c r="P19" s="172"/>
      <c r="Q19" s="172"/>
      <c r="R19" s="172"/>
      <c r="S19" s="172"/>
      <c r="T19" s="172"/>
      <c r="U19" s="172"/>
      <c r="V19" s="172"/>
      <c r="W19" s="172"/>
      <c r="X19" s="172"/>
      <c r="Y19" s="172"/>
      <c r="Z19" s="172"/>
      <c r="AA19" s="172"/>
      <c r="AB19" s="172"/>
      <c r="AC19" s="172"/>
      <c r="AD19" s="172"/>
      <c r="AE19" s="172"/>
      <c r="AF19" s="172"/>
      <c r="AG19" s="172"/>
      <c r="AH19" s="172"/>
      <c r="AI19" s="172"/>
      <c r="AJ19" s="172"/>
      <c r="AK19" s="172"/>
      <c r="AL19" s="172"/>
      <c r="AM19" s="172"/>
      <c r="AN19" s="172"/>
      <c r="AO19" s="172"/>
      <c r="AP19" s="172"/>
      <c r="AQ19" s="172"/>
      <c r="AR19" s="172"/>
      <c r="AS19" s="172"/>
      <c r="AT19" s="172"/>
      <c r="AU19" s="172"/>
      <c r="AV19" s="172"/>
      <c r="AW19" s="172"/>
    </row>
    <row r="20" spans="1:49" x14ac:dyDescent="0.25">
      <c r="A20" s="79" t="s">
        <v>286</v>
      </c>
      <c r="B20" s="74" t="s">
        <v>294</v>
      </c>
      <c r="C20" s="74"/>
      <c r="D20" s="172"/>
      <c r="E20" s="172"/>
      <c r="F20" s="172"/>
      <c r="G20" s="172"/>
      <c r="H20" s="172"/>
      <c r="I20" s="172"/>
      <c r="J20" s="172"/>
      <c r="K20" s="172"/>
      <c r="L20" s="172"/>
      <c r="M20" s="172"/>
      <c r="N20" s="172"/>
      <c r="O20" s="172"/>
      <c r="P20" s="172"/>
      <c r="Q20" s="172"/>
      <c r="R20" s="172"/>
      <c r="S20" s="172"/>
      <c r="T20" s="172"/>
      <c r="U20" s="172"/>
      <c r="V20" s="172"/>
      <c r="W20" s="172"/>
      <c r="X20" s="172"/>
      <c r="Y20" s="172"/>
      <c r="Z20" s="172"/>
      <c r="AA20" s="172"/>
      <c r="AB20" s="172"/>
      <c r="AC20" s="172"/>
      <c r="AD20" s="172"/>
      <c r="AE20" s="172"/>
      <c r="AF20" s="172"/>
      <c r="AG20" s="172"/>
      <c r="AH20" s="172"/>
      <c r="AI20" s="172"/>
      <c r="AJ20" s="172"/>
      <c r="AK20" s="172"/>
      <c r="AL20" s="172"/>
      <c r="AM20" s="172"/>
      <c r="AN20" s="172"/>
      <c r="AO20" s="172"/>
      <c r="AP20" s="172"/>
      <c r="AQ20" s="172"/>
      <c r="AR20" s="172"/>
      <c r="AS20" s="172"/>
      <c r="AT20" s="172"/>
      <c r="AU20" s="172"/>
      <c r="AV20" s="172"/>
      <c r="AW20" s="172"/>
    </row>
    <row r="21" spans="1:49" x14ac:dyDescent="0.25">
      <c r="A21" s="79" t="s">
        <v>287</v>
      </c>
      <c r="B21" s="74" t="s">
        <v>295</v>
      </c>
      <c r="C21" s="74"/>
      <c r="D21" s="172"/>
      <c r="E21" s="172"/>
      <c r="F21" s="172"/>
      <c r="G21" s="172"/>
      <c r="H21" s="172"/>
      <c r="I21" s="172"/>
      <c r="J21" s="172"/>
      <c r="K21" s="172"/>
      <c r="L21" s="172"/>
      <c r="M21" s="172"/>
      <c r="N21" s="172"/>
      <c r="O21" s="172"/>
      <c r="P21" s="172"/>
      <c r="Q21" s="172"/>
      <c r="R21" s="172"/>
      <c r="S21" s="172"/>
      <c r="T21" s="172"/>
      <c r="U21" s="172"/>
      <c r="V21" s="172"/>
      <c r="W21" s="172"/>
      <c r="X21" s="172"/>
      <c r="Y21" s="172"/>
      <c r="Z21" s="172"/>
      <c r="AA21" s="172"/>
      <c r="AB21" s="172"/>
      <c r="AC21" s="172"/>
      <c r="AD21" s="172"/>
      <c r="AE21" s="172"/>
      <c r="AF21" s="172"/>
      <c r="AG21" s="172"/>
      <c r="AH21" s="172"/>
      <c r="AI21" s="172"/>
      <c r="AJ21" s="172"/>
      <c r="AK21" s="172"/>
      <c r="AL21" s="172"/>
      <c r="AM21" s="172"/>
      <c r="AN21" s="172"/>
      <c r="AO21" s="172"/>
      <c r="AP21" s="172"/>
      <c r="AQ21" s="172"/>
      <c r="AR21" s="172"/>
      <c r="AS21" s="172"/>
      <c r="AT21" s="172"/>
      <c r="AU21" s="172"/>
      <c r="AV21" s="172"/>
      <c r="AW21" s="172"/>
    </row>
    <row r="23" spans="1:49" x14ac:dyDescent="0.25">
      <c r="B23" s="84" t="str">
        <f>HYPERLINK("#'Factor List'!A1","Back to Factor List")</f>
        <v>Back to Factor List</v>
      </c>
    </row>
    <row r="24" spans="1:49" x14ac:dyDescent="0.25">
      <c r="B24" s="84" t="str">
        <f>HYPERLINK("#'Assumptions'!A1","Assumptions")</f>
        <v>Assumptions</v>
      </c>
    </row>
    <row r="26" spans="1:49" ht="13" x14ac:dyDescent="0.25">
      <c r="A26" s="85" t="s">
        <v>722</v>
      </c>
      <c r="B26" s="85">
        <v>18</v>
      </c>
      <c r="C26" s="85">
        <v>19</v>
      </c>
      <c r="D26" s="85">
        <v>20</v>
      </c>
      <c r="E26" s="85">
        <v>21</v>
      </c>
      <c r="F26" s="85">
        <v>22</v>
      </c>
      <c r="G26" s="85">
        <v>23</v>
      </c>
      <c r="H26" s="85">
        <v>24</v>
      </c>
      <c r="I26" s="85">
        <v>25</v>
      </c>
      <c r="J26" s="85">
        <v>26</v>
      </c>
      <c r="K26" s="85">
        <v>27</v>
      </c>
      <c r="L26" s="85">
        <v>28</v>
      </c>
      <c r="M26" s="85">
        <v>29</v>
      </c>
      <c r="N26" s="85">
        <v>30</v>
      </c>
      <c r="O26" s="85">
        <v>31</v>
      </c>
      <c r="P26" s="85">
        <v>32</v>
      </c>
      <c r="Q26" s="85">
        <v>33</v>
      </c>
      <c r="R26" s="85">
        <v>34</v>
      </c>
      <c r="S26" s="85">
        <v>35</v>
      </c>
      <c r="T26" s="85">
        <v>36</v>
      </c>
      <c r="U26" s="85">
        <v>37</v>
      </c>
      <c r="V26" s="85">
        <v>38</v>
      </c>
      <c r="W26" s="85">
        <v>39</v>
      </c>
      <c r="X26" s="85">
        <v>40</v>
      </c>
      <c r="Y26" s="85">
        <v>41</v>
      </c>
      <c r="Z26" s="85">
        <v>42</v>
      </c>
      <c r="AA26" s="85">
        <v>43</v>
      </c>
      <c r="AB26" s="85">
        <v>44</v>
      </c>
      <c r="AC26" s="85">
        <v>45</v>
      </c>
      <c r="AD26" s="85">
        <v>46</v>
      </c>
      <c r="AE26" s="85">
        <v>47</v>
      </c>
      <c r="AF26" s="85">
        <v>48</v>
      </c>
      <c r="AG26" s="85">
        <v>49</v>
      </c>
      <c r="AH26" s="85">
        <v>50</v>
      </c>
      <c r="AI26" s="85">
        <v>51</v>
      </c>
      <c r="AJ26" s="85">
        <v>52</v>
      </c>
      <c r="AK26" s="85">
        <v>53</v>
      </c>
      <c r="AL26" s="85">
        <v>54</v>
      </c>
      <c r="AM26" s="85">
        <v>55</v>
      </c>
      <c r="AN26" s="85">
        <v>56</v>
      </c>
      <c r="AO26" s="85">
        <v>57</v>
      </c>
      <c r="AP26" s="85">
        <v>58</v>
      </c>
      <c r="AQ26" s="85">
        <v>59</v>
      </c>
      <c r="AR26" s="85">
        <v>60</v>
      </c>
      <c r="AS26" s="85">
        <v>61</v>
      </c>
      <c r="AT26" s="85">
        <v>62</v>
      </c>
      <c r="AU26" s="85">
        <v>63</v>
      </c>
      <c r="AV26" s="85">
        <v>64</v>
      </c>
      <c r="AW26" s="85">
        <v>65</v>
      </c>
    </row>
    <row r="27" spans="1:49" x14ac:dyDescent="0.25">
      <c r="A27" s="86">
        <v>0</v>
      </c>
      <c r="B27" s="88">
        <v>0.20499999999999999</v>
      </c>
      <c r="C27" s="88">
        <v>0.21</v>
      </c>
      <c r="D27" s="88">
        <v>0.214</v>
      </c>
      <c r="E27" s="88">
        <v>0.219</v>
      </c>
      <c r="F27" s="88">
        <v>0.224</v>
      </c>
      <c r="G27" s="88">
        <v>0.23</v>
      </c>
      <c r="H27" s="88">
        <v>0.23499999999999999</v>
      </c>
      <c r="I27" s="88">
        <v>0.24099999999999999</v>
      </c>
      <c r="J27" s="88">
        <v>0.247</v>
      </c>
      <c r="K27" s="88">
        <v>0.253</v>
      </c>
      <c r="L27" s="88">
        <v>0.25900000000000001</v>
      </c>
      <c r="M27" s="88">
        <v>0.26500000000000001</v>
      </c>
      <c r="N27" s="88">
        <v>0.27200000000000002</v>
      </c>
      <c r="O27" s="88">
        <v>0.27900000000000003</v>
      </c>
      <c r="P27" s="88">
        <v>0.28699999999999998</v>
      </c>
      <c r="Q27" s="88">
        <v>0.29399999999999998</v>
      </c>
      <c r="R27" s="88">
        <v>0.30199999999999999</v>
      </c>
      <c r="S27" s="88">
        <v>0.31</v>
      </c>
      <c r="T27" s="88">
        <v>0.31900000000000001</v>
      </c>
      <c r="U27" s="88">
        <v>0.32800000000000001</v>
      </c>
      <c r="V27" s="88">
        <v>0.33800000000000002</v>
      </c>
      <c r="W27" s="88">
        <v>0.34799999999999998</v>
      </c>
      <c r="X27" s="88">
        <v>0.35799999999999998</v>
      </c>
      <c r="Y27" s="88">
        <v>0.36899999999999999</v>
      </c>
      <c r="Z27" s="88">
        <v>0.38</v>
      </c>
      <c r="AA27" s="88">
        <v>0.39200000000000002</v>
      </c>
      <c r="AB27" s="88">
        <v>0.40500000000000003</v>
      </c>
      <c r="AC27" s="88">
        <v>0.41899999999999998</v>
      </c>
      <c r="AD27" s="88">
        <v>0.433</v>
      </c>
      <c r="AE27" s="88">
        <v>0.44800000000000001</v>
      </c>
      <c r="AF27" s="88">
        <v>0.46300000000000002</v>
      </c>
      <c r="AG27" s="88">
        <v>0.48</v>
      </c>
      <c r="AH27" s="88">
        <v>0.498</v>
      </c>
      <c r="AI27" s="88">
        <v>0.51700000000000002</v>
      </c>
      <c r="AJ27" s="88">
        <v>0.53700000000000003</v>
      </c>
      <c r="AK27" s="88">
        <v>0.55900000000000005</v>
      </c>
      <c r="AL27" s="88">
        <v>0.58199999999999996</v>
      </c>
      <c r="AM27" s="88">
        <v>0.60699999999999998</v>
      </c>
      <c r="AN27" s="88">
        <v>0.63300000000000001</v>
      </c>
      <c r="AO27" s="88">
        <v>0.66200000000000003</v>
      </c>
      <c r="AP27" s="88">
        <v>0.69299999999999995</v>
      </c>
      <c r="AQ27" s="88">
        <v>0.72599999999999998</v>
      </c>
      <c r="AR27" s="88">
        <v>0.76200000000000001</v>
      </c>
      <c r="AS27" s="88">
        <v>0.80200000000000005</v>
      </c>
      <c r="AT27" s="88">
        <v>0.84499999999999997</v>
      </c>
      <c r="AU27" s="88">
        <v>0.89200000000000002</v>
      </c>
      <c r="AV27" s="88">
        <v>0.94299999999999995</v>
      </c>
      <c r="AW27" s="88">
        <v>1</v>
      </c>
    </row>
    <row r="28" spans="1:49" x14ac:dyDescent="0.25">
      <c r="A28" s="86">
        <v>1</v>
      </c>
      <c r="B28" s="88">
        <v>0.20599999999999999</v>
      </c>
      <c r="C28" s="88">
        <v>0.21</v>
      </c>
      <c r="D28" s="88">
        <v>0.215</v>
      </c>
      <c r="E28" s="88">
        <v>0.22</v>
      </c>
      <c r="F28" s="88">
        <v>0.22500000000000001</v>
      </c>
      <c r="G28" s="88">
        <v>0.23</v>
      </c>
      <c r="H28" s="88">
        <v>0.23599999999999999</v>
      </c>
      <c r="I28" s="88">
        <v>0.24099999999999999</v>
      </c>
      <c r="J28" s="88">
        <v>0.247</v>
      </c>
      <c r="K28" s="88">
        <v>0.253</v>
      </c>
      <c r="L28" s="88">
        <v>0.25900000000000001</v>
      </c>
      <c r="M28" s="88">
        <v>0.26600000000000001</v>
      </c>
      <c r="N28" s="88">
        <v>0.27300000000000002</v>
      </c>
      <c r="O28" s="88">
        <v>0.28000000000000003</v>
      </c>
      <c r="P28" s="88">
        <v>0.28699999999999998</v>
      </c>
      <c r="Q28" s="88">
        <v>0.29499999999999998</v>
      </c>
      <c r="R28" s="88">
        <v>0.30299999999999999</v>
      </c>
      <c r="S28" s="88">
        <v>0.311</v>
      </c>
      <c r="T28" s="88">
        <v>0.32</v>
      </c>
      <c r="U28" s="88">
        <v>0.32900000000000001</v>
      </c>
      <c r="V28" s="88">
        <v>0.33800000000000002</v>
      </c>
      <c r="W28" s="88">
        <v>0.34799999999999998</v>
      </c>
      <c r="X28" s="88">
        <v>0.35899999999999999</v>
      </c>
      <c r="Y28" s="88">
        <v>0.37</v>
      </c>
      <c r="Z28" s="88">
        <v>0.38100000000000001</v>
      </c>
      <c r="AA28" s="88">
        <v>0.39400000000000002</v>
      </c>
      <c r="AB28" s="88">
        <v>0.40600000000000003</v>
      </c>
      <c r="AC28" s="88">
        <v>0.42</v>
      </c>
      <c r="AD28" s="88">
        <v>0.434</v>
      </c>
      <c r="AE28" s="88">
        <v>0.44900000000000001</v>
      </c>
      <c r="AF28" s="88">
        <v>0.46500000000000002</v>
      </c>
      <c r="AG28" s="88">
        <v>0.48199999999999998</v>
      </c>
      <c r="AH28" s="88">
        <v>0.5</v>
      </c>
      <c r="AI28" s="88">
        <v>0.51900000000000002</v>
      </c>
      <c r="AJ28" s="88">
        <v>0.53900000000000003</v>
      </c>
      <c r="AK28" s="88">
        <v>0.56100000000000005</v>
      </c>
      <c r="AL28" s="88">
        <v>0.58399999999999996</v>
      </c>
      <c r="AM28" s="88">
        <v>0.60899999999999999</v>
      </c>
      <c r="AN28" s="88">
        <v>0.63600000000000001</v>
      </c>
      <c r="AO28" s="88">
        <v>0.66400000000000003</v>
      </c>
      <c r="AP28" s="88">
        <v>0.69499999999999995</v>
      </c>
      <c r="AQ28" s="88">
        <v>0.72899999999999998</v>
      </c>
      <c r="AR28" s="88">
        <v>0.76600000000000001</v>
      </c>
      <c r="AS28" s="88">
        <v>0.80500000000000005</v>
      </c>
      <c r="AT28" s="88">
        <v>0.84899999999999998</v>
      </c>
      <c r="AU28" s="88">
        <v>0.89600000000000002</v>
      </c>
      <c r="AV28" s="88">
        <v>0.94799999999999995</v>
      </c>
      <c r="AW28" s="88"/>
    </row>
    <row r="29" spans="1:49" x14ac:dyDescent="0.25">
      <c r="A29" s="86">
        <v>2</v>
      </c>
      <c r="B29" s="88">
        <v>0.20599999999999999</v>
      </c>
      <c r="C29" s="88">
        <v>0.21099999999999999</v>
      </c>
      <c r="D29" s="88">
        <v>0.215</v>
      </c>
      <c r="E29" s="88">
        <v>0.22</v>
      </c>
      <c r="F29" s="88">
        <v>0.22500000000000001</v>
      </c>
      <c r="G29" s="88">
        <v>0.23100000000000001</v>
      </c>
      <c r="H29" s="88">
        <v>0.23599999999999999</v>
      </c>
      <c r="I29" s="88">
        <v>0.24199999999999999</v>
      </c>
      <c r="J29" s="88">
        <v>0.248</v>
      </c>
      <c r="K29" s="88">
        <v>0.254</v>
      </c>
      <c r="L29" s="88">
        <v>0.26</v>
      </c>
      <c r="M29" s="88">
        <v>0.26700000000000002</v>
      </c>
      <c r="N29" s="88">
        <v>0.27300000000000002</v>
      </c>
      <c r="O29" s="88">
        <v>0.28000000000000003</v>
      </c>
      <c r="P29" s="88">
        <v>0.28799999999999998</v>
      </c>
      <c r="Q29" s="88">
        <v>0.29499999999999998</v>
      </c>
      <c r="R29" s="88">
        <v>0.30399999999999999</v>
      </c>
      <c r="S29" s="88">
        <v>0.312</v>
      </c>
      <c r="T29" s="88">
        <v>0.32100000000000001</v>
      </c>
      <c r="U29" s="88">
        <v>0.33</v>
      </c>
      <c r="V29" s="88">
        <v>0.33900000000000002</v>
      </c>
      <c r="W29" s="88">
        <v>0.34899999999999998</v>
      </c>
      <c r="X29" s="88">
        <v>0.36</v>
      </c>
      <c r="Y29" s="88">
        <v>0.371</v>
      </c>
      <c r="Z29" s="88">
        <v>0.38200000000000001</v>
      </c>
      <c r="AA29" s="88">
        <v>0.39500000000000002</v>
      </c>
      <c r="AB29" s="88">
        <v>0.40699999999999997</v>
      </c>
      <c r="AC29" s="88">
        <v>0.42099999999999999</v>
      </c>
      <c r="AD29" s="88">
        <v>0.435</v>
      </c>
      <c r="AE29" s="88">
        <v>0.45</v>
      </c>
      <c r="AF29" s="88">
        <v>0.46600000000000003</v>
      </c>
      <c r="AG29" s="88">
        <v>0.48299999999999998</v>
      </c>
      <c r="AH29" s="88">
        <v>0.501</v>
      </c>
      <c r="AI29" s="88">
        <v>0.52</v>
      </c>
      <c r="AJ29" s="88">
        <v>0.54100000000000004</v>
      </c>
      <c r="AK29" s="88">
        <v>0.56299999999999994</v>
      </c>
      <c r="AL29" s="88">
        <v>0.58599999999999997</v>
      </c>
      <c r="AM29" s="88">
        <v>0.61099999999999999</v>
      </c>
      <c r="AN29" s="88">
        <v>0.63800000000000001</v>
      </c>
      <c r="AO29" s="88">
        <v>0.66700000000000004</v>
      </c>
      <c r="AP29" s="88">
        <v>0.69799999999999995</v>
      </c>
      <c r="AQ29" s="88">
        <v>0.73199999999999998</v>
      </c>
      <c r="AR29" s="88">
        <v>0.76900000000000002</v>
      </c>
      <c r="AS29" s="88">
        <v>0.80900000000000005</v>
      </c>
      <c r="AT29" s="88">
        <v>0.85199999999999998</v>
      </c>
      <c r="AU29" s="88">
        <v>0.9</v>
      </c>
      <c r="AV29" s="88">
        <v>0.95299999999999996</v>
      </c>
      <c r="AW29" s="88"/>
    </row>
    <row r="30" spans="1:49" x14ac:dyDescent="0.25">
      <c r="A30" s="86">
        <v>3</v>
      </c>
      <c r="B30" s="88">
        <v>0.20599999999999999</v>
      </c>
      <c r="C30" s="88">
        <v>0.21099999999999999</v>
      </c>
      <c r="D30" s="88">
        <v>0.216</v>
      </c>
      <c r="E30" s="88">
        <v>0.221</v>
      </c>
      <c r="F30" s="88">
        <v>0.22600000000000001</v>
      </c>
      <c r="G30" s="88">
        <v>0.23100000000000001</v>
      </c>
      <c r="H30" s="88">
        <v>0.23699999999999999</v>
      </c>
      <c r="I30" s="88">
        <v>0.24199999999999999</v>
      </c>
      <c r="J30" s="88">
        <v>0.248</v>
      </c>
      <c r="K30" s="88">
        <v>0.254</v>
      </c>
      <c r="L30" s="88">
        <v>0.26100000000000001</v>
      </c>
      <c r="M30" s="88">
        <v>0.26700000000000002</v>
      </c>
      <c r="N30" s="88">
        <v>0.27400000000000002</v>
      </c>
      <c r="O30" s="88">
        <v>0.28100000000000003</v>
      </c>
      <c r="P30" s="88">
        <v>0.28799999999999998</v>
      </c>
      <c r="Q30" s="88">
        <v>0.29599999999999999</v>
      </c>
      <c r="R30" s="88">
        <v>0.30399999999999999</v>
      </c>
      <c r="S30" s="88">
        <v>0.313</v>
      </c>
      <c r="T30" s="88">
        <v>0.32100000000000001</v>
      </c>
      <c r="U30" s="88">
        <v>0.33100000000000002</v>
      </c>
      <c r="V30" s="88">
        <v>0.34</v>
      </c>
      <c r="W30" s="88">
        <v>0.35</v>
      </c>
      <c r="X30" s="88">
        <v>0.36099999999999999</v>
      </c>
      <c r="Y30" s="88">
        <v>0.372</v>
      </c>
      <c r="Z30" s="88">
        <v>0.38300000000000001</v>
      </c>
      <c r="AA30" s="88">
        <v>0.39600000000000002</v>
      </c>
      <c r="AB30" s="88">
        <v>0.40899999999999997</v>
      </c>
      <c r="AC30" s="88">
        <v>0.42199999999999999</v>
      </c>
      <c r="AD30" s="88">
        <v>0.436</v>
      </c>
      <c r="AE30" s="88">
        <v>0.45200000000000001</v>
      </c>
      <c r="AF30" s="88">
        <v>0.46800000000000003</v>
      </c>
      <c r="AG30" s="88">
        <v>0.48499999999999999</v>
      </c>
      <c r="AH30" s="88">
        <v>0.503</v>
      </c>
      <c r="AI30" s="88">
        <v>0.52200000000000002</v>
      </c>
      <c r="AJ30" s="88">
        <v>0.54300000000000004</v>
      </c>
      <c r="AK30" s="88">
        <v>0.56499999999999995</v>
      </c>
      <c r="AL30" s="88">
        <v>0.58799999999999997</v>
      </c>
      <c r="AM30" s="88">
        <v>0.61299999999999999</v>
      </c>
      <c r="AN30" s="88">
        <v>0.64</v>
      </c>
      <c r="AO30" s="88">
        <v>0.67</v>
      </c>
      <c r="AP30" s="88">
        <v>0.70099999999999996</v>
      </c>
      <c r="AQ30" s="88">
        <v>0.73499999999999999</v>
      </c>
      <c r="AR30" s="88">
        <v>0.77200000000000002</v>
      </c>
      <c r="AS30" s="88">
        <v>0.81200000000000006</v>
      </c>
      <c r="AT30" s="88">
        <v>0.85599999999999998</v>
      </c>
      <c r="AU30" s="88">
        <v>0.90400000000000003</v>
      </c>
      <c r="AV30" s="88">
        <v>0.95699999999999996</v>
      </c>
      <c r="AW30" s="88"/>
    </row>
    <row r="31" spans="1:49" x14ac:dyDescent="0.25">
      <c r="A31" s="86">
        <v>4</v>
      </c>
      <c r="B31" s="88">
        <v>0.20699999999999999</v>
      </c>
      <c r="C31" s="88">
        <v>0.21099999999999999</v>
      </c>
      <c r="D31" s="88">
        <v>0.216</v>
      </c>
      <c r="E31" s="88">
        <v>0.221</v>
      </c>
      <c r="F31" s="88">
        <v>0.22600000000000001</v>
      </c>
      <c r="G31" s="88">
        <v>0.23100000000000001</v>
      </c>
      <c r="H31" s="88">
        <v>0.23699999999999999</v>
      </c>
      <c r="I31" s="88">
        <v>0.24299999999999999</v>
      </c>
      <c r="J31" s="88">
        <v>0.249</v>
      </c>
      <c r="K31" s="88">
        <v>0.255</v>
      </c>
      <c r="L31" s="88">
        <v>0.26100000000000001</v>
      </c>
      <c r="M31" s="88">
        <v>0.26800000000000002</v>
      </c>
      <c r="N31" s="88">
        <v>0.27500000000000002</v>
      </c>
      <c r="O31" s="88">
        <v>0.28199999999999997</v>
      </c>
      <c r="P31" s="88">
        <v>0.28899999999999998</v>
      </c>
      <c r="Q31" s="88">
        <v>0.29699999999999999</v>
      </c>
      <c r="R31" s="88">
        <v>0.30499999999999999</v>
      </c>
      <c r="S31" s="88">
        <v>0.313</v>
      </c>
      <c r="T31" s="88">
        <v>0.32200000000000001</v>
      </c>
      <c r="U31" s="88">
        <v>0.33100000000000002</v>
      </c>
      <c r="V31" s="88">
        <v>0.34100000000000003</v>
      </c>
      <c r="W31" s="88">
        <v>0.35099999999999998</v>
      </c>
      <c r="X31" s="88">
        <v>0.36199999999999999</v>
      </c>
      <c r="Y31" s="88">
        <v>0.373</v>
      </c>
      <c r="Z31" s="88">
        <v>0.38400000000000001</v>
      </c>
      <c r="AA31" s="88">
        <v>0.39700000000000002</v>
      </c>
      <c r="AB31" s="88">
        <v>0.41</v>
      </c>
      <c r="AC31" s="88">
        <v>0.42299999999999999</v>
      </c>
      <c r="AD31" s="88">
        <v>0.438</v>
      </c>
      <c r="AE31" s="88">
        <v>0.45300000000000001</v>
      </c>
      <c r="AF31" s="88">
        <v>0.46899999999999997</v>
      </c>
      <c r="AG31" s="88">
        <v>0.48599999999999999</v>
      </c>
      <c r="AH31" s="88">
        <v>0.504</v>
      </c>
      <c r="AI31" s="88">
        <v>0.52400000000000002</v>
      </c>
      <c r="AJ31" s="88">
        <v>0.54400000000000004</v>
      </c>
      <c r="AK31" s="88">
        <v>0.56699999999999995</v>
      </c>
      <c r="AL31" s="88">
        <v>0.59</v>
      </c>
      <c r="AM31" s="88">
        <v>0.61499999999999999</v>
      </c>
      <c r="AN31" s="88">
        <v>0.64300000000000002</v>
      </c>
      <c r="AO31" s="88">
        <v>0.67200000000000004</v>
      </c>
      <c r="AP31" s="88">
        <v>0.70399999999999996</v>
      </c>
      <c r="AQ31" s="88">
        <v>0.73799999999999999</v>
      </c>
      <c r="AR31" s="88">
        <v>0.77500000000000002</v>
      </c>
      <c r="AS31" s="88">
        <v>0.81599999999999995</v>
      </c>
      <c r="AT31" s="88">
        <v>0.86</v>
      </c>
      <c r="AU31" s="88">
        <v>0.90900000000000003</v>
      </c>
      <c r="AV31" s="88">
        <v>0.96199999999999997</v>
      </c>
      <c r="AW31" s="88"/>
    </row>
    <row r="32" spans="1:49" x14ac:dyDescent="0.25">
      <c r="A32" s="86">
        <v>5</v>
      </c>
      <c r="B32" s="88">
        <v>0.20699999999999999</v>
      </c>
      <c r="C32" s="88">
        <v>0.21199999999999999</v>
      </c>
      <c r="D32" s="88">
        <v>0.217</v>
      </c>
      <c r="E32" s="88">
        <v>0.221</v>
      </c>
      <c r="F32" s="88">
        <v>0.22700000000000001</v>
      </c>
      <c r="G32" s="88">
        <v>0.23200000000000001</v>
      </c>
      <c r="H32" s="88">
        <v>0.23699999999999999</v>
      </c>
      <c r="I32" s="88">
        <v>0.24299999999999999</v>
      </c>
      <c r="J32" s="88">
        <v>0.249</v>
      </c>
      <c r="K32" s="88">
        <v>0.255</v>
      </c>
      <c r="L32" s="88">
        <v>0.26200000000000001</v>
      </c>
      <c r="M32" s="88">
        <v>0.26800000000000002</v>
      </c>
      <c r="N32" s="88">
        <v>0.27500000000000002</v>
      </c>
      <c r="O32" s="88">
        <v>0.28199999999999997</v>
      </c>
      <c r="P32" s="88">
        <v>0.28999999999999998</v>
      </c>
      <c r="Q32" s="88">
        <v>0.29699999999999999</v>
      </c>
      <c r="R32" s="88">
        <v>0.30599999999999999</v>
      </c>
      <c r="S32" s="88">
        <v>0.314</v>
      </c>
      <c r="T32" s="88">
        <v>0.32300000000000001</v>
      </c>
      <c r="U32" s="88">
        <v>0.33200000000000002</v>
      </c>
      <c r="V32" s="88">
        <v>0.34200000000000003</v>
      </c>
      <c r="W32" s="88">
        <v>0.35199999999999998</v>
      </c>
      <c r="X32" s="88">
        <v>0.36299999999999999</v>
      </c>
      <c r="Y32" s="88">
        <v>0.374</v>
      </c>
      <c r="Z32" s="88">
        <v>0.38500000000000001</v>
      </c>
      <c r="AA32" s="88">
        <v>0.39800000000000002</v>
      </c>
      <c r="AB32" s="88">
        <v>0.41099999999999998</v>
      </c>
      <c r="AC32" s="88">
        <v>0.42399999999999999</v>
      </c>
      <c r="AD32" s="88">
        <v>0.439</v>
      </c>
      <c r="AE32" s="88">
        <v>0.45400000000000001</v>
      </c>
      <c r="AF32" s="88">
        <v>0.47</v>
      </c>
      <c r="AG32" s="88">
        <v>0.48799999999999999</v>
      </c>
      <c r="AH32" s="88">
        <v>0.50600000000000001</v>
      </c>
      <c r="AI32" s="88">
        <v>0.52500000000000002</v>
      </c>
      <c r="AJ32" s="88">
        <v>0.54600000000000004</v>
      </c>
      <c r="AK32" s="88">
        <v>0.56799999999999995</v>
      </c>
      <c r="AL32" s="88">
        <v>0.59199999999999997</v>
      </c>
      <c r="AM32" s="88">
        <v>0.61799999999999999</v>
      </c>
      <c r="AN32" s="88">
        <v>0.64500000000000002</v>
      </c>
      <c r="AO32" s="88">
        <v>0.67500000000000004</v>
      </c>
      <c r="AP32" s="88">
        <v>0.70699999999999996</v>
      </c>
      <c r="AQ32" s="88">
        <v>0.74099999999999999</v>
      </c>
      <c r="AR32" s="88">
        <v>0.77900000000000003</v>
      </c>
      <c r="AS32" s="88">
        <v>0.82</v>
      </c>
      <c r="AT32" s="88">
        <v>0.86399999999999999</v>
      </c>
      <c r="AU32" s="88">
        <v>0.91300000000000003</v>
      </c>
      <c r="AV32" s="88">
        <v>0.96699999999999997</v>
      </c>
      <c r="AW32" s="88"/>
    </row>
    <row r="33" spans="1:49" x14ac:dyDescent="0.25">
      <c r="A33" s="86">
        <v>6</v>
      </c>
      <c r="B33" s="88">
        <v>0.20699999999999999</v>
      </c>
      <c r="C33" s="88">
        <v>0.21199999999999999</v>
      </c>
      <c r="D33" s="88">
        <v>0.217</v>
      </c>
      <c r="E33" s="88">
        <v>0.222</v>
      </c>
      <c r="F33" s="88">
        <v>0.22700000000000001</v>
      </c>
      <c r="G33" s="88">
        <v>0.23200000000000001</v>
      </c>
      <c r="H33" s="88">
        <v>0.23799999999999999</v>
      </c>
      <c r="I33" s="88">
        <v>0.24399999999999999</v>
      </c>
      <c r="J33" s="88">
        <v>0.25</v>
      </c>
      <c r="K33" s="88">
        <v>0.25600000000000001</v>
      </c>
      <c r="L33" s="88">
        <v>0.26200000000000001</v>
      </c>
      <c r="M33" s="88">
        <v>0.26900000000000002</v>
      </c>
      <c r="N33" s="88">
        <v>0.27600000000000002</v>
      </c>
      <c r="O33" s="88">
        <v>0.28299999999999997</v>
      </c>
      <c r="P33" s="88">
        <v>0.28999999999999998</v>
      </c>
      <c r="Q33" s="88">
        <v>0.29799999999999999</v>
      </c>
      <c r="R33" s="88">
        <v>0.30599999999999999</v>
      </c>
      <c r="S33" s="88">
        <v>0.315</v>
      </c>
      <c r="T33" s="88">
        <v>0.32400000000000001</v>
      </c>
      <c r="U33" s="88">
        <v>0.33300000000000002</v>
      </c>
      <c r="V33" s="88">
        <v>0.34300000000000003</v>
      </c>
      <c r="W33" s="88">
        <v>0.35299999999999998</v>
      </c>
      <c r="X33" s="88">
        <v>0.36299999999999999</v>
      </c>
      <c r="Y33" s="88">
        <v>0.375</v>
      </c>
      <c r="Z33" s="88">
        <v>0.38600000000000001</v>
      </c>
      <c r="AA33" s="88">
        <v>0.39900000000000002</v>
      </c>
      <c r="AB33" s="88">
        <v>0.41199999999999998</v>
      </c>
      <c r="AC33" s="88">
        <v>0.42599999999999999</v>
      </c>
      <c r="AD33" s="88">
        <v>0.44</v>
      </c>
      <c r="AE33" s="88">
        <v>0.45600000000000002</v>
      </c>
      <c r="AF33" s="88">
        <v>0.47199999999999998</v>
      </c>
      <c r="AG33" s="88">
        <v>0.48899999999999999</v>
      </c>
      <c r="AH33" s="88">
        <v>0.50800000000000001</v>
      </c>
      <c r="AI33" s="88">
        <v>0.52700000000000002</v>
      </c>
      <c r="AJ33" s="88">
        <v>0.54800000000000004</v>
      </c>
      <c r="AK33" s="88">
        <v>0.56999999999999995</v>
      </c>
      <c r="AL33" s="88">
        <v>0.59399999999999997</v>
      </c>
      <c r="AM33" s="88">
        <v>0.62</v>
      </c>
      <c r="AN33" s="88">
        <v>0.64700000000000002</v>
      </c>
      <c r="AO33" s="88">
        <v>0.67700000000000005</v>
      </c>
      <c r="AP33" s="88">
        <v>0.70899999999999996</v>
      </c>
      <c r="AQ33" s="88">
        <v>0.74399999999999999</v>
      </c>
      <c r="AR33" s="88">
        <v>0.78200000000000003</v>
      </c>
      <c r="AS33" s="88">
        <v>0.82299999999999995</v>
      </c>
      <c r="AT33" s="88">
        <v>0.86799999999999999</v>
      </c>
      <c r="AU33" s="88">
        <v>0.91700000000000004</v>
      </c>
      <c r="AV33" s="88">
        <v>0.97199999999999998</v>
      </c>
      <c r="AW33" s="88"/>
    </row>
    <row r="34" spans="1:49" x14ac:dyDescent="0.25">
      <c r="A34" s="86">
        <v>7</v>
      </c>
      <c r="B34" s="88">
        <v>0.20799999999999999</v>
      </c>
      <c r="C34" s="88">
        <v>0.21199999999999999</v>
      </c>
      <c r="D34" s="88">
        <v>0.217</v>
      </c>
      <c r="E34" s="88">
        <v>0.222</v>
      </c>
      <c r="F34" s="88">
        <v>0.22700000000000001</v>
      </c>
      <c r="G34" s="88">
        <v>0.23300000000000001</v>
      </c>
      <c r="H34" s="88">
        <v>0.23799999999999999</v>
      </c>
      <c r="I34" s="88">
        <v>0.24399999999999999</v>
      </c>
      <c r="J34" s="88">
        <v>0.25</v>
      </c>
      <c r="K34" s="88">
        <v>0.25600000000000001</v>
      </c>
      <c r="L34" s="88">
        <v>0.26300000000000001</v>
      </c>
      <c r="M34" s="88">
        <v>0.26900000000000002</v>
      </c>
      <c r="N34" s="88">
        <v>0.27600000000000002</v>
      </c>
      <c r="O34" s="88">
        <v>0.28299999999999997</v>
      </c>
      <c r="P34" s="88">
        <v>0.29099999999999998</v>
      </c>
      <c r="Q34" s="88">
        <v>0.29899999999999999</v>
      </c>
      <c r="R34" s="88">
        <v>0.307</v>
      </c>
      <c r="S34" s="88">
        <v>0.315</v>
      </c>
      <c r="T34" s="88">
        <v>0.32400000000000001</v>
      </c>
      <c r="U34" s="88">
        <v>0.33400000000000002</v>
      </c>
      <c r="V34" s="88">
        <v>0.34300000000000003</v>
      </c>
      <c r="W34" s="88">
        <v>0.35399999999999998</v>
      </c>
      <c r="X34" s="88">
        <v>0.36399999999999999</v>
      </c>
      <c r="Y34" s="88">
        <v>0.376</v>
      </c>
      <c r="Z34" s="88">
        <v>0.38700000000000001</v>
      </c>
      <c r="AA34" s="88">
        <v>0.4</v>
      </c>
      <c r="AB34" s="88">
        <v>0.41299999999999998</v>
      </c>
      <c r="AC34" s="88">
        <v>0.42699999999999999</v>
      </c>
      <c r="AD34" s="88">
        <v>0.441</v>
      </c>
      <c r="AE34" s="88">
        <v>0.45700000000000002</v>
      </c>
      <c r="AF34" s="88">
        <v>0.47299999999999998</v>
      </c>
      <c r="AG34" s="88">
        <v>0.49099999999999999</v>
      </c>
      <c r="AH34" s="88">
        <v>0.50900000000000001</v>
      </c>
      <c r="AI34" s="88">
        <v>0.52900000000000003</v>
      </c>
      <c r="AJ34" s="88">
        <v>0.55000000000000004</v>
      </c>
      <c r="AK34" s="88">
        <v>0.57199999999999995</v>
      </c>
      <c r="AL34" s="88">
        <v>0.59599999999999997</v>
      </c>
      <c r="AM34" s="88">
        <v>0.622</v>
      </c>
      <c r="AN34" s="88">
        <v>0.65</v>
      </c>
      <c r="AO34" s="88">
        <v>0.68</v>
      </c>
      <c r="AP34" s="88">
        <v>0.71199999999999997</v>
      </c>
      <c r="AQ34" s="88">
        <v>0.747</v>
      </c>
      <c r="AR34" s="88">
        <v>0.78500000000000003</v>
      </c>
      <c r="AS34" s="88">
        <v>0.82699999999999996</v>
      </c>
      <c r="AT34" s="88">
        <v>0.872</v>
      </c>
      <c r="AU34" s="88">
        <v>0.92200000000000004</v>
      </c>
      <c r="AV34" s="88">
        <v>0.97599999999999998</v>
      </c>
      <c r="AW34" s="88"/>
    </row>
    <row r="35" spans="1:49" x14ac:dyDescent="0.25">
      <c r="A35" s="86">
        <v>8</v>
      </c>
      <c r="B35" s="88">
        <v>0.20799999999999999</v>
      </c>
      <c r="C35" s="88">
        <v>0.21299999999999999</v>
      </c>
      <c r="D35" s="88">
        <v>0.218</v>
      </c>
      <c r="E35" s="88">
        <v>0.223</v>
      </c>
      <c r="F35" s="88">
        <v>0.22800000000000001</v>
      </c>
      <c r="G35" s="88">
        <v>0.23300000000000001</v>
      </c>
      <c r="H35" s="88">
        <v>0.23899999999999999</v>
      </c>
      <c r="I35" s="88">
        <v>0.245</v>
      </c>
      <c r="J35" s="88">
        <v>0.251</v>
      </c>
      <c r="K35" s="88">
        <v>0.25700000000000001</v>
      </c>
      <c r="L35" s="88">
        <v>0.26300000000000001</v>
      </c>
      <c r="M35" s="88">
        <v>0.27</v>
      </c>
      <c r="N35" s="88">
        <v>0.27700000000000002</v>
      </c>
      <c r="O35" s="88">
        <v>0.28399999999999997</v>
      </c>
      <c r="P35" s="88">
        <v>0.29199999999999998</v>
      </c>
      <c r="Q35" s="88">
        <v>0.29899999999999999</v>
      </c>
      <c r="R35" s="88">
        <v>0.308</v>
      </c>
      <c r="S35" s="88">
        <v>0.316</v>
      </c>
      <c r="T35" s="88">
        <v>0.32500000000000001</v>
      </c>
      <c r="U35" s="88">
        <v>0.33400000000000002</v>
      </c>
      <c r="V35" s="88">
        <v>0.34399999999999997</v>
      </c>
      <c r="W35" s="88">
        <v>0.35499999999999998</v>
      </c>
      <c r="X35" s="88">
        <v>0.36499999999999999</v>
      </c>
      <c r="Y35" s="88">
        <v>0.377</v>
      </c>
      <c r="Z35" s="88">
        <v>0.38800000000000001</v>
      </c>
      <c r="AA35" s="88">
        <v>0.40100000000000002</v>
      </c>
      <c r="AB35" s="88">
        <v>0.41399999999999998</v>
      </c>
      <c r="AC35" s="88">
        <v>0.42799999999999999</v>
      </c>
      <c r="AD35" s="88">
        <v>0.443</v>
      </c>
      <c r="AE35" s="88">
        <v>0.45800000000000002</v>
      </c>
      <c r="AF35" s="88">
        <v>0.47499999999999998</v>
      </c>
      <c r="AG35" s="88">
        <v>0.49199999999999999</v>
      </c>
      <c r="AH35" s="88">
        <v>0.51100000000000001</v>
      </c>
      <c r="AI35" s="88">
        <v>0.53100000000000003</v>
      </c>
      <c r="AJ35" s="88">
        <v>0.55200000000000005</v>
      </c>
      <c r="AK35" s="88">
        <v>0.57399999999999995</v>
      </c>
      <c r="AL35" s="88">
        <v>0.59799999999999998</v>
      </c>
      <c r="AM35" s="88">
        <v>0.624</v>
      </c>
      <c r="AN35" s="88">
        <v>0.65200000000000002</v>
      </c>
      <c r="AO35" s="88">
        <v>0.68200000000000005</v>
      </c>
      <c r="AP35" s="88">
        <v>0.71499999999999997</v>
      </c>
      <c r="AQ35" s="88">
        <v>0.75</v>
      </c>
      <c r="AR35" s="88">
        <v>0.78900000000000003</v>
      </c>
      <c r="AS35" s="88">
        <v>0.83</v>
      </c>
      <c r="AT35" s="88">
        <v>0.876</v>
      </c>
      <c r="AU35" s="88">
        <v>0.92600000000000005</v>
      </c>
      <c r="AV35" s="88">
        <v>0.98099999999999998</v>
      </c>
      <c r="AW35" s="88"/>
    </row>
    <row r="36" spans="1:49" x14ac:dyDescent="0.25">
      <c r="A36" s="86">
        <v>9</v>
      </c>
      <c r="B36" s="88">
        <v>0.20899999999999999</v>
      </c>
      <c r="C36" s="88">
        <v>0.21299999999999999</v>
      </c>
      <c r="D36" s="88">
        <v>0.218</v>
      </c>
      <c r="E36" s="88">
        <v>0.223</v>
      </c>
      <c r="F36" s="88">
        <v>0.22800000000000001</v>
      </c>
      <c r="G36" s="88">
        <v>0.23400000000000001</v>
      </c>
      <c r="H36" s="88">
        <v>0.23899999999999999</v>
      </c>
      <c r="I36" s="88">
        <v>0.245</v>
      </c>
      <c r="J36" s="88">
        <v>0.251</v>
      </c>
      <c r="K36" s="88">
        <v>0.25700000000000001</v>
      </c>
      <c r="L36" s="88">
        <v>0.26400000000000001</v>
      </c>
      <c r="M36" s="88">
        <v>0.27</v>
      </c>
      <c r="N36" s="88">
        <v>0.27700000000000002</v>
      </c>
      <c r="O36" s="88">
        <v>0.28499999999999998</v>
      </c>
      <c r="P36" s="88">
        <v>0.29199999999999998</v>
      </c>
      <c r="Q36" s="88">
        <v>0.3</v>
      </c>
      <c r="R36" s="88">
        <v>0.308</v>
      </c>
      <c r="S36" s="88">
        <v>0.317</v>
      </c>
      <c r="T36" s="88">
        <v>0.32600000000000001</v>
      </c>
      <c r="U36" s="88">
        <v>0.33500000000000002</v>
      </c>
      <c r="V36" s="88">
        <v>0.34499999999999997</v>
      </c>
      <c r="W36" s="88">
        <v>0.35499999999999998</v>
      </c>
      <c r="X36" s="88">
        <v>0.36599999999999999</v>
      </c>
      <c r="Y36" s="88">
        <v>0.378</v>
      </c>
      <c r="Z36" s="88">
        <v>0.38900000000000001</v>
      </c>
      <c r="AA36" s="88">
        <v>0.40200000000000002</v>
      </c>
      <c r="AB36" s="88">
        <v>0.41499999999999998</v>
      </c>
      <c r="AC36" s="88">
        <v>0.42899999999999999</v>
      </c>
      <c r="AD36" s="88">
        <v>0.44400000000000001</v>
      </c>
      <c r="AE36" s="88">
        <v>0.46</v>
      </c>
      <c r="AF36" s="88">
        <v>0.47599999999999998</v>
      </c>
      <c r="AG36" s="88">
        <v>0.49399999999999999</v>
      </c>
      <c r="AH36" s="88">
        <v>0.51200000000000001</v>
      </c>
      <c r="AI36" s="88">
        <v>0.53200000000000003</v>
      </c>
      <c r="AJ36" s="88">
        <v>0.55300000000000005</v>
      </c>
      <c r="AK36" s="88">
        <v>0.57599999999999996</v>
      </c>
      <c r="AL36" s="88">
        <v>0.6</v>
      </c>
      <c r="AM36" s="88">
        <v>0.627</v>
      </c>
      <c r="AN36" s="88">
        <v>0.65500000000000003</v>
      </c>
      <c r="AO36" s="88">
        <v>0.68500000000000005</v>
      </c>
      <c r="AP36" s="88">
        <v>0.71799999999999997</v>
      </c>
      <c r="AQ36" s="88">
        <v>0.753</v>
      </c>
      <c r="AR36" s="88">
        <v>0.79200000000000004</v>
      </c>
      <c r="AS36" s="88">
        <v>0.83399999999999996</v>
      </c>
      <c r="AT36" s="88">
        <v>0.88</v>
      </c>
      <c r="AU36" s="88">
        <v>0.93</v>
      </c>
      <c r="AV36" s="88">
        <v>0.98599999999999999</v>
      </c>
      <c r="AW36" s="88"/>
    </row>
    <row r="37" spans="1:49" x14ac:dyDescent="0.25">
      <c r="A37" s="86">
        <v>10</v>
      </c>
      <c r="B37" s="88">
        <v>0.20899999999999999</v>
      </c>
      <c r="C37" s="88">
        <v>0.214</v>
      </c>
      <c r="D37" s="88">
        <v>0.219</v>
      </c>
      <c r="E37" s="88">
        <v>0.224</v>
      </c>
      <c r="F37" s="88">
        <v>0.22900000000000001</v>
      </c>
      <c r="G37" s="88">
        <v>0.23400000000000001</v>
      </c>
      <c r="H37" s="88">
        <v>0.24</v>
      </c>
      <c r="I37" s="88">
        <v>0.246</v>
      </c>
      <c r="J37" s="88">
        <v>0.252</v>
      </c>
      <c r="K37" s="88">
        <v>0.25800000000000001</v>
      </c>
      <c r="L37" s="88">
        <v>0.26400000000000001</v>
      </c>
      <c r="M37" s="88">
        <v>0.27100000000000002</v>
      </c>
      <c r="N37" s="88">
        <v>0.27800000000000002</v>
      </c>
      <c r="O37" s="88">
        <v>0.28499999999999998</v>
      </c>
      <c r="P37" s="88">
        <v>0.29299999999999998</v>
      </c>
      <c r="Q37" s="88">
        <v>0.30099999999999999</v>
      </c>
      <c r="R37" s="88">
        <v>0.309</v>
      </c>
      <c r="S37" s="88">
        <v>0.318</v>
      </c>
      <c r="T37" s="88">
        <v>0.32700000000000001</v>
      </c>
      <c r="U37" s="88">
        <v>0.33600000000000002</v>
      </c>
      <c r="V37" s="88">
        <v>0.34599999999999997</v>
      </c>
      <c r="W37" s="88">
        <v>0.35599999999999998</v>
      </c>
      <c r="X37" s="88">
        <v>0.36699999999999999</v>
      </c>
      <c r="Y37" s="88">
        <v>0.378</v>
      </c>
      <c r="Z37" s="88">
        <v>0.39</v>
      </c>
      <c r="AA37" s="88">
        <v>0.40300000000000002</v>
      </c>
      <c r="AB37" s="88">
        <v>0.41599999999999998</v>
      </c>
      <c r="AC37" s="88">
        <v>0.43</v>
      </c>
      <c r="AD37" s="88">
        <v>0.44500000000000001</v>
      </c>
      <c r="AE37" s="88">
        <v>0.46100000000000002</v>
      </c>
      <c r="AF37" s="88">
        <v>0.47699999999999998</v>
      </c>
      <c r="AG37" s="88">
        <v>0.495</v>
      </c>
      <c r="AH37" s="88">
        <v>0.51400000000000001</v>
      </c>
      <c r="AI37" s="88">
        <v>0.53400000000000003</v>
      </c>
      <c r="AJ37" s="88">
        <v>0.55500000000000005</v>
      </c>
      <c r="AK37" s="88">
        <v>0.57799999999999996</v>
      </c>
      <c r="AL37" s="88">
        <v>0.60299999999999998</v>
      </c>
      <c r="AM37" s="88">
        <v>0.629</v>
      </c>
      <c r="AN37" s="88">
        <v>0.65700000000000003</v>
      </c>
      <c r="AO37" s="88">
        <v>0.68799999999999994</v>
      </c>
      <c r="AP37" s="88">
        <v>0.72</v>
      </c>
      <c r="AQ37" s="88">
        <v>0.75600000000000001</v>
      </c>
      <c r="AR37" s="88">
        <v>0.79500000000000004</v>
      </c>
      <c r="AS37" s="88">
        <v>0.83699999999999997</v>
      </c>
      <c r="AT37" s="88">
        <v>0.88400000000000001</v>
      </c>
      <c r="AU37" s="88">
        <v>0.93500000000000005</v>
      </c>
      <c r="AV37" s="88">
        <v>0.99099999999999999</v>
      </c>
      <c r="AW37" s="88"/>
    </row>
    <row r="38" spans="1:49" x14ac:dyDescent="0.25">
      <c r="A38" s="86">
        <v>11</v>
      </c>
      <c r="B38" s="88">
        <v>0.20899999999999999</v>
      </c>
      <c r="C38" s="88">
        <v>0.214</v>
      </c>
      <c r="D38" s="88">
        <v>0.219</v>
      </c>
      <c r="E38" s="88">
        <v>0.224</v>
      </c>
      <c r="F38" s="88">
        <v>0.22900000000000001</v>
      </c>
      <c r="G38" s="88">
        <v>0.23499999999999999</v>
      </c>
      <c r="H38" s="88">
        <v>0.24</v>
      </c>
      <c r="I38" s="88">
        <v>0.246</v>
      </c>
      <c r="J38" s="88">
        <v>0.252</v>
      </c>
      <c r="K38" s="88">
        <v>0.25800000000000001</v>
      </c>
      <c r="L38" s="88">
        <v>0.26500000000000001</v>
      </c>
      <c r="M38" s="88">
        <v>0.27200000000000002</v>
      </c>
      <c r="N38" s="88">
        <v>0.27900000000000003</v>
      </c>
      <c r="O38" s="88">
        <v>0.28599999999999998</v>
      </c>
      <c r="P38" s="88">
        <v>0.29399999999999998</v>
      </c>
      <c r="Q38" s="88">
        <v>0.30099999999999999</v>
      </c>
      <c r="R38" s="88">
        <v>0.31</v>
      </c>
      <c r="S38" s="88">
        <v>0.318</v>
      </c>
      <c r="T38" s="88">
        <v>0.32700000000000001</v>
      </c>
      <c r="U38" s="88">
        <v>0.33700000000000002</v>
      </c>
      <c r="V38" s="88">
        <v>0.34699999999999998</v>
      </c>
      <c r="W38" s="88">
        <v>0.35699999999999998</v>
      </c>
      <c r="X38" s="88">
        <v>0.36799999999999999</v>
      </c>
      <c r="Y38" s="88">
        <v>0.379</v>
      </c>
      <c r="Z38" s="88">
        <v>0.39100000000000001</v>
      </c>
      <c r="AA38" s="88">
        <v>0.40400000000000003</v>
      </c>
      <c r="AB38" s="88">
        <v>0.41699999999999998</v>
      </c>
      <c r="AC38" s="88">
        <v>0.432</v>
      </c>
      <c r="AD38" s="88">
        <v>0.44600000000000001</v>
      </c>
      <c r="AE38" s="88">
        <v>0.46200000000000002</v>
      </c>
      <c r="AF38" s="88">
        <v>0.47899999999999998</v>
      </c>
      <c r="AG38" s="88">
        <v>0.497</v>
      </c>
      <c r="AH38" s="88">
        <v>0.51500000000000001</v>
      </c>
      <c r="AI38" s="88">
        <v>0.53600000000000003</v>
      </c>
      <c r="AJ38" s="88">
        <v>0.55700000000000005</v>
      </c>
      <c r="AK38" s="88">
        <v>0.57999999999999996</v>
      </c>
      <c r="AL38" s="88">
        <v>0.60499999999999998</v>
      </c>
      <c r="AM38" s="88">
        <v>0.63100000000000001</v>
      </c>
      <c r="AN38" s="88">
        <v>0.65900000000000003</v>
      </c>
      <c r="AO38" s="88">
        <v>0.69</v>
      </c>
      <c r="AP38" s="88">
        <v>0.72299999999999998</v>
      </c>
      <c r="AQ38" s="88">
        <v>0.75900000000000001</v>
      </c>
      <c r="AR38" s="88">
        <v>0.79800000000000004</v>
      </c>
      <c r="AS38" s="88">
        <v>0.84099999999999997</v>
      </c>
      <c r="AT38" s="88">
        <v>0.88800000000000001</v>
      </c>
      <c r="AU38" s="88">
        <v>0.93899999999999995</v>
      </c>
      <c r="AV38" s="88">
        <v>0.995</v>
      </c>
      <c r="AW38" s="88"/>
    </row>
    <row r="44" spans="1:49" ht="39.65" customHeight="1" x14ac:dyDescent="0.25"/>
    <row r="46" spans="1:49" ht="27.65" customHeight="1" x14ac:dyDescent="0.25"/>
  </sheetData>
  <sheetProtection algorithmName="SHA-512" hashValue="eC8DLUB2LqOpOHqT9+YK8S6vFZbLnHqf78lIfEhHufROBkxkxm7/y+Lh7lQtbZYQn9MDf8SraZflWjZYuv4Vug==" saltValue="RTXBqSh/PNo7rHxIUXE3cA==" spinCount="100000" sheet="1" objects="1" scenarios="1"/>
  <conditionalFormatting sqref="A6:A21">
    <cfRule type="expression" dxfId="85" priority="13" stopIfTrue="1">
      <formula>MOD(ROW(),2)=0</formula>
    </cfRule>
    <cfRule type="expression" dxfId="84" priority="14" stopIfTrue="1">
      <formula>MOD(ROW(),2)&lt;&gt;0</formula>
    </cfRule>
  </conditionalFormatting>
  <conditionalFormatting sqref="A26:A38">
    <cfRule type="expression" dxfId="83" priority="29" stopIfTrue="1">
      <formula>MOD(ROW(),2)=0</formula>
    </cfRule>
    <cfRule type="expression" dxfId="82" priority="30" stopIfTrue="1">
      <formula>MOD(ROW(),2)&lt;&gt;0</formula>
    </cfRule>
  </conditionalFormatting>
  <conditionalFormatting sqref="B6:AW21">
    <cfRule type="expression" dxfId="81" priority="1" stopIfTrue="1">
      <formula>MOD(ROW(),2)=0</formula>
    </cfRule>
    <cfRule type="expression" dxfId="80" priority="2" stopIfTrue="1">
      <formula>MOD(ROW(),2)&lt;&gt;0</formula>
    </cfRule>
  </conditionalFormatting>
  <conditionalFormatting sqref="B26:AW38">
    <cfRule type="expression" dxfId="79" priority="7" stopIfTrue="1">
      <formula>MOD(ROW(),2)=0</formula>
    </cfRule>
    <cfRule type="expression" dxfId="78" priority="8"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1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C00-000000000000}">
  <sheetPr codeName="Sheet126"/>
  <dimension ref="A1:L46"/>
  <sheetViews>
    <sheetView showGridLines="0" zoomScale="85" zoomScaleNormal="85" workbookViewId="0">
      <selection activeCell="I26" sqref="I26"/>
    </sheetView>
  </sheetViews>
  <sheetFormatPr defaultColWidth="10" defaultRowHeight="12.5" x14ac:dyDescent="0.25"/>
  <cols>
    <col min="1" max="1" width="31.54296875" style="27" customWidth="1"/>
    <col min="2" max="12" width="22.54296875" style="27" customWidth="1"/>
    <col min="13" max="16384" width="10" style="27"/>
  </cols>
  <sheetData>
    <row r="1" spans="1:12" ht="20" x14ac:dyDescent="0.4">
      <c r="A1" s="39" t="s">
        <v>0</v>
      </c>
      <c r="B1" s="40"/>
      <c r="C1" s="40"/>
      <c r="D1" s="40"/>
      <c r="E1" s="40"/>
      <c r="F1" s="40"/>
      <c r="G1" s="40"/>
      <c r="H1" s="40"/>
      <c r="I1" s="40"/>
      <c r="L1" s="84"/>
    </row>
    <row r="2" spans="1:12" ht="15.5" x14ac:dyDescent="0.35">
      <c r="A2" s="83" t="str">
        <f>'[6]Purpose of spreadsheet'!A2</f>
        <v>Police_EW - Scheme Pays factors</v>
      </c>
      <c r="B2" s="42"/>
      <c r="C2" s="42"/>
      <c r="D2" s="42"/>
      <c r="E2" s="42"/>
      <c r="F2" s="42"/>
      <c r="G2" s="42"/>
      <c r="H2" s="42"/>
      <c r="I2" s="42"/>
    </row>
    <row r="3" spans="1:12" ht="15.5" x14ac:dyDescent="0.35">
      <c r="A3" s="43" t="str">
        <f>TABLE_FACTOR_TYPE_1&amp;" - x-"&amp;TABLE_SERIES_NUMBER_1</f>
        <v>Scheme Pays AA - x-623</v>
      </c>
      <c r="B3" s="42"/>
      <c r="C3" s="42"/>
      <c r="D3" s="42"/>
      <c r="E3" s="42"/>
      <c r="F3" s="42"/>
      <c r="G3" s="42"/>
      <c r="H3" s="42"/>
      <c r="I3" s="42"/>
    </row>
    <row r="6" spans="1:12" ht="13" x14ac:dyDescent="0.3">
      <c r="A6" s="78" t="s">
        <v>610</v>
      </c>
      <c r="B6" s="73" t="s">
        <v>611</v>
      </c>
      <c r="C6" s="73"/>
      <c r="D6" s="172"/>
      <c r="E6" s="172"/>
      <c r="F6" s="172"/>
      <c r="G6" s="172"/>
      <c r="H6" s="172"/>
      <c r="I6" s="172"/>
      <c r="J6" s="172"/>
      <c r="K6" s="172"/>
      <c r="L6" s="172"/>
    </row>
    <row r="7" spans="1:12" x14ac:dyDescent="0.25">
      <c r="A7" s="79" t="s">
        <v>274</v>
      </c>
      <c r="B7" s="74" t="s">
        <v>72</v>
      </c>
      <c r="C7" s="74"/>
      <c r="D7" s="172"/>
      <c r="E7" s="172"/>
      <c r="F7" s="172"/>
      <c r="G7" s="172"/>
      <c r="H7" s="172"/>
      <c r="I7" s="172"/>
      <c r="J7" s="172"/>
      <c r="K7" s="172"/>
      <c r="L7" s="172"/>
    </row>
    <row r="8" spans="1:12" x14ac:dyDescent="0.25">
      <c r="A8" s="79" t="s">
        <v>275</v>
      </c>
      <c r="B8" s="74">
        <v>2006</v>
      </c>
      <c r="C8" s="74"/>
      <c r="D8" s="172"/>
      <c r="E8" s="172"/>
      <c r="F8" s="172"/>
      <c r="G8" s="172"/>
      <c r="H8" s="172"/>
      <c r="I8" s="172"/>
      <c r="J8" s="172"/>
      <c r="K8" s="172"/>
      <c r="L8" s="172"/>
    </row>
    <row r="9" spans="1:12" x14ac:dyDescent="0.25">
      <c r="A9" s="79" t="s">
        <v>276</v>
      </c>
      <c r="B9" s="74" t="s">
        <v>561</v>
      </c>
      <c r="C9" s="74"/>
      <c r="D9" s="172"/>
      <c r="E9" s="172"/>
      <c r="F9" s="172"/>
      <c r="G9" s="172"/>
      <c r="H9" s="172"/>
      <c r="I9" s="172"/>
      <c r="J9" s="172"/>
      <c r="K9" s="172"/>
      <c r="L9" s="172"/>
    </row>
    <row r="10" spans="1:12" ht="12.65" customHeight="1" x14ac:dyDescent="0.25">
      <c r="A10" s="79" t="s">
        <v>6</v>
      </c>
      <c r="B10" s="74" t="s">
        <v>581</v>
      </c>
      <c r="C10" s="74"/>
      <c r="D10" s="172"/>
      <c r="E10" s="172"/>
      <c r="F10" s="172"/>
      <c r="G10" s="172"/>
      <c r="H10" s="172"/>
      <c r="I10" s="172"/>
      <c r="J10" s="172"/>
      <c r="K10" s="172"/>
      <c r="L10" s="172"/>
    </row>
    <row r="11" spans="1:12" x14ac:dyDescent="0.25">
      <c r="A11" s="79" t="s">
        <v>277</v>
      </c>
      <c r="B11" s="74" t="s">
        <v>424</v>
      </c>
      <c r="C11" s="74"/>
      <c r="D11" s="172"/>
      <c r="E11" s="172"/>
      <c r="F11" s="172"/>
      <c r="G11" s="172"/>
      <c r="H11" s="172"/>
      <c r="I11" s="172"/>
      <c r="J11" s="172"/>
      <c r="K11" s="172"/>
      <c r="L11" s="172"/>
    </row>
    <row r="12" spans="1:12" ht="12.65" customHeight="1" x14ac:dyDescent="0.25">
      <c r="A12" s="79" t="s">
        <v>278</v>
      </c>
      <c r="B12" s="74" t="s">
        <v>425</v>
      </c>
      <c r="C12" s="74"/>
      <c r="D12" s="172"/>
      <c r="E12" s="172"/>
      <c r="F12" s="172"/>
      <c r="G12" s="172"/>
      <c r="H12" s="172"/>
      <c r="I12" s="172"/>
      <c r="J12" s="172"/>
      <c r="K12" s="172"/>
      <c r="L12" s="172"/>
    </row>
    <row r="13" spans="1:12" ht="12.65" customHeight="1" x14ac:dyDescent="0.25">
      <c r="A13" s="79" t="s">
        <v>618</v>
      </c>
      <c r="B13" s="74">
        <v>1</v>
      </c>
      <c r="C13" s="74"/>
      <c r="D13" s="172"/>
      <c r="E13" s="172"/>
      <c r="F13" s="172"/>
      <c r="G13" s="172"/>
      <c r="H13" s="172"/>
      <c r="I13" s="172"/>
      <c r="J13" s="172"/>
      <c r="K13" s="172"/>
      <c r="L13" s="172"/>
    </row>
    <row r="14" spans="1:12" ht="12.65" customHeight="1" x14ac:dyDescent="0.25">
      <c r="A14" s="79" t="s">
        <v>280</v>
      </c>
      <c r="B14" s="74">
        <v>623</v>
      </c>
      <c r="C14" s="74"/>
      <c r="D14" s="172"/>
      <c r="E14" s="172"/>
      <c r="F14" s="172"/>
      <c r="G14" s="172"/>
      <c r="H14" s="172"/>
      <c r="I14" s="172"/>
      <c r="J14" s="172"/>
      <c r="K14" s="172"/>
      <c r="L14" s="172"/>
    </row>
    <row r="15" spans="1:12" x14ac:dyDescent="0.25">
      <c r="A15" s="79" t="s">
        <v>621</v>
      </c>
      <c r="B15" s="74">
        <v>623</v>
      </c>
      <c r="C15" s="74"/>
      <c r="D15" s="172"/>
      <c r="E15" s="172"/>
      <c r="F15" s="172"/>
      <c r="G15" s="172"/>
      <c r="H15" s="172"/>
      <c r="I15" s="172"/>
      <c r="J15" s="172"/>
      <c r="K15" s="172"/>
      <c r="L15" s="172"/>
    </row>
    <row r="16" spans="1:12" x14ac:dyDescent="0.25">
      <c r="A16" s="79" t="s">
        <v>282</v>
      </c>
      <c r="B16" s="74" t="s">
        <v>583</v>
      </c>
      <c r="C16" s="74"/>
      <c r="D16" s="172"/>
      <c r="E16" s="172"/>
      <c r="F16" s="172"/>
      <c r="G16" s="172"/>
      <c r="H16" s="172"/>
      <c r="I16" s="172"/>
      <c r="J16" s="172"/>
      <c r="K16" s="172"/>
      <c r="L16" s="172"/>
    </row>
    <row r="17" spans="1:12" ht="12.65" customHeight="1" x14ac:dyDescent="0.25">
      <c r="A17" s="79" t="s">
        <v>693</v>
      </c>
      <c r="B17" s="180"/>
      <c r="C17" s="180"/>
      <c r="D17" s="172"/>
      <c r="E17" s="172"/>
      <c r="F17" s="172"/>
      <c r="G17" s="172"/>
      <c r="H17" s="172"/>
      <c r="I17" s="172"/>
      <c r="J17" s="172"/>
      <c r="K17" s="172"/>
      <c r="L17" s="172"/>
    </row>
    <row r="18" spans="1:12" x14ac:dyDescent="0.25">
      <c r="A18" s="79" t="s">
        <v>284</v>
      </c>
      <c r="B18" s="181">
        <v>45135</v>
      </c>
      <c r="C18" s="181"/>
      <c r="D18" s="172"/>
      <c r="E18" s="172"/>
      <c r="F18" s="172"/>
      <c r="G18" s="172"/>
      <c r="H18" s="172"/>
      <c r="I18" s="172"/>
      <c r="J18" s="172"/>
      <c r="K18" s="172"/>
      <c r="L18" s="172"/>
    </row>
    <row r="19" spans="1:12" x14ac:dyDescent="0.25">
      <c r="A19" s="79" t="s">
        <v>285</v>
      </c>
      <c r="B19" s="181">
        <v>45135</v>
      </c>
      <c r="C19" s="181"/>
      <c r="D19" s="172"/>
      <c r="E19" s="172"/>
      <c r="F19" s="172"/>
      <c r="G19" s="172"/>
      <c r="H19" s="172"/>
      <c r="I19" s="172"/>
      <c r="J19" s="172"/>
      <c r="K19" s="172"/>
      <c r="L19" s="172"/>
    </row>
    <row r="20" spans="1:12" x14ac:dyDescent="0.25">
      <c r="A20" s="79" t="s">
        <v>286</v>
      </c>
      <c r="B20" s="74" t="s">
        <v>294</v>
      </c>
      <c r="C20" s="74"/>
      <c r="D20" s="172"/>
      <c r="E20" s="172"/>
      <c r="F20" s="172"/>
      <c r="G20" s="172"/>
      <c r="H20" s="172"/>
      <c r="I20" s="172"/>
      <c r="J20" s="172"/>
      <c r="K20" s="172"/>
      <c r="L20" s="172"/>
    </row>
    <row r="21" spans="1:12" x14ac:dyDescent="0.25">
      <c r="A21" s="79" t="s">
        <v>287</v>
      </c>
      <c r="B21" s="74" t="s">
        <v>295</v>
      </c>
      <c r="C21" s="74"/>
      <c r="D21" s="172"/>
      <c r="E21" s="172"/>
      <c r="F21" s="172"/>
      <c r="G21" s="172"/>
      <c r="H21" s="172"/>
      <c r="I21" s="172"/>
      <c r="J21" s="172"/>
      <c r="K21" s="172"/>
      <c r="L21" s="172"/>
    </row>
    <row r="23" spans="1:12" x14ac:dyDescent="0.25">
      <c r="B23" s="84" t="str">
        <f>HYPERLINK("#'Factor List'!A1","Back to Factor List")</f>
        <v>Back to Factor List</v>
      </c>
    </row>
    <row r="24" spans="1:12" x14ac:dyDescent="0.25">
      <c r="B24" s="84" t="str">
        <f>HYPERLINK("#'Assumptions'!A1","Assumptions")</f>
        <v>Assumptions</v>
      </c>
    </row>
    <row r="26" spans="1:12" ht="13" x14ac:dyDescent="0.25">
      <c r="A26" s="85" t="s">
        <v>722</v>
      </c>
      <c r="B26" s="85">
        <v>55</v>
      </c>
      <c r="C26" s="85">
        <v>56</v>
      </c>
      <c r="D26" s="85">
        <v>57</v>
      </c>
      <c r="E26" s="85">
        <v>58</v>
      </c>
      <c r="F26" s="85">
        <v>59</v>
      </c>
      <c r="G26" s="85">
        <v>60</v>
      </c>
      <c r="H26" s="85">
        <v>61</v>
      </c>
      <c r="I26" s="85">
        <v>62</v>
      </c>
      <c r="J26" s="85">
        <v>63</v>
      </c>
      <c r="K26" s="85">
        <v>64</v>
      </c>
      <c r="L26" s="85">
        <v>65</v>
      </c>
    </row>
    <row r="27" spans="1:12" x14ac:dyDescent="0.25">
      <c r="A27" s="86">
        <v>0</v>
      </c>
      <c r="B27" s="88">
        <v>0.84499999999999997</v>
      </c>
      <c r="C27" s="88">
        <v>0.85899999999999999</v>
      </c>
      <c r="D27" s="88">
        <v>0.874</v>
      </c>
      <c r="E27" s="88">
        <v>0.88900000000000001</v>
      </c>
      <c r="F27" s="88">
        <v>0.90400000000000003</v>
      </c>
      <c r="G27" s="88">
        <v>0.91900000000000004</v>
      </c>
      <c r="H27" s="88">
        <v>0.93500000000000005</v>
      </c>
      <c r="I27" s="88">
        <v>0.95099999999999996</v>
      </c>
      <c r="J27" s="88">
        <v>0.96699999999999997</v>
      </c>
      <c r="K27" s="88">
        <v>0.98299999999999998</v>
      </c>
      <c r="L27" s="88">
        <v>1</v>
      </c>
    </row>
    <row r="28" spans="1:12" x14ac:dyDescent="0.25">
      <c r="A28" s="86">
        <v>1</v>
      </c>
      <c r="B28" s="88">
        <v>0.84599999999999997</v>
      </c>
      <c r="C28" s="88">
        <v>0.86</v>
      </c>
      <c r="D28" s="88">
        <v>0.875</v>
      </c>
      <c r="E28" s="88">
        <v>0.89</v>
      </c>
      <c r="F28" s="88">
        <v>0.90500000000000003</v>
      </c>
      <c r="G28" s="88">
        <v>0.92</v>
      </c>
      <c r="H28" s="88">
        <v>0.93600000000000005</v>
      </c>
      <c r="I28" s="88">
        <v>0.95199999999999996</v>
      </c>
      <c r="J28" s="88">
        <v>0.96799999999999997</v>
      </c>
      <c r="K28" s="88">
        <v>0.98499999999999999</v>
      </c>
      <c r="L28" s="88"/>
    </row>
    <row r="29" spans="1:12" x14ac:dyDescent="0.25">
      <c r="A29" s="86">
        <v>2</v>
      </c>
      <c r="B29" s="88">
        <v>0.84699999999999998</v>
      </c>
      <c r="C29" s="88">
        <v>0.86199999999999999</v>
      </c>
      <c r="D29" s="88">
        <v>0.876</v>
      </c>
      <c r="E29" s="88">
        <v>0.89100000000000001</v>
      </c>
      <c r="F29" s="88">
        <v>0.90600000000000003</v>
      </c>
      <c r="G29" s="88">
        <v>0.92200000000000004</v>
      </c>
      <c r="H29" s="88">
        <v>0.93700000000000006</v>
      </c>
      <c r="I29" s="88">
        <v>0.95299999999999996</v>
      </c>
      <c r="J29" s="88">
        <v>0.97</v>
      </c>
      <c r="K29" s="88">
        <v>0.98599999999999999</v>
      </c>
      <c r="L29" s="88"/>
    </row>
    <row r="30" spans="1:12" x14ac:dyDescent="0.25">
      <c r="A30" s="86">
        <v>3</v>
      </c>
      <c r="B30" s="88">
        <v>0.84799999999999998</v>
      </c>
      <c r="C30" s="88">
        <v>0.86299999999999999</v>
      </c>
      <c r="D30" s="88">
        <v>0.878</v>
      </c>
      <c r="E30" s="88">
        <v>0.89200000000000002</v>
      </c>
      <c r="F30" s="88">
        <v>0.90800000000000003</v>
      </c>
      <c r="G30" s="88">
        <v>0.92300000000000004</v>
      </c>
      <c r="H30" s="88">
        <v>0.93899999999999995</v>
      </c>
      <c r="I30" s="88">
        <v>0.95499999999999996</v>
      </c>
      <c r="J30" s="88">
        <v>0.97099999999999997</v>
      </c>
      <c r="K30" s="88">
        <v>0.98699999999999999</v>
      </c>
      <c r="L30" s="88"/>
    </row>
    <row r="31" spans="1:12" x14ac:dyDescent="0.25">
      <c r="A31" s="86">
        <v>4</v>
      </c>
      <c r="B31" s="88">
        <v>0.85</v>
      </c>
      <c r="C31" s="88">
        <v>0.86399999999999999</v>
      </c>
      <c r="D31" s="88">
        <v>0.879</v>
      </c>
      <c r="E31" s="88">
        <v>0.89400000000000002</v>
      </c>
      <c r="F31" s="88">
        <v>0.90900000000000003</v>
      </c>
      <c r="G31" s="88">
        <v>0.92400000000000004</v>
      </c>
      <c r="H31" s="88">
        <v>0.94</v>
      </c>
      <c r="I31" s="88">
        <v>0.95599999999999996</v>
      </c>
      <c r="J31" s="88">
        <v>0.97199999999999998</v>
      </c>
      <c r="K31" s="88">
        <v>0.98899999999999999</v>
      </c>
      <c r="L31" s="88"/>
    </row>
    <row r="32" spans="1:12" x14ac:dyDescent="0.25">
      <c r="A32" s="86">
        <v>5</v>
      </c>
      <c r="B32" s="88">
        <v>0.85099999999999998</v>
      </c>
      <c r="C32" s="88">
        <v>0.86499999999999999</v>
      </c>
      <c r="D32" s="88">
        <v>0.88</v>
      </c>
      <c r="E32" s="88">
        <v>0.89500000000000002</v>
      </c>
      <c r="F32" s="88">
        <v>0.91</v>
      </c>
      <c r="G32" s="88">
        <v>0.92600000000000005</v>
      </c>
      <c r="H32" s="88">
        <v>0.94099999999999995</v>
      </c>
      <c r="I32" s="88">
        <v>0.95699999999999996</v>
      </c>
      <c r="J32" s="88">
        <v>0.97399999999999998</v>
      </c>
      <c r="K32" s="88">
        <v>0.99</v>
      </c>
      <c r="L32" s="88"/>
    </row>
    <row r="33" spans="1:12" x14ac:dyDescent="0.25">
      <c r="A33" s="86">
        <v>6</v>
      </c>
      <c r="B33" s="88">
        <v>0.85199999999999998</v>
      </c>
      <c r="C33" s="88">
        <v>0.86699999999999999</v>
      </c>
      <c r="D33" s="88">
        <v>0.88100000000000001</v>
      </c>
      <c r="E33" s="88">
        <v>0.89600000000000002</v>
      </c>
      <c r="F33" s="88">
        <v>0.91100000000000003</v>
      </c>
      <c r="G33" s="88">
        <v>0.92700000000000005</v>
      </c>
      <c r="H33" s="88">
        <v>0.94299999999999995</v>
      </c>
      <c r="I33" s="88">
        <v>0.95899999999999996</v>
      </c>
      <c r="J33" s="88">
        <v>0.97499999999999998</v>
      </c>
      <c r="K33" s="88">
        <v>0.99199999999999999</v>
      </c>
      <c r="L33" s="88"/>
    </row>
    <row r="34" spans="1:12" x14ac:dyDescent="0.25">
      <c r="A34" s="86">
        <v>7</v>
      </c>
      <c r="B34" s="88">
        <v>0.85299999999999998</v>
      </c>
      <c r="C34" s="88">
        <v>0.86799999999999999</v>
      </c>
      <c r="D34" s="88">
        <v>0.88300000000000001</v>
      </c>
      <c r="E34" s="88">
        <v>0.89800000000000002</v>
      </c>
      <c r="F34" s="88">
        <v>0.91300000000000003</v>
      </c>
      <c r="G34" s="88">
        <v>0.92800000000000005</v>
      </c>
      <c r="H34" s="88">
        <v>0.94399999999999995</v>
      </c>
      <c r="I34" s="88">
        <v>0.96</v>
      </c>
      <c r="J34" s="88">
        <v>0.97599999999999998</v>
      </c>
      <c r="K34" s="88">
        <v>0.99299999999999999</v>
      </c>
      <c r="L34" s="88"/>
    </row>
    <row r="35" spans="1:12" x14ac:dyDescent="0.25">
      <c r="A35" s="86">
        <v>8</v>
      </c>
      <c r="B35" s="88">
        <v>0.85399999999999998</v>
      </c>
      <c r="C35" s="88">
        <v>0.86899999999999999</v>
      </c>
      <c r="D35" s="88">
        <v>0.88400000000000001</v>
      </c>
      <c r="E35" s="88">
        <v>0.89900000000000002</v>
      </c>
      <c r="F35" s="88">
        <v>0.91400000000000003</v>
      </c>
      <c r="G35" s="88">
        <v>0.93</v>
      </c>
      <c r="H35" s="88">
        <v>0.94499999999999995</v>
      </c>
      <c r="I35" s="88">
        <v>0.96099999999999997</v>
      </c>
      <c r="J35" s="88">
        <v>0.97799999999999998</v>
      </c>
      <c r="K35" s="88">
        <v>0.99399999999999999</v>
      </c>
      <c r="L35" s="88"/>
    </row>
    <row r="36" spans="1:12" x14ac:dyDescent="0.25">
      <c r="A36" s="86">
        <v>9</v>
      </c>
      <c r="B36" s="88">
        <v>0.85599999999999998</v>
      </c>
      <c r="C36" s="88">
        <v>0.87</v>
      </c>
      <c r="D36" s="88">
        <v>0.88500000000000001</v>
      </c>
      <c r="E36" s="88">
        <v>0.9</v>
      </c>
      <c r="F36" s="88">
        <v>0.91500000000000004</v>
      </c>
      <c r="G36" s="88">
        <v>0.93100000000000005</v>
      </c>
      <c r="H36" s="88">
        <v>0.94699999999999995</v>
      </c>
      <c r="I36" s="88">
        <v>0.96299999999999997</v>
      </c>
      <c r="J36" s="88">
        <v>0.97899999999999998</v>
      </c>
      <c r="K36" s="88">
        <v>0.996</v>
      </c>
      <c r="L36" s="88"/>
    </row>
    <row r="37" spans="1:12" x14ac:dyDescent="0.25">
      <c r="A37" s="86">
        <v>10</v>
      </c>
      <c r="B37" s="88">
        <v>0.85699999999999998</v>
      </c>
      <c r="C37" s="88">
        <v>0.871</v>
      </c>
      <c r="D37" s="88">
        <v>0.88600000000000001</v>
      </c>
      <c r="E37" s="88">
        <v>0.90100000000000002</v>
      </c>
      <c r="F37" s="88">
        <v>0.91700000000000004</v>
      </c>
      <c r="G37" s="88">
        <v>0.93200000000000005</v>
      </c>
      <c r="H37" s="88">
        <v>0.94799999999999995</v>
      </c>
      <c r="I37" s="88">
        <v>0.96399999999999997</v>
      </c>
      <c r="J37" s="88">
        <v>0.98099999999999998</v>
      </c>
      <c r="K37" s="88">
        <v>0.997</v>
      </c>
      <c r="L37" s="88"/>
    </row>
    <row r="38" spans="1:12" x14ac:dyDescent="0.25">
      <c r="A38" s="86">
        <v>11</v>
      </c>
      <c r="B38" s="88">
        <v>0.85799999999999998</v>
      </c>
      <c r="C38" s="88">
        <v>0.873</v>
      </c>
      <c r="D38" s="88">
        <v>0.88700000000000001</v>
      </c>
      <c r="E38" s="88">
        <v>0.90300000000000002</v>
      </c>
      <c r="F38" s="88">
        <v>0.91800000000000004</v>
      </c>
      <c r="G38" s="88">
        <v>0.93300000000000005</v>
      </c>
      <c r="H38" s="88">
        <v>0.94899999999999995</v>
      </c>
      <c r="I38" s="88">
        <v>0.96599999999999997</v>
      </c>
      <c r="J38" s="88">
        <v>0.98199999999999998</v>
      </c>
      <c r="K38" s="88">
        <v>0.999</v>
      </c>
      <c r="L38" s="88"/>
    </row>
    <row r="44" spans="1:12" ht="39.65" customHeight="1" x14ac:dyDescent="0.25"/>
    <row r="46" spans="1:12" ht="27.65" customHeight="1" x14ac:dyDescent="0.25"/>
  </sheetData>
  <sheetProtection algorithmName="SHA-512" hashValue="mgHSSR2TY35FLsFPM5YChcMYK/fMN7c+1ds+rcnbnjbRHJ3zLZUfn9+S1bl4BujS+8bkxJ1ecEnDzdAVWc2TsA==" saltValue="eNYqcPoC35+7MvkRwjcC5w==" spinCount="100000" sheet="1" objects="1" scenarios="1"/>
  <conditionalFormatting sqref="A6:A21">
    <cfRule type="expression" dxfId="77" priority="13" stopIfTrue="1">
      <formula>MOD(ROW(),2)=0</formula>
    </cfRule>
    <cfRule type="expression" dxfId="76" priority="14" stopIfTrue="1">
      <formula>MOD(ROW(),2)&lt;&gt;0</formula>
    </cfRule>
  </conditionalFormatting>
  <conditionalFormatting sqref="A26:A38">
    <cfRule type="expression" dxfId="75" priority="29" stopIfTrue="1">
      <formula>MOD(ROW(),2)=0</formula>
    </cfRule>
    <cfRule type="expression" dxfId="74" priority="30" stopIfTrue="1">
      <formula>MOD(ROW(),2)&lt;&gt;0</formula>
    </cfRule>
  </conditionalFormatting>
  <conditionalFormatting sqref="B6:L21">
    <cfRule type="expression" dxfId="73" priority="1" stopIfTrue="1">
      <formula>MOD(ROW(),2)=0</formula>
    </cfRule>
    <cfRule type="expression" dxfId="72" priority="2" stopIfTrue="1">
      <formula>MOD(ROW(),2)&lt;&gt;0</formula>
    </cfRule>
  </conditionalFormatting>
  <conditionalFormatting sqref="B26:L38">
    <cfRule type="expression" dxfId="71" priority="7" stopIfTrue="1">
      <formula>MOD(ROW(),2)=0</formula>
    </cfRule>
    <cfRule type="expression" dxfId="70" priority="8"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1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D00-000000000000}">
  <sheetPr codeName="Sheet127"/>
  <dimension ref="A1:AW46"/>
  <sheetViews>
    <sheetView showGridLines="0" zoomScale="85" zoomScaleNormal="85" workbookViewId="0">
      <selection activeCell="I26" sqref="I26"/>
    </sheetView>
  </sheetViews>
  <sheetFormatPr defaultColWidth="10" defaultRowHeight="12.5" x14ac:dyDescent="0.25"/>
  <cols>
    <col min="1" max="1" width="31.54296875" style="27" customWidth="1"/>
    <col min="2" max="49" width="22.54296875" style="27" customWidth="1"/>
    <col min="50" max="16384" width="10" style="27"/>
  </cols>
  <sheetData>
    <row r="1" spans="1:49" ht="20" x14ac:dyDescent="0.4">
      <c r="A1" s="39" t="s">
        <v>0</v>
      </c>
      <c r="B1" s="40"/>
      <c r="C1" s="40"/>
      <c r="D1" s="40"/>
      <c r="E1" s="40"/>
      <c r="F1" s="40"/>
      <c r="G1" s="40"/>
      <c r="H1" s="40"/>
      <c r="I1" s="40"/>
      <c r="L1" s="84"/>
    </row>
    <row r="2" spans="1:49" ht="15.5" x14ac:dyDescent="0.35">
      <c r="A2" s="83" t="str">
        <f>'[6]Purpose of spreadsheet'!A2</f>
        <v>Police_EW - Scheme Pays factors</v>
      </c>
      <c r="B2" s="42"/>
      <c r="C2" s="42"/>
      <c r="D2" s="42"/>
      <c r="E2" s="42"/>
      <c r="F2" s="42"/>
      <c r="G2" s="42"/>
      <c r="H2" s="42"/>
      <c r="I2" s="42"/>
    </row>
    <row r="3" spans="1:49" ht="15.5" x14ac:dyDescent="0.35">
      <c r="A3" s="43" t="str">
        <f>TABLE_FACTOR_TYPE_1&amp;" - x-"&amp;TABLE_SERIES_NUMBER_1</f>
        <v>Scheme Pays AA - x-624</v>
      </c>
      <c r="B3" s="42"/>
      <c r="C3" s="42"/>
      <c r="D3" s="42"/>
      <c r="E3" s="42"/>
      <c r="F3" s="42"/>
      <c r="G3" s="42"/>
      <c r="H3" s="42"/>
      <c r="I3" s="42"/>
    </row>
    <row r="6" spans="1:49" ht="13" x14ac:dyDescent="0.3">
      <c r="A6" s="78" t="s">
        <v>610</v>
      </c>
      <c r="B6" s="73" t="s">
        <v>611</v>
      </c>
      <c r="C6" s="73"/>
      <c r="D6" s="172"/>
      <c r="E6" s="172"/>
      <c r="F6" s="172"/>
      <c r="G6" s="172"/>
      <c r="H6" s="172"/>
      <c r="I6" s="172"/>
      <c r="J6" s="172"/>
      <c r="K6" s="172"/>
      <c r="L6" s="172"/>
      <c r="M6" s="172"/>
      <c r="N6" s="172"/>
      <c r="O6" s="172"/>
      <c r="P6" s="172"/>
      <c r="Q6" s="172"/>
      <c r="R6" s="172"/>
      <c r="S6" s="172"/>
      <c r="T6" s="172"/>
      <c r="U6" s="172"/>
      <c r="V6" s="172"/>
      <c r="W6" s="172"/>
      <c r="X6" s="172"/>
      <c r="Y6" s="172"/>
      <c r="Z6" s="172"/>
      <c r="AA6" s="172"/>
      <c r="AB6" s="172"/>
      <c r="AC6" s="172"/>
      <c r="AD6" s="172"/>
      <c r="AE6" s="172"/>
      <c r="AF6" s="172"/>
      <c r="AG6" s="172"/>
      <c r="AH6" s="172"/>
      <c r="AI6" s="172"/>
      <c r="AJ6" s="172"/>
      <c r="AK6" s="172"/>
      <c r="AL6" s="172"/>
      <c r="AM6" s="172"/>
      <c r="AN6" s="172"/>
      <c r="AO6" s="172"/>
      <c r="AP6" s="172"/>
      <c r="AQ6" s="172"/>
      <c r="AR6" s="172"/>
      <c r="AS6" s="172"/>
      <c r="AT6" s="172"/>
      <c r="AU6" s="172"/>
      <c r="AV6" s="172"/>
      <c r="AW6" s="172"/>
    </row>
    <row r="7" spans="1:49" x14ac:dyDescent="0.25">
      <c r="A7" s="79" t="s">
        <v>274</v>
      </c>
      <c r="B7" s="74" t="s">
        <v>72</v>
      </c>
      <c r="C7" s="74"/>
      <c r="D7" s="172"/>
      <c r="E7" s="172"/>
      <c r="F7" s="172"/>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72"/>
      <c r="AL7" s="172"/>
      <c r="AM7" s="172"/>
      <c r="AN7" s="172"/>
      <c r="AO7" s="172"/>
      <c r="AP7" s="172"/>
      <c r="AQ7" s="172"/>
      <c r="AR7" s="172"/>
      <c r="AS7" s="172"/>
      <c r="AT7" s="172"/>
      <c r="AU7" s="172"/>
      <c r="AV7" s="172"/>
      <c r="AW7" s="172"/>
    </row>
    <row r="8" spans="1:49" x14ac:dyDescent="0.25">
      <c r="A8" s="79" t="s">
        <v>275</v>
      </c>
      <c r="B8" s="74">
        <v>2006</v>
      </c>
      <c r="C8" s="74"/>
      <c r="D8" s="172"/>
      <c r="E8" s="172"/>
      <c r="F8" s="172"/>
      <c r="G8" s="172"/>
      <c r="H8" s="172"/>
      <c r="I8" s="172"/>
      <c r="J8" s="172"/>
      <c r="K8" s="172"/>
      <c r="L8" s="172"/>
      <c r="M8" s="172"/>
      <c r="N8" s="172"/>
      <c r="O8" s="172"/>
      <c r="P8" s="172"/>
      <c r="Q8" s="172"/>
      <c r="R8" s="172"/>
      <c r="S8" s="172"/>
      <c r="T8" s="172"/>
      <c r="U8" s="172"/>
      <c r="V8" s="172"/>
      <c r="W8" s="172"/>
      <c r="X8" s="172"/>
      <c r="Y8" s="172"/>
      <c r="Z8" s="172"/>
      <c r="AA8" s="172"/>
      <c r="AB8" s="172"/>
      <c r="AC8" s="172"/>
      <c r="AD8" s="172"/>
      <c r="AE8" s="172"/>
      <c r="AF8" s="172"/>
      <c r="AG8" s="172"/>
      <c r="AH8" s="172"/>
      <c r="AI8" s="172"/>
      <c r="AJ8" s="172"/>
      <c r="AK8" s="172"/>
      <c r="AL8" s="172"/>
      <c r="AM8" s="172"/>
      <c r="AN8" s="172"/>
      <c r="AO8" s="172"/>
      <c r="AP8" s="172"/>
      <c r="AQ8" s="172"/>
      <c r="AR8" s="172"/>
      <c r="AS8" s="172"/>
      <c r="AT8" s="172"/>
      <c r="AU8" s="172"/>
      <c r="AV8" s="172"/>
      <c r="AW8" s="172"/>
    </row>
    <row r="9" spans="1:49" x14ac:dyDescent="0.25">
      <c r="A9" s="79" t="s">
        <v>276</v>
      </c>
      <c r="B9" s="74" t="s">
        <v>561</v>
      </c>
      <c r="C9" s="74"/>
      <c r="D9" s="172"/>
      <c r="E9" s="172"/>
      <c r="F9" s="172"/>
      <c r="G9" s="172"/>
      <c r="H9" s="172"/>
      <c r="I9" s="172"/>
      <c r="J9" s="172"/>
      <c r="K9" s="172"/>
      <c r="L9" s="172"/>
      <c r="M9" s="172"/>
      <c r="N9" s="172"/>
      <c r="O9" s="172"/>
      <c r="P9" s="172"/>
      <c r="Q9" s="172"/>
      <c r="R9" s="172"/>
      <c r="S9" s="172"/>
      <c r="T9" s="172"/>
      <c r="U9" s="172"/>
      <c r="V9" s="172"/>
      <c r="W9" s="172"/>
      <c r="X9" s="172"/>
      <c r="Y9" s="172"/>
      <c r="Z9" s="172"/>
      <c r="AA9" s="172"/>
      <c r="AB9" s="172"/>
      <c r="AC9" s="172"/>
      <c r="AD9" s="172"/>
      <c r="AE9" s="172"/>
      <c r="AF9" s="172"/>
      <c r="AG9" s="172"/>
      <c r="AH9" s="172"/>
      <c r="AI9" s="172"/>
      <c r="AJ9" s="172"/>
      <c r="AK9" s="172"/>
      <c r="AL9" s="172"/>
      <c r="AM9" s="172"/>
      <c r="AN9" s="172"/>
      <c r="AO9" s="172"/>
      <c r="AP9" s="172"/>
      <c r="AQ9" s="172"/>
      <c r="AR9" s="172"/>
      <c r="AS9" s="172"/>
      <c r="AT9" s="172"/>
      <c r="AU9" s="172"/>
      <c r="AV9" s="172"/>
      <c r="AW9" s="172"/>
    </row>
    <row r="10" spans="1:49" ht="12.65" customHeight="1" x14ac:dyDescent="0.25">
      <c r="A10" s="79" t="s">
        <v>6</v>
      </c>
      <c r="B10" s="74" t="s">
        <v>584</v>
      </c>
      <c r="C10" s="74"/>
      <c r="D10" s="172"/>
      <c r="E10" s="172"/>
      <c r="F10" s="172"/>
      <c r="G10" s="172"/>
      <c r="H10" s="172"/>
      <c r="I10" s="172"/>
      <c r="J10" s="172"/>
      <c r="K10" s="172"/>
      <c r="L10" s="172"/>
      <c r="M10" s="172"/>
      <c r="N10" s="172"/>
      <c r="O10" s="172"/>
      <c r="P10" s="172"/>
      <c r="Q10" s="172"/>
      <c r="R10" s="172"/>
      <c r="S10" s="172"/>
      <c r="T10" s="172"/>
      <c r="U10" s="172"/>
      <c r="V10" s="172"/>
      <c r="W10" s="172"/>
      <c r="X10" s="172"/>
      <c r="Y10" s="172"/>
      <c r="Z10" s="172"/>
      <c r="AA10" s="172"/>
      <c r="AB10" s="172"/>
      <c r="AC10" s="172"/>
      <c r="AD10" s="172"/>
      <c r="AE10" s="172"/>
      <c r="AF10" s="172"/>
      <c r="AG10" s="172"/>
      <c r="AH10" s="172"/>
      <c r="AI10" s="172"/>
      <c r="AJ10" s="172"/>
      <c r="AK10" s="172"/>
      <c r="AL10" s="172"/>
      <c r="AM10" s="172"/>
      <c r="AN10" s="172"/>
      <c r="AO10" s="172"/>
      <c r="AP10" s="172"/>
      <c r="AQ10" s="172"/>
      <c r="AR10" s="172"/>
      <c r="AS10" s="172"/>
      <c r="AT10" s="172"/>
      <c r="AU10" s="172"/>
      <c r="AV10" s="172"/>
      <c r="AW10" s="172"/>
    </row>
    <row r="11" spans="1:49" x14ac:dyDescent="0.25">
      <c r="A11" s="79" t="s">
        <v>277</v>
      </c>
      <c r="B11" s="74" t="s">
        <v>424</v>
      </c>
      <c r="C11" s="74"/>
      <c r="D11" s="172"/>
      <c r="E11" s="172"/>
      <c r="F11" s="172"/>
      <c r="G11" s="172"/>
      <c r="H11" s="172"/>
      <c r="I11" s="172"/>
      <c r="J11" s="172"/>
      <c r="K11" s="172"/>
      <c r="L11" s="172"/>
      <c r="M11" s="172"/>
      <c r="N11" s="172"/>
      <c r="O11" s="172"/>
      <c r="P11" s="172"/>
      <c r="Q11" s="172"/>
      <c r="R11" s="172"/>
      <c r="S11" s="172"/>
      <c r="T11" s="172"/>
      <c r="U11" s="172"/>
      <c r="V11" s="172"/>
      <c r="W11" s="172"/>
      <c r="X11" s="172"/>
      <c r="Y11" s="172"/>
      <c r="Z11" s="172"/>
      <c r="AA11" s="172"/>
      <c r="AB11" s="172"/>
      <c r="AC11" s="172"/>
      <c r="AD11" s="172"/>
      <c r="AE11" s="172"/>
      <c r="AF11" s="172"/>
      <c r="AG11" s="172"/>
      <c r="AH11" s="172"/>
      <c r="AI11" s="172"/>
      <c r="AJ11" s="172"/>
      <c r="AK11" s="172"/>
      <c r="AL11" s="172"/>
      <c r="AM11" s="172"/>
      <c r="AN11" s="172"/>
      <c r="AO11" s="172"/>
      <c r="AP11" s="172"/>
      <c r="AQ11" s="172"/>
      <c r="AR11" s="172"/>
      <c r="AS11" s="172"/>
      <c r="AT11" s="172"/>
      <c r="AU11" s="172"/>
      <c r="AV11" s="172"/>
      <c r="AW11" s="172"/>
    </row>
    <row r="12" spans="1:49" ht="12.65" customHeight="1" x14ac:dyDescent="0.25">
      <c r="A12" s="79" t="s">
        <v>278</v>
      </c>
      <c r="B12" s="74" t="s">
        <v>425</v>
      </c>
      <c r="C12" s="74"/>
      <c r="D12" s="172"/>
      <c r="E12" s="172"/>
      <c r="F12" s="172"/>
      <c r="G12" s="172"/>
      <c r="H12" s="172"/>
      <c r="I12" s="172"/>
      <c r="J12" s="172"/>
      <c r="K12" s="172"/>
      <c r="L12" s="172"/>
      <c r="M12" s="172"/>
      <c r="N12" s="172"/>
      <c r="O12" s="172"/>
      <c r="P12" s="172"/>
      <c r="Q12" s="172"/>
      <c r="R12" s="172"/>
      <c r="S12" s="172"/>
      <c r="T12" s="172"/>
      <c r="U12" s="172"/>
      <c r="V12" s="172"/>
      <c r="W12" s="172"/>
      <c r="X12" s="172"/>
      <c r="Y12" s="172"/>
      <c r="Z12" s="172"/>
      <c r="AA12" s="172"/>
      <c r="AB12" s="172"/>
      <c r="AC12" s="172"/>
      <c r="AD12" s="172"/>
      <c r="AE12" s="172"/>
      <c r="AF12" s="172"/>
      <c r="AG12" s="172"/>
      <c r="AH12" s="172"/>
      <c r="AI12" s="172"/>
      <c r="AJ12" s="172"/>
      <c r="AK12" s="172"/>
      <c r="AL12" s="172"/>
      <c r="AM12" s="172"/>
      <c r="AN12" s="172"/>
      <c r="AO12" s="172"/>
      <c r="AP12" s="172"/>
      <c r="AQ12" s="172"/>
      <c r="AR12" s="172"/>
      <c r="AS12" s="172"/>
      <c r="AT12" s="172"/>
      <c r="AU12" s="172"/>
      <c r="AV12" s="172"/>
      <c r="AW12" s="172"/>
    </row>
    <row r="13" spans="1:49" ht="12.65" customHeight="1" x14ac:dyDescent="0.25">
      <c r="A13" s="79" t="s">
        <v>618</v>
      </c>
      <c r="B13" s="74">
        <v>1</v>
      </c>
      <c r="C13" s="74"/>
      <c r="D13" s="172"/>
      <c r="E13" s="172"/>
      <c r="F13" s="172"/>
      <c r="G13" s="172"/>
      <c r="H13" s="172"/>
      <c r="I13" s="172"/>
      <c r="J13" s="172"/>
      <c r="K13" s="172"/>
      <c r="L13" s="172"/>
      <c r="M13" s="172"/>
      <c r="N13" s="172"/>
      <c r="O13" s="172"/>
      <c r="P13" s="172"/>
      <c r="Q13" s="172"/>
      <c r="R13" s="172"/>
      <c r="S13" s="172"/>
      <c r="T13" s="172"/>
      <c r="U13" s="172"/>
      <c r="V13" s="172"/>
      <c r="W13" s="172"/>
      <c r="X13" s="172"/>
      <c r="Y13" s="172"/>
      <c r="Z13" s="172"/>
      <c r="AA13" s="172"/>
      <c r="AB13" s="172"/>
      <c r="AC13" s="172"/>
      <c r="AD13" s="172"/>
      <c r="AE13" s="172"/>
      <c r="AF13" s="172"/>
      <c r="AG13" s="172"/>
      <c r="AH13" s="172"/>
      <c r="AI13" s="172"/>
      <c r="AJ13" s="172"/>
      <c r="AK13" s="172"/>
      <c r="AL13" s="172"/>
      <c r="AM13" s="172"/>
      <c r="AN13" s="172"/>
      <c r="AO13" s="172"/>
      <c r="AP13" s="172"/>
      <c r="AQ13" s="172"/>
      <c r="AR13" s="172"/>
      <c r="AS13" s="172"/>
      <c r="AT13" s="172"/>
      <c r="AU13" s="172"/>
      <c r="AV13" s="172"/>
      <c r="AW13" s="172"/>
    </row>
    <row r="14" spans="1:49" ht="12.65" customHeight="1" x14ac:dyDescent="0.25">
      <c r="A14" s="79" t="s">
        <v>280</v>
      </c>
      <c r="B14" s="74">
        <v>624</v>
      </c>
      <c r="C14" s="74"/>
      <c r="D14" s="172"/>
      <c r="E14" s="172"/>
      <c r="F14" s="172"/>
      <c r="G14" s="172"/>
      <c r="H14" s="172"/>
      <c r="I14" s="172"/>
      <c r="J14" s="172"/>
      <c r="K14" s="172"/>
      <c r="L14" s="172"/>
      <c r="M14" s="172"/>
      <c r="N14" s="172"/>
      <c r="O14" s="172"/>
      <c r="P14" s="172"/>
      <c r="Q14" s="172"/>
      <c r="R14" s="172"/>
      <c r="S14" s="172"/>
      <c r="T14" s="172"/>
      <c r="U14" s="172"/>
      <c r="V14" s="172"/>
      <c r="W14" s="172"/>
      <c r="X14" s="172"/>
      <c r="Y14" s="172"/>
      <c r="Z14" s="172"/>
      <c r="AA14" s="172"/>
      <c r="AB14" s="172"/>
      <c r="AC14" s="172"/>
      <c r="AD14" s="172"/>
      <c r="AE14" s="172"/>
      <c r="AF14" s="172"/>
      <c r="AG14" s="172"/>
      <c r="AH14" s="172"/>
      <c r="AI14" s="172"/>
      <c r="AJ14" s="172"/>
      <c r="AK14" s="172"/>
      <c r="AL14" s="172"/>
      <c r="AM14" s="172"/>
      <c r="AN14" s="172"/>
      <c r="AO14" s="172"/>
      <c r="AP14" s="172"/>
      <c r="AQ14" s="172"/>
      <c r="AR14" s="172"/>
      <c r="AS14" s="172"/>
      <c r="AT14" s="172"/>
      <c r="AU14" s="172"/>
      <c r="AV14" s="172"/>
      <c r="AW14" s="172"/>
    </row>
    <row r="15" spans="1:49" x14ac:dyDescent="0.25">
      <c r="A15" s="79" t="s">
        <v>621</v>
      </c>
      <c r="B15" s="74">
        <v>624</v>
      </c>
      <c r="C15" s="74"/>
      <c r="D15" s="172"/>
      <c r="E15" s="172"/>
      <c r="F15" s="172"/>
      <c r="G15" s="172"/>
      <c r="H15" s="172"/>
      <c r="I15" s="172"/>
      <c r="J15" s="172"/>
      <c r="K15" s="172"/>
      <c r="L15" s="172"/>
      <c r="M15" s="172"/>
      <c r="N15" s="172"/>
      <c r="O15" s="172"/>
      <c r="P15" s="172"/>
      <c r="Q15" s="172"/>
      <c r="R15" s="172"/>
      <c r="S15" s="172"/>
      <c r="T15" s="172"/>
      <c r="U15" s="172"/>
      <c r="V15" s="172"/>
      <c r="W15" s="172"/>
      <c r="X15" s="172"/>
      <c r="Y15" s="172"/>
      <c r="Z15" s="172"/>
      <c r="AA15" s="172"/>
      <c r="AB15" s="172"/>
      <c r="AC15" s="172"/>
      <c r="AD15" s="172"/>
      <c r="AE15" s="172"/>
      <c r="AF15" s="172"/>
      <c r="AG15" s="172"/>
      <c r="AH15" s="172"/>
      <c r="AI15" s="172"/>
      <c r="AJ15" s="172"/>
      <c r="AK15" s="172"/>
      <c r="AL15" s="172"/>
      <c r="AM15" s="172"/>
      <c r="AN15" s="172"/>
      <c r="AO15" s="172"/>
      <c r="AP15" s="172"/>
      <c r="AQ15" s="172"/>
      <c r="AR15" s="172"/>
      <c r="AS15" s="172"/>
      <c r="AT15" s="172"/>
      <c r="AU15" s="172"/>
      <c r="AV15" s="172"/>
      <c r="AW15" s="172"/>
    </row>
    <row r="16" spans="1:49" x14ac:dyDescent="0.25">
      <c r="A16" s="79" t="s">
        <v>282</v>
      </c>
      <c r="B16" s="74" t="s">
        <v>586</v>
      </c>
      <c r="C16" s="74"/>
      <c r="D16" s="172"/>
      <c r="E16" s="172"/>
      <c r="F16" s="172"/>
      <c r="G16" s="172"/>
      <c r="H16" s="172"/>
      <c r="I16" s="172"/>
      <c r="J16" s="172"/>
      <c r="K16" s="172"/>
      <c r="L16" s="172"/>
      <c r="M16" s="172"/>
      <c r="N16" s="172"/>
      <c r="O16" s="172"/>
      <c r="P16" s="172"/>
      <c r="Q16" s="172"/>
      <c r="R16" s="172"/>
      <c r="S16" s="172"/>
      <c r="T16" s="172"/>
      <c r="U16" s="172"/>
      <c r="V16" s="172"/>
      <c r="W16" s="172"/>
      <c r="X16" s="172"/>
      <c r="Y16" s="172"/>
      <c r="Z16" s="172"/>
      <c r="AA16" s="172"/>
      <c r="AB16" s="172"/>
      <c r="AC16" s="172"/>
      <c r="AD16" s="172"/>
      <c r="AE16" s="172"/>
      <c r="AF16" s="172"/>
      <c r="AG16" s="172"/>
      <c r="AH16" s="172"/>
      <c r="AI16" s="172"/>
      <c r="AJ16" s="172"/>
      <c r="AK16" s="172"/>
      <c r="AL16" s="172"/>
      <c r="AM16" s="172"/>
      <c r="AN16" s="172"/>
      <c r="AO16" s="172"/>
      <c r="AP16" s="172"/>
      <c r="AQ16" s="172"/>
      <c r="AR16" s="172"/>
      <c r="AS16" s="172"/>
      <c r="AT16" s="172"/>
      <c r="AU16" s="172"/>
      <c r="AV16" s="172"/>
      <c r="AW16" s="172"/>
    </row>
    <row r="17" spans="1:49" ht="12.65" customHeight="1" x14ac:dyDescent="0.25">
      <c r="A17" s="79" t="s">
        <v>693</v>
      </c>
      <c r="B17" s="180"/>
      <c r="C17" s="180"/>
      <c r="D17" s="172"/>
      <c r="E17" s="172"/>
      <c r="F17" s="172"/>
      <c r="G17" s="172"/>
      <c r="H17" s="172"/>
      <c r="I17" s="172"/>
      <c r="J17" s="172"/>
      <c r="K17" s="172"/>
      <c r="L17" s="172"/>
      <c r="M17" s="172"/>
      <c r="N17" s="172"/>
      <c r="O17" s="172"/>
      <c r="P17" s="172"/>
      <c r="Q17" s="172"/>
      <c r="R17" s="172"/>
      <c r="S17" s="172"/>
      <c r="T17" s="172"/>
      <c r="U17" s="172"/>
      <c r="V17" s="172"/>
      <c r="W17" s="172"/>
      <c r="X17" s="172"/>
      <c r="Y17" s="172"/>
      <c r="Z17" s="172"/>
      <c r="AA17" s="172"/>
      <c r="AB17" s="172"/>
      <c r="AC17" s="172"/>
      <c r="AD17" s="172"/>
      <c r="AE17" s="172"/>
      <c r="AF17" s="172"/>
      <c r="AG17" s="172"/>
      <c r="AH17" s="172"/>
      <c r="AI17" s="172"/>
      <c r="AJ17" s="172"/>
      <c r="AK17" s="172"/>
      <c r="AL17" s="172"/>
      <c r="AM17" s="172"/>
      <c r="AN17" s="172"/>
      <c r="AO17" s="172"/>
      <c r="AP17" s="172"/>
      <c r="AQ17" s="172"/>
      <c r="AR17" s="172"/>
      <c r="AS17" s="172"/>
      <c r="AT17" s="172"/>
      <c r="AU17" s="172"/>
      <c r="AV17" s="172"/>
      <c r="AW17" s="172"/>
    </row>
    <row r="18" spans="1:49" x14ac:dyDescent="0.25">
      <c r="A18" s="79" t="s">
        <v>284</v>
      </c>
      <c r="B18" s="181">
        <v>45135</v>
      </c>
      <c r="C18" s="181"/>
      <c r="D18" s="172"/>
      <c r="E18" s="172"/>
      <c r="F18" s="172"/>
      <c r="G18" s="172"/>
      <c r="H18" s="172"/>
      <c r="I18" s="172"/>
      <c r="J18" s="172"/>
      <c r="K18" s="172"/>
      <c r="L18" s="172"/>
      <c r="M18" s="172"/>
      <c r="N18" s="172"/>
      <c r="O18" s="172"/>
      <c r="P18" s="172"/>
      <c r="Q18" s="172"/>
      <c r="R18" s="172"/>
      <c r="S18" s="172"/>
      <c r="T18" s="172"/>
      <c r="U18" s="172"/>
      <c r="V18" s="172"/>
      <c r="W18" s="172"/>
      <c r="X18" s="172"/>
      <c r="Y18" s="172"/>
      <c r="Z18" s="172"/>
      <c r="AA18" s="172"/>
      <c r="AB18" s="172"/>
      <c r="AC18" s="172"/>
      <c r="AD18" s="172"/>
      <c r="AE18" s="172"/>
      <c r="AF18" s="172"/>
      <c r="AG18" s="172"/>
      <c r="AH18" s="172"/>
      <c r="AI18" s="172"/>
      <c r="AJ18" s="172"/>
      <c r="AK18" s="172"/>
      <c r="AL18" s="172"/>
      <c r="AM18" s="172"/>
      <c r="AN18" s="172"/>
      <c r="AO18" s="172"/>
      <c r="AP18" s="172"/>
      <c r="AQ18" s="172"/>
      <c r="AR18" s="172"/>
      <c r="AS18" s="172"/>
      <c r="AT18" s="172"/>
      <c r="AU18" s="172"/>
      <c r="AV18" s="172"/>
      <c r="AW18" s="172"/>
    </row>
    <row r="19" spans="1:49" x14ac:dyDescent="0.25">
      <c r="A19" s="79" t="s">
        <v>285</v>
      </c>
      <c r="B19" s="181">
        <v>45135</v>
      </c>
      <c r="C19" s="181"/>
      <c r="D19" s="172"/>
      <c r="E19" s="172"/>
      <c r="F19" s="172"/>
      <c r="G19" s="172"/>
      <c r="H19" s="172"/>
      <c r="I19" s="172"/>
      <c r="J19" s="172"/>
      <c r="K19" s="172"/>
      <c r="L19" s="172"/>
      <c r="M19" s="172"/>
      <c r="N19" s="172"/>
      <c r="O19" s="172"/>
      <c r="P19" s="172"/>
      <c r="Q19" s="172"/>
      <c r="R19" s="172"/>
      <c r="S19" s="172"/>
      <c r="T19" s="172"/>
      <c r="U19" s="172"/>
      <c r="V19" s="172"/>
      <c r="W19" s="172"/>
      <c r="X19" s="172"/>
      <c r="Y19" s="172"/>
      <c r="Z19" s="172"/>
      <c r="AA19" s="172"/>
      <c r="AB19" s="172"/>
      <c r="AC19" s="172"/>
      <c r="AD19" s="172"/>
      <c r="AE19" s="172"/>
      <c r="AF19" s="172"/>
      <c r="AG19" s="172"/>
      <c r="AH19" s="172"/>
      <c r="AI19" s="172"/>
      <c r="AJ19" s="172"/>
      <c r="AK19" s="172"/>
      <c r="AL19" s="172"/>
      <c r="AM19" s="172"/>
      <c r="AN19" s="172"/>
      <c r="AO19" s="172"/>
      <c r="AP19" s="172"/>
      <c r="AQ19" s="172"/>
      <c r="AR19" s="172"/>
      <c r="AS19" s="172"/>
      <c r="AT19" s="172"/>
      <c r="AU19" s="172"/>
      <c r="AV19" s="172"/>
      <c r="AW19" s="172"/>
    </row>
    <row r="20" spans="1:49" x14ac:dyDescent="0.25">
      <c r="A20" s="79" t="s">
        <v>286</v>
      </c>
      <c r="B20" s="74" t="s">
        <v>294</v>
      </c>
      <c r="C20" s="74"/>
      <c r="D20" s="172"/>
      <c r="E20" s="172"/>
      <c r="F20" s="172"/>
      <c r="G20" s="172"/>
      <c r="H20" s="172"/>
      <c r="I20" s="172"/>
      <c r="J20" s="172"/>
      <c r="K20" s="172"/>
      <c r="L20" s="172"/>
      <c r="M20" s="172"/>
      <c r="N20" s="172"/>
      <c r="O20" s="172"/>
      <c r="P20" s="172"/>
      <c r="Q20" s="172"/>
      <c r="R20" s="172"/>
      <c r="S20" s="172"/>
      <c r="T20" s="172"/>
      <c r="U20" s="172"/>
      <c r="V20" s="172"/>
      <c r="W20" s="172"/>
      <c r="X20" s="172"/>
      <c r="Y20" s="172"/>
      <c r="Z20" s="172"/>
      <c r="AA20" s="172"/>
      <c r="AB20" s="172"/>
      <c r="AC20" s="172"/>
      <c r="AD20" s="172"/>
      <c r="AE20" s="172"/>
      <c r="AF20" s="172"/>
      <c r="AG20" s="172"/>
      <c r="AH20" s="172"/>
      <c r="AI20" s="172"/>
      <c r="AJ20" s="172"/>
      <c r="AK20" s="172"/>
      <c r="AL20" s="172"/>
      <c r="AM20" s="172"/>
      <c r="AN20" s="172"/>
      <c r="AO20" s="172"/>
      <c r="AP20" s="172"/>
      <c r="AQ20" s="172"/>
      <c r="AR20" s="172"/>
      <c r="AS20" s="172"/>
      <c r="AT20" s="172"/>
      <c r="AU20" s="172"/>
      <c r="AV20" s="172"/>
      <c r="AW20" s="172"/>
    </row>
    <row r="21" spans="1:49" x14ac:dyDescent="0.25">
      <c r="A21" s="79" t="s">
        <v>287</v>
      </c>
      <c r="B21" s="74" t="s">
        <v>295</v>
      </c>
      <c r="C21" s="74"/>
      <c r="D21" s="172"/>
      <c r="E21" s="172"/>
      <c r="F21" s="172"/>
      <c r="G21" s="172"/>
      <c r="H21" s="172"/>
      <c r="I21" s="172"/>
      <c r="J21" s="172"/>
      <c r="K21" s="172"/>
      <c r="L21" s="172"/>
      <c r="M21" s="172"/>
      <c r="N21" s="172"/>
      <c r="O21" s="172"/>
      <c r="P21" s="172"/>
      <c r="Q21" s="172"/>
      <c r="R21" s="172"/>
      <c r="S21" s="172"/>
      <c r="T21" s="172"/>
      <c r="U21" s="172"/>
      <c r="V21" s="172"/>
      <c r="W21" s="172"/>
      <c r="X21" s="172"/>
      <c r="Y21" s="172"/>
      <c r="Z21" s="172"/>
      <c r="AA21" s="172"/>
      <c r="AB21" s="172"/>
      <c r="AC21" s="172"/>
      <c r="AD21" s="172"/>
      <c r="AE21" s="172"/>
      <c r="AF21" s="172"/>
      <c r="AG21" s="172"/>
      <c r="AH21" s="172"/>
      <c r="AI21" s="172"/>
      <c r="AJ21" s="172"/>
      <c r="AK21" s="172"/>
      <c r="AL21" s="172"/>
      <c r="AM21" s="172"/>
      <c r="AN21" s="172"/>
      <c r="AO21" s="172"/>
      <c r="AP21" s="172"/>
      <c r="AQ21" s="172"/>
      <c r="AR21" s="172"/>
      <c r="AS21" s="172"/>
      <c r="AT21" s="172"/>
      <c r="AU21" s="172"/>
      <c r="AV21" s="172"/>
      <c r="AW21" s="172"/>
    </row>
    <row r="23" spans="1:49" x14ac:dyDescent="0.25">
      <c r="B23" s="84" t="str">
        <f>HYPERLINK("#'Factor List'!A1","Back to Factor List")</f>
        <v>Back to Factor List</v>
      </c>
    </row>
    <row r="24" spans="1:49" x14ac:dyDescent="0.25">
      <c r="B24" s="84" t="str">
        <f>HYPERLINK("#'Assumptions'!A1","Assumptions")</f>
        <v>Assumptions</v>
      </c>
    </row>
    <row r="26" spans="1:49" ht="13" x14ac:dyDescent="0.25">
      <c r="A26" s="85" t="s">
        <v>722</v>
      </c>
      <c r="B26" s="85">
        <v>18</v>
      </c>
      <c r="C26" s="85">
        <v>19</v>
      </c>
      <c r="D26" s="85">
        <v>20</v>
      </c>
      <c r="E26" s="85">
        <v>21</v>
      </c>
      <c r="F26" s="85">
        <v>22</v>
      </c>
      <c r="G26" s="85">
        <v>23</v>
      </c>
      <c r="H26" s="85">
        <v>24</v>
      </c>
      <c r="I26" s="85">
        <v>25</v>
      </c>
      <c r="J26" s="85">
        <v>26</v>
      </c>
      <c r="K26" s="85">
        <v>27</v>
      </c>
      <c r="L26" s="85">
        <v>28</v>
      </c>
      <c r="M26" s="85">
        <v>29</v>
      </c>
      <c r="N26" s="85">
        <v>30</v>
      </c>
      <c r="O26" s="85">
        <v>31</v>
      </c>
      <c r="P26" s="85">
        <v>32</v>
      </c>
      <c r="Q26" s="85">
        <v>33</v>
      </c>
      <c r="R26" s="85">
        <v>34</v>
      </c>
      <c r="S26" s="85">
        <v>35</v>
      </c>
      <c r="T26" s="85">
        <v>36</v>
      </c>
      <c r="U26" s="85">
        <v>37</v>
      </c>
      <c r="V26" s="85">
        <v>38</v>
      </c>
      <c r="W26" s="85">
        <v>39</v>
      </c>
      <c r="X26" s="85">
        <v>40</v>
      </c>
      <c r="Y26" s="85">
        <v>41</v>
      </c>
      <c r="Z26" s="85">
        <v>42</v>
      </c>
      <c r="AA26" s="85">
        <v>43</v>
      </c>
      <c r="AB26" s="85">
        <v>44</v>
      </c>
      <c r="AC26" s="85">
        <v>45</v>
      </c>
      <c r="AD26" s="85">
        <v>46</v>
      </c>
      <c r="AE26" s="85">
        <v>47</v>
      </c>
      <c r="AF26" s="85">
        <v>48</v>
      </c>
      <c r="AG26" s="85">
        <v>49</v>
      </c>
      <c r="AH26" s="85">
        <v>50</v>
      </c>
      <c r="AI26" s="85">
        <v>51</v>
      </c>
      <c r="AJ26" s="85">
        <v>52</v>
      </c>
      <c r="AK26" s="85">
        <v>53</v>
      </c>
      <c r="AL26" s="85">
        <v>54</v>
      </c>
      <c r="AM26" s="85">
        <v>55</v>
      </c>
      <c r="AN26" s="85">
        <v>56</v>
      </c>
      <c r="AO26" s="85">
        <v>57</v>
      </c>
      <c r="AP26" s="85">
        <v>58</v>
      </c>
      <c r="AQ26" s="85">
        <v>59</v>
      </c>
      <c r="AR26" s="85">
        <v>60</v>
      </c>
      <c r="AS26" s="85">
        <v>61</v>
      </c>
      <c r="AT26" s="85">
        <v>62</v>
      </c>
      <c r="AU26" s="85">
        <v>63</v>
      </c>
      <c r="AV26" s="85">
        <v>64</v>
      </c>
      <c r="AW26" s="85">
        <v>65</v>
      </c>
    </row>
    <row r="27" spans="1:49" x14ac:dyDescent="0.25">
      <c r="A27" s="86">
        <v>0</v>
      </c>
      <c r="B27" s="88">
        <v>0.45300000000000001</v>
      </c>
      <c r="C27" s="88">
        <v>0.46100000000000002</v>
      </c>
      <c r="D27" s="88">
        <v>0.46800000000000003</v>
      </c>
      <c r="E27" s="88">
        <v>0.47599999999999998</v>
      </c>
      <c r="F27" s="88">
        <v>0.48399999999999999</v>
      </c>
      <c r="G27" s="88">
        <v>0.49299999999999999</v>
      </c>
      <c r="H27" s="88">
        <v>0.501</v>
      </c>
      <c r="I27" s="88">
        <v>0.51</v>
      </c>
      <c r="J27" s="88">
        <v>0.51800000000000002</v>
      </c>
      <c r="K27" s="88">
        <v>0.52700000000000002</v>
      </c>
      <c r="L27" s="88">
        <v>0.53600000000000003</v>
      </c>
      <c r="M27" s="88">
        <v>0.54500000000000004</v>
      </c>
      <c r="N27" s="88">
        <v>0.55400000000000005</v>
      </c>
      <c r="O27" s="88">
        <v>0.56399999999999995</v>
      </c>
      <c r="P27" s="88">
        <v>0.57299999999999995</v>
      </c>
      <c r="Q27" s="88">
        <v>0.58299999999999996</v>
      </c>
      <c r="R27" s="88">
        <v>0.59299999999999997</v>
      </c>
      <c r="S27" s="88">
        <v>0.60299999999999998</v>
      </c>
      <c r="T27" s="88">
        <v>0.61299999999999999</v>
      </c>
      <c r="U27" s="88">
        <v>0.624</v>
      </c>
      <c r="V27" s="88">
        <v>0.63400000000000001</v>
      </c>
      <c r="W27" s="88">
        <v>0.64500000000000002</v>
      </c>
      <c r="X27" s="88">
        <v>0.65600000000000003</v>
      </c>
      <c r="Y27" s="88">
        <v>0.66700000000000004</v>
      </c>
      <c r="Z27" s="88">
        <v>0.67900000000000005</v>
      </c>
      <c r="AA27" s="88">
        <v>0.69</v>
      </c>
      <c r="AB27" s="88">
        <v>0.70199999999999996</v>
      </c>
      <c r="AC27" s="88">
        <v>0.71399999999999997</v>
      </c>
      <c r="AD27" s="88">
        <v>0.72599999999999998</v>
      </c>
      <c r="AE27" s="88">
        <v>0.73799999999999999</v>
      </c>
      <c r="AF27" s="88">
        <v>0.751</v>
      </c>
      <c r="AG27" s="88">
        <v>0.76400000000000001</v>
      </c>
      <c r="AH27" s="88">
        <v>0.77700000000000002</v>
      </c>
      <c r="AI27" s="88">
        <v>0.79</v>
      </c>
      <c r="AJ27" s="88">
        <v>0.80300000000000005</v>
      </c>
      <c r="AK27" s="88">
        <v>0.81699999999999995</v>
      </c>
      <c r="AL27" s="88">
        <v>0.83099999999999996</v>
      </c>
      <c r="AM27" s="88">
        <v>0.84499999999999997</v>
      </c>
      <c r="AN27" s="88">
        <v>0.85899999999999999</v>
      </c>
      <c r="AO27" s="88">
        <v>0.874</v>
      </c>
      <c r="AP27" s="88">
        <v>0.88900000000000001</v>
      </c>
      <c r="AQ27" s="88">
        <v>0.90400000000000003</v>
      </c>
      <c r="AR27" s="88">
        <v>0.91900000000000004</v>
      </c>
      <c r="AS27" s="88">
        <v>0.93500000000000005</v>
      </c>
      <c r="AT27" s="88">
        <v>0.95099999999999996</v>
      </c>
      <c r="AU27" s="88">
        <v>0.96699999999999997</v>
      </c>
      <c r="AV27" s="88">
        <v>0.98299999999999998</v>
      </c>
      <c r="AW27" s="88">
        <v>1</v>
      </c>
    </row>
    <row r="28" spans="1:49" x14ac:dyDescent="0.25">
      <c r="A28" s="86">
        <v>1</v>
      </c>
      <c r="B28" s="88">
        <v>0.45300000000000001</v>
      </c>
      <c r="C28" s="88">
        <v>0.46100000000000002</v>
      </c>
      <c r="D28" s="88">
        <v>0.46899999999999997</v>
      </c>
      <c r="E28" s="88">
        <v>0.47699999999999998</v>
      </c>
      <c r="F28" s="88">
        <v>0.48499999999999999</v>
      </c>
      <c r="G28" s="88">
        <v>0.49299999999999999</v>
      </c>
      <c r="H28" s="88">
        <v>0.502</v>
      </c>
      <c r="I28" s="88">
        <v>0.51</v>
      </c>
      <c r="J28" s="88">
        <v>0.51900000000000002</v>
      </c>
      <c r="K28" s="88">
        <v>0.52800000000000002</v>
      </c>
      <c r="L28" s="88">
        <v>0.53700000000000003</v>
      </c>
      <c r="M28" s="88">
        <v>0.54600000000000004</v>
      </c>
      <c r="N28" s="88">
        <v>0.55500000000000005</v>
      </c>
      <c r="O28" s="88">
        <v>0.56499999999999995</v>
      </c>
      <c r="P28" s="88">
        <v>0.57399999999999995</v>
      </c>
      <c r="Q28" s="88">
        <v>0.58399999999999996</v>
      </c>
      <c r="R28" s="88">
        <v>0.59399999999999997</v>
      </c>
      <c r="S28" s="88">
        <v>0.60399999999999998</v>
      </c>
      <c r="T28" s="88">
        <v>0.61399999999999999</v>
      </c>
      <c r="U28" s="88">
        <v>0.625</v>
      </c>
      <c r="V28" s="88">
        <v>0.63500000000000001</v>
      </c>
      <c r="W28" s="88">
        <v>0.64600000000000002</v>
      </c>
      <c r="X28" s="88">
        <v>0.65700000000000003</v>
      </c>
      <c r="Y28" s="88">
        <v>0.66800000000000004</v>
      </c>
      <c r="Z28" s="88">
        <v>0.68</v>
      </c>
      <c r="AA28" s="88">
        <v>0.69099999999999995</v>
      </c>
      <c r="AB28" s="88">
        <v>0.70299999999999996</v>
      </c>
      <c r="AC28" s="88">
        <v>0.71499999999999997</v>
      </c>
      <c r="AD28" s="88">
        <v>0.72699999999999998</v>
      </c>
      <c r="AE28" s="88">
        <v>0.73899999999999999</v>
      </c>
      <c r="AF28" s="88">
        <v>0.752</v>
      </c>
      <c r="AG28" s="88">
        <v>0.76500000000000001</v>
      </c>
      <c r="AH28" s="88">
        <v>0.77800000000000002</v>
      </c>
      <c r="AI28" s="88">
        <v>0.79100000000000004</v>
      </c>
      <c r="AJ28" s="88">
        <v>0.80400000000000005</v>
      </c>
      <c r="AK28" s="88">
        <v>0.81799999999999995</v>
      </c>
      <c r="AL28" s="88">
        <v>0.83199999999999996</v>
      </c>
      <c r="AM28" s="88">
        <v>0.84599999999999997</v>
      </c>
      <c r="AN28" s="88">
        <v>0.86</v>
      </c>
      <c r="AO28" s="88">
        <v>0.875</v>
      </c>
      <c r="AP28" s="88">
        <v>0.89</v>
      </c>
      <c r="AQ28" s="88">
        <v>0.90500000000000003</v>
      </c>
      <c r="AR28" s="88">
        <v>0.92</v>
      </c>
      <c r="AS28" s="88">
        <v>0.93600000000000005</v>
      </c>
      <c r="AT28" s="88">
        <v>0.95199999999999996</v>
      </c>
      <c r="AU28" s="88">
        <v>0.96799999999999997</v>
      </c>
      <c r="AV28" s="88">
        <v>0.98499999999999999</v>
      </c>
      <c r="AW28" s="88"/>
    </row>
    <row r="29" spans="1:49" x14ac:dyDescent="0.25">
      <c r="A29" s="86">
        <v>2</v>
      </c>
      <c r="B29" s="88">
        <v>0.45400000000000001</v>
      </c>
      <c r="C29" s="88">
        <v>0.46200000000000002</v>
      </c>
      <c r="D29" s="88">
        <v>0.47</v>
      </c>
      <c r="E29" s="88">
        <v>0.47799999999999998</v>
      </c>
      <c r="F29" s="88">
        <v>0.48599999999999999</v>
      </c>
      <c r="G29" s="88">
        <v>0.49399999999999999</v>
      </c>
      <c r="H29" s="88">
        <v>0.502</v>
      </c>
      <c r="I29" s="88">
        <v>0.51100000000000001</v>
      </c>
      <c r="J29" s="88">
        <v>0.52</v>
      </c>
      <c r="K29" s="88">
        <v>0.52800000000000002</v>
      </c>
      <c r="L29" s="88">
        <v>0.53700000000000003</v>
      </c>
      <c r="M29" s="88">
        <v>0.54700000000000004</v>
      </c>
      <c r="N29" s="88">
        <v>0.55600000000000005</v>
      </c>
      <c r="O29" s="88">
        <v>0.56499999999999995</v>
      </c>
      <c r="P29" s="88">
        <v>0.57499999999999996</v>
      </c>
      <c r="Q29" s="88">
        <v>0.58499999999999996</v>
      </c>
      <c r="R29" s="88">
        <v>0.59499999999999997</v>
      </c>
      <c r="S29" s="88">
        <v>0.60499999999999998</v>
      </c>
      <c r="T29" s="88">
        <v>0.61499999999999999</v>
      </c>
      <c r="U29" s="88">
        <v>0.626</v>
      </c>
      <c r="V29" s="88">
        <v>0.63600000000000001</v>
      </c>
      <c r="W29" s="88">
        <v>0.64700000000000002</v>
      </c>
      <c r="X29" s="88">
        <v>0.65800000000000003</v>
      </c>
      <c r="Y29" s="88">
        <v>0.66900000000000004</v>
      </c>
      <c r="Z29" s="88">
        <v>0.68100000000000005</v>
      </c>
      <c r="AA29" s="88">
        <v>0.69199999999999995</v>
      </c>
      <c r="AB29" s="88">
        <v>0.70399999999999996</v>
      </c>
      <c r="AC29" s="88">
        <v>0.71599999999999997</v>
      </c>
      <c r="AD29" s="88">
        <v>0.72799999999999998</v>
      </c>
      <c r="AE29" s="88">
        <v>0.74</v>
      </c>
      <c r="AF29" s="88">
        <v>0.753</v>
      </c>
      <c r="AG29" s="88">
        <v>0.76600000000000001</v>
      </c>
      <c r="AH29" s="88">
        <v>0.77900000000000003</v>
      </c>
      <c r="AI29" s="88">
        <v>0.79200000000000004</v>
      </c>
      <c r="AJ29" s="88">
        <v>0.80500000000000005</v>
      </c>
      <c r="AK29" s="88">
        <v>0.81899999999999995</v>
      </c>
      <c r="AL29" s="88">
        <v>0.83299999999999996</v>
      </c>
      <c r="AM29" s="88">
        <v>0.84699999999999998</v>
      </c>
      <c r="AN29" s="88">
        <v>0.86199999999999999</v>
      </c>
      <c r="AO29" s="88">
        <v>0.876</v>
      </c>
      <c r="AP29" s="88">
        <v>0.89100000000000001</v>
      </c>
      <c r="AQ29" s="88">
        <v>0.90600000000000003</v>
      </c>
      <c r="AR29" s="88">
        <v>0.92200000000000004</v>
      </c>
      <c r="AS29" s="88">
        <v>0.93700000000000006</v>
      </c>
      <c r="AT29" s="88">
        <v>0.95299999999999996</v>
      </c>
      <c r="AU29" s="88">
        <v>0.97</v>
      </c>
      <c r="AV29" s="88">
        <v>0.98599999999999999</v>
      </c>
      <c r="AW29" s="88"/>
    </row>
    <row r="30" spans="1:49" x14ac:dyDescent="0.25">
      <c r="A30" s="86">
        <v>3</v>
      </c>
      <c r="B30" s="88">
        <v>0.45500000000000002</v>
      </c>
      <c r="C30" s="88">
        <v>0.46200000000000002</v>
      </c>
      <c r="D30" s="88">
        <v>0.47</v>
      </c>
      <c r="E30" s="88">
        <v>0.47799999999999998</v>
      </c>
      <c r="F30" s="88">
        <v>0.48599999999999999</v>
      </c>
      <c r="G30" s="88">
        <v>0.495</v>
      </c>
      <c r="H30" s="88">
        <v>0.503</v>
      </c>
      <c r="I30" s="88">
        <v>0.51200000000000001</v>
      </c>
      <c r="J30" s="88">
        <v>0.52</v>
      </c>
      <c r="K30" s="88">
        <v>0.52900000000000003</v>
      </c>
      <c r="L30" s="88">
        <v>0.53800000000000003</v>
      </c>
      <c r="M30" s="88">
        <v>0.54700000000000004</v>
      </c>
      <c r="N30" s="88">
        <v>0.55700000000000005</v>
      </c>
      <c r="O30" s="88">
        <v>0.56599999999999995</v>
      </c>
      <c r="P30" s="88">
        <v>0.57599999999999996</v>
      </c>
      <c r="Q30" s="88">
        <v>0.58599999999999997</v>
      </c>
      <c r="R30" s="88">
        <v>0.59599999999999997</v>
      </c>
      <c r="S30" s="88">
        <v>0.60599999999999998</v>
      </c>
      <c r="T30" s="88">
        <v>0.61599999999999999</v>
      </c>
      <c r="U30" s="88">
        <v>0.626</v>
      </c>
      <c r="V30" s="88">
        <v>0.63700000000000001</v>
      </c>
      <c r="W30" s="88">
        <v>0.64800000000000002</v>
      </c>
      <c r="X30" s="88">
        <v>0.65900000000000003</v>
      </c>
      <c r="Y30" s="88">
        <v>0.67</v>
      </c>
      <c r="Z30" s="88">
        <v>0.68100000000000005</v>
      </c>
      <c r="AA30" s="88">
        <v>0.69299999999999995</v>
      </c>
      <c r="AB30" s="88">
        <v>0.70499999999999996</v>
      </c>
      <c r="AC30" s="88">
        <v>0.71699999999999997</v>
      </c>
      <c r="AD30" s="88">
        <v>0.72899999999999998</v>
      </c>
      <c r="AE30" s="88">
        <v>0.74099999999999999</v>
      </c>
      <c r="AF30" s="88">
        <v>0.754</v>
      </c>
      <c r="AG30" s="88">
        <v>0.76700000000000002</v>
      </c>
      <c r="AH30" s="88">
        <v>0.78</v>
      </c>
      <c r="AI30" s="88">
        <v>0.79300000000000004</v>
      </c>
      <c r="AJ30" s="88">
        <v>0.80700000000000005</v>
      </c>
      <c r="AK30" s="88">
        <v>0.82</v>
      </c>
      <c r="AL30" s="88">
        <v>0.83399999999999996</v>
      </c>
      <c r="AM30" s="88">
        <v>0.84799999999999998</v>
      </c>
      <c r="AN30" s="88">
        <v>0.86299999999999999</v>
      </c>
      <c r="AO30" s="88">
        <v>0.878</v>
      </c>
      <c r="AP30" s="88">
        <v>0.89200000000000002</v>
      </c>
      <c r="AQ30" s="88">
        <v>0.90800000000000003</v>
      </c>
      <c r="AR30" s="88">
        <v>0.92300000000000004</v>
      </c>
      <c r="AS30" s="88">
        <v>0.93899999999999995</v>
      </c>
      <c r="AT30" s="88">
        <v>0.95499999999999996</v>
      </c>
      <c r="AU30" s="88">
        <v>0.97099999999999997</v>
      </c>
      <c r="AV30" s="88">
        <v>0.98699999999999999</v>
      </c>
      <c r="AW30" s="88"/>
    </row>
    <row r="31" spans="1:49" x14ac:dyDescent="0.25">
      <c r="A31" s="86">
        <v>4</v>
      </c>
      <c r="B31" s="88">
        <v>0.45500000000000002</v>
      </c>
      <c r="C31" s="88">
        <v>0.46300000000000002</v>
      </c>
      <c r="D31" s="88">
        <v>0.47099999999999997</v>
      </c>
      <c r="E31" s="88">
        <v>0.47899999999999998</v>
      </c>
      <c r="F31" s="88">
        <v>0.48699999999999999</v>
      </c>
      <c r="G31" s="88">
        <v>0.495</v>
      </c>
      <c r="H31" s="88">
        <v>0.504</v>
      </c>
      <c r="I31" s="88">
        <v>0.51200000000000001</v>
      </c>
      <c r="J31" s="88">
        <v>0.52100000000000002</v>
      </c>
      <c r="K31" s="88">
        <v>0.53</v>
      </c>
      <c r="L31" s="88">
        <v>0.53900000000000003</v>
      </c>
      <c r="M31" s="88">
        <v>0.54800000000000004</v>
      </c>
      <c r="N31" s="88">
        <v>0.55700000000000005</v>
      </c>
      <c r="O31" s="88">
        <v>0.56699999999999995</v>
      </c>
      <c r="P31" s="88">
        <v>0.57699999999999996</v>
      </c>
      <c r="Q31" s="88">
        <v>0.58599999999999997</v>
      </c>
      <c r="R31" s="88">
        <v>0.59599999999999997</v>
      </c>
      <c r="S31" s="88">
        <v>0.60599999999999998</v>
      </c>
      <c r="T31" s="88">
        <v>0.61699999999999999</v>
      </c>
      <c r="U31" s="88">
        <v>0.627</v>
      </c>
      <c r="V31" s="88">
        <v>0.63800000000000001</v>
      </c>
      <c r="W31" s="88">
        <v>0.64900000000000002</v>
      </c>
      <c r="X31" s="88">
        <v>0.66</v>
      </c>
      <c r="Y31" s="88">
        <v>0.67100000000000004</v>
      </c>
      <c r="Z31" s="88">
        <v>0.68200000000000005</v>
      </c>
      <c r="AA31" s="88">
        <v>0.69399999999999995</v>
      </c>
      <c r="AB31" s="88">
        <v>0.70599999999999996</v>
      </c>
      <c r="AC31" s="88">
        <v>0.71799999999999997</v>
      </c>
      <c r="AD31" s="88">
        <v>0.73</v>
      </c>
      <c r="AE31" s="88">
        <v>0.74199999999999999</v>
      </c>
      <c r="AF31" s="88">
        <v>0.755</v>
      </c>
      <c r="AG31" s="88">
        <v>0.76800000000000002</v>
      </c>
      <c r="AH31" s="88">
        <v>0.78100000000000003</v>
      </c>
      <c r="AI31" s="88">
        <v>0.79400000000000004</v>
      </c>
      <c r="AJ31" s="88">
        <v>0.80800000000000005</v>
      </c>
      <c r="AK31" s="88">
        <v>0.82099999999999995</v>
      </c>
      <c r="AL31" s="88">
        <v>0.83499999999999996</v>
      </c>
      <c r="AM31" s="88">
        <v>0.85</v>
      </c>
      <c r="AN31" s="88">
        <v>0.86399999999999999</v>
      </c>
      <c r="AO31" s="88">
        <v>0.879</v>
      </c>
      <c r="AP31" s="88">
        <v>0.89400000000000002</v>
      </c>
      <c r="AQ31" s="88">
        <v>0.90900000000000003</v>
      </c>
      <c r="AR31" s="88">
        <v>0.92400000000000004</v>
      </c>
      <c r="AS31" s="88">
        <v>0.94</v>
      </c>
      <c r="AT31" s="88">
        <v>0.95599999999999996</v>
      </c>
      <c r="AU31" s="88">
        <v>0.97199999999999998</v>
      </c>
      <c r="AV31" s="88">
        <v>0.98899999999999999</v>
      </c>
      <c r="AW31" s="88"/>
    </row>
    <row r="32" spans="1:49" x14ac:dyDescent="0.25">
      <c r="A32" s="86">
        <v>5</v>
      </c>
      <c r="B32" s="88">
        <v>0.45600000000000002</v>
      </c>
      <c r="C32" s="88">
        <v>0.46400000000000002</v>
      </c>
      <c r="D32" s="88">
        <v>0.47199999999999998</v>
      </c>
      <c r="E32" s="88">
        <v>0.48</v>
      </c>
      <c r="F32" s="88">
        <v>0.48799999999999999</v>
      </c>
      <c r="G32" s="88">
        <v>0.496</v>
      </c>
      <c r="H32" s="88">
        <v>0.505</v>
      </c>
      <c r="I32" s="88">
        <v>0.51300000000000001</v>
      </c>
      <c r="J32" s="88">
        <v>0.52200000000000002</v>
      </c>
      <c r="K32" s="88">
        <v>0.53100000000000003</v>
      </c>
      <c r="L32" s="88">
        <v>0.54</v>
      </c>
      <c r="M32" s="88">
        <v>0.54900000000000004</v>
      </c>
      <c r="N32" s="88">
        <v>0.55800000000000005</v>
      </c>
      <c r="O32" s="88">
        <v>0.56799999999999995</v>
      </c>
      <c r="P32" s="88">
        <v>0.57699999999999996</v>
      </c>
      <c r="Q32" s="88">
        <v>0.58699999999999997</v>
      </c>
      <c r="R32" s="88">
        <v>0.59699999999999998</v>
      </c>
      <c r="S32" s="88">
        <v>0.60699999999999998</v>
      </c>
      <c r="T32" s="88">
        <v>0.61799999999999999</v>
      </c>
      <c r="U32" s="88">
        <v>0.628</v>
      </c>
      <c r="V32" s="88">
        <v>0.63900000000000001</v>
      </c>
      <c r="W32" s="88">
        <v>0.65</v>
      </c>
      <c r="X32" s="88">
        <v>0.66100000000000003</v>
      </c>
      <c r="Y32" s="88">
        <v>0.67200000000000004</v>
      </c>
      <c r="Z32" s="88">
        <v>0.68300000000000005</v>
      </c>
      <c r="AA32" s="88">
        <v>0.69499999999999995</v>
      </c>
      <c r="AB32" s="88">
        <v>0.70699999999999996</v>
      </c>
      <c r="AC32" s="88">
        <v>0.71899999999999997</v>
      </c>
      <c r="AD32" s="88">
        <v>0.73099999999999998</v>
      </c>
      <c r="AE32" s="88">
        <v>0.74399999999999999</v>
      </c>
      <c r="AF32" s="88">
        <v>0.75600000000000001</v>
      </c>
      <c r="AG32" s="88">
        <v>0.76900000000000002</v>
      </c>
      <c r="AH32" s="88">
        <v>0.78200000000000003</v>
      </c>
      <c r="AI32" s="88">
        <v>0.79500000000000004</v>
      </c>
      <c r="AJ32" s="88">
        <v>0.80900000000000005</v>
      </c>
      <c r="AK32" s="88">
        <v>0.82299999999999995</v>
      </c>
      <c r="AL32" s="88">
        <v>0.83699999999999997</v>
      </c>
      <c r="AM32" s="88">
        <v>0.85099999999999998</v>
      </c>
      <c r="AN32" s="88">
        <v>0.86499999999999999</v>
      </c>
      <c r="AO32" s="88">
        <v>0.88</v>
      </c>
      <c r="AP32" s="88">
        <v>0.89500000000000002</v>
      </c>
      <c r="AQ32" s="88">
        <v>0.91</v>
      </c>
      <c r="AR32" s="88">
        <v>0.92600000000000005</v>
      </c>
      <c r="AS32" s="88">
        <v>0.94099999999999995</v>
      </c>
      <c r="AT32" s="88">
        <v>0.95699999999999996</v>
      </c>
      <c r="AU32" s="88">
        <v>0.97399999999999998</v>
      </c>
      <c r="AV32" s="88">
        <v>0.99</v>
      </c>
      <c r="AW32" s="88"/>
    </row>
    <row r="33" spans="1:49" x14ac:dyDescent="0.25">
      <c r="A33" s="86">
        <v>6</v>
      </c>
      <c r="B33" s="88">
        <v>0.45700000000000002</v>
      </c>
      <c r="C33" s="88">
        <v>0.46400000000000002</v>
      </c>
      <c r="D33" s="88">
        <v>0.47199999999999998</v>
      </c>
      <c r="E33" s="88">
        <v>0.48</v>
      </c>
      <c r="F33" s="88">
        <v>0.48899999999999999</v>
      </c>
      <c r="G33" s="88">
        <v>0.497</v>
      </c>
      <c r="H33" s="88">
        <v>0.505</v>
      </c>
      <c r="I33" s="88">
        <v>0.51400000000000001</v>
      </c>
      <c r="J33" s="88">
        <v>0.52300000000000002</v>
      </c>
      <c r="K33" s="88">
        <v>0.53100000000000003</v>
      </c>
      <c r="L33" s="88">
        <v>0.54100000000000004</v>
      </c>
      <c r="M33" s="88">
        <v>0.55000000000000004</v>
      </c>
      <c r="N33" s="88">
        <v>0.55900000000000005</v>
      </c>
      <c r="O33" s="88">
        <v>0.56899999999999995</v>
      </c>
      <c r="P33" s="88">
        <v>0.57799999999999996</v>
      </c>
      <c r="Q33" s="88">
        <v>0.58799999999999997</v>
      </c>
      <c r="R33" s="88">
        <v>0.59799999999999998</v>
      </c>
      <c r="S33" s="88">
        <v>0.60799999999999998</v>
      </c>
      <c r="T33" s="88">
        <v>0.61899999999999999</v>
      </c>
      <c r="U33" s="88">
        <v>0.629</v>
      </c>
      <c r="V33" s="88">
        <v>0.64</v>
      </c>
      <c r="W33" s="88">
        <v>0.65100000000000002</v>
      </c>
      <c r="X33" s="88">
        <v>0.66200000000000003</v>
      </c>
      <c r="Y33" s="88">
        <v>0.67300000000000004</v>
      </c>
      <c r="Z33" s="88">
        <v>0.68400000000000005</v>
      </c>
      <c r="AA33" s="88">
        <v>0.69599999999999995</v>
      </c>
      <c r="AB33" s="88">
        <v>0.70799999999999996</v>
      </c>
      <c r="AC33" s="88">
        <v>0.72</v>
      </c>
      <c r="AD33" s="88">
        <v>0.73199999999999998</v>
      </c>
      <c r="AE33" s="88">
        <v>0.745</v>
      </c>
      <c r="AF33" s="88">
        <v>0.75700000000000001</v>
      </c>
      <c r="AG33" s="88">
        <v>0.77</v>
      </c>
      <c r="AH33" s="88">
        <v>0.78300000000000003</v>
      </c>
      <c r="AI33" s="88">
        <v>0.79600000000000004</v>
      </c>
      <c r="AJ33" s="88">
        <v>0.81</v>
      </c>
      <c r="AK33" s="88">
        <v>0.82399999999999995</v>
      </c>
      <c r="AL33" s="88">
        <v>0.83799999999999997</v>
      </c>
      <c r="AM33" s="88">
        <v>0.85199999999999998</v>
      </c>
      <c r="AN33" s="88">
        <v>0.86699999999999999</v>
      </c>
      <c r="AO33" s="88">
        <v>0.88100000000000001</v>
      </c>
      <c r="AP33" s="88">
        <v>0.89600000000000002</v>
      </c>
      <c r="AQ33" s="88">
        <v>0.91100000000000003</v>
      </c>
      <c r="AR33" s="88">
        <v>0.92700000000000005</v>
      </c>
      <c r="AS33" s="88">
        <v>0.94299999999999995</v>
      </c>
      <c r="AT33" s="88">
        <v>0.95899999999999996</v>
      </c>
      <c r="AU33" s="88">
        <v>0.97499999999999998</v>
      </c>
      <c r="AV33" s="88">
        <v>0.99199999999999999</v>
      </c>
      <c r="AW33" s="88"/>
    </row>
    <row r="34" spans="1:49" x14ac:dyDescent="0.25">
      <c r="A34" s="86">
        <v>7</v>
      </c>
      <c r="B34" s="88">
        <v>0.45700000000000002</v>
      </c>
      <c r="C34" s="88">
        <v>0.46500000000000002</v>
      </c>
      <c r="D34" s="88">
        <v>0.47299999999999998</v>
      </c>
      <c r="E34" s="88">
        <v>0.48099999999999998</v>
      </c>
      <c r="F34" s="88">
        <v>0.48899999999999999</v>
      </c>
      <c r="G34" s="88">
        <v>0.498</v>
      </c>
      <c r="H34" s="88">
        <v>0.50600000000000001</v>
      </c>
      <c r="I34" s="88">
        <v>0.51500000000000001</v>
      </c>
      <c r="J34" s="88">
        <v>0.52300000000000002</v>
      </c>
      <c r="K34" s="88">
        <v>0.53200000000000003</v>
      </c>
      <c r="L34" s="88">
        <v>0.54100000000000004</v>
      </c>
      <c r="M34" s="88">
        <v>0.55000000000000004</v>
      </c>
      <c r="N34" s="88">
        <v>0.56000000000000005</v>
      </c>
      <c r="O34" s="88">
        <v>0.56899999999999995</v>
      </c>
      <c r="P34" s="88">
        <v>0.57899999999999996</v>
      </c>
      <c r="Q34" s="88">
        <v>0.58899999999999997</v>
      </c>
      <c r="R34" s="88">
        <v>0.59899999999999998</v>
      </c>
      <c r="S34" s="88">
        <v>0.60899999999999999</v>
      </c>
      <c r="T34" s="88">
        <v>0.61899999999999999</v>
      </c>
      <c r="U34" s="88">
        <v>0.63</v>
      </c>
      <c r="V34" s="88">
        <v>0.64100000000000001</v>
      </c>
      <c r="W34" s="88">
        <v>0.65200000000000002</v>
      </c>
      <c r="X34" s="88">
        <v>0.66300000000000003</v>
      </c>
      <c r="Y34" s="88">
        <v>0.67400000000000004</v>
      </c>
      <c r="Z34" s="88">
        <v>0.68500000000000005</v>
      </c>
      <c r="AA34" s="88">
        <v>0.69699999999999995</v>
      </c>
      <c r="AB34" s="88">
        <v>0.70899999999999996</v>
      </c>
      <c r="AC34" s="88">
        <v>0.72099999999999997</v>
      </c>
      <c r="AD34" s="88">
        <v>0.73299999999999998</v>
      </c>
      <c r="AE34" s="88">
        <v>0.746</v>
      </c>
      <c r="AF34" s="88">
        <v>0.75800000000000001</v>
      </c>
      <c r="AG34" s="88">
        <v>0.77100000000000002</v>
      </c>
      <c r="AH34" s="88">
        <v>0.78400000000000003</v>
      </c>
      <c r="AI34" s="88">
        <v>0.79800000000000004</v>
      </c>
      <c r="AJ34" s="88">
        <v>0.81100000000000005</v>
      </c>
      <c r="AK34" s="88">
        <v>0.82499999999999996</v>
      </c>
      <c r="AL34" s="88">
        <v>0.83899999999999997</v>
      </c>
      <c r="AM34" s="88">
        <v>0.85299999999999998</v>
      </c>
      <c r="AN34" s="88">
        <v>0.86799999999999999</v>
      </c>
      <c r="AO34" s="88">
        <v>0.88300000000000001</v>
      </c>
      <c r="AP34" s="88">
        <v>0.89800000000000002</v>
      </c>
      <c r="AQ34" s="88">
        <v>0.91300000000000003</v>
      </c>
      <c r="AR34" s="88">
        <v>0.92800000000000005</v>
      </c>
      <c r="AS34" s="88">
        <v>0.94399999999999995</v>
      </c>
      <c r="AT34" s="88">
        <v>0.96</v>
      </c>
      <c r="AU34" s="88">
        <v>0.97599999999999998</v>
      </c>
      <c r="AV34" s="88">
        <v>0.99299999999999999</v>
      </c>
      <c r="AW34" s="88"/>
    </row>
    <row r="35" spans="1:49" x14ac:dyDescent="0.25">
      <c r="A35" s="86">
        <v>8</v>
      </c>
      <c r="B35" s="88">
        <v>0.45800000000000002</v>
      </c>
      <c r="C35" s="88">
        <v>0.46600000000000003</v>
      </c>
      <c r="D35" s="88">
        <v>0.47399999999999998</v>
      </c>
      <c r="E35" s="88">
        <v>0.48199999999999998</v>
      </c>
      <c r="F35" s="88">
        <v>0.49</v>
      </c>
      <c r="G35" s="88">
        <v>0.498</v>
      </c>
      <c r="H35" s="88">
        <v>0.50700000000000001</v>
      </c>
      <c r="I35" s="88">
        <v>0.51500000000000001</v>
      </c>
      <c r="J35" s="88">
        <v>0.52400000000000002</v>
      </c>
      <c r="K35" s="88">
        <v>0.53300000000000003</v>
      </c>
      <c r="L35" s="88">
        <v>0.54200000000000004</v>
      </c>
      <c r="M35" s="88">
        <v>0.55100000000000005</v>
      </c>
      <c r="N35" s="88">
        <v>0.56100000000000005</v>
      </c>
      <c r="O35" s="88">
        <v>0.56999999999999995</v>
      </c>
      <c r="P35" s="88">
        <v>0.57999999999999996</v>
      </c>
      <c r="Q35" s="88">
        <v>0.59</v>
      </c>
      <c r="R35" s="88">
        <v>0.6</v>
      </c>
      <c r="S35" s="88">
        <v>0.61</v>
      </c>
      <c r="T35" s="88">
        <v>0.62</v>
      </c>
      <c r="U35" s="88">
        <v>0.63100000000000001</v>
      </c>
      <c r="V35" s="88">
        <v>0.64200000000000002</v>
      </c>
      <c r="W35" s="88">
        <v>0.65200000000000002</v>
      </c>
      <c r="X35" s="88">
        <v>0.66400000000000003</v>
      </c>
      <c r="Y35" s="88">
        <v>0.67500000000000004</v>
      </c>
      <c r="Z35" s="88">
        <v>0.68600000000000005</v>
      </c>
      <c r="AA35" s="88">
        <v>0.69799999999999995</v>
      </c>
      <c r="AB35" s="88">
        <v>0.71</v>
      </c>
      <c r="AC35" s="88">
        <v>0.72199999999999998</v>
      </c>
      <c r="AD35" s="88">
        <v>0.73399999999999999</v>
      </c>
      <c r="AE35" s="88">
        <v>0.747</v>
      </c>
      <c r="AF35" s="88">
        <v>0.75900000000000001</v>
      </c>
      <c r="AG35" s="88">
        <v>0.77200000000000002</v>
      </c>
      <c r="AH35" s="88">
        <v>0.78500000000000003</v>
      </c>
      <c r="AI35" s="88">
        <v>0.79900000000000004</v>
      </c>
      <c r="AJ35" s="88">
        <v>0.81200000000000006</v>
      </c>
      <c r="AK35" s="88">
        <v>0.82599999999999996</v>
      </c>
      <c r="AL35" s="88">
        <v>0.84</v>
      </c>
      <c r="AM35" s="88">
        <v>0.85399999999999998</v>
      </c>
      <c r="AN35" s="88">
        <v>0.86899999999999999</v>
      </c>
      <c r="AO35" s="88">
        <v>0.88400000000000001</v>
      </c>
      <c r="AP35" s="88">
        <v>0.89900000000000002</v>
      </c>
      <c r="AQ35" s="88">
        <v>0.91400000000000003</v>
      </c>
      <c r="AR35" s="88">
        <v>0.93</v>
      </c>
      <c r="AS35" s="88">
        <v>0.94499999999999995</v>
      </c>
      <c r="AT35" s="88">
        <v>0.96099999999999997</v>
      </c>
      <c r="AU35" s="88">
        <v>0.97799999999999998</v>
      </c>
      <c r="AV35" s="88">
        <v>0.99399999999999999</v>
      </c>
      <c r="AW35" s="88"/>
    </row>
    <row r="36" spans="1:49" x14ac:dyDescent="0.25">
      <c r="A36" s="86">
        <v>9</v>
      </c>
      <c r="B36" s="88">
        <v>0.45900000000000002</v>
      </c>
      <c r="C36" s="88">
        <v>0.46600000000000003</v>
      </c>
      <c r="D36" s="88">
        <v>0.47399999999999998</v>
      </c>
      <c r="E36" s="88">
        <v>0.48199999999999998</v>
      </c>
      <c r="F36" s="88">
        <v>0.49099999999999999</v>
      </c>
      <c r="G36" s="88">
        <v>0.499</v>
      </c>
      <c r="H36" s="88">
        <v>0.50700000000000001</v>
      </c>
      <c r="I36" s="88">
        <v>0.51600000000000001</v>
      </c>
      <c r="J36" s="88">
        <v>0.52500000000000002</v>
      </c>
      <c r="K36" s="88">
        <v>0.53400000000000003</v>
      </c>
      <c r="L36" s="88">
        <v>0.54300000000000004</v>
      </c>
      <c r="M36" s="88">
        <v>0.55200000000000005</v>
      </c>
      <c r="N36" s="88">
        <v>0.56100000000000005</v>
      </c>
      <c r="O36" s="88">
        <v>0.57099999999999995</v>
      </c>
      <c r="P36" s="88">
        <v>0.58099999999999996</v>
      </c>
      <c r="Q36" s="88">
        <v>0.59099999999999997</v>
      </c>
      <c r="R36" s="88">
        <v>0.60099999999999998</v>
      </c>
      <c r="S36" s="88">
        <v>0.61099999999999999</v>
      </c>
      <c r="T36" s="88">
        <v>0.621</v>
      </c>
      <c r="U36" s="88">
        <v>0.63200000000000001</v>
      </c>
      <c r="V36" s="88">
        <v>0.64200000000000002</v>
      </c>
      <c r="W36" s="88">
        <v>0.65300000000000002</v>
      </c>
      <c r="X36" s="88">
        <v>0.66400000000000003</v>
      </c>
      <c r="Y36" s="88">
        <v>0.67600000000000005</v>
      </c>
      <c r="Z36" s="88">
        <v>0.68700000000000006</v>
      </c>
      <c r="AA36" s="88">
        <v>0.69899999999999995</v>
      </c>
      <c r="AB36" s="88">
        <v>0.71099999999999997</v>
      </c>
      <c r="AC36" s="88">
        <v>0.72299999999999998</v>
      </c>
      <c r="AD36" s="88">
        <v>0.73499999999999999</v>
      </c>
      <c r="AE36" s="88">
        <v>0.748</v>
      </c>
      <c r="AF36" s="88">
        <v>0.76</v>
      </c>
      <c r="AG36" s="88">
        <v>0.77300000000000002</v>
      </c>
      <c r="AH36" s="88">
        <v>0.78600000000000003</v>
      </c>
      <c r="AI36" s="88">
        <v>0.8</v>
      </c>
      <c r="AJ36" s="88">
        <v>0.81299999999999994</v>
      </c>
      <c r="AK36" s="88">
        <v>0.82699999999999996</v>
      </c>
      <c r="AL36" s="88">
        <v>0.84099999999999997</v>
      </c>
      <c r="AM36" s="88">
        <v>0.85599999999999998</v>
      </c>
      <c r="AN36" s="88">
        <v>0.87</v>
      </c>
      <c r="AO36" s="88">
        <v>0.88500000000000001</v>
      </c>
      <c r="AP36" s="88">
        <v>0.9</v>
      </c>
      <c r="AQ36" s="88">
        <v>0.91500000000000004</v>
      </c>
      <c r="AR36" s="88">
        <v>0.93100000000000005</v>
      </c>
      <c r="AS36" s="88">
        <v>0.94699999999999995</v>
      </c>
      <c r="AT36" s="88">
        <v>0.96299999999999997</v>
      </c>
      <c r="AU36" s="88">
        <v>0.97899999999999998</v>
      </c>
      <c r="AV36" s="88">
        <v>0.996</v>
      </c>
      <c r="AW36" s="88"/>
    </row>
    <row r="37" spans="1:49" x14ac:dyDescent="0.25">
      <c r="A37" s="86">
        <v>10</v>
      </c>
      <c r="B37" s="88">
        <v>0.45900000000000002</v>
      </c>
      <c r="C37" s="88">
        <v>0.46700000000000003</v>
      </c>
      <c r="D37" s="88">
        <v>0.47499999999999998</v>
      </c>
      <c r="E37" s="88">
        <v>0.48299999999999998</v>
      </c>
      <c r="F37" s="88">
        <v>0.49099999999999999</v>
      </c>
      <c r="G37" s="88">
        <v>0.5</v>
      </c>
      <c r="H37" s="88">
        <v>0.50800000000000001</v>
      </c>
      <c r="I37" s="88">
        <v>0.51700000000000002</v>
      </c>
      <c r="J37" s="88">
        <v>0.52600000000000002</v>
      </c>
      <c r="K37" s="88">
        <v>0.53400000000000003</v>
      </c>
      <c r="L37" s="88">
        <v>0.54400000000000004</v>
      </c>
      <c r="M37" s="88">
        <v>0.55300000000000005</v>
      </c>
      <c r="N37" s="88">
        <v>0.56200000000000006</v>
      </c>
      <c r="O37" s="88">
        <v>0.57199999999999995</v>
      </c>
      <c r="P37" s="88">
        <v>0.58099999999999996</v>
      </c>
      <c r="Q37" s="88">
        <v>0.59099999999999997</v>
      </c>
      <c r="R37" s="88">
        <v>0.60099999999999998</v>
      </c>
      <c r="S37" s="88">
        <v>0.61199999999999999</v>
      </c>
      <c r="T37" s="88">
        <v>0.622</v>
      </c>
      <c r="U37" s="88">
        <v>0.63300000000000001</v>
      </c>
      <c r="V37" s="88">
        <v>0.64300000000000002</v>
      </c>
      <c r="W37" s="88">
        <v>0.65400000000000003</v>
      </c>
      <c r="X37" s="88">
        <v>0.66500000000000004</v>
      </c>
      <c r="Y37" s="88">
        <v>0.67700000000000005</v>
      </c>
      <c r="Z37" s="88">
        <v>0.68799999999999994</v>
      </c>
      <c r="AA37" s="88">
        <v>0.7</v>
      </c>
      <c r="AB37" s="88">
        <v>0.71199999999999997</v>
      </c>
      <c r="AC37" s="88">
        <v>0.72399999999999998</v>
      </c>
      <c r="AD37" s="88">
        <v>0.73599999999999999</v>
      </c>
      <c r="AE37" s="88">
        <v>0.749</v>
      </c>
      <c r="AF37" s="88">
        <v>0.76100000000000001</v>
      </c>
      <c r="AG37" s="88">
        <v>0.77400000000000002</v>
      </c>
      <c r="AH37" s="88">
        <v>0.78800000000000003</v>
      </c>
      <c r="AI37" s="88">
        <v>0.80100000000000005</v>
      </c>
      <c r="AJ37" s="88">
        <v>0.81499999999999995</v>
      </c>
      <c r="AK37" s="88">
        <v>0.82799999999999996</v>
      </c>
      <c r="AL37" s="88">
        <v>0.84299999999999997</v>
      </c>
      <c r="AM37" s="88">
        <v>0.85699999999999998</v>
      </c>
      <c r="AN37" s="88">
        <v>0.871</v>
      </c>
      <c r="AO37" s="88">
        <v>0.88600000000000001</v>
      </c>
      <c r="AP37" s="88">
        <v>0.90100000000000002</v>
      </c>
      <c r="AQ37" s="88">
        <v>0.91700000000000004</v>
      </c>
      <c r="AR37" s="88">
        <v>0.93200000000000005</v>
      </c>
      <c r="AS37" s="88">
        <v>0.94799999999999995</v>
      </c>
      <c r="AT37" s="88">
        <v>0.96399999999999997</v>
      </c>
      <c r="AU37" s="88">
        <v>0.98099999999999998</v>
      </c>
      <c r="AV37" s="88">
        <v>0.997</v>
      </c>
      <c r="AW37" s="88"/>
    </row>
    <row r="38" spans="1:49" x14ac:dyDescent="0.25">
      <c r="A38" s="86">
        <v>11</v>
      </c>
      <c r="B38" s="88">
        <v>0.46</v>
      </c>
      <c r="C38" s="88">
        <v>0.46800000000000003</v>
      </c>
      <c r="D38" s="88">
        <v>0.47599999999999998</v>
      </c>
      <c r="E38" s="88">
        <v>0.48399999999999999</v>
      </c>
      <c r="F38" s="88">
        <v>0.49199999999999999</v>
      </c>
      <c r="G38" s="88">
        <v>0.5</v>
      </c>
      <c r="H38" s="88">
        <v>0.50900000000000001</v>
      </c>
      <c r="I38" s="88">
        <v>0.51700000000000002</v>
      </c>
      <c r="J38" s="88">
        <v>0.52600000000000002</v>
      </c>
      <c r="K38" s="88">
        <v>0.53500000000000003</v>
      </c>
      <c r="L38" s="88">
        <v>0.54400000000000004</v>
      </c>
      <c r="M38" s="88">
        <v>0.55400000000000005</v>
      </c>
      <c r="N38" s="88">
        <v>0.56299999999999994</v>
      </c>
      <c r="O38" s="88">
        <v>0.57299999999999995</v>
      </c>
      <c r="P38" s="88">
        <v>0.58199999999999996</v>
      </c>
      <c r="Q38" s="88">
        <v>0.59199999999999997</v>
      </c>
      <c r="R38" s="88">
        <v>0.60199999999999998</v>
      </c>
      <c r="S38" s="88">
        <v>0.61199999999999999</v>
      </c>
      <c r="T38" s="88">
        <v>0.623</v>
      </c>
      <c r="U38" s="88">
        <v>0.63300000000000001</v>
      </c>
      <c r="V38" s="88">
        <v>0.64400000000000002</v>
      </c>
      <c r="W38" s="88">
        <v>0.65500000000000003</v>
      </c>
      <c r="X38" s="88">
        <v>0.66600000000000004</v>
      </c>
      <c r="Y38" s="88">
        <v>0.67800000000000005</v>
      </c>
      <c r="Z38" s="88">
        <v>0.68899999999999995</v>
      </c>
      <c r="AA38" s="88">
        <v>0.70099999999999996</v>
      </c>
      <c r="AB38" s="88">
        <v>0.71299999999999997</v>
      </c>
      <c r="AC38" s="88">
        <v>0.72499999999999998</v>
      </c>
      <c r="AD38" s="88">
        <v>0.73699999999999999</v>
      </c>
      <c r="AE38" s="88">
        <v>0.75</v>
      </c>
      <c r="AF38" s="88">
        <v>0.76300000000000001</v>
      </c>
      <c r="AG38" s="88">
        <v>0.77500000000000002</v>
      </c>
      <c r="AH38" s="88">
        <v>0.78900000000000003</v>
      </c>
      <c r="AI38" s="88">
        <v>0.80200000000000005</v>
      </c>
      <c r="AJ38" s="88">
        <v>0.81599999999999995</v>
      </c>
      <c r="AK38" s="88">
        <v>0.83</v>
      </c>
      <c r="AL38" s="88">
        <v>0.84399999999999997</v>
      </c>
      <c r="AM38" s="88">
        <v>0.85799999999999998</v>
      </c>
      <c r="AN38" s="88">
        <v>0.873</v>
      </c>
      <c r="AO38" s="88">
        <v>0.88700000000000001</v>
      </c>
      <c r="AP38" s="88">
        <v>0.90300000000000002</v>
      </c>
      <c r="AQ38" s="88">
        <v>0.91800000000000004</v>
      </c>
      <c r="AR38" s="88">
        <v>0.93300000000000005</v>
      </c>
      <c r="AS38" s="88">
        <v>0.94899999999999995</v>
      </c>
      <c r="AT38" s="88">
        <v>0.96599999999999997</v>
      </c>
      <c r="AU38" s="88">
        <v>0.98199999999999998</v>
      </c>
      <c r="AV38" s="88">
        <v>0.999</v>
      </c>
      <c r="AW38" s="88"/>
    </row>
    <row r="44" spans="1:49" ht="39.65" customHeight="1" x14ac:dyDescent="0.25"/>
    <row r="46" spans="1:49" ht="27.65" customHeight="1" x14ac:dyDescent="0.25"/>
  </sheetData>
  <sheetProtection algorithmName="SHA-512" hashValue="Figs1qzT1pnVqDorHlYP6TbxV+bb8g3Oonzb78q7r5j9b9pwxt1+5Yr+MWD3gUDaZ0Ne3c+wjirbbqWlBQMjNA==" saltValue="xqV4bWXtjc2/SJa8RtMNsw==" spinCount="100000" sheet="1" objects="1" scenarios="1"/>
  <conditionalFormatting sqref="A6:A21">
    <cfRule type="expression" dxfId="69" priority="13" stopIfTrue="1">
      <formula>MOD(ROW(),2)=0</formula>
    </cfRule>
    <cfRule type="expression" dxfId="68" priority="14" stopIfTrue="1">
      <formula>MOD(ROW(),2)&lt;&gt;0</formula>
    </cfRule>
  </conditionalFormatting>
  <conditionalFormatting sqref="A26:A38">
    <cfRule type="expression" dxfId="67" priority="29" stopIfTrue="1">
      <formula>MOD(ROW(),2)=0</formula>
    </cfRule>
    <cfRule type="expression" dxfId="66" priority="30" stopIfTrue="1">
      <formula>MOD(ROW(),2)&lt;&gt;0</formula>
    </cfRule>
  </conditionalFormatting>
  <conditionalFormatting sqref="B6:AW21">
    <cfRule type="expression" dxfId="65" priority="1" stopIfTrue="1">
      <formula>MOD(ROW(),2)=0</formula>
    </cfRule>
    <cfRule type="expression" dxfId="64" priority="2" stopIfTrue="1">
      <formula>MOD(ROW(),2)&lt;&gt;0</formula>
    </cfRule>
  </conditionalFormatting>
  <conditionalFormatting sqref="B26:AW38">
    <cfRule type="expression" dxfId="63" priority="7" stopIfTrue="1">
      <formula>MOD(ROW(),2)=0</formula>
    </cfRule>
    <cfRule type="expression" dxfId="62" priority="8"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1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E00-000000000000}">
  <sheetPr codeName="Sheet128"/>
  <dimension ref="A1:P46"/>
  <sheetViews>
    <sheetView showGridLines="0" zoomScale="85" zoomScaleNormal="85" workbookViewId="0">
      <selection activeCell="I26" sqref="I26"/>
    </sheetView>
  </sheetViews>
  <sheetFormatPr defaultColWidth="10" defaultRowHeight="12.5" x14ac:dyDescent="0.25"/>
  <cols>
    <col min="1" max="1" width="31.54296875" style="27" customWidth="1"/>
    <col min="2" max="16" width="22.54296875" style="27" customWidth="1"/>
    <col min="17" max="16384" width="10" style="27"/>
  </cols>
  <sheetData>
    <row r="1" spans="1:16" ht="20" x14ac:dyDescent="0.4">
      <c r="A1" s="39" t="s">
        <v>0</v>
      </c>
      <c r="B1" s="40"/>
      <c r="C1" s="40"/>
      <c r="D1" s="40"/>
      <c r="E1" s="40"/>
      <c r="F1" s="40"/>
      <c r="G1" s="40"/>
      <c r="H1" s="40"/>
      <c r="I1" s="40"/>
      <c r="L1" s="84"/>
    </row>
    <row r="2" spans="1:16" ht="15.5" x14ac:dyDescent="0.35">
      <c r="A2" s="83" t="str">
        <f>'[6]Purpose of spreadsheet'!A2</f>
        <v>Police_EW - Scheme Pays factors</v>
      </c>
      <c r="B2" s="42"/>
      <c r="C2" s="42"/>
      <c r="D2" s="42"/>
      <c r="E2" s="42"/>
      <c r="F2" s="42"/>
      <c r="G2" s="42"/>
      <c r="H2" s="42"/>
      <c r="I2" s="42"/>
    </row>
    <row r="3" spans="1:16" ht="15.5" x14ac:dyDescent="0.35">
      <c r="A3" s="43" t="str">
        <f>TABLE_FACTOR_TYPE_1&amp;" - x-"&amp;TABLE_SERIES_NUMBER_1</f>
        <v>Scheme Pays AA - x-625</v>
      </c>
      <c r="B3" s="42"/>
      <c r="C3" s="42"/>
      <c r="D3" s="42"/>
      <c r="E3" s="42"/>
      <c r="F3" s="42"/>
      <c r="G3" s="42"/>
      <c r="H3" s="42"/>
      <c r="I3" s="42"/>
    </row>
    <row r="6" spans="1:16" ht="13" x14ac:dyDescent="0.3">
      <c r="A6" s="78" t="s">
        <v>610</v>
      </c>
      <c r="B6" s="73" t="s">
        <v>611</v>
      </c>
      <c r="C6" s="73"/>
      <c r="D6" s="172"/>
      <c r="E6" s="172"/>
      <c r="F6" s="172"/>
      <c r="G6" s="172"/>
      <c r="H6" s="172"/>
      <c r="I6" s="172"/>
      <c r="J6" s="172"/>
      <c r="K6" s="172"/>
      <c r="L6" s="172"/>
      <c r="M6" s="172"/>
      <c r="N6" s="172"/>
      <c r="O6" s="172"/>
      <c r="P6" s="172"/>
    </row>
    <row r="7" spans="1:16" x14ac:dyDescent="0.25">
      <c r="A7" s="79" t="s">
        <v>274</v>
      </c>
      <c r="B7" s="74" t="s">
        <v>72</v>
      </c>
      <c r="C7" s="74"/>
      <c r="D7" s="172"/>
      <c r="E7" s="172"/>
      <c r="F7" s="172"/>
      <c r="G7" s="172"/>
      <c r="H7" s="172"/>
      <c r="I7" s="172"/>
      <c r="J7" s="172"/>
      <c r="K7" s="172"/>
      <c r="L7" s="172"/>
      <c r="M7" s="172"/>
      <c r="N7" s="172"/>
      <c r="O7" s="172"/>
      <c r="P7" s="172"/>
    </row>
    <row r="8" spans="1:16" x14ac:dyDescent="0.25">
      <c r="A8" s="79" t="s">
        <v>275</v>
      </c>
      <c r="B8" s="74">
        <v>2015</v>
      </c>
      <c r="C8" s="74"/>
      <c r="D8" s="172"/>
      <c r="E8" s="172"/>
      <c r="F8" s="172"/>
      <c r="G8" s="172"/>
      <c r="H8" s="172"/>
      <c r="I8" s="172"/>
      <c r="J8" s="172"/>
      <c r="K8" s="172"/>
      <c r="L8" s="172"/>
      <c r="M8" s="172"/>
      <c r="N8" s="172"/>
      <c r="O8" s="172"/>
      <c r="P8" s="172"/>
    </row>
    <row r="9" spans="1:16" x14ac:dyDescent="0.25">
      <c r="A9" s="79" t="s">
        <v>276</v>
      </c>
      <c r="B9" s="74" t="s">
        <v>561</v>
      </c>
      <c r="C9" s="74"/>
      <c r="D9" s="172"/>
      <c r="E9" s="172"/>
      <c r="F9" s="172"/>
      <c r="G9" s="172"/>
      <c r="H9" s="172"/>
      <c r="I9" s="172"/>
      <c r="J9" s="172"/>
      <c r="K9" s="172"/>
      <c r="L9" s="172"/>
      <c r="M9" s="172"/>
      <c r="N9" s="172"/>
      <c r="O9" s="172"/>
      <c r="P9" s="172"/>
    </row>
    <row r="10" spans="1:16" ht="12.65" customHeight="1" x14ac:dyDescent="0.25">
      <c r="A10" s="79" t="s">
        <v>6</v>
      </c>
      <c r="B10" s="74" t="s">
        <v>587</v>
      </c>
      <c r="C10" s="74"/>
      <c r="D10" s="172"/>
      <c r="E10" s="172"/>
      <c r="F10" s="172"/>
      <c r="G10" s="172"/>
      <c r="H10" s="172"/>
      <c r="I10" s="172"/>
      <c r="J10" s="172"/>
      <c r="K10" s="172"/>
      <c r="L10" s="172"/>
      <c r="M10" s="172"/>
      <c r="N10" s="172"/>
      <c r="O10" s="172"/>
      <c r="P10" s="172"/>
    </row>
    <row r="11" spans="1:16" x14ac:dyDescent="0.25">
      <c r="A11" s="79" t="s">
        <v>277</v>
      </c>
      <c r="B11" s="74" t="s">
        <v>424</v>
      </c>
      <c r="C11" s="74"/>
      <c r="D11" s="172"/>
      <c r="E11" s="172"/>
      <c r="F11" s="172"/>
      <c r="G11" s="172"/>
      <c r="H11" s="172"/>
      <c r="I11" s="172"/>
      <c r="J11" s="172"/>
      <c r="K11" s="172"/>
      <c r="L11" s="172"/>
      <c r="M11" s="172"/>
      <c r="N11" s="172"/>
      <c r="O11" s="172"/>
      <c r="P11" s="172"/>
    </row>
    <row r="12" spans="1:16" ht="12.65" customHeight="1" x14ac:dyDescent="0.25">
      <c r="A12" s="79" t="s">
        <v>278</v>
      </c>
      <c r="B12" s="74" t="s">
        <v>467</v>
      </c>
      <c r="C12" s="74"/>
      <c r="D12" s="172"/>
      <c r="E12" s="172"/>
      <c r="F12" s="172"/>
      <c r="G12" s="172"/>
      <c r="H12" s="172"/>
      <c r="I12" s="172"/>
      <c r="J12" s="172"/>
      <c r="K12" s="172"/>
      <c r="L12" s="172"/>
      <c r="M12" s="172"/>
      <c r="N12" s="172"/>
      <c r="O12" s="172"/>
      <c r="P12" s="172"/>
    </row>
    <row r="13" spans="1:16" ht="12.65" customHeight="1" x14ac:dyDescent="0.25">
      <c r="A13" s="79" t="s">
        <v>618</v>
      </c>
      <c r="B13" s="74">
        <v>0</v>
      </c>
      <c r="C13" s="74"/>
      <c r="D13" s="172"/>
      <c r="E13" s="172"/>
      <c r="F13" s="172"/>
      <c r="G13" s="172"/>
      <c r="H13" s="172"/>
      <c r="I13" s="172"/>
      <c r="J13" s="172"/>
      <c r="K13" s="172"/>
      <c r="L13" s="172"/>
      <c r="M13" s="172"/>
      <c r="N13" s="172"/>
      <c r="O13" s="172"/>
      <c r="P13" s="172"/>
    </row>
    <row r="14" spans="1:16" ht="12.65" customHeight="1" x14ac:dyDescent="0.25">
      <c r="A14" s="79" t="s">
        <v>280</v>
      </c>
      <c r="B14" s="74">
        <v>625</v>
      </c>
      <c r="C14" s="74"/>
      <c r="D14" s="172"/>
      <c r="E14" s="172"/>
      <c r="F14" s="172"/>
      <c r="G14" s="172"/>
      <c r="H14" s="172"/>
      <c r="I14" s="172"/>
      <c r="J14" s="172"/>
      <c r="K14" s="172"/>
      <c r="L14" s="172"/>
      <c r="M14" s="172"/>
      <c r="N14" s="172"/>
      <c r="O14" s="172"/>
      <c r="P14" s="172"/>
    </row>
    <row r="15" spans="1:16" x14ac:dyDescent="0.25">
      <c r="A15" s="79" t="s">
        <v>621</v>
      </c>
      <c r="B15" s="74">
        <v>625</v>
      </c>
      <c r="C15" s="74"/>
      <c r="D15" s="172"/>
      <c r="E15" s="172"/>
      <c r="F15" s="172"/>
      <c r="G15" s="172"/>
      <c r="H15" s="172"/>
      <c r="I15" s="172"/>
      <c r="J15" s="172"/>
      <c r="K15" s="172"/>
      <c r="L15" s="172"/>
      <c r="M15" s="172"/>
      <c r="N15" s="172"/>
      <c r="O15" s="172"/>
      <c r="P15" s="172"/>
    </row>
    <row r="16" spans="1:16" x14ac:dyDescent="0.25">
      <c r="A16" s="79" t="s">
        <v>282</v>
      </c>
      <c r="B16" s="74" t="s">
        <v>589</v>
      </c>
      <c r="C16" s="74"/>
      <c r="D16" s="172"/>
      <c r="E16" s="172"/>
      <c r="F16" s="172"/>
      <c r="G16" s="172"/>
      <c r="H16" s="172"/>
      <c r="I16" s="172"/>
      <c r="J16" s="172"/>
      <c r="K16" s="172"/>
      <c r="L16" s="172"/>
      <c r="M16" s="172"/>
      <c r="N16" s="172"/>
      <c r="O16" s="172"/>
      <c r="P16" s="172"/>
    </row>
    <row r="17" spans="1:16" ht="12.65" customHeight="1" x14ac:dyDescent="0.25">
      <c r="A17" s="79" t="s">
        <v>693</v>
      </c>
      <c r="B17" s="180"/>
      <c r="C17" s="180"/>
      <c r="D17" s="172"/>
      <c r="E17" s="172"/>
      <c r="F17" s="172"/>
      <c r="G17" s="172"/>
      <c r="H17" s="172"/>
      <c r="I17" s="172"/>
      <c r="J17" s="172"/>
      <c r="K17" s="172"/>
      <c r="L17" s="172"/>
      <c r="M17" s="172"/>
      <c r="N17" s="172"/>
      <c r="O17" s="172"/>
      <c r="P17" s="172"/>
    </row>
    <row r="18" spans="1:16" x14ac:dyDescent="0.25">
      <c r="A18" s="79" t="s">
        <v>284</v>
      </c>
      <c r="B18" s="181">
        <v>45135</v>
      </c>
      <c r="C18" s="181"/>
      <c r="D18" s="172"/>
      <c r="E18" s="172"/>
      <c r="F18" s="172"/>
      <c r="G18" s="172"/>
      <c r="H18" s="172"/>
      <c r="I18" s="172"/>
      <c r="J18" s="172"/>
      <c r="K18" s="172"/>
      <c r="L18" s="172"/>
      <c r="M18" s="172"/>
      <c r="N18" s="172"/>
      <c r="O18" s="172"/>
      <c r="P18" s="172"/>
    </row>
    <row r="19" spans="1:16" x14ac:dyDescent="0.25">
      <c r="A19" s="79" t="s">
        <v>285</v>
      </c>
      <c r="B19" s="181">
        <v>45135</v>
      </c>
      <c r="C19" s="181"/>
      <c r="D19" s="172"/>
      <c r="E19" s="172"/>
      <c r="F19" s="172"/>
      <c r="G19" s="172"/>
      <c r="H19" s="172"/>
      <c r="I19" s="172"/>
      <c r="J19" s="172"/>
      <c r="K19" s="172"/>
      <c r="L19" s="172"/>
      <c r="M19" s="172"/>
      <c r="N19" s="172"/>
      <c r="O19" s="172"/>
      <c r="P19" s="172"/>
    </row>
    <row r="20" spans="1:16" x14ac:dyDescent="0.25">
      <c r="A20" s="79" t="s">
        <v>286</v>
      </c>
      <c r="B20" s="74" t="s">
        <v>294</v>
      </c>
      <c r="C20" s="74"/>
      <c r="D20" s="172"/>
      <c r="E20" s="172"/>
      <c r="F20" s="172"/>
      <c r="G20" s="172"/>
      <c r="H20" s="172"/>
      <c r="I20" s="172"/>
      <c r="J20" s="172"/>
      <c r="K20" s="172"/>
      <c r="L20" s="172"/>
      <c r="M20" s="172"/>
      <c r="N20" s="172"/>
      <c r="O20" s="172"/>
      <c r="P20" s="172"/>
    </row>
    <row r="21" spans="1:16" x14ac:dyDescent="0.25">
      <c r="A21" s="79" t="s">
        <v>287</v>
      </c>
      <c r="B21" s="74" t="s">
        <v>295</v>
      </c>
      <c r="C21" s="74"/>
      <c r="D21" s="172"/>
      <c r="E21" s="172"/>
      <c r="F21" s="172"/>
      <c r="G21" s="172"/>
      <c r="H21" s="172"/>
      <c r="I21" s="172"/>
      <c r="J21" s="172"/>
      <c r="K21" s="172"/>
      <c r="L21" s="172"/>
      <c r="M21" s="172"/>
      <c r="N21" s="172"/>
      <c r="O21" s="172"/>
      <c r="P21" s="172"/>
    </row>
    <row r="23" spans="1:16" x14ac:dyDescent="0.25">
      <c r="B23" s="84" t="str">
        <f>HYPERLINK("#'Factor List'!A1","Back to Factor List")</f>
        <v>Back to Factor List</v>
      </c>
    </row>
    <row r="24" spans="1:16" x14ac:dyDescent="0.25">
      <c r="B24" s="84" t="str">
        <f>HYPERLINK("#'Assumptions'!A1","Assumptions")</f>
        <v>Assumptions</v>
      </c>
    </row>
    <row r="26" spans="1:16" ht="13" x14ac:dyDescent="0.25">
      <c r="A26" s="85" t="s">
        <v>723</v>
      </c>
      <c r="B26" s="85">
        <v>0</v>
      </c>
      <c r="C26" s="85">
        <v>1</v>
      </c>
      <c r="D26" s="85">
        <v>2</v>
      </c>
      <c r="E26" s="85">
        <v>3</v>
      </c>
      <c r="F26" s="85">
        <v>4</v>
      </c>
      <c r="G26" s="85">
        <v>5</v>
      </c>
      <c r="H26" s="85">
        <v>6</v>
      </c>
      <c r="I26" s="85">
        <v>7</v>
      </c>
      <c r="J26" s="85">
        <v>8</v>
      </c>
      <c r="K26" s="85">
        <v>9</v>
      </c>
      <c r="L26" s="85">
        <v>10</v>
      </c>
      <c r="M26" s="85">
        <v>11</v>
      </c>
      <c r="N26" s="85">
        <v>12</v>
      </c>
      <c r="O26" s="85">
        <v>13</v>
      </c>
      <c r="P26" s="85">
        <v>14</v>
      </c>
    </row>
    <row r="27" spans="1:16" x14ac:dyDescent="0.25">
      <c r="A27" s="86">
        <v>0</v>
      </c>
      <c r="B27" s="88">
        <v>1</v>
      </c>
      <c r="C27" s="88">
        <v>0.94399999999999995</v>
      </c>
      <c r="D27" s="88">
        <v>0.89300000000000002</v>
      </c>
      <c r="E27" s="88">
        <v>0.84699999999999998</v>
      </c>
      <c r="F27" s="88">
        <v>0.80400000000000005</v>
      </c>
      <c r="G27" s="88">
        <v>0.76500000000000001</v>
      </c>
      <c r="H27" s="88">
        <v>0.72899999999999998</v>
      </c>
      <c r="I27" s="88">
        <v>0.69599999999999995</v>
      </c>
      <c r="J27" s="88">
        <v>0.66600000000000004</v>
      </c>
      <c r="K27" s="88">
        <v>0.63700000000000001</v>
      </c>
      <c r="L27" s="88">
        <v>0.61099999999999999</v>
      </c>
      <c r="M27" s="88">
        <v>0.58599999999999997</v>
      </c>
      <c r="N27" s="88">
        <v>0.56299999999999994</v>
      </c>
      <c r="O27" s="88">
        <v>0.54200000000000004</v>
      </c>
      <c r="P27" s="88">
        <v>0.52200000000000002</v>
      </c>
    </row>
    <row r="28" spans="1:16" x14ac:dyDescent="0.25">
      <c r="A28" s="86">
        <v>1</v>
      </c>
      <c r="B28" s="88">
        <v>0.995</v>
      </c>
      <c r="C28" s="88">
        <v>0.94</v>
      </c>
      <c r="D28" s="88">
        <v>0.88900000000000001</v>
      </c>
      <c r="E28" s="88">
        <v>0.84299999999999997</v>
      </c>
      <c r="F28" s="88">
        <v>0.80100000000000005</v>
      </c>
      <c r="G28" s="88">
        <v>0.76200000000000001</v>
      </c>
      <c r="H28" s="88">
        <v>0.72699999999999998</v>
      </c>
      <c r="I28" s="88">
        <v>0.69399999999999995</v>
      </c>
      <c r="J28" s="88">
        <v>0.66300000000000003</v>
      </c>
      <c r="K28" s="88">
        <v>0.63500000000000001</v>
      </c>
      <c r="L28" s="88">
        <v>0.60899999999999999</v>
      </c>
      <c r="M28" s="88">
        <v>0.58399999999999996</v>
      </c>
      <c r="N28" s="88">
        <v>0.56100000000000005</v>
      </c>
      <c r="O28" s="88">
        <v>0.54</v>
      </c>
      <c r="P28" s="88"/>
    </row>
    <row r="29" spans="1:16" x14ac:dyDescent="0.25">
      <c r="A29" s="86">
        <v>2</v>
      </c>
      <c r="B29" s="88">
        <v>0.99099999999999999</v>
      </c>
      <c r="C29" s="88">
        <v>0.93500000000000005</v>
      </c>
      <c r="D29" s="88">
        <v>0.88500000000000001</v>
      </c>
      <c r="E29" s="88">
        <v>0.83899999999999997</v>
      </c>
      <c r="F29" s="88">
        <v>0.79800000000000004</v>
      </c>
      <c r="G29" s="88">
        <v>0.75900000000000001</v>
      </c>
      <c r="H29" s="88">
        <v>0.72399999999999998</v>
      </c>
      <c r="I29" s="88">
        <v>0.69099999999999995</v>
      </c>
      <c r="J29" s="88">
        <v>0.66100000000000003</v>
      </c>
      <c r="K29" s="88">
        <v>0.63300000000000001</v>
      </c>
      <c r="L29" s="88">
        <v>0.60699999999999998</v>
      </c>
      <c r="M29" s="88">
        <v>0.58199999999999996</v>
      </c>
      <c r="N29" s="88">
        <v>0.56000000000000005</v>
      </c>
      <c r="O29" s="88">
        <v>0.53900000000000003</v>
      </c>
      <c r="P29" s="88"/>
    </row>
    <row r="30" spans="1:16" x14ac:dyDescent="0.25">
      <c r="A30" s="86">
        <v>3</v>
      </c>
      <c r="B30" s="88">
        <v>0.98599999999999999</v>
      </c>
      <c r="C30" s="88">
        <v>0.93100000000000005</v>
      </c>
      <c r="D30" s="88">
        <v>0.88100000000000001</v>
      </c>
      <c r="E30" s="88">
        <v>0.83599999999999997</v>
      </c>
      <c r="F30" s="88">
        <v>0.79400000000000004</v>
      </c>
      <c r="G30" s="88">
        <v>0.75600000000000001</v>
      </c>
      <c r="H30" s="88">
        <v>0.72099999999999997</v>
      </c>
      <c r="I30" s="88">
        <v>0.68899999999999995</v>
      </c>
      <c r="J30" s="88">
        <v>0.65800000000000003</v>
      </c>
      <c r="K30" s="88">
        <v>0.63100000000000001</v>
      </c>
      <c r="L30" s="88">
        <v>0.60499999999999998</v>
      </c>
      <c r="M30" s="88">
        <v>0.57999999999999996</v>
      </c>
      <c r="N30" s="88">
        <v>0.55800000000000005</v>
      </c>
      <c r="O30" s="88">
        <v>0.53700000000000003</v>
      </c>
      <c r="P30" s="88"/>
    </row>
    <row r="31" spans="1:16" x14ac:dyDescent="0.25">
      <c r="A31" s="86">
        <v>4</v>
      </c>
      <c r="B31" s="88">
        <v>0.98099999999999998</v>
      </c>
      <c r="C31" s="88">
        <v>0.92700000000000005</v>
      </c>
      <c r="D31" s="88">
        <v>0.878</v>
      </c>
      <c r="E31" s="88">
        <v>0.83199999999999996</v>
      </c>
      <c r="F31" s="88">
        <v>0.79100000000000004</v>
      </c>
      <c r="G31" s="88">
        <v>0.753</v>
      </c>
      <c r="H31" s="88">
        <v>0.71799999999999997</v>
      </c>
      <c r="I31" s="88">
        <v>0.68600000000000005</v>
      </c>
      <c r="J31" s="88">
        <v>0.65600000000000003</v>
      </c>
      <c r="K31" s="88">
        <v>0.628</v>
      </c>
      <c r="L31" s="88">
        <v>0.60299999999999998</v>
      </c>
      <c r="M31" s="88">
        <v>0.57799999999999996</v>
      </c>
      <c r="N31" s="88">
        <v>0.55600000000000005</v>
      </c>
      <c r="O31" s="88">
        <v>0.53500000000000003</v>
      </c>
      <c r="P31" s="88"/>
    </row>
    <row r="32" spans="1:16" x14ac:dyDescent="0.25">
      <c r="A32" s="86">
        <v>5</v>
      </c>
      <c r="B32" s="88">
        <v>0.97699999999999998</v>
      </c>
      <c r="C32" s="88">
        <v>0.92300000000000004</v>
      </c>
      <c r="D32" s="88">
        <v>0.874</v>
      </c>
      <c r="E32" s="88">
        <v>0.82899999999999996</v>
      </c>
      <c r="F32" s="88">
        <v>0.78800000000000003</v>
      </c>
      <c r="G32" s="88">
        <v>0.75</v>
      </c>
      <c r="H32" s="88">
        <v>0.71499999999999997</v>
      </c>
      <c r="I32" s="88">
        <v>0.68300000000000005</v>
      </c>
      <c r="J32" s="88">
        <v>0.65400000000000003</v>
      </c>
      <c r="K32" s="88">
        <v>0.626</v>
      </c>
      <c r="L32" s="88">
        <v>0.6</v>
      </c>
      <c r="M32" s="88">
        <v>0.57699999999999996</v>
      </c>
      <c r="N32" s="88">
        <v>0.55400000000000005</v>
      </c>
      <c r="O32" s="88">
        <v>0.53400000000000003</v>
      </c>
      <c r="P32" s="88"/>
    </row>
    <row r="33" spans="1:16" x14ac:dyDescent="0.25">
      <c r="A33" s="86">
        <v>6</v>
      </c>
      <c r="B33" s="88">
        <v>0.97199999999999998</v>
      </c>
      <c r="C33" s="88">
        <v>0.91800000000000004</v>
      </c>
      <c r="D33" s="88">
        <v>0.87</v>
      </c>
      <c r="E33" s="88">
        <v>0.82499999999999996</v>
      </c>
      <c r="F33" s="88">
        <v>0.78500000000000003</v>
      </c>
      <c r="G33" s="88">
        <v>0.747</v>
      </c>
      <c r="H33" s="88">
        <v>0.71299999999999997</v>
      </c>
      <c r="I33" s="88">
        <v>0.68100000000000005</v>
      </c>
      <c r="J33" s="88">
        <v>0.65100000000000002</v>
      </c>
      <c r="K33" s="88">
        <v>0.624</v>
      </c>
      <c r="L33" s="88">
        <v>0.59799999999999998</v>
      </c>
      <c r="M33" s="88">
        <v>0.57499999999999996</v>
      </c>
      <c r="N33" s="88">
        <v>0.55200000000000005</v>
      </c>
      <c r="O33" s="88">
        <v>0.53200000000000003</v>
      </c>
      <c r="P33" s="88"/>
    </row>
    <row r="34" spans="1:16" x14ac:dyDescent="0.25">
      <c r="A34" s="86">
        <v>7</v>
      </c>
      <c r="B34" s="88">
        <v>0.96699999999999997</v>
      </c>
      <c r="C34" s="88">
        <v>0.91400000000000003</v>
      </c>
      <c r="D34" s="88">
        <v>0.86599999999999999</v>
      </c>
      <c r="E34" s="88">
        <v>0.82199999999999995</v>
      </c>
      <c r="F34" s="88">
        <v>0.78100000000000003</v>
      </c>
      <c r="G34" s="88">
        <v>0.74399999999999999</v>
      </c>
      <c r="H34" s="88">
        <v>0.71</v>
      </c>
      <c r="I34" s="88">
        <v>0.67800000000000005</v>
      </c>
      <c r="J34" s="88">
        <v>0.64900000000000002</v>
      </c>
      <c r="K34" s="88">
        <v>0.622</v>
      </c>
      <c r="L34" s="88">
        <v>0.59599999999999997</v>
      </c>
      <c r="M34" s="88">
        <v>0.57299999999999995</v>
      </c>
      <c r="N34" s="88">
        <v>0.55100000000000005</v>
      </c>
      <c r="O34" s="88">
        <v>0.53</v>
      </c>
      <c r="P34" s="88"/>
    </row>
    <row r="35" spans="1:16" x14ac:dyDescent="0.25">
      <c r="A35" s="86">
        <v>8</v>
      </c>
      <c r="B35" s="88">
        <v>0.96299999999999997</v>
      </c>
      <c r="C35" s="88">
        <v>0.91</v>
      </c>
      <c r="D35" s="88">
        <v>0.86199999999999999</v>
      </c>
      <c r="E35" s="88">
        <v>0.81799999999999995</v>
      </c>
      <c r="F35" s="88">
        <v>0.77800000000000002</v>
      </c>
      <c r="G35" s="88">
        <v>0.74099999999999999</v>
      </c>
      <c r="H35" s="88">
        <v>0.70699999999999996</v>
      </c>
      <c r="I35" s="88">
        <v>0.67600000000000005</v>
      </c>
      <c r="J35" s="88">
        <v>0.64700000000000002</v>
      </c>
      <c r="K35" s="88">
        <v>0.62</v>
      </c>
      <c r="L35" s="88">
        <v>0.59399999999999997</v>
      </c>
      <c r="M35" s="88">
        <v>0.57099999999999995</v>
      </c>
      <c r="N35" s="88">
        <v>0.54900000000000004</v>
      </c>
      <c r="O35" s="88">
        <v>0.52900000000000003</v>
      </c>
      <c r="P35" s="88"/>
    </row>
    <row r="36" spans="1:16" x14ac:dyDescent="0.25">
      <c r="A36" s="86">
        <v>9</v>
      </c>
      <c r="B36" s="88">
        <v>0.95799999999999996</v>
      </c>
      <c r="C36" s="88">
        <v>0.90600000000000003</v>
      </c>
      <c r="D36" s="88">
        <v>0.85799999999999998</v>
      </c>
      <c r="E36" s="88">
        <v>0.81499999999999995</v>
      </c>
      <c r="F36" s="88">
        <v>0.77500000000000002</v>
      </c>
      <c r="G36" s="88">
        <v>0.73799999999999999</v>
      </c>
      <c r="H36" s="88">
        <v>0.70399999999999996</v>
      </c>
      <c r="I36" s="88">
        <v>0.67300000000000004</v>
      </c>
      <c r="J36" s="88">
        <v>0.64400000000000002</v>
      </c>
      <c r="K36" s="88">
        <v>0.61699999999999999</v>
      </c>
      <c r="L36" s="88">
        <v>0.59199999999999997</v>
      </c>
      <c r="M36" s="88">
        <v>0.56899999999999995</v>
      </c>
      <c r="N36" s="88">
        <v>0.54700000000000004</v>
      </c>
      <c r="O36" s="88">
        <v>0.52700000000000002</v>
      </c>
      <c r="P36" s="88"/>
    </row>
    <row r="37" spans="1:16" x14ac:dyDescent="0.25">
      <c r="A37" s="86">
        <v>10</v>
      </c>
      <c r="B37" s="88">
        <v>0.95299999999999996</v>
      </c>
      <c r="C37" s="88">
        <v>0.90100000000000002</v>
      </c>
      <c r="D37" s="88">
        <v>0.85399999999999998</v>
      </c>
      <c r="E37" s="88">
        <v>0.81100000000000005</v>
      </c>
      <c r="F37" s="88">
        <v>0.77200000000000002</v>
      </c>
      <c r="G37" s="88">
        <v>0.73499999999999999</v>
      </c>
      <c r="H37" s="88">
        <v>0.70199999999999996</v>
      </c>
      <c r="I37" s="88">
        <v>0.67100000000000004</v>
      </c>
      <c r="J37" s="88">
        <v>0.64200000000000002</v>
      </c>
      <c r="K37" s="88">
        <v>0.61499999999999999</v>
      </c>
      <c r="L37" s="88">
        <v>0.59</v>
      </c>
      <c r="M37" s="88">
        <v>0.56699999999999995</v>
      </c>
      <c r="N37" s="88">
        <v>0.54500000000000004</v>
      </c>
      <c r="O37" s="88">
        <v>0.52500000000000002</v>
      </c>
      <c r="P37" s="88"/>
    </row>
    <row r="38" spans="1:16" x14ac:dyDescent="0.25">
      <c r="A38" s="86">
        <v>11</v>
      </c>
      <c r="B38" s="88">
        <v>0.94899999999999995</v>
      </c>
      <c r="C38" s="88">
        <v>0.89700000000000002</v>
      </c>
      <c r="D38" s="88">
        <v>0.85</v>
      </c>
      <c r="E38" s="88">
        <v>0.80800000000000005</v>
      </c>
      <c r="F38" s="88">
        <v>0.76800000000000002</v>
      </c>
      <c r="G38" s="88">
        <v>0.73199999999999998</v>
      </c>
      <c r="H38" s="88">
        <v>0.69899999999999995</v>
      </c>
      <c r="I38" s="88">
        <v>0.66800000000000004</v>
      </c>
      <c r="J38" s="88">
        <v>0.64</v>
      </c>
      <c r="K38" s="88">
        <v>0.61299999999999999</v>
      </c>
      <c r="L38" s="88">
        <v>0.58799999999999997</v>
      </c>
      <c r="M38" s="88">
        <v>0.56499999999999995</v>
      </c>
      <c r="N38" s="88">
        <v>0.54400000000000004</v>
      </c>
      <c r="O38" s="88">
        <v>0.52400000000000002</v>
      </c>
      <c r="P38" s="88"/>
    </row>
    <row r="44" spans="1:16" ht="39.65" customHeight="1" x14ac:dyDescent="0.25"/>
    <row r="46" spans="1:16" ht="27.65" customHeight="1" x14ac:dyDescent="0.25"/>
  </sheetData>
  <sheetProtection algorithmName="SHA-512" hashValue="3uwm13pH4jbr8KvWpnufUCNZv8OJzCHhFLXaLcSoQ2ZxfiNZUCIOxe8vo6e5Swp5unbFbi1bSbYylRm99CGVBQ==" saltValue="qxVLCUb6SvgQ8sl6vcVfSQ==" spinCount="100000" sheet="1" objects="1" scenarios="1"/>
  <conditionalFormatting sqref="A6:A21">
    <cfRule type="expression" dxfId="61" priority="9" stopIfTrue="1">
      <formula>MOD(ROW(),2)=0</formula>
    </cfRule>
    <cfRule type="expression" dxfId="60" priority="10" stopIfTrue="1">
      <formula>MOD(ROW(),2)&lt;&gt;0</formula>
    </cfRule>
  </conditionalFormatting>
  <conditionalFormatting sqref="A26:A38">
    <cfRule type="expression" dxfId="59" priority="25" stopIfTrue="1">
      <formula>MOD(ROW(),2)=0</formula>
    </cfRule>
    <cfRule type="expression" dxfId="58" priority="26" stopIfTrue="1">
      <formula>MOD(ROW(),2)&lt;&gt;0</formula>
    </cfRule>
  </conditionalFormatting>
  <conditionalFormatting sqref="B6:P21">
    <cfRule type="expression" dxfId="57" priority="1" stopIfTrue="1">
      <formula>MOD(ROW(),2)=0</formula>
    </cfRule>
    <cfRule type="expression" dxfId="56" priority="2" stopIfTrue="1">
      <formula>MOD(ROW(),2)&lt;&gt;0</formula>
    </cfRule>
  </conditionalFormatting>
  <conditionalFormatting sqref="B26:P38">
    <cfRule type="expression" dxfId="55" priority="27" stopIfTrue="1">
      <formula>MOD(ROW(),2)=0</formula>
    </cfRule>
    <cfRule type="expression" dxfId="54" priority="28"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1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F00-000000000000}">
  <sheetPr codeName="Sheet129"/>
  <dimension ref="A1:AX46"/>
  <sheetViews>
    <sheetView showGridLines="0" zoomScale="85" zoomScaleNormal="85" workbookViewId="0">
      <selection activeCell="B23" sqref="B23"/>
    </sheetView>
  </sheetViews>
  <sheetFormatPr defaultColWidth="10" defaultRowHeight="12.5" x14ac:dyDescent="0.25"/>
  <cols>
    <col min="1" max="1" width="31.54296875" style="27" customWidth="1"/>
    <col min="2" max="50" width="22.54296875" style="27" customWidth="1"/>
    <col min="51" max="16384" width="10" style="27"/>
  </cols>
  <sheetData>
    <row r="1" spans="1:50" ht="20" x14ac:dyDescent="0.4">
      <c r="A1" s="39" t="s">
        <v>0</v>
      </c>
      <c r="B1" s="40"/>
      <c r="C1" s="40"/>
      <c r="D1" s="40"/>
      <c r="E1" s="40"/>
      <c r="F1" s="40"/>
      <c r="G1" s="40"/>
      <c r="H1" s="40"/>
      <c r="I1" s="40"/>
      <c r="L1" s="84"/>
    </row>
    <row r="2" spans="1:50" ht="15.5" x14ac:dyDescent="0.35">
      <c r="A2" s="83" t="str">
        <f>'[6]Purpose of spreadsheet'!A2</f>
        <v>Police_EW - Scheme Pays factors</v>
      </c>
      <c r="B2" s="42"/>
      <c r="C2" s="42"/>
      <c r="D2" s="42"/>
      <c r="E2" s="42"/>
      <c r="F2" s="42"/>
      <c r="G2" s="42"/>
      <c r="H2" s="42"/>
      <c r="I2" s="42"/>
    </row>
    <row r="3" spans="1:50" ht="15.5" x14ac:dyDescent="0.35">
      <c r="A3" s="43" t="str">
        <f>TABLE_FACTOR_TYPE_1&amp;" - x-"&amp;TABLE_SERIES_NUMBER_1</f>
        <v>Scheme Pays AA - x-626</v>
      </c>
      <c r="B3" s="42"/>
      <c r="C3" s="42"/>
      <c r="D3" s="42"/>
      <c r="E3" s="42"/>
      <c r="F3" s="42"/>
      <c r="G3" s="42"/>
      <c r="H3" s="42"/>
      <c r="I3" s="42"/>
    </row>
    <row r="6" spans="1:50" ht="13" x14ac:dyDescent="0.3">
      <c r="A6" s="78" t="s">
        <v>610</v>
      </c>
      <c r="B6" s="73" t="s">
        <v>611</v>
      </c>
      <c r="C6" s="73"/>
      <c r="D6" s="172"/>
      <c r="E6" s="172"/>
      <c r="F6" s="172"/>
      <c r="G6" s="172"/>
      <c r="H6" s="172"/>
      <c r="I6" s="172"/>
      <c r="J6" s="172"/>
      <c r="K6" s="172"/>
      <c r="L6" s="172"/>
      <c r="M6" s="172"/>
      <c r="N6" s="172"/>
      <c r="O6" s="172"/>
      <c r="P6" s="172"/>
      <c r="Q6" s="172"/>
      <c r="R6" s="172"/>
      <c r="S6" s="172"/>
      <c r="T6" s="172"/>
      <c r="U6" s="172"/>
      <c r="V6" s="172"/>
      <c r="W6" s="172"/>
      <c r="X6" s="172"/>
      <c r="Y6" s="172"/>
      <c r="Z6" s="172"/>
      <c r="AA6" s="172"/>
      <c r="AB6" s="172"/>
      <c r="AC6" s="172"/>
      <c r="AD6" s="172"/>
      <c r="AE6" s="172"/>
      <c r="AF6" s="172"/>
      <c r="AG6" s="172"/>
      <c r="AH6" s="172"/>
      <c r="AI6" s="172"/>
      <c r="AJ6" s="172"/>
      <c r="AK6" s="172"/>
      <c r="AL6" s="172"/>
      <c r="AM6" s="172"/>
      <c r="AN6" s="172"/>
      <c r="AO6" s="172"/>
      <c r="AP6" s="172"/>
      <c r="AQ6" s="172"/>
      <c r="AR6" s="172"/>
      <c r="AS6" s="172"/>
      <c r="AT6" s="172"/>
      <c r="AU6" s="172"/>
      <c r="AV6" s="172"/>
      <c r="AW6" s="172"/>
      <c r="AX6" s="172"/>
    </row>
    <row r="7" spans="1:50" x14ac:dyDescent="0.25">
      <c r="A7" s="79" t="s">
        <v>274</v>
      </c>
      <c r="B7" s="74" t="s">
        <v>72</v>
      </c>
      <c r="C7" s="74"/>
      <c r="D7" s="172"/>
      <c r="E7" s="172"/>
      <c r="F7" s="172"/>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72"/>
      <c r="AL7" s="172"/>
      <c r="AM7" s="172"/>
      <c r="AN7" s="172"/>
      <c r="AO7" s="172"/>
      <c r="AP7" s="172"/>
      <c r="AQ7" s="172"/>
      <c r="AR7" s="172"/>
      <c r="AS7" s="172"/>
      <c r="AT7" s="172"/>
      <c r="AU7" s="172"/>
      <c r="AV7" s="172"/>
      <c r="AW7" s="172"/>
      <c r="AX7" s="172"/>
    </row>
    <row r="8" spans="1:50" x14ac:dyDescent="0.25">
      <c r="A8" s="79" t="s">
        <v>275</v>
      </c>
      <c r="B8" s="74">
        <v>2015</v>
      </c>
      <c r="C8" s="74"/>
      <c r="D8" s="172"/>
      <c r="E8" s="172"/>
      <c r="F8" s="172"/>
      <c r="G8" s="172"/>
      <c r="H8" s="172"/>
      <c r="I8" s="172"/>
      <c r="J8" s="172"/>
      <c r="K8" s="172"/>
      <c r="L8" s="172"/>
      <c r="M8" s="172"/>
      <c r="N8" s="172"/>
      <c r="O8" s="172"/>
      <c r="P8" s="172"/>
      <c r="Q8" s="172"/>
      <c r="R8" s="172"/>
      <c r="S8" s="172"/>
      <c r="T8" s="172"/>
      <c r="U8" s="172"/>
      <c r="V8" s="172"/>
      <c r="W8" s="172"/>
      <c r="X8" s="172"/>
      <c r="Y8" s="172"/>
      <c r="Z8" s="172"/>
      <c r="AA8" s="172"/>
      <c r="AB8" s="172"/>
      <c r="AC8" s="172"/>
      <c r="AD8" s="172"/>
      <c r="AE8" s="172"/>
      <c r="AF8" s="172"/>
      <c r="AG8" s="172"/>
      <c r="AH8" s="172"/>
      <c r="AI8" s="172"/>
      <c r="AJ8" s="172"/>
      <c r="AK8" s="172"/>
      <c r="AL8" s="172"/>
      <c r="AM8" s="172"/>
      <c r="AN8" s="172"/>
      <c r="AO8" s="172"/>
      <c r="AP8" s="172"/>
      <c r="AQ8" s="172"/>
      <c r="AR8" s="172"/>
      <c r="AS8" s="172"/>
      <c r="AT8" s="172"/>
      <c r="AU8" s="172"/>
      <c r="AV8" s="172"/>
      <c r="AW8" s="172"/>
      <c r="AX8" s="172"/>
    </row>
    <row r="9" spans="1:50" x14ac:dyDescent="0.25">
      <c r="A9" s="79" t="s">
        <v>276</v>
      </c>
      <c r="B9" s="74" t="s">
        <v>561</v>
      </c>
      <c r="C9" s="74"/>
      <c r="D9" s="172"/>
      <c r="E9" s="172"/>
      <c r="F9" s="172"/>
      <c r="G9" s="172"/>
      <c r="H9" s="172"/>
      <c r="I9" s="172"/>
      <c r="J9" s="172"/>
      <c r="K9" s="172"/>
      <c r="L9" s="172"/>
      <c r="M9" s="172"/>
      <c r="N9" s="172"/>
      <c r="O9" s="172"/>
      <c r="P9" s="172"/>
      <c r="Q9" s="172"/>
      <c r="R9" s="172"/>
      <c r="S9" s="172"/>
      <c r="T9" s="172"/>
      <c r="U9" s="172"/>
      <c r="V9" s="172"/>
      <c r="W9" s="172"/>
      <c r="X9" s="172"/>
      <c r="Y9" s="172"/>
      <c r="Z9" s="172"/>
      <c r="AA9" s="172"/>
      <c r="AB9" s="172"/>
      <c r="AC9" s="172"/>
      <c r="AD9" s="172"/>
      <c r="AE9" s="172"/>
      <c r="AF9" s="172"/>
      <c r="AG9" s="172"/>
      <c r="AH9" s="172"/>
      <c r="AI9" s="172"/>
      <c r="AJ9" s="172"/>
      <c r="AK9" s="172"/>
      <c r="AL9" s="172"/>
      <c r="AM9" s="172"/>
      <c r="AN9" s="172"/>
      <c r="AO9" s="172"/>
      <c r="AP9" s="172"/>
      <c r="AQ9" s="172"/>
      <c r="AR9" s="172"/>
      <c r="AS9" s="172"/>
      <c r="AT9" s="172"/>
      <c r="AU9" s="172"/>
      <c r="AV9" s="172"/>
      <c r="AW9" s="172"/>
      <c r="AX9" s="172"/>
    </row>
    <row r="10" spans="1:50" ht="12.65" customHeight="1" x14ac:dyDescent="0.25">
      <c r="A10" s="79" t="s">
        <v>6</v>
      </c>
      <c r="B10" s="74" t="s">
        <v>590</v>
      </c>
      <c r="C10" s="74"/>
      <c r="D10" s="172"/>
      <c r="E10" s="172"/>
      <c r="F10" s="172"/>
      <c r="G10" s="172"/>
      <c r="H10" s="172"/>
      <c r="I10" s="172"/>
      <c r="J10" s="172"/>
      <c r="K10" s="172"/>
      <c r="L10" s="172"/>
      <c r="M10" s="172"/>
      <c r="N10" s="172"/>
      <c r="O10" s="172"/>
      <c r="P10" s="172"/>
      <c r="Q10" s="172"/>
      <c r="R10" s="172"/>
      <c r="S10" s="172"/>
      <c r="T10" s="172"/>
      <c r="U10" s="172"/>
      <c r="V10" s="172"/>
      <c r="W10" s="172"/>
      <c r="X10" s="172"/>
      <c r="Y10" s="172"/>
      <c r="Z10" s="172"/>
      <c r="AA10" s="172"/>
      <c r="AB10" s="172"/>
      <c r="AC10" s="172"/>
      <c r="AD10" s="172"/>
      <c r="AE10" s="172"/>
      <c r="AF10" s="172"/>
      <c r="AG10" s="172"/>
      <c r="AH10" s="172"/>
      <c r="AI10" s="172"/>
      <c r="AJ10" s="172"/>
      <c r="AK10" s="172"/>
      <c r="AL10" s="172"/>
      <c r="AM10" s="172"/>
      <c r="AN10" s="172"/>
      <c r="AO10" s="172"/>
      <c r="AP10" s="172"/>
      <c r="AQ10" s="172"/>
      <c r="AR10" s="172"/>
      <c r="AS10" s="172"/>
      <c r="AT10" s="172"/>
      <c r="AU10" s="172"/>
      <c r="AV10" s="172"/>
      <c r="AW10" s="172"/>
      <c r="AX10" s="172"/>
    </row>
    <row r="11" spans="1:50" x14ac:dyDescent="0.25">
      <c r="A11" s="79" t="s">
        <v>277</v>
      </c>
      <c r="B11" s="74" t="s">
        <v>424</v>
      </c>
      <c r="C11" s="74"/>
      <c r="D11" s="172"/>
      <c r="E11" s="172"/>
      <c r="F11" s="172"/>
      <c r="G11" s="172"/>
      <c r="H11" s="172"/>
      <c r="I11" s="172"/>
      <c r="J11" s="172"/>
      <c r="K11" s="172"/>
      <c r="L11" s="172"/>
      <c r="M11" s="172"/>
      <c r="N11" s="172"/>
      <c r="O11" s="172"/>
      <c r="P11" s="172"/>
      <c r="Q11" s="172"/>
      <c r="R11" s="172"/>
      <c r="S11" s="172"/>
      <c r="T11" s="172"/>
      <c r="U11" s="172"/>
      <c r="V11" s="172"/>
      <c r="W11" s="172"/>
      <c r="X11" s="172"/>
      <c r="Y11" s="172"/>
      <c r="Z11" s="172"/>
      <c r="AA11" s="172"/>
      <c r="AB11" s="172"/>
      <c r="AC11" s="172"/>
      <c r="AD11" s="172"/>
      <c r="AE11" s="172"/>
      <c r="AF11" s="172"/>
      <c r="AG11" s="172"/>
      <c r="AH11" s="172"/>
      <c r="AI11" s="172"/>
      <c r="AJ11" s="172"/>
      <c r="AK11" s="172"/>
      <c r="AL11" s="172"/>
      <c r="AM11" s="172"/>
      <c r="AN11" s="172"/>
      <c r="AO11" s="172"/>
      <c r="AP11" s="172"/>
      <c r="AQ11" s="172"/>
      <c r="AR11" s="172"/>
      <c r="AS11" s="172"/>
      <c r="AT11" s="172"/>
      <c r="AU11" s="172"/>
      <c r="AV11" s="172"/>
      <c r="AW11" s="172"/>
      <c r="AX11" s="172"/>
    </row>
    <row r="12" spans="1:50" ht="12.65" customHeight="1" x14ac:dyDescent="0.25">
      <c r="A12" s="79" t="s">
        <v>278</v>
      </c>
      <c r="B12" s="74" t="s">
        <v>467</v>
      </c>
      <c r="C12" s="74"/>
      <c r="D12" s="172"/>
      <c r="E12" s="172"/>
      <c r="F12" s="172"/>
      <c r="G12" s="172"/>
      <c r="H12" s="172"/>
      <c r="I12" s="172"/>
      <c r="J12" s="172"/>
      <c r="K12" s="172"/>
      <c r="L12" s="172"/>
      <c r="M12" s="172"/>
      <c r="N12" s="172"/>
      <c r="O12" s="172"/>
      <c r="P12" s="172"/>
      <c r="Q12" s="172"/>
      <c r="R12" s="172"/>
      <c r="S12" s="172"/>
      <c r="T12" s="172"/>
      <c r="U12" s="172"/>
      <c r="V12" s="172"/>
      <c r="W12" s="172"/>
      <c r="X12" s="172"/>
      <c r="Y12" s="172"/>
      <c r="Z12" s="172"/>
      <c r="AA12" s="172"/>
      <c r="AB12" s="172"/>
      <c r="AC12" s="172"/>
      <c r="AD12" s="172"/>
      <c r="AE12" s="172"/>
      <c r="AF12" s="172"/>
      <c r="AG12" s="172"/>
      <c r="AH12" s="172"/>
      <c r="AI12" s="172"/>
      <c r="AJ12" s="172"/>
      <c r="AK12" s="172"/>
      <c r="AL12" s="172"/>
      <c r="AM12" s="172"/>
      <c r="AN12" s="172"/>
      <c r="AO12" s="172"/>
      <c r="AP12" s="172"/>
      <c r="AQ12" s="172"/>
      <c r="AR12" s="172"/>
      <c r="AS12" s="172"/>
      <c r="AT12" s="172"/>
      <c r="AU12" s="172"/>
      <c r="AV12" s="172"/>
      <c r="AW12" s="172"/>
      <c r="AX12" s="172"/>
    </row>
    <row r="13" spans="1:50" ht="12.65" customHeight="1" x14ac:dyDescent="0.25">
      <c r="A13" s="79" t="s">
        <v>618</v>
      </c>
      <c r="B13" s="74">
        <v>0</v>
      </c>
      <c r="C13" s="74"/>
      <c r="D13" s="172"/>
      <c r="E13" s="172"/>
      <c r="F13" s="172"/>
      <c r="G13" s="172"/>
      <c r="H13" s="172"/>
      <c r="I13" s="172"/>
      <c r="J13" s="172"/>
      <c r="K13" s="172"/>
      <c r="L13" s="172"/>
      <c r="M13" s="172"/>
      <c r="N13" s="172"/>
      <c r="O13" s="172"/>
      <c r="P13" s="172"/>
      <c r="Q13" s="172"/>
      <c r="R13" s="172"/>
      <c r="S13" s="172"/>
      <c r="T13" s="172"/>
      <c r="U13" s="172"/>
      <c r="V13" s="172"/>
      <c r="W13" s="172"/>
      <c r="X13" s="172"/>
      <c r="Y13" s="172"/>
      <c r="Z13" s="172"/>
      <c r="AA13" s="172"/>
      <c r="AB13" s="172"/>
      <c r="AC13" s="172"/>
      <c r="AD13" s="172"/>
      <c r="AE13" s="172"/>
      <c r="AF13" s="172"/>
      <c r="AG13" s="172"/>
      <c r="AH13" s="172"/>
      <c r="AI13" s="172"/>
      <c r="AJ13" s="172"/>
      <c r="AK13" s="172"/>
      <c r="AL13" s="172"/>
      <c r="AM13" s="172"/>
      <c r="AN13" s="172"/>
      <c r="AO13" s="172"/>
      <c r="AP13" s="172"/>
      <c r="AQ13" s="172"/>
      <c r="AR13" s="172"/>
      <c r="AS13" s="172"/>
      <c r="AT13" s="172"/>
      <c r="AU13" s="172"/>
      <c r="AV13" s="172"/>
      <c r="AW13" s="172"/>
      <c r="AX13" s="172"/>
    </row>
    <row r="14" spans="1:50" ht="12.65" customHeight="1" x14ac:dyDescent="0.25">
      <c r="A14" s="79" t="s">
        <v>280</v>
      </c>
      <c r="B14" s="74">
        <v>626</v>
      </c>
      <c r="C14" s="74"/>
      <c r="D14" s="172"/>
      <c r="E14" s="172"/>
      <c r="F14" s="172"/>
      <c r="G14" s="172"/>
      <c r="H14" s="172"/>
      <c r="I14" s="172"/>
      <c r="J14" s="172"/>
      <c r="K14" s="172"/>
      <c r="L14" s="172"/>
      <c r="M14" s="172"/>
      <c r="N14" s="172"/>
      <c r="O14" s="172"/>
      <c r="P14" s="172"/>
      <c r="Q14" s="172"/>
      <c r="R14" s="172"/>
      <c r="S14" s="172"/>
      <c r="T14" s="172"/>
      <c r="U14" s="172"/>
      <c r="V14" s="172"/>
      <c r="W14" s="172"/>
      <c r="X14" s="172"/>
      <c r="Y14" s="172"/>
      <c r="Z14" s="172"/>
      <c r="AA14" s="172"/>
      <c r="AB14" s="172"/>
      <c r="AC14" s="172"/>
      <c r="AD14" s="172"/>
      <c r="AE14" s="172"/>
      <c r="AF14" s="172"/>
      <c r="AG14" s="172"/>
      <c r="AH14" s="172"/>
      <c r="AI14" s="172"/>
      <c r="AJ14" s="172"/>
      <c r="AK14" s="172"/>
      <c r="AL14" s="172"/>
      <c r="AM14" s="172"/>
      <c r="AN14" s="172"/>
      <c r="AO14" s="172"/>
      <c r="AP14" s="172"/>
      <c r="AQ14" s="172"/>
      <c r="AR14" s="172"/>
      <c r="AS14" s="172"/>
      <c r="AT14" s="172"/>
      <c r="AU14" s="172"/>
      <c r="AV14" s="172"/>
      <c r="AW14" s="172"/>
      <c r="AX14" s="172"/>
    </row>
    <row r="15" spans="1:50" x14ac:dyDescent="0.25">
      <c r="A15" s="79" t="s">
        <v>621</v>
      </c>
      <c r="B15" s="74">
        <v>626</v>
      </c>
      <c r="C15" s="74"/>
      <c r="D15" s="172"/>
      <c r="E15" s="172"/>
      <c r="F15" s="172"/>
      <c r="G15" s="172"/>
      <c r="H15" s="172"/>
      <c r="I15" s="172"/>
      <c r="J15" s="172"/>
      <c r="K15" s="172"/>
      <c r="L15" s="172"/>
      <c r="M15" s="172"/>
      <c r="N15" s="172"/>
      <c r="O15" s="172"/>
      <c r="P15" s="172"/>
      <c r="Q15" s="172"/>
      <c r="R15" s="172"/>
      <c r="S15" s="172"/>
      <c r="T15" s="172"/>
      <c r="U15" s="172"/>
      <c r="V15" s="172"/>
      <c r="W15" s="172"/>
      <c r="X15" s="172"/>
      <c r="Y15" s="172"/>
      <c r="Z15" s="172"/>
      <c r="AA15" s="172"/>
      <c r="AB15" s="172"/>
      <c r="AC15" s="172"/>
      <c r="AD15" s="172"/>
      <c r="AE15" s="172"/>
      <c r="AF15" s="172"/>
      <c r="AG15" s="172"/>
      <c r="AH15" s="172"/>
      <c r="AI15" s="172"/>
      <c r="AJ15" s="172"/>
      <c r="AK15" s="172"/>
      <c r="AL15" s="172"/>
      <c r="AM15" s="172"/>
      <c r="AN15" s="172"/>
      <c r="AO15" s="172"/>
      <c r="AP15" s="172"/>
      <c r="AQ15" s="172"/>
      <c r="AR15" s="172"/>
      <c r="AS15" s="172"/>
      <c r="AT15" s="172"/>
      <c r="AU15" s="172"/>
      <c r="AV15" s="172"/>
      <c r="AW15" s="172"/>
      <c r="AX15" s="172"/>
    </row>
    <row r="16" spans="1:50" x14ac:dyDescent="0.25">
      <c r="A16" s="79" t="s">
        <v>282</v>
      </c>
      <c r="B16" s="74" t="s">
        <v>592</v>
      </c>
      <c r="C16" s="74"/>
      <c r="D16" s="172"/>
      <c r="E16" s="172"/>
      <c r="F16" s="172"/>
      <c r="G16" s="172"/>
      <c r="H16" s="172"/>
      <c r="I16" s="172"/>
      <c r="J16" s="172"/>
      <c r="K16" s="172"/>
      <c r="L16" s="172"/>
      <c r="M16" s="172"/>
      <c r="N16" s="172"/>
      <c r="O16" s="172"/>
      <c r="P16" s="172"/>
      <c r="Q16" s="172"/>
      <c r="R16" s="172"/>
      <c r="S16" s="172"/>
      <c r="T16" s="172"/>
      <c r="U16" s="172"/>
      <c r="V16" s="172"/>
      <c r="W16" s="172"/>
      <c r="X16" s="172"/>
      <c r="Y16" s="172"/>
      <c r="Z16" s="172"/>
      <c r="AA16" s="172"/>
      <c r="AB16" s="172"/>
      <c r="AC16" s="172"/>
      <c r="AD16" s="172"/>
      <c r="AE16" s="172"/>
      <c r="AF16" s="172"/>
      <c r="AG16" s="172"/>
      <c r="AH16" s="172"/>
      <c r="AI16" s="172"/>
      <c r="AJ16" s="172"/>
      <c r="AK16" s="172"/>
      <c r="AL16" s="172"/>
      <c r="AM16" s="172"/>
      <c r="AN16" s="172"/>
      <c r="AO16" s="172"/>
      <c r="AP16" s="172"/>
      <c r="AQ16" s="172"/>
      <c r="AR16" s="172"/>
      <c r="AS16" s="172"/>
      <c r="AT16" s="172"/>
      <c r="AU16" s="172"/>
      <c r="AV16" s="172"/>
      <c r="AW16" s="172"/>
      <c r="AX16" s="172"/>
    </row>
    <row r="17" spans="1:50" ht="12.65" customHeight="1" x14ac:dyDescent="0.25">
      <c r="A17" s="79" t="s">
        <v>693</v>
      </c>
      <c r="B17" s="180"/>
      <c r="C17" s="180"/>
      <c r="D17" s="172"/>
      <c r="E17" s="172"/>
      <c r="F17" s="172"/>
      <c r="G17" s="172"/>
      <c r="H17" s="172"/>
      <c r="I17" s="172"/>
      <c r="J17" s="172"/>
      <c r="K17" s="172"/>
      <c r="L17" s="172"/>
      <c r="M17" s="172"/>
      <c r="N17" s="172"/>
      <c r="O17" s="172"/>
      <c r="P17" s="172"/>
      <c r="Q17" s="172"/>
      <c r="R17" s="172"/>
      <c r="S17" s="172"/>
      <c r="T17" s="172"/>
      <c r="U17" s="172"/>
      <c r="V17" s="172"/>
      <c r="W17" s="172"/>
      <c r="X17" s="172"/>
      <c r="Y17" s="172"/>
      <c r="Z17" s="172"/>
      <c r="AA17" s="172"/>
      <c r="AB17" s="172"/>
      <c r="AC17" s="172"/>
      <c r="AD17" s="172"/>
      <c r="AE17" s="172"/>
      <c r="AF17" s="172"/>
      <c r="AG17" s="172"/>
      <c r="AH17" s="172"/>
      <c r="AI17" s="172"/>
      <c r="AJ17" s="172"/>
      <c r="AK17" s="172"/>
      <c r="AL17" s="172"/>
      <c r="AM17" s="172"/>
      <c r="AN17" s="172"/>
      <c r="AO17" s="172"/>
      <c r="AP17" s="172"/>
      <c r="AQ17" s="172"/>
      <c r="AR17" s="172"/>
      <c r="AS17" s="172"/>
      <c r="AT17" s="172"/>
      <c r="AU17" s="172"/>
      <c r="AV17" s="172"/>
      <c r="AW17" s="172"/>
      <c r="AX17" s="172"/>
    </row>
    <row r="18" spans="1:50" x14ac:dyDescent="0.25">
      <c r="A18" s="79" t="s">
        <v>284</v>
      </c>
      <c r="B18" s="181">
        <v>45135</v>
      </c>
      <c r="C18" s="181"/>
      <c r="D18" s="172"/>
      <c r="E18" s="172"/>
      <c r="F18" s="172"/>
      <c r="G18" s="172"/>
      <c r="H18" s="172"/>
      <c r="I18" s="172"/>
      <c r="J18" s="172"/>
      <c r="K18" s="172"/>
      <c r="L18" s="172"/>
      <c r="M18" s="172"/>
      <c r="N18" s="172"/>
      <c r="O18" s="172"/>
      <c r="P18" s="172"/>
      <c r="Q18" s="172"/>
      <c r="R18" s="172"/>
      <c r="S18" s="172"/>
      <c r="T18" s="172"/>
      <c r="U18" s="172"/>
      <c r="V18" s="172"/>
      <c r="W18" s="172"/>
      <c r="X18" s="172"/>
      <c r="Y18" s="172"/>
      <c r="Z18" s="172"/>
      <c r="AA18" s="172"/>
      <c r="AB18" s="172"/>
      <c r="AC18" s="172"/>
      <c r="AD18" s="172"/>
      <c r="AE18" s="172"/>
      <c r="AF18" s="172"/>
      <c r="AG18" s="172"/>
      <c r="AH18" s="172"/>
      <c r="AI18" s="172"/>
      <c r="AJ18" s="172"/>
      <c r="AK18" s="172"/>
      <c r="AL18" s="172"/>
      <c r="AM18" s="172"/>
      <c r="AN18" s="172"/>
      <c r="AO18" s="172"/>
      <c r="AP18" s="172"/>
      <c r="AQ18" s="172"/>
      <c r="AR18" s="172"/>
      <c r="AS18" s="172"/>
      <c r="AT18" s="172"/>
      <c r="AU18" s="172"/>
      <c r="AV18" s="172"/>
      <c r="AW18" s="172"/>
      <c r="AX18" s="172"/>
    </row>
    <row r="19" spans="1:50" x14ac:dyDescent="0.25">
      <c r="A19" s="79" t="s">
        <v>285</v>
      </c>
      <c r="B19" s="181">
        <v>45135</v>
      </c>
      <c r="C19" s="181"/>
      <c r="D19" s="172"/>
      <c r="E19" s="172"/>
      <c r="F19" s="172"/>
      <c r="G19" s="172"/>
      <c r="H19" s="172"/>
      <c r="I19" s="172"/>
      <c r="J19" s="172"/>
      <c r="K19" s="172"/>
      <c r="L19" s="172"/>
      <c r="M19" s="172"/>
      <c r="N19" s="172"/>
      <c r="O19" s="172"/>
      <c r="P19" s="172"/>
      <c r="Q19" s="172"/>
      <c r="R19" s="172"/>
      <c r="S19" s="172"/>
      <c r="T19" s="172"/>
      <c r="U19" s="172"/>
      <c r="V19" s="172"/>
      <c r="W19" s="172"/>
      <c r="X19" s="172"/>
      <c r="Y19" s="172"/>
      <c r="Z19" s="172"/>
      <c r="AA19" s="172"/>
      <c r="AB19" s="172"/>
      <c r="AC19" s="172"/>
      <c r="AD19" s="172"/>
      <c r="AE19" s="172"/>
      <c r="AF19" s="172"/>
      <c r="AG19" s="172"/>
      <c r="AH19" s="172"/>
      <c r="AI19" s="172"/>
      <c r="AJ19" s="172"/>
      <c r="AK19" s="172"/>
      <c r="AL19" s="172"/>
      <c r="AM19" s="172"/>
      <c r="AN19" s="172"/>
      <c r="AO19" s="172"/>
      <c r="AP19" s="172"/>
      <c r="AQ19" s="172"/>
      <c r="AR19" s="172"/>
      <c r="AS19" s="172"/>
      <c r="AT19" s="172"/>
      <c r="AU19" s="172"/>
      <c r="AV19" s="172"/>
      <c r="AW19" s="172"/>
      <c r="AX19" s="172"/>
    </row>
    <row r="20" spans="1:50" x14ac:dyDescent="0.25">
      <c r="A20" s="79" t="s">
        <v>286</v>
      </c>
      <c r="B20" s="74" t="s">
        <v>294</v>
      </c>
      <c r="C20" s="74"/>
      <c r="D20" s="172"/>
      <c r="E20" s="172"/>
      <c r="F20" s="172"/>
      <c r="G20" s="172"/>
      <c r="H20" s="172"/>
      <c r="I20" s="172"/>
      <c r="J20" s="172"/>
      <c r="K20" s="172"/>
      <c r="L20" s="172"/>
      <c r="M20" s="172"/>
      <c r="N20" s="172"/>
      <c r="O20" s="172"/>
      <c r="P20" s="172"/>
      <c r="Q20" s="172"/>
      <c r="R20" s="172"/>
      <c r="S20" s="172"/>
      <c r="T20" s="172"/>
      <c r="U20" s="172"/>
      <c r="V20" s="172"/>
      <c r="W20" s="172"/>
      <c r="X20" s="172"/>
      <c r="Y20" s="172"/>
      <c r="Z20" s="172"/>
      <c r="AA20" s="172"/>
      <c r="AB20" s="172"/>
      <c r="AC20" s="172"/>
      <c r="AD20" s="172"/>
      <c r="AE20" s="172"/>
      <c r="AF20" s="172"/>
      <c r="AG20" s="172"/>
      <c r="AH20" s="172"/>
      <c r="AI20" s="172"/>
      <c r="AJ20" s="172"/>
      <c r="AK20" s="172"/>
      <c r="AL20" s="172"/>
      <c r="AM20" s="172"/>
      <c r="AN20" s="172"/>
      <c r="AO20" s="172"/>
      <c r="AP20" s="172"/>
      <c r="AQ20" s="172"/>
      <c r="AR20" s="172"/>
      <c r="AS20" s="172"/>
      <c r="AT20" s="172"/>
      <c r="AU20" s="172"/>
      <c r="AV20" s="172"/>
      <c r="AW20" s="172"/>
      <c r="AX20" s="172"/>
    </row>
    <row r="21" spans="1:50" x14ac:dyDescent="0.25">
      <c r="A21" s="79" t="s">
        <v>287</v>
      </c>
      <c r="B21" s="74" t="s">
        <v>295</v>
      </c>
      <c r="C21" s="74"/>
      <c r="D21" s="172"/>
      <c r="E21" s="172"/>
      <c r="F21" s="172"/>
      <c r="G21" s="172"/>
      <c r="H21" s="172"/>
      <c r="I21" s="172"/>
      <c r="J21" s="172"/>
      <c r="K21" s="172"/>
      <c r="L21" s="172"/>
      <c r="M21" s="172"/>
      <c r="N21" s="172"/>
      <c r="O21" s="172"/>
      <c r="P21" s="172"/>
      <c r="Q21" s="172"/>
      <c r="R21" s="172"/>
      <c r="S21" s="172"/>
      <c r="T21" s="172"/>
      <c r="U21" s="172"/>
      <c r="V21" s="172"/>
      <c r="W21" s="172"/>
      <c r="X21" s="172"/>
      <c r="Y21" s="172"/>
      <c r="Z21" s="172"/>
      <c r="AA21" s="172"/>
      <c r="AB21" s="172"/>
      <c r="AC21" s="172"/>
      <c r="AD21" s="172"/>
      <c r="AE21" s="172"/>
      <c r="AF21" s="172"/>
      <c r="AG21" s="172"/>
      <c r="AH21" s="172"/>
      <c r="AI21" s="172"/>
      <c r="AJ21" s="172"/>
      <c r="AK21" s="172"/>
      <c r="AL21" s="172"/>
      <c r="AM21" s="172"/>
      <c r="AN21" s="172"/>
      <c r="AO21" s="172"/>
      <c r="AP21" s="172"/>
      <c r="AQ21" s="172"/>
      <c r="AR21" s="172"/>
      <c r="AS21" s="172"/>
      <c r="AT21" s="172"/>
      <c r="AU21" s="172"/>
      <c r="AV21" s="172"/>
      <c r="AW21" s="172"/>
      <c r="AX21" s="172"/>
    </row>
    <row r="23" spans="1:50" x14ac:dyDescent="0.25">
      <c r="B23" s="84" t="str">
        <f>HYPERLINK("#'Factor List'!A1","Back to Factor List")</f>
        <v>Back to Factor List</v>
      </c>
    </row>
    <row r="24" spans="1:50" x14ac:dyDescent="0.25">
      <c r="B24" s="84" t="str">
        <f>HYPERLINK("#'Assumptions'!A1","Assumptions")</f>
        <v>Assumptions</v>
      </c>
    </row>
    <row r="26" spans="1:50" ht="13" x14ac:dyDescent="0.25">
      <c r="A26" s="85" t="s">
        <v>723</v>
      </c>
      <c r="B26" s="85">
        <v>0</v>
      </c>
      <c r="C26" s="85">
        <v>1</v>
      </c>
      <c r="D26" s="85">
        <v>2</v>
      </c>
      <c r="E26" s="85">
        <v>3</v>
      </c>
      <c r="F26" s="85">
        <v>4</v>
      </c>
      <c r="G26" s="85">
        <v>5</v>
      </c>
      <c r="H26" s="85">
        <v>6</v>
      </c>
      <c r="I26" s="85">
        <v>7</v>
      </c>
      <c r="J26" s="85">
        <v>8</v>
      </c>
      <c r="K26" s="85">
        <v>9</v>
      </c>
      <c r="L26" s="85">
        <v>10</v>
      </c>
      <c r="M26" s="85">
        <v>11</v>
      </c>
      <c r="N26" s="85">
        <v>12</v>
      </c>
      <c r="O26" s="85">
        <v>13</v>
      </c>
      <c r="P26" s="85">
        <v>14</v>
      </c>
      <c r="Q26" s="85">
        <v>15</v>
      </c>
      <c r="R26" s="85">
        <v>16</v>
      </c>
      <c r="S26" s="85">
        <v>17</v>
      </c>
      <c r="T26" s="85">
        <v>18</v>
      </c>
      <c r="U26" s="85">
        <v>19</v>
      </c>
      <c r="V26" s="85">
        <v>20</v>
      </c>
      <c r="W26" s="85">
        <v>21</v>
      </c>
      <c r="X26" s="85">
        <v>22</v>
      </c>
      <c r="Y26" s="85">
        <v>23</v>
      </c>
      <c r="Z26" s="85">
        <v>24</v>
      </c>
      <c r="AA26" s="85">
        <v>25</v>
      </c>
      <c r="AB26" s="85">
        <v>26</v>
      </c>
      <c r="AC26" s="85">
        <v>27</v>
      </c>
      <c r="AD26" s="85">
        <v>28</v>
      </c>
      <c r="AE26" s="85">
        <v>29</v>
      </c>
      <c r="AF26" s="85">
        <v>30</v>
      </c>
      <c r="AG26" s="85">
        <v>31</v>
      </c>
      <c r="AH26" s="85">
        <v>32</v>
      </c>
      <c r="AI26" s="85">
        <v>33</v>
      </c>
      <c r="AJ26" s="85">
        <v>34</v>
      </c>
      <c r="AK26" s="85">
        <v>35</v>
      </c>
      <c r="AL26" s="85">
        <v>36</v>
      </c>
      <c r="AM26" s="85">
        <v>37</v>
      </c>
      <c r="AN26" s="85">
        <v>38</v>
      </c>
      <c r="AO26" s="85">
        <v>39</v>
      </c>
      <c r="AP26" s="85">
        <v>40</v>
      </c>
      <c r="AQ26" s="85">
        <v>41</v>
      </c>
      <c r="AR26" s="85">
        <v>42</v>
      </c>
      <c r="AS26" s="85">
        <v>43</v>
      </c>
      <c r="AT26" s="85">
        <v>44</v>
      </c>
      <c r="AU26" s="85">
        <v>45</v>
      </c>
      <c r="AV26" s="85">
        <v>46</v>
      </c>
      <c r="AW26" s="85">
        <v>47</v>
      </c>
      <c r="AX26" s="85">
        <v>48</v>
      </c>
    </row>
    <row r="27" spans="1:50" x14ac:dyDescent="0.25">
      <c r="A27" s="86">
        <v>0</v>
      </c>
      <c r="B27" s="88">
        <v>1</v>
      </c>
      <c r="C27" s="88">
        <v>0.93899999999999995</v>
      </c>
      <c r="D27" s="88">
        <v>0.88400000000000001</v>
      </c>
      <c r="E27" s="88">
        <v>0.83399999999999996</v>
      </c>
      <c r="F27" s="88">
        <v>0.78900000000000003</v>
      </c>
      <c r="G27" s="88">
        <v>0.747</v>
      </c>
      <c r="H27" s="88">
        <v>0.71</v>
      </c>
      <c r="I27" s="88">
        <v>0.67500000000000004</v>
      </c>
      <c r="J27" s="88">
        <v>0.64300000000000002</v>
      </c>
      <c r="K27" s="88">
        <v>0.61399999999999999</v>
      </c>
      <c r="L27" s="88">
        <v>0.58699999999999997</v>
      </c>
      <c r="M27" s="88">
        <v>0.56200000000000006</v>
      </c>
      <c r="N27" s="88">
        <v>0.53900000000000003</v>
      </c>
      <c r="O27" s="88">
        <v>0.51700000000000002</v>
      </c>
      <c r="P27" s="88">
        <v>0.497</v>
      </c>
      <c r="Q27" s="88">
        <v>0.47899999999999998</v>
      </c>
      <c r="R27" s="88">
        <v>0.46200000000000002</v>
      </c>
      <c r="S27" s="88">
        <v>0.44700000000000001</v>
      </c>
      <c r="T27" s="88">
        <v>0.432</v>
      </c>
      <c r="U27" s="88">
        <v>0.41899999999999998</v>
      </c>
      <c r="V27" s="88">
        <v>0.40600000000000003</v>
      </c>
      <c r="W27" s="88">
        <v>0.39500000000000002</v>
      </c>
      <c r="X27" s="88">
        <v>0.38400000000000001</v>
      </c>
      <c r="Y27" s="88">
        <v>0.373</v>
      </c>
      <c r="Z27" s="88">
        <v>0.36399999999999999</v>
      </c>
      <c r="AA27" s="88">
        <v>0.35499999999999998</v>
      </c>
      <c r="AB27" s="88">
        <v>0.34599999999999997</v>
      </c>
      <c r="AC27" s="88">
        <v>0.33800000000000002</v>
      </c>
      <c r="AD27" s="88">
        <v>0.33</v>
      </c>
      <c r="AE27" s="88">
        <v>0.32300000000000001</v>
      </c>
      <c r="AF27" s="88">
        <v>0.316</v>
      </c>
      <c r="AG27" s="88">
        <v>0.309</v>
      </c>
      <c r="AH27" s="88">
        <v>0.30199999999999999</v>
      </c>
      <c r="AI27" s="88">
        <v>0.29599999999999999</v>
      </c>
      <c r="AJ27" s="88">
        <v>0.28999999999999998</v>
      </c>
      <c r="AK27" s="88">
        <v>0.28499999999999998</v>
      </c>
      <c r="AL27" s="88">
        <v>0.27900000000000003</v>
      </c>
      <c r="AM27" s="88">
        <v>0.27400000000000002</v>
      </c>
      <c r="AN27" s="88">
        <v>0.26900000000000002</v>
      </c>
      <c r="AO27" s="88">
        <v>0.26400000000000001</v>
      </c>
      <c r="AP27" s="88">
        <v>0.26</v>
      </c>
      <c r="AQ27" s="88">
        <v>0.255</v>
      </c>
      <c r="AR27" s="88">
        <v>0.251</v>
      </c>
      <c r="AS27" s="88">
        <v>0.247</v>
      </c>
      <c r="AT27" s="88">
        <v>0.24299999999999999</v>
      </c>
      <c r="AU27" s="88">
        <v>0.23899999999999999</v>
      </c>
      <c r="AV27" s="88">
        <v>0.23499999999999999</v>
      </c>
      <c r="AW27" s="88">
        <v>0.23200000000000001</v>
      </c>
      <c r="AX27" s="88">
        <v>0.22800000000000001</v>
      </c>
    </row>
    <row r="28" spans="1:50" x14ac:dyDescent="0.25">
      <c r="A28" s="86">
        <v>1</v>
      </c>
      <c r="B28" s="88">
        <v>0.995</v>
      </c>
      <c r="C28" s="88">
        <v>0.93400000000000005</v>
      </c>
      <c r="D28" s="88">
        <v>0.88</v>
      </c>
      <c r="E28" s="88">
        <v>0.83</v>
      </c>
      <c r="F28" s="88">
        <v>0.78500000000000003</v>
      </c>
      <c r="G28" s="88">
        <v>0.74399999999999999</v>
      </c>
      <c r="H28" s="88">
        <v>0.70699999999999996</v>
      </c>
      <c r="I28" s="88">
        <v>0.67300000000000004</v>
      </c>
      <c r="J28" s="88">
        <v>0.64100000000000001</v>
      </c>
      <c r="K28" s="88">
        <v>0.61199999999999999</v>
      </c>
      <c r="L28" s="88">
        <v>0.58499999999999996</v>
      </c>
      <c r="M28" s="88">
        <v>0.56000000000000005</v>
      </c>
      <c r="N28" s="88">
        <v>0.53700000000000003</v>
      </c>
      <c r="O28" s="88">
        <v>0.51500000000000001</v>
      </c>
      <c r="P28" s="88">
        <v>0.496</v>
      </c>
      <c r="Q28" s="88">
        <v>0.47799999999999998</v>
      </c>
      <c r="R28" s="88">
        <v>0.46100000000000002</v>
      </c>
      <c r="S28" s="88">
        <v>0.44600000000000001</v>
      </c>
      <c r="T28" s="88">
        <v>0.43099999999999999</v>
      </c>
      <c r="U28" s="88">
        <v>0.41799999999999998</v>
      </c>
      <c r="V28" s="88">
        <v>0.40600000000000003</v>
      </c>
      <c r="W28" s="88">
        <v>0.39400000000000002</v>
      </c>
      <c r="X28" s="88">
        <v>0.38300000000000001</v>
      </c>
      <c r="Y28" s="88">
        <v>0.373</v>
      </c>
      <c r="Z28" s="88">
        <v>0.36299999999999999</v>
      </c>
      <c r="AA28" s="88">
        <v>0.35399999999999998</v>
      </c>
      <c r="AB28" s="88">
        <v>0.34499999999999997</v>
      </c>
      <c r="AC28" s="88">
        <v>0.33700000000000002</v>
      </c>
      <c r="AD28" s="88">
        <v>0.32900000000000001</v>
      </c>
      <c r="AE28" s="88">
        <v>0.32200000000000001</v>
      </c>
      <c r="AF28" s="88">
        <v>0.315</v>
      </c>
      <c r="AG28" s="88">
        <v>0.308</v>
      </c>
      <c r="AH28" s="88">
        <v>0.30199999999999999</v>
      </c>
      <c r="AI28" s="88">
        <v>0.29599999999999999</v>
      </c>
      <c r="AJ28" s="88">
        <v>0.28999999999999998</v>
      </c>
      <c r="AK28" s="88">
        <v>0.28399999999999997</v>
      </c>
      <c r="AL28" s="88">
        <v>0.27900000000000003</v>
      </c>
      <c r="AM28" s="88">
        <v>0.27400000000000002</v>
      </c>
      <c r="AN28" s="88">
        <v>0.26900000000000002</v>
      </c>
      <c r="AO28" s="88">
        <v>0.26400000000000001</v>
      </c>
      <c r="AP28" s="88">
        <v>0.25900000000000001</v>
      </c>
      <c r="AQ28" s="88">
        <v>0.255</v>
      </c>
      <c r="AR28" s="88">
        <v>0.251</v>
      </c>
      <c r="AS28" s="88">
        <v>0.247</v>
      </c>
      <c r="AT28" s="88">
        <v>0.24299999999999999</v>
      </c>
      <c r="AU28" s="88">
        <v>0.23899999999999999</v>
      </c>
      <c r="AV28" s="88">
        <v>0.23499999999999999</v>
      </c>
      <c r="AW28" s="88">
        <v>0.23100000000000001</v>
      </c>
      <c r="AX28" s="88"/>
    </row>
    <row r="29" spans="1:50" x14ac:dyDescent="0.25">
      <c r="A29" s="86">
        <v>2</v>
      </c>
      <c r="B29" s="88">
        <v>0.99</v>
      </c>
      <c r="C29" s="88">
        <v>0.93</v>
      </c>
      <c r="D29" s="88">
        <v>0.875</v>
      </c>
      <c r="E29" s="88">
        <v>0.82599999999999996</v>
      </c>
      <c r="F29" s="88">
        <v>0.78200000000000003</v>
      </c>
      <c r="G29" s="88">
        <v>0.74099999999999999</v>
      </c>
      <c r="H29" s="88">
        <v>0.70399999999999996</v>
      </c>
      <c r="I29" s="88">
        <v>0.67</v>
      </c>
      <c r="J29" s="88">
        <v>0.63800000000000001</v>
      </c>
      <c r="K29" s="88">
        <v>0.61</v>
      </c>
      <c r="L29" s="88">
        <v>0.58299999999999996</v>
      </c>
      <c r="M29" s="88">
        <v>0.55800000000000005</v>
      </c>
      <c r="N29" s="88">
        <v>0.53500000000000003</v>
      </c>
      <c r="O29" s="88">
        <v>0.51400000000000001</v>
      </c>
      <c r="P29" s="88">
        <v>0.49399999999999999</v>
      </c>
      <c r="Q29" s="88">
        <v>0.47599999999999998</v>
      </c>
      <c r="R29" s="88">
        <v>0.46</v>
      </c>
      <c r="S29" s="88">
        <v>0.44400000000000001</v>
      </c>
      <c r="T29" s="88">
        <v>0.43</v>
      </c>
      <c r="U29" s="88">
        <v>0.41699999999999998</v>
      </c>
      <c r="V29" s="88">
        <v>0.40500000000000003</v>
      </c>
      <c r="W29" s="88">
        <v>0.39300000000000002</v>
      </c>
      <c r="X29" s="88">
        <v>0.38200000000000001</v>
      </c>
      <c r="Y29" s="88">
        <v>0.372</v>
      </c>
      <c r="Z29" s="88">
        <v>0.36199999999999999</v>
      </c>
      <c r="AA29" s="88">
        <v>0.35299999999999998</v>
      </c>
      <c r="AB29" s="88">
        <v>0.34499999999999997</v>
      </c>
      <c r="AC29" s="88">
        <v>0.33600000000000002</v>
      </c>
      <c r="AD29" s="88">
        <v>0.32900000000000001</v>
      </c>
      <c r="AE29" s="88">
        <v>0.32100000000000001</v>
      </c>
      <c r="AF29" s="88">
        <v>0.314</v>
      </c>
      <c r="AG29" s="88">
        <v>0.308</v>
      </c>
      <c r="AH29" s="88">
        <v>0.30099999999999999</v>
      </c>
      <c r="AI29" s="88">
        <v>0.29499999999999998</v>
      </c>
      <c r="AJ29" s="88">
        <v>0.28899999999999998</v>
      </c>
      <c r="AK29" s="88">
        <v>0.28399999999999997</v>
      </c>
      <c r="AL29" s="88">
        <v>0.27900000000000003</v>
      </c>
      <c r="AM29" s="88">
        <v>0.27300000000000002</v>
      </c>
      <c r="AN29" s="88">
        <v>0.26800000000000002</v>
      </c>
      <c r="AO29" s="88">
        <v>0.26400000000000001</v>
      </c>
      <c r="AP29" s="88">
        <v>0.25900000000000001</v>
      </c>
      <c r="AQ29" s="88">
        <v>0.255</v>
      </c>
      <c r="AR29" s="88">
        <v>0.25</v>
      </c>
      <c r="AS29" s="88">
        <v>0.246</v>
      </c>
      <c r="AT29" s="88">
        <v>0.24199999999999999</v>
      </c>
      <c r="AU29" s="88">
        <v>0.23799999999999999</v>
      </c>
      <c r="AV29" s="88">
        <v>0.23499999999999999</v>
      </c>
      <c r="AW29" s="88">
        <v>0.23100000000000001</v>
      </c>
      <c r="AX29" s="88"/>
    </row>
    <row r="30" spans="1:50" x14ac:dyDescent="0.25">
      <c r="A30" s="86">
        <v>3</v>
      </c>
      <c r="B30" s="88">
        <v>0.98499999999999999</v>
      </c>
      <c r="C30" s="88">
        <v>0.92500000000000004</v>
      </c>
      <c r="D30" s="88">
        <v>0.871</v>
      </c>
      <c r="E30" s="88">
        <v>0.82299999999999995</v>
      </c>
      <c r="F30" s="88">
        <v>0.77800000000000002</v>
      </c>
      <c r="G30" s="88">
        <v>0.73799999999999999</v>
      </c>
      <c r="H30" s="88">
        <v>0.70099999999999996</v>
      </c>
      <c r="I30" s="88">
        <v>0.66700000000000004</v>
      </c>
      <c r="J30" s="88">
        <v>0.63600000000000001</v>
      </c>
      <c r="K30" s="88">
        <v>0.60699999999999998</v>
      </c>
      <c r="L30" s="88">
        <v>0.58099999999999996</v>
      </c>
      <c r="M30" s="88">
        <v>0.55600000000000005</v>
      </c>
      <c r="N30" s="88">
        <v>0.53300000000000003</v>
      </c>
      <c r="O30" s="88">
        <v>0.51200000000000001</v>
      </c>
      <c r="P30" s="88">
        <v>0.49299999999999999</v>
      </c>
      <c r="Q30" s="88">
        <v>0.47499999999999998</v>
      </c>
      <c r="R30" s="88">
        <v>0.45800000000000002</v>
      </c>
      <c r="S30" s="88">
        <v>0.443</v>
      </c>
      <c r="T30" s="88">
        <v>0.42899999999999999</v>
      </c>
      <c r="U30" s="88">
        <v>0.41599999999999998</v>
      </c>
      <c r="V30" s="88">
        <v>0.40400000000000003</v>
      </c>
      <c r="W30" s="88">
        <v>0.39200000000000002</v>
      </c>
      <c r="X30" s="88">
        <v>0.38100000000000001</v>
      </c>
      <c r="Y30" s="88">
        <v>0.371</v>
      </c>
      <c r="Z30" s="88">
        <v>0.36099999999999999</v>
      </c>
      <c r="AA30" s="88">
        <v>0.35199999999999998</v>
      </c>
      <c r="AB30" s="88">
        <v>0.34399999999999997</v>
      </c>
      <c r="AC30" s="88">
        <v>0.33600000000000002</v>
      </c>
      <c r="AD30" s="88">
        <v>0.32800000000000001</v>
      </c>
      <c r="AE30" s="88">
        <v>0.32100000000000001</v>
      </c>
      <c r="AF30" s="88">
        <v>0.314</v>
      </c>
      <c r="AG30" s="88">
        <v>0.307</v>
      </c>
      <c r="AH30" s="88">
        <v>0.30099999999999999</v>
      </c>
      <c r="AI30" s="88">
        <v>0.29499999999999998</v>
      </c>
      <c r="AJ30" s="88">
        <v>0.28899999999999998</v>
      </c>
      <c r="AK30" s="88">
        <v>0.28299999999999997</v>
      </c>
      <c r="AL30" s="88">
        <v>0.27800000000000002</v>
      </c>
      <c r="AM30" s="88">
        <v>0.27300000000000002</v>
      </c>
      <c r="AN30" s="88">
        <v>0.26800000000000002</v>
      </c>
      <c r="AO30" s="88">
        <v>0.26300000000000001</v>
      </c>
      <c r="AP30" s="88">
        <v>0.25900000000000001</v>
      </c>
      <c r="AQ30" s="88">
        <v>0.254</v>
      </c>
      <c r="AR30" s="88">
        <v>0.25</v>
      </c>
      <c r="AS30" s="88">
        <v>0.246</v>
      </c>
      <c r="AT30" s="88">
        <v>0.24199999999999999</v>
      </c>
      <c r="AU30" s="88">
        <v>0.23799999999999999</v>
      </c>
      <c r="AV30" s="88">
        <v>0.23400000000000001</v>
      </c>
      <c r="AW30" s="88">
        <v>0.23100000000000001</v>
      </c>
      <c r="AX30" s="88"/>
    </row>
    <row r="31" spans="1:50" x14ac:dyDescent="0.25">
      <c r="A31" s="86">
        <v>4</v>
      </c>
      <c r="B31" s="88">
        <v>0.98</v>
      </c>
      <c r="C31" s="88">
        <v>0.92100000000000004</v>
      </c>
      <c r="D31" s="88">
        <v>0.86699999999999999</v>
      </c>
      <c r="E31" s="88">
        <v>0.81899999999999995</v>
      </c>
      <c r="F31" s="88">
        <v>0.77500000000000002</v>
      </c>
      <c r="G31" s="88">
        <v>0.73499999999999999</v>
      </c>
      <c r="H31" s="88">
        <v>0.69799999999999995</v>
      </c>
      <c r="I31" s="88">
        <v>0.66500000000000004</v>
      </c>
      <c r="J31" s="88">
        <v>0.63400000000000001</v>
      </c>
      <c r="K31" s="88">
        <v>0.60499999999999998</v>
      </c>
      <c r="L31" s="88">
        <v>0.57899999999999996</v>
      </c>
      <c r="M31" s="88">
        <v>0.55400000000000005</v>
      </c>
      <c r="N31" s="88">
        <v>0.53100000000000003</v>
      </c>
      <c r="O31" s="88">
        <v>0.51</v>
      </c>
      <c r="P31" s="88">
        <v>0.49099999999999999</v>
      </c>
      <c r="Q31" s="88">
        <v>0.47299999999999998</v>
      </c>
      <c r="R31" s="88">
        <v>0.45700000000000002</v>
      </c>
      <c r="S31" s="88">
        <v>0.442</v>
      </c>
      <c r="T31" s="88">
        <v>0.42799999999999999</v>
      </c>
      <c r="U31" s="88">
        <v>0.41499999999999998</v>
      </c>
      <c r="V31" s="88">
        <v>0.40300000000000002</v>
      </c>
      <c r="W31" s="88">
        <v>0.39100000000000001</v>
      </c>
      <c r="X31" s="88">
        <v>0.38</v>
      </c>
      <c r="Y31" s="88">
        <v>0.37</v>
      </c>
      <c r="Z31" s="88">
        <v>0.36099999999999999</v>
      </c>
      <c r="AA31" s="88">
        <v>0.35199999999999998</v>
      </c>
      <c r="AB31" s="88">
        <v>0.34300000000000003</v>
      </c>
      <c r="AC31" s="88">
        <v>0.33500000000000002</v>
      </c>
      <c r="AD31" s="88">
        <v>0.32700000000000001</v>
      </c>
      <c r="AE31" s="88">
        <v>0.32</v>
      </c>
      <c r="AF31" s="88">
        <v>0.313</v>
      </c>
      <c r="AG31" s="88">
        <v>0.307</v>
      </c>
      <c r="AH31" s="88">
        <v>0.3</v>
      </c>
      <c r="AI31" s="88">
        <v>0.29399999999999998</v>
      </c>
      <c r="AJ31" s="88">
        <v>0.28899999999999998</v>
      </c>
      <c r="AK31" s="88">
        <v>0.28299999999999997</v>
      </c>
      <c r="AL31" s="88">
        <v>0.27800000000000002</v>
      </c>
      <c r="AM31" s="88">
        <v>0.27300000000000002</v>
      </c>
      <c r="AN31" s="88">
        <v>0.26800000000000002</v>
      </c>
      <c r="AO31" s="88">
        <v>0.26300000000000001</v>
      </c>
      <c r="AP31" s="88">
        <v>0.25800000000000001</v>
      </c>
      <c r="AQ31" s="88">
        <v>0.254</v>
      </c>
      <c r="AR31" s="88">
        <v>0.25</v>
      </c>
      <c r="AS31" s="88">
        <v>0.246</v>
      </c>
      <c r="AT31" s="88">
        <v>0.24199999999999999</v>
      </c>
      <c r="AU31" s="88">
        <v>0.23799999999999999</v>
      </c>
      <c r="AV31" s="88">
        <v>0.23400000000000001</v>
      </c>
      <c r="AW31" s="88">
        <v>0.23</v>
      </c>
      <c r="AX31" s="88"/>
    </row>
    <row r="32" spans="1:50" x14ac:dyDescent="0.25">
      <c r="A32" s="86">
        <v>5</v>
      </c>
      <c r="B32" s="88">
        <v>0.97499999999999998</v>
      </c>
      <c r="C32" s="88">
        <v>0.91600000000000004</v>
      </c>
      <c r="D32" s="88">
        <v>0.86299999999999999</v>
      </c>
      <c r="E32" s="88">
        <v>0.81499999999999995</v>
      </c>
      <c r="F32" s="88">
        <v>0.77100000000000002</v>
      </c>
      <c r="G32" s="88">
        <v>0.73199999999999998</v>
      </c>
      <c r="H32" s="88">
        <v>0.69499999999999995</v>
      </c>
      <c r="I32" s="88">
        <v>0.66200000000000003</v>
      </c>
      <c r="J32" s="88">
        <v>0.63100000000000001</v>
      </c>
      <c r="K32" s="88">
        <v>0.60299999999999998</v>
      </c>
      <c r="L32" s="88">
        <v>0.57599999999999996</v>
      </c>
      <c r="M32" s="88">
        <v>0.55200000000000005</v>
      </c>
      <c r="N32" s="88">
        <v>0.53</v>
      </c>
      <c r="O32" s="88">
        <v>0.50900000000000001</v>
      </c>
      <c r="P32" s="88">
        <v>0.49</v>
      </c>
      <c r="Q32" s="88">
        <v>0.47199999999999998</v>
      </c>
      <c r="R32" s="88">
        <v>0.45600000000000002</v>
      </c>
      <c r="S32" s="88">
        <v>0.441</v>
      </c>
      <c r="T32" s="88">
        <v>0.42699999999999999</v>
      </c>
      <c r="U32" s="88">
        <v>0.41399999999999998</v>
      </c>
      <c r="V32" s="88">
        <v>0.40200000000000002</v>
      </c>
      <c r="W32" s="88">
        <v>0.39</v>
      </c>
      <c r="X32" s="88">
        <v>0.38</v>
      </c>
      <c r="Y32" s="88">
        <v>0.36899999999999999</v>
      </c>
      <c r="Z32" s="88">
        <v>0.36</v>
      </c>
      <c r="AA32" s="88">
        <v>0.35099999999999998</v>
      </c>
      <c r="AB32" s="88">
        <v>0.34300000000000003</v>
      </c>
      <c r="AC32" s="88">
        <v>0.33400000000000002</v>
      </c>
      <c r="AD32" s="88">
        <v>0.32700000000000001</v>
      </c>
      <c r="AE32" s="88">
        <v>0.32</v>
      </c>
      <c r="AF32" s="88">
        <v>0.313</v>
      </c>
      <c r="AG32" s="88">
        <v>0.30599999999999999</v>
      </c>
      <c r="AH32" s="88">
        <v>0.3</v>
      </c>
      <c r="AI32" s="88">
        <v>0.29399999999999998</v>
      </c>
      <c r="AJ32" s="88">
        <v>0.28799999999999998</v>
      </c>
      <c r="AK32" s="88">
        <v>0.28299999999999997</v>
      </c>
      <c r="AL32" s="88">
        <v>0.27700000000000002</v>
      </c>
      <c r="AM32" s="88">
        <v>0.27200000000000002</v>
      </c>
      <c r="AN32" s="88">
        <v>0.26700000000000002</v>
      </c>
      <c r="AO32" s="88">
        <v>0.26300000000000001</v>
      </c>
      <c r="AP32" s="88">
        <v>0.25800000000000001</v>
      </c>
      <c r="AQ32" s="88">
        <v>0.254</v>
      </c>
      <c r="AR32" s="88">
        <v>0.249</v>
      </c>
      <c r="AS32" s="88">
        <v>0.245</v>
      </c>
      <c r="AT32" s="88">
        <v>0.24099999999999999</v>
      </c>
      <c r="AU32" s="88">
        <v>0.23699999999999999</v>
      </c>
      <c r="AV32" s="88">
        <v>0.23400000000000001</v>
      </c>
      <c r="AW32" s="88">
        <v>0.23</v>
      </c>
      <c r="AX32" s="88"/>
    </row>
    <row r="33" spans="1:50" x14ac:dyDescent="0.25">
      <c r="A33" s="86">
        <v>6</v>
      </c>
      <c r="B33" s="88">
        <v>0.96899999999999997</v>
      </c>
      <c r="C33" s="88">
        <v>0.91100000000000003</v>
      </c>
      <c r="D33" s="88">
        <v>0.85899999999999999</v>
      </c>
      <c r="E33" s="88">
        <v>0.81100000000000005</v>
      </c>
      <c r="F33" s="88">
        <v>0.76800000000000002</v>
      </c>
      <c r="G33" s="88">
        <v>0.72899999999999998</v>
      </c>
      <c r="H33" s="88">
        <v>0.69199999999999995</v>
      </c>
      <c r="I33" s="88">
        <v>0.65900000000000003</v>
      </c>
      <c r="J33" s="88">
        <v>0.629</v>
      </c>
      <c r="K33" s="88">
        <v>0.60099999999999998</v>
      </c>
      <c r="L33" s="88">
        <v>0.57399999999999995</v>
      </c>
      <c r="M33" s="88">
        <v>0.55000000000000004</v>
      </c>
      <c r="N33" s="88">
        <v>0.52800000000000002</v>
      </c>
      <c r="O33" s="88">
        <v>0.50700000000000001</v>
      </c>
      <c r="P33" s="88">
        <v>0.48799999999999999</v>
      </c>
      <c r="Q33" s="88">
        <v>0.47099999999999997</v>
      </c>
      <c r="R33" s="88">
        <v>0.45500000000000002</v>
      </c>
      <c r="S33" s="88">
        <v>0.44</v>
      </c>
      <c r="T33" s="88">
        <v>0.42599999999999999</v>
      </c>
      <c r="U33" s="88">
        <v>0.41299999999999998</v>
      </c>
      <c r="V33" s="88">
        <v>0.40100000000000002</v>
      </c>
      <c r="W33" s="88">
        <v>0.38900000000000001</v>
      </c>
      <c r="X33" s="88">
        <v>0.379</v>
      </c>
      <c r="Y33" s="88">
        <v>0.36899999999999999</v>
      </c>
      <c r="Z33" s="88">
        <v>0.35899999999999999</v>
      </c>
      <c r="AA33" s="88">
        <v>0.35</v>
      </c>
      <c r="AB33" s="88">
        <v>0.34200000000000003</v>
      </c>
      <c r="AC33" s="88">
        <v>0.33400000000000002</v>
      </c>
      <c r="AD33" s="88">
        <v>0.32600000000000001</v>
      </c>
      <c r="AE33" s="88">
        <v>0.31900000000000001</v>
      </c>
      <c r="AF33" s="88">
        <v>0.312</v>
      </c>
      <c r="AG33" s="88">
        <v>0.30599999999999999</v>
      </c>
      <c r="AH33" s="88">
        <v>0.29899999999999999</v>
      </c>
      <c r="AI33" s="88">
        <v>0.29299999999999998</v>
      </c>
      <c r="AJ33" s="88">
        <v>0.28799999999999998</v>
      </c>
      <c r="AK33" s="88">
        <v>0.28199999999999997</v>
      </c>
      <c r="AL33" s="88">
        <v>0.27700000000000002</v>
      </c>
      <c r="AM33" s="88">
        <v>0.27200000000000002</v>
      </c>
      <c r="AN33" s="88">
        <v>0.26700000000000002</v>
      </c>
      <c r="AO33" s="88">
        <v>0.26200000000000001</v>
      </c>
      <c r="AP33" s="88">
        <v>0.25800000000000001</v>
      </c>
      <c r="AQ33" s="88">
        <v>0.253</v>
      </c>
      <c r="AR33" s="88">
        <v>0.249</v>
      </c>
      <c r="AS33" s="88">
        <v>0.245</v>
      </c>
      <c r="AT33" s="88">
        <v>0.24099999999999999</v>
      </c>
      <c r="AU33" s="88">
        <v>0.23699999999999999</v>
      </c>
      <c r="AV33" s="88">
        <v>0.23300000000000001</v>
      </c>
      <c r="AW33" s="88">
        <v>0.23</v>
      </c>
      <c r="AX33" s="88"/>
    </row>
    <row r="34" spans="1:50" x14ac:dyDescent="0.25">
      <c r="A34" s="86">
        <v>7</v>
      </c>
      <c r="B34" s="88">
        <v>0.96399999999999997</v>
      </c>
      <c r="C34" s="88">
        <v>0.90700000000000003</v>
      </c>
      <c r="D34" s="88">
        <v>0.85499999999999998</v>
      </c>
      <c r="E34" s="88">
        <v>0.80800000000000005</v>
      </c>
      <c r="F34" s="88">
        <v>0.76500000000000001</v>
      </c>
      <c r="G34" s="88">
        <v>0.72499999999999998</v>
      </c>
      <c r="H34" s="88">
        <v>0.69</v>
      </c>
      <c r="I34" s="88">
        <v>0.65700000000000003</v>
      </c>
      <c r="J34" s="88">
        <v>0.626</v>
      </c>
      <c r="K34" s="88">
        <v>0.59799999999999998</v>
      </c>
      <c r="L34" s="88">
        <v>0.57199999999999995</v>
      </c>
      <c r="M34" s="88">
        <v>0.54800000000000004</v>
      </c>
      <c r="N34" s="88">
        <v>0.52600000000000002</v>
      </c>
      <c r="O34" s="88">
        <v>0.505</v>
      </c>
      <c r="P34" s="88">
        <v>0.48699999999999999</v>
      </c>
      <c r="Q34" s="88">
        <v>0.46899999999999997</v>
      </c>
      <c r="R34" s="88">
        <v>0.45300000000000001</v>
      </c>
      <c r="S34" s="88">
        <v>0.438</v>
      </c>
      <c r="T34" s="88">
        <v>0.42499999999999999</v>
      </c>
      <c r="U34" s="88">
        <v>0.41199999999999998</v>
      </c>
      <c r="V34" s="88">
        <v>0.4</v>
      </c>
      <c r="W34" s="88">
        <v>0.38800000000000001</v>
      </c>
      <c r="X34" s="88">
        <v>0.378</v>
      </c>
      <c r="Y34" s="88">
        <v>0.36799999999999999</v>
      </c>
      <c r="Z34" s="88">
        <v>0.35799999999999998</v>
      </c>
      <c r="AA34" s="88">
        <v>0.35</v>
      </c>
      <c r="AB34" s="88">
        <v>0.34100000000000003</v>
      </c>
      <c r="AC34" s="88">
        <v>0.33300000000000002</v>
      </c>
      <c r="AD34" s="88">
        <v>0.32600000000000001</v>
      </c>
      <c r="AE34" s="88">
        <v>0.318</v>
      </c>
      <c r="AF34" s="88">
        <v>0.312</v>
      </c>
      <c r="AG34" s="88">
        <v>0.30499999999999999</v>
      </c>
      <c r="AH34" s="88">
        <v>0.29899999999999999</v>
      </c>
      <c r="AI34" s="88">
        <v>0.29299999999999998</v>
      </c>
      <c r="AJ34" s="88">
        <v>0.28699999999999998</v>
      </c>
      <c r="AK34" s="88">
        <v>0.28199999999999997</v>
      </c>
      <c r="AL34" s="88">
        <v>0.27600000000000002</v>
      </c>
      <c r="AM34" s="88">
        <v>0.27100000000000002</v>
      </c>
      <c r="AN34" s="88">
        <v>0.26600000000000001</v>
      </c>
      <c r="AO34" s="88">
        <v>0.26200000000000001</v>
      </c>
      <c r="AP34" s="88">
        <v>0.25700000000000001</v>
      </c>
      <c r="AQ34" s="88">
        <v>0.253</v>
      </c>
      <c r="AR34" s="88">
        <v>0.249</v>
      </c>
      <c r="AS34" s="88">
        <v>0.245</v>
      </c>
      <c r="AT34" s="88">
        <v>0.24099999999999999</v>
      </c>
      <c r="AU34" s="88">
        <v>0.23699999999999999</v>
      </c>
      <c r="AV34" s="88">
        <v>0.23300000000000001</v>
      </c>
      <c r="AW34" s="88">
        <v>0.22900000000000001</v>
      </c>
      <c r="AX34" s="88"/>
    </row>
    <row r="35" spans="1:50" x14ac:dyDescent="0.25">
      <c r="A35" s="86">
        <v>8</v>
      </c>
      <c r="B35" s="88">
        <v>0.95899999999999996</v>
      </c>
      <c r="C35" s="88">
        <v>0.90200000000000002</v>
      </c>
      <c r="D35" s="88">
        <v>0.85099999999999998</v>
      </c>
      <c r="E35" s="88">
        <v>0.80400000000000005</v>
      </c>
      <c r="F35" s="88">
        <v>0.76100000000000001</v>
      </c>
      <c r="G35" s="88">
        <v>0.72199999999999998</v>
      </c>
      <c r="H35" s="88">
        <v>0.68700000000000006</v>
      </c>
      <c r="I35" s="88">
        <v>0.65400000000000003</v>
      </c>
      <c r="J35" s="88">
        <v>0.624</v>
      </c>
      <c r="K35" s="88">
        <v>0.59599999999999997</v>
      </c>
      <c r="L35" s="88">
        <v>0.56999999999999995</v>
      </c>
      <c r="M35" s="88">
        <v>0.54600000000000004</v>
      </c>
      <c r="N35" s="88">
        <v>0.52400000000000002</v>
      </c>
      <c r="O35" s="88">
        <v>0.504</v>
      </c>
      <c r="P35" s="88">
        <v>0.48499999999999999</v>
      </c>
      <c r="Q35" s="88">
        <v>0.46800000000000003</v>
      </c>
      <c r="R35" s="88">
        <v>0.45200000000000001</v>
      </c>
      <c r="S35" s="88">
        <v>0.437</v>
      </c>
      <c r="T35" s="88">
        <v>0.42299999999999999</v>
      </c>
      <c r="U35" s="88">
        <v>0.41099999999999998</v>
      </c>
      <c r="V35" s="88">
        <v>0.39900000000000002</v>
      </c>
      <c r="W35" s="88">
        <v>0.38700000000000001</v>
      </c>
      <c r="X35" s="88">
        <v>0.377</v>
      </c>
      <c r="Y35" s="88">
        <v>0.36699999999999999</v>
      </c>
      <c r="Z35" s="88">
        <v>0.35799999999999998</v>
      </c>
      <c r="AA35" s="88">
        <v>0.34899999999999998</v>
      </c>
      <c r="AB35" s="88">
        <v>0.34</v>
      </c>
      <c r="AC35" s="88">
        <v>0.33300000000000002</v>
      </c>
      <c r="AD35" s="88">
        <v>0.32500000000000001</v>
      </c>
      <c r="AE35" s="88">
        <v>0.318</v>
      </c>
      <c r="AF35" s="88">
        <v>0.311</v>
      </c>
      <c r="AG35" s="88">
        <v>0.30499999999999999</v>
      </c>
      <c r="AH35" s="88">
        <v>0.29799999999999999</v>
      </c>
      <c r="AI35" s="88">
        <v>0.29199999999999998</v>
      </c>
      <c r="AJ35" s="88">
        <v>0.28699999999999998</v>
      </c>
      <c r="AK35" s="88">
        <v>0.28100000000000003</v>
      </c>
      <c r="AL35" s="88">
        <v>0.27600000000000002</v>
      </c>
      <c r="AM35" s="88">
        <v>0.27100000000000002</v>
      </c>
      <c r="AN35" s="88">
        <v>0.26600000000000001</v>
      </c>
      <c r="AO35" s="88">
        <v>0.26100000000000001</v>
      </c>
      <c r="AP35" s="88">
        <v>0.25700000000000001</v>
      </c>
      <c r="AQ35" s="88">
        <v>0.253</v>
      </c>
      <c r="AR35" s="88">
        <v>0.248</v>
      </c>
      <c r="AS35" s="88">
        <v>0.24399999999999999</v>
      </c>
      <c r="AT35" s="88">
        <v>0.24</v>
      </c>
      <c r="AU35" s="88">
        <v>0.23599999999999999</v>
      </c>
      <c r="AV35" s="88">
        <v>0.23300000000000001</v>
      </c>
      <c r="AW35" s="88">
        <v>0.22900000000000001</v>
      </c>
      <c r="AX35" s="88"/>
    </row>
    <row r="36" spans="1:50" x14ac:dyDescent="0.25">
      <c r="A36" s="86">
        <v>9</v>
      </c>
      <c r="B36" s="88">
        <v>0.95399999999999996</v>
      </c>
      <c r="C36" s="88">
        <v>0.89800000000000002</v>
      </c>
      <c r="D36" s="88">
        <v>0.84599999999999997</v>
      </c>
      <c r="E36" s="88">
        <v>0.8</v>
      </c>
      <c r="F36" s="88">
        <v>0.75800000000000001</v>
      </c>
      <c r="G36" s="88">
        <v>0.71899999999999997</v>
      </c>
      <c r="H36" s="88">
        <v>0.68400000000000005</v>
      </c>
      <c r="I36" s="88">
        <v>0.65100000000000002</v>
      </c>
      <c r="J36" s="88">
        <v>0.621</v>
      </c>
      <c r="K36" s="88">
        <v>0.59399999999999997</v>
      </c>
      <c r="L36" s="88">
        <v>0.56799999999999995</v>
      </c>
      <c r="M36" s="88">
        <v>0.54400000000000004</v>
      </c>
      <c r="N36" s="88">
        <v>0.52200000000000002</v>
      </c>
      <c r="O36" s="88">
        <v>0.502</v>
      </c>
      <c r="P36" s="88">
        <v>0.48399999999999999</v>
      </c>
      <c r="Q36" s="88">
        <v>0.46700000000000003</v>
      </c>
      <c r="R36" s="88">
        <v>0.45100000000000001</v>
      </c>
      <c r="S36" s="88">
        <v>0.436</v>
      </c>
      <c r="T36" s="88">
        <v>0.42199999999999999</v>
      </c>
      <c r="U36" s="88">
        <v>0.41</v>
      </c>
      <c r="V36" s="88">
        <v>0.39800000000000002</v>
      </c>
      <c r="W36" s="88">
        <v>0.38700000000000001</v>
      </c>
      <c r="X36" s="88">
        <v>0.376</v>
      </c>
      <c r="Y36" s="88">
        <v>0.36599999999999999</v>
      </c>
      <c r="Z36" s="88">
        <v>0.35699999999999998</v>
      </c>
      <c r="AA36" s="88">
        <v>0.34799999999999998</v>
      </c>
      <c r="AB36" s="88">
        <v>0.34</v>
      </c>
      <c r="AC36" s="88">
        <v>0.33200000000000002</v>
      </c>
      <c r="AD36" s="88">
        <v>0.32400000000000001</v>
      </c>
      <c r="AE36" s="88">
        <v>0.317</v>
      </c>
      <c r="AF36" s="88">
        <v>0.31</v>
      </c>
      <c r="AG36" s="88">
        <v>0.30399999999999999</v>
      </c>
      <c r="AH36" s="88">
        <v>0.29799999999999999</v>
      </c>
      <c r="AI36" s="88">
        <v>0.29199999999999998</v>
      </c>
      <c r="AJ36" s="88">
        <v>0.28599999999999998</v>
      </c>
      <c r="AK36" s="88">
        <v>0.28100000000000003</v>
      </c>
      <c r="AL36" s="88">
        <v>0.27600000000000002</v>
      </c>
      <c r="AM36" s="88">
        <v>0.27</v>
      </c>
      <c r="AN36" s="88">
        <v>0.26600000000000001</v>
      </c>
      <c r="AO36" s="88">
        <v>0.26100000000000001</v>
      </c>
      <c r="AP36" s="88">
        <v>0.25600000000000001</v>
      </c>
      <c r="AQ36" s="88">
        <v>0.252</v>
      </c>
      <c r="AR36" s="88">
        <v>0.248</v>
      </c>
      <c r="AS36" s="88">
        <v>0.24399999999999999</v>
      </c>
      <c r="AT36" s="88">
        <v>0.24</v>
      </c>
      <c r="AU36" s="88">
        <v>0.23599999999999999</v>
      </c>
      <c r="AV36" s="88">
        <v>0.23200000000000001</v>
      </c>
      <c r="AW36" s="88">
        <v>0.22900000000000001</v>
      </c>
      <c r="AX36" s="88"/>
    </row>
    <row r="37" spans="1:50" x14ac:dyDescent="0.25">
      <c r="A37" s="86">
        <v>10</v>
      </c>
      <c r="B37" s="88">
        <v>0.94899999999999995</v>
      </c>
      <c r="C37" s="88">
        <v>0.89300000000000002</v>
      </c>
      <c r="D37" s="88">
        <v>0.84199999999999997</v>
      </c>
      <c r="E37" s="88">
        <v>0.79600000000000004</v>
      </c>
      <c r="F37" s="88">
        <v>0.754</v>
      </c>
      <c r="G37" s="88">
        <v>0.71599999999999997</v>
      </c>
      <c r="H37" s="88">
        <v>0.68100000000000005</v>
      </c>
      <c r="I37" s="88">
        <v>0.64900000000000002</v>
      </c>
      <c r="J37" s="88">
        <v>0.61899999999999999</v>
      </c>
      <c r="K37" s="88">
        <v>0.59099999999999997</v>
      </c>
      <c r="L37" s="88">
        <v>0.56599999999999995</v>
      </c>
      <c r="M37" s="88">
        <v>0.54200000000000004</v>
      </c>
      <c r="N37" s="88">
        <v>0.52100000000000002</v>
      </c>
      <c r="O37" s="88">
        <v>0.501</v>
      </c>
      <c r="P37" s="88">
        <v>0.48199999999999998</v>
      </c>
      <c r="Q37" s="88">
        <v>0.46500000000000002</v>
      </c>
      <c r="R37" s="88">
        <v>0.44900000000000001</v>
      </c>
      <c r="S37" s="88">
        <v>0.435</v>
      </c>
      <c r="T37" s="88">
        <v>0.42099999999999999</v>
      </c>
      <c r="U37" s="88">
        <v>0.40899999999999997</v>
      </c>
      <c r="V37" s="88">
        <v>0.39700000000000002</v>
      </c>
      <c r="W37" s="88">
        <v>0.38600000000000001</v>
      </c>
      <c r="X37" s="88">
        <v>0.375</v>
      </c>
      <c r="Y37" s="88">
        <v>0.36499999999999999</v>
      </c>
      <c r="Z37" s="88">
        <v>0.35599999999999998</v>
      </c>
      <c r="AA37" s="88">
        <v>0.34699999999999998</v>
      </c>
      <c r="AB37" s="88">
        <v>0.33900000000000002</v>
      </c>
      <c r="AC37" s="88">
        <v>0.33100000000000002</v>
      </c>
      <c r="AD37" s="88">
        <v>0.32400000000000001</v>
      </c>
      <c r="AE37" s="88">
        <v>0.317</v>
      </c>
      <c r="AF37" s="88">
        <v>0.31</v>
      </c>
      <c r="AG37" s="88">
        <v>0.30299999999999999</v>
      </c>
      <c r="AH37" s="88">
        <v>0.29699999999999999</v>
      </c>
      <c r="AI37" s="88">
        <v>0.29099999999999998</v>
      </c>
      <c r="AJ37" s="88">
        <v>0.28599999999999998</v>
      </c>
      <c r="AK37" s="88">
        <v>0.28000000000000003</v>
      </c>
      <c r="AL37" s="88">
        <v>0.27500000000000002</v>
      </c>
      <c r="AM37" s="88">
        <v>0.27</v>
      </c>
      <c r="AN37" s="88">
        <v>0.26500000000000001</v>
      </c>
      <c r="AO37" s="88">
        <v>0.26100000000000001</v>
      </c>
      <c r="AP37" s="88">
        <v>0.25600000000000001</v>
      </c>
      <c r="AQ37" s="88">
        <v>0.252</v>
      </c>
      <c r="AR37" s="88">
        <v>0.248</v>
      </c>
      <c r="AS37" s="88">
        <v>0.24399999999999999</v>
      </c>
      <c r="AT37" s="88">
        <v>0.24</v>
      </c>
      <c r="AU37" s="88">
        <v>0.23599999999999999</v>
      </c>
      <c r="AV37" s="88">
        <v>0.23200000000000001</v>
      </c>
      <c r="AW37" s="88">
        <v>0.22900000000000001</v>
      </c>
      <c r="AX37" s="88"/>
    </row>
    <row r="38" spans="1:50" x14ac:dyDescent="0.25">
      <c r="A38" s="86">
        <v>11</v>
      </c>
      <c r="B38" s="88">
        <v>0.94399999999999995</v>
      </c>
      <c r="C38" s="88">
        <v>0.88800000000000001</v>
      </c>
      <c r="D38" s="88">
        <v>0.83799999999999997</v>
      </c>
      <c r="E38" s="88">
        <v>0.79200000000000004</v>
      </c>
      <c r="F38" s="88">
        <v>0.751</v>
      </c>
      <c r="G38" s="88">
        <v>0.71299999999999997</v>
      </c>
      <c r="H38" s="88">
        <v>0.67800000000000005</v>
      </c>
      <c r="I38" s="88">
        <v>0.64600000000000002</v>
      </c>
      <c r="J38" s="88">
        <v>0.61699999999999999</v>
      </c>
      <c r="K38" s="88">
        <v>0.58899999999999997</v>
      </c>
      <c r="L38" s="88">
        <v>0.56399999999999995</v>
      </c>
      <c r="M38" s="88">
        <v>0.54</v>
      </c>
      <c r="N38" s="88">
        <v>0.51900000000000002</v>
      </c>
      <c r="O38" s="88">
        <v>0.499</v>
      </c>
      <c r="P38" s="88">
        <v>0.48099999999999998</v>
      </c>
      <c r="Q38" s="88">
        <v>0.46400000000000002</v>
      </c>
      <c r="R38" s="88">
        <v>0.44800000000000001</v>
      </c>
      <c r="S38" s="88">
        <v>0.434</v>
      </c>
      <c r="T38" s="88">
        <v>0.42</v>
      </c>
      <c r="U38" s="88">
        <v>0.40799999999999997</v>
      </c>
      <c r="V38" s="88">
        <v>0.39600000000000002</v>
      </c>
      <c r="W38" s="88">
        <v>0.38500000000000001</v>
      </c>
      <c r="X38" s="88">
        <v>0.374</v>
      </c>
      <c r="Y38" s="88">
        <v>0.36499999999999999</v>
      </c>
      <c r="Z38" s="88">
        <v>0.35499999999999998</v>
      </c>
      <c r="AA38" s="88">
        <v>0.34699999999999998</v>
      </c>
      <c r="AB38" s="88">
        <v>0.33800000000000002</v>
      </c>
      <c r="AC38" s="88">
        <v>0.33100000000000002</v>
      </c>
      <c r="AD38" s="88">
        <v>0.32300000000000001</v>
      </c>
      <c r="AE38" s="88">
        <v>0.316</v>
      </c>
      <c r="AF38" s="88">
        <v>0.309</v>
      </c>
      <c r="AG38" s="88">
        <v>0.30299999999999999</v>
      </c>
      <c r="AH38" s="88">
        <v>0.29699999999999999</v>
      </c>
      <c r="AI38" s="88">
        <v>0.29099999999999998</v>
      </c>
      <c r="AJ38" s="88">
        <v>0.28499999999999998</v>
      </c>
      <c r="AK38" s="88">
        <v>0.28000000000000003</v>
      </c>
      <c r="AL38" s="88">
        <v>0.27500000000000002</v>
      </c>
      <c r="AM38" s="88">
        <v>0.27</v>
      </c>
      <c r="AN38" s="88">
        <v>0.26500000000000001</v>
      </c>
      <c r="AO38" s="88">
        <v>0.26</v>
      </c>
      <c r="AP38" s="88">
        <v>0.25600000000000001</v>
      </c>
      <c r="AQ38" s="88">
        <v>0.251</v>
      </c>
      <c r="AR38" s="88">
        <v>0.247</v>
      </c>
      <c r="AS38" s="88">
        <v>0.24299999999999999</v>
      </c>
      <c r="AT38" s="88">
        <v>0.23899999999999999</v>
      </c>
      <c r="AU38" s="88">
        <v>0.23599999999999999</v>
      </c>
      <c r="AV38" s="88">
        <v>0.23200000000000001</v>
      </c>
      <c r="AW38" s="88">
        <v>0.22800000000000001</v>
      </c>
      <c r="AX38" s="88"/>
    </row>
    <row r="44" spans="1:50" ht="39.65" customHeight="1" x14ac:dyDescent="0.25"/>
    <row r="46" spans="1:50" ht="27.65" customHeight="1" x14ac:dyDescent="0.25"/>
  </sheetData>
  <sheetProtection algorithmName="SHA-512" hashValue="nYaR7rmCJzxLsweh0YQiNhQFQvJa+ekIAMCSDI0uxcdj5bflX6qaXxqpjiajqsOjut9lvTvf/24dfrQ6l/4SCw==" saltValue="ezUoACPXvaAWcwBCFiCASg==" spinCount="100000" sheet="1" objects="1" scenarios="1"/>
  <conditionalFormatting sqref="A6:A21">
    <cfRule type="expression" dxfId="53" priority="13" stopIfTrue="1">
      <formula>MOD(ROW(),2)=0</formula>
    </cfRule>
    <cfRule type="expression" dxfId="52" priority="14" stopIfTrue="1">
      <formula>MOD(ROW(),2)&lt;&gt;0</formula>
    </cfRule>
  </conditionalFormatting>
  <conditionalFormatting sqref="A26:A38">
    <cfRule type="expression" dxfId="51" priority="29" stopIfTrue="1">
      <formula>MOD(ROW(),2)=0</formula>
    </cfRule>
    <cfRule type="expression" dxfId="50" priority="30" stopIfTrue="1">
      <formula>MOD(ROW(),2)&lt;&gt;0</formula>
    </cfRule>
  </conditionalFormatting>
  <conditionalFormatting sqref="B6:AX21">
    <cfRule type="expression" dxfId="49" priority="1" stopIfTrue="1">
      <formula>MOD(ROW(),2)=0</formula>
    </cfRule>
    <cfRule type="expression" dxfId="48" priority="2" stopIfTrue="1">
      <formula>MOD(ROW(),2)&lt;&gt;0</formula>
    </cfRule>
  </conditionalFormatting>
  <conditionalFormatting sqref="B26:AX38">
    <cfRule type="expression" dxfId="47" priority="7" stopIfTrue="1">
      <formula>MOD(ROW(),2)=0</formula>
    </cfRule>
    <cfRule type="expression" dxfId="46" priority="8"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1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000-000000000000}">
  <sheetPr codeName="Sheet130"/>
  <dimension ref="A1:L66"/>
  <sheetViews>
    <sheetView showGridLines="0" zoomScale="85" zoomScaleNormal="85" workbookViewId="0">
      <selection activeCell="B23" sqref="B23"/>
    </sheetView>
  </sheetViews>
  <sheetFormatPr defaultColWidth="10" defaultRowHeight="12.5" x14ac:dyDescent="0.25"/>
  <cols>
    <col min="1" max="1" width="31.54296875" style="27" customWidth="1"/>
    <col min="2" max="3" width="22.54296875" style="27" customWidth="1"/>
    <col min="4" max="4" width="10" style="27" customWidth="1"/>
    <col min="5" max="16384" width="10" style="27"/>
  </cols>
  <sheetData>
    <row r="1" spans="1:12" ht="20" x14ac:dyDescent="0.4">
      <c r="A1" s="39" t="s">
        <v>0</v>
      </c>
      <c r="B1" s="40"/>
      <c r="C1" s="40"/>
      <c r="D1" s="40"/>
      <c r="E1" s="40"/>
      <c r="F1" s="40"/>
      <c r="G1" s="40"/>
      <c r="H1" s="40"/>
      <c r="I1" s="40"/>
      <c r="L1" s="84"/>
    </row>
    <row r="2" spans="1:12" ht="15.5" x14ac:dyDescent="0.35">
      <c r="A2" s="41" t="str">
        <f>IF(title="&gt; Enter workbook title here","Enter workbook title in Cover sheet",title)</f>
        <v>Police_EW - Consolidated Factor Spreadsheet</v>
      </c>
      <c r="B2" s="42"/>
      <c r="C2" s="42"/>
      <c r="D2" s="42"/>
      <c r="E2" s="42"/>
      <c r="F2" s="42"/>
      <c r="G2" s="42"/>
      <c r="H2" s="42"/>
      <c r="I2" s="42"/>
    </row>
    <row r="3" spans="1:12" ht="15.5" x14ac:dyDescent="0.35">
      <c r="A3" s="43" t="str">
        <f>TABLE_FACTOR_TYPE_1&amp;" - x-"&amp;TABLE_SERIES_NUMBER_1</f>
        <v>Added pension - x-701</v>
      </c>
      <c r="B3" s="42"/>
      <c r="C3" s="42"/>
      <c r="D3" s="42"/>
      <c r="E3" s="42"/>
      <c r="F3" s="42"/>
      <c r="G3" s="42"/>
      <c r="H3" s="42"/>
      <c r="I3" s="42"/>
    </row>
    <row r="6" spans="1:12" ht="13" x14ac:dyDescent="0.3">
      <c r="A6" s="78" t="s">
        <v>610</v>
      </c>
      <c r="B6" s="73" t="s">
        <v>611</v>
      </c>
      <c r="C6" s="73"/>
    </row>
    <row r="7" spans="1:12" x14ac:dyDescent="0.25">
      <c r="A7" s="79" t="s">
        <v>274</v>
      </c>
      <c r="B7" s="74" t="s">
        <v>72</v>
      </c>
      <c r="C7" s="74"/>
    </row>
    <row r="8" spans="1:12" x14ac:dyDescent="0.25">
      <c r="A8" s="79" t="s">
        <v>275</v>
      </c>
      <c r="B8" s="74">
        <v>2015</v>
      </c>
      <c r="C8" s="74"/>
    </row>
    <row r="9" spans="1:12" x14ac:dyDescent="0.25">
      <c r="A9" s="79" t="s">
        <v>276</v>
      </c>
      <c r="B9" s="74" t="s">
        <v>593</v>
      </c>
      <c r="C9" s="74"/>
    </row>
    <row r="10" spans="1:12" x14ac:dyDescent="0.25">
      <c r="A10" s="79" t="s">
        <v>6</v>
      </c>
      <c r="B10" s="74" t="s">
        <v>594</v>
      </c>
      <c r="C10" s="74"/>
    </row>
    <row r="11" spans="1:12" x14ac:dyDescent="0.25">
      <c r="A11" s="79" t="s">
        <v>277</v>
      </c>
      <c r="B11" s="74" t="s">
        <v>371</v>
      </c>
      <c r="C11" s="74"/>
    </row>
    <row r="12" spans="1:12" x14ac:dyDescent="0.25">
      <c r="A12" s="79" t="s">
        <v>278</v>
      </c>
      <c r="B12" s="74" t="s">
        <v>595</v>
      </c>
      <c r="C12" s="74"/>
    </row>
    <row r="13" spans="1:12" x14ac:dyDescent="0.25">
      <c r="A13" s="79" t="s">
        <v>618</v>
      </c>
      <c r="B13" s="74">
        <v>0</v>
      </c>
      <c r="C13" s="74"/>
    </row>
    <row r="14" spans="1:12" x14ac:dyDescent="0.25">
      <c r="A14" s="79" t="s">
        <v>280</v>
      </c>
      <c r="B14" s="74">
        <v>701</v>
      </c>
      <c r="C14" s="74"/>
    </row>
    <row r="15" spans="1:12" x14ac:dyDescent="0.25">
      <c r="A15" s="79" t="s">
        <v>621</v>
      </c>
      <c r="B15" s="74">
        <v>701</v>
      </c>
      <c r="C15" s="74"/>
    </row>
    <row r="16" spans="1:12" x14ac:dyDescent="0.25">
      <c r="A16" s="79" t="s">
        <v>282</v>
      </c>
      <c r="B16" s="74" t="s">
        <v>597</v>
      </c>
      <c r="C16" s="74"/>
    </row>
    <row r="17" spans="1:3" x14ac:dyDescent="0.25">
      <c r="A17" s="79" t="s">
        <v>693</v>
      </c>
      <c r="B17" s="180"/>
      <c r="C17" s="180"/>
    </row>
    <row r="18" spans="1:3" x14ac:dyDescent="0.25">
      <c r="A18" s="79" t="s">
        <v>284</v>
      </c>
      <c r="B18" s="181">
        <v>45196</v>
      </c>
      <c r="C18" s="181"/>
    </row>
    <row r="19" spans="1:3" x14ac:dyDescent="0.25">
      <c r="A19" s="79" t="s">
        <v>285</v>
      </c>
      <c r="B19" s="181"/>
      <c r="C19" s="181"/>
    </row>
    <row r="20" spans="1:3" x14ac:dyDescent="0.25">
      <c r="A20" s="79" t="s">
        <v>286</v>
      </c>
      <c r="B20" s="74" t="s">
        <v>294</v>
      </c>
      <c r="C20" s="74"/>
    </row>
    <row r="21" spans="1:3" x14ac:dyDescent="0.25">
      <c r="A21" s="79" t="s">
        <v>287</v>
      </c>
      <c r="B21" s="74" t="s">
        <v>295</v>
      </c>
      <c r="C21" s="74"/>
    </row>
    <row r="23" spans="1:3" x14ac:dyDescent="0.25">
      <c r="B23" s="84" t="str">
        <f>HYPERLINK("#'Factor List'!A1","Back to Factor List")</f>
        <v>Back to Factor List</v>
      </c>
    </row>
    <row r="24" spans="1:3" x14ac:dyDescent="0.25">
      <c r="B24" s="84" t="str">
        <f>HYPERLINK("#'Assumptions'!A1","Assumptions")</f>
        <v>Assumptions</v>
      </c>
    </row>
    <row r="26" spans="1:3" ht="26" x14ac:dyDescent="0.25">
      <c r="A26" s="85" t="s">
        <v>694</v>
      </c>
      <c r="B26" s="85" t="s">
        <v>741</v>
      </c>
      <c r="C26" s="85" t="s">
        <v>742</v>
      </c>
    </row>
    <row r="27" spans="1:3" x14ac:dyDescent="0.25">
      <c r="A27" s="86">
        <v>20</v>
      </c>
      <c r="B27" s="87">
        <v>12.22</v>
      </c>
      <c r="C27" s="87">
        <v>13.46</v>
      </c>
    </row>
    <row r="28" spans="1:3" x14ac:dyDescent="0.25">
      <c r="A28" s="86">
        <v>21</v>
      </c>
      <c r="B28" s="87">
        <v>12.4</v>
      </c>
      <c r="C28" s="87">
        <v>13.66</v>
      </c>
    </row>
    <row r="29" spans="1:3" x14ac:dyDescent="0.25">
      <c r="A29" s="86">
        <v>22</v>
      </c>
      <c r="B29" s="87">
        <v>12.59</v>
      </c>
      <c r="C29" s="87">
        <v>13.87</v>
      </c>
    </row>
    <row r="30" spans="1:3" x14ac:dyDescent="0.25">
      <c r="A30" s="86">
        <v>23</v>
      </c>
      <c r="B30" s="87">
        <v>12.77</v>
      </c>
      <c r="C30" s="87">
        <v>14.08</v>
      </c>
    </row>
    <row r="31" spans="1:3" x14ac:dyDescent="0.25">
      <c r="A31" s="86">
        <v>24</v>
      </c>
      <c r="B31" s="87">
        <v>12.96</v>
      </c>
      <c r="C31" s="87">
        <v>14.3</v>
      </c>
    </row>
    <row r="32" spans="1:3" x14ac:dyDescent="0.25">
      <c r="A32" s="86">
        <v>25</v>
      </c>
      <c r="B32" s="87">
        <v>13.16</v>
      </c>
      <c r="C32" s="87">
        <v>14.5</v>
      </c>
    </row>
    <row r="33" spans="1:3" x14ac:dyDescent="0.25">
      <c r="A33" s="86">
        <v>26</v>
      </c>
      <c r="B33" s="87">
        <v>13.35</v>
      </c>
      <c r="C33" s="87">
        <v>14.71</v>
      </c>
    </row>
    <row r="34" spans="1:3" x14ac:dyDescent="0.25">
      <c r="A34" s="86">
        <v>27</v>
      </c>
      <c r="B34" s="87">
        <v>13.55</v>
      </c>
      <c r="C34" s="87">
        <v>14.92</v>
      </c>
    </row>
    <row r="35" spans="1:3" x14ac:dyDescent="0.25">
      <c r="A35" s="86">
        <v>28</v>
      </c>
      <c r="B35" s="87">
        <v>13.75</v>
      </c>
      <c r="C35" s="87">
        <v>15.12</v>
      </c>
    </row>
    <row r="36" spans="1:3" x14ac:dyDescent="0.25">
      <c r="A36" s="86">
        <v>29</v>
      </c>
      <c r="B36" s="87">
        <v>13.96</v>
      </c>
      <c r="C36" s="87">
        <v>15.33</v>
      </c>
    </row>
    <row r="37" spans="1:3" x14ac:dyDescent="0.25">
      <c r="A37" s="86">
        <v>30</v>
      </c>
      <c r="B37" s="87">
        <v>14.16</v>
      </c>
      <c r="C37" s="87">
        <v>15.54</v>
      </c>
    </row>
    <row r="38" spans="1:3" x14ac:dyDescent="0.25">
      <c r="A38" s="86">
        <v>31</v>
      </c>
      <c r="B38" s="87">
        <v>14.37</v>
      </c>
      <c r="C38" s="87">
        <v>15.74</v>
      </c>
    </row>
    <row r="39" spans="1:3" x14ac:dyDescent="0.25">
      <c r="A39" s="86">
        <v>32</v>
      </c>
      <c r="B39" s="87">
        <v>14.57</v>
      </c>
      <c r="C39" s="87">
        <v>15.95</v>
      </c>
    </row>
    <row r="40" spans="1:3" x14ac:dyDescent="0.25">
      <c r="A40" s="86">
        <v>33</v>
      </c>
      <c r="B40" s="87">
        <v>14.78</v>
      </c>
      <c r="C40" s="87">
        <v>16.16</v>
      </c>
    </row>
    <row r="41" spans="1:3" x14ac:dyDescent="0.25">
      <c r="A41" s="86">
        <v>34</v>
      </c>
      <c r="B41" s="87">
        <v>14.99</v>
      </c>
      <c r="C41" s="87">
        <v>16.37</v>
      </c>
    </row>
    <row r="42" spans="1:3" x14ac:dyDescent="0.25">
      <c r="A42" s="86">
        <v>35</v>
      </c>
      <c r="B42" s="87">
        <v>15.2</v>
      </c>
      <c r="C42" s="87">
        <v>16.579999999999998</v>
      </c>
    </row>
    <row r="43" spans="1:3" x14ac:dyDescent="0.25">
      <c r="A43" s="86">
        <v>36</v>
      </c>
      <c r="B43" s="87">
        <v>15.41</v>
      </c>
      <c r="C43" s="87">
        <v>16.79</v>
      </c>
    </row>
    <row r="44" spans="1:3" x14ac:dyDescent="0.25">
      <c r="A44" s="86">
        <v>37</v>
      </c>
      <c r="B44" s="87">
        <v>15.62</v>
      </c>
      <c r="C44" s="87">
        <v>17</v>
      </c>
    </row>
    <row r="45" spans="1:3" x14ac:dyDescent="0.25">
      <c r="A45" s="86">
        <v>38</v>
      </c>
      <c r="B45" s="87">
        <v>15.83</v>
      </c>
      <c r="C45" s="87">
        <v>17.21</v>
      </c>
    </row>
    <row r="46" spans="1:3" x14ac:dyDescent="0.25">
      <c r="A46" s="86">
        <v>39</v>
      </c>
      <c r="B46" s="87">
        <v>16.04</v>
      </c>
      <c r="C46" s="87">
        <v>17.420000000000002</v>
      </c>
    </row>
    <row r="47" spans="1:3" x14ac:dyDescent="0.25">
      <c r="A47" s="86">
        <v>40</v>
      </c>
      <c r="B47" s="87">
        <v>16.260000000000002</v>
      </c>
      <c r="C47" s="87">
        <v>17.62</v>
      </c>
    </row>
    <row r="48" spans="1:3" x14ac:dyDescent="0.25">
      <c r="A48" s="86">
        <v>41</v>
      </c>
      <c r="B48" s="87">
        <v>16.48</v>
      </c>
      <c r="C48" s="87">
        <v>17.809999999999999</v>
      </c>
    </row>
    <row r="49" spans="1:3" x14ac:dyDescent="0.25">
      <c r="A49" s="86">
        <v>42</v>
      </c>
      <c r="B49" s="87">
        <v>16.7</v>
      </c>
      <c r="C49" s="87">
        <v>17.989999999999998</v>
      </c>
    </row>
    <row r="50" spans="1:3" x14ac:dyDescent="0.25">
      <c r="A50" s="86">
        <v>43</v>
      </c>
      <c r="B50" s="87">
        <v>16.91</v>
      </c>
      <c r="C50" s="87">
        <v>18.170000000000002</v>
      </c>
    </row>
    <row r="51" spans="1:3" x14ac:dyDescent="0.25">
      <c r="A51" s="86">
        <v>44</v>
      </c>
      <c r="B51" s="87">
        <v>17.12</v>
      </c>
      <c r="C51" s="87">
        <v>18.350000000000001</v>
      </c>
    </row>
    <row r="52" spans="1:3" x14ac:dyDescent="0.25">
      <c r="A52" s="86">
        <v>45</v>
      </c>
      <c r="B52" s="87">
        <v>17.32</v>
      </c>
      <c r="C52" s="87">
        <v>18.53</v>
      </c>
    </row>
    <row r="53" spans="1:3" x14ac:dyDescent="0.25">
      <c r="A53" s="86">
        <v>46</v>
      </c>
      <c r="B53" s="87">
        <v>17.53</v>
      </c>
      <c r="C53" s="87">
        <v>18.71</v>
      </c>
    </row>
    <row r="54" spans="1:3" x14ac:dyDescent="0.25">
      <c r="A54" s="86">
        <v>47</v>
      </c>
      <c r="B54" s="87">
        <v>17.739999999999998</v>
      </c>
      <c r="C54" s="87">
        <v>18.89</v>
      </c>
    </row>
    <row r="55" spans="1:3" x14ac:dyDescent="0.25">
      <c r="A55" s="86">
        <v>48</v>
      </c>
      <c r="B55" s="87">
        <v>17.95</v>
      </c>
      <c r="C55" s="87">
        <v>19.079999999999998</v>
      </c>
    </row>
    <row r="56" spans="1:3" x14ac:dyDescent="0.25">
      <c r="A56" s="86">
        <v>49</v>
      </c>
      <c r="B56" s="87">
        <v>18.16</v>
      </c>
      <c r="C56" s="87">
        <v>19.27</v>
      </c>
    </row>
    <row r="57" spans="1:3" x14ac:dyDescent="0.25">
      <c r="A57" s="86">
        <v>50</v>
      </c>
      <c r="B57" s="87">
        <v>18.37</v>
      </c>
      <c r="C57" s="87">
        <v>19.47</v>
      </c>
    </row>
    <row r="58" spans="1:3" x14ac:dyDescent="0.25">
      <c r="A58" s="86">
        <v>51</v>
      </c>
      <c r="B58" s="87">
        <v>18.600000000000001</v>
      </c>
      <c r="C58" s="87">
        <v>19.68</v>
      </c>
    </row>
    <row r="59" spans="1:3" x14ac:dyDescent="0.25">
      <c r="A59" s="86">
        <v>52</v>
      </c>
      <c r="B59" s="87">
        <v>18.829999999999998</v>
      </c>
      <c r="C59" s="87">
        <v>19.899999999999999</v>
      </c>
    </row>
    <row r="60" spans="1:3" x14ac:dyDescent="0.25">
      <c r="A60" s="86">
        <v>53</v>
      </c>
      <c r="B60" s="87">
        <v>19.079999999999998</v>
      </c>
      <c r="C60" s="87">
        <v>20.14</v>
      </c>
    </row>
    <row r="61" spans="1:3" x14ac:dyDescent="0.25">
      <c r="A61" s="86">
        <v>54</v>
      </c>
      <c r="B61" s="87">
        <v>19.34</v>
      </c>
      <c r="C61" s="87">
        <v>20.399999999999999</v>
      </c>
    </row>
    <row r="62" spans="1:3" x14ac:dyDescent="0.25">
      <c r="A62" s="86">
        <v>55</v>
      </c>
      <c r="B62" s="87">
        <v>19.62</v>
      </c>
      <c r="C62" s="87">
        <v>20.68</v>
      </c>
    </row>
    <row r="63" spans="1:3" x14ac:dyDescent="0.25">
      <c r="A63" s="86">
        <v>56</v>
      </c>
      <c r="B63" s="87">
        <v>19.91</v>
      </c>
      <c r="C63" s="87">
        <v>20.98</v>
      </c>
    </row>
    <row r="64" spans="1:3" x14ac:dyDescent="0.25">
      <c r="A64" s="86">
        <v>57</v>
      </c>
      <c r="B64" s="87">
        <v>20.23</v>
      </c>
      <c r="C64" s="87">
        <v>21.31</v>
      </c>
    </row>
    <row r="65" spans="1:3" x14ac:dyDescent="0.25">
      <c r="A65" s="86">
        <v>58</v>
      </c>
      <c r="B65" s="87">
        <v>20.57</v>
      </c>
      <c r="C65" s="87">
        <v>21.68</v>
      </c>
    </row>
    <row r="66" spans="1:3" x14ac:dyDescent="0.25">
      <c r="A66" s="86">
        <v>59</v>
      </c>
      <c r="B66" s="87">
        <v>20.84</v>
      </c>
      <c r="C66" s="87">
        <v>21.97</v>
      </c>
    </row>
  </sheetData>
  <sheetProtection algorithmName="SHA-512" hashValue="wrOVFl96kGMVrgIF5HOOs9pDQT6JFDHx9Ju89qXuJVx4TZ23LPXviybqy5hPg7sYPQJjTU5PkBOV59x9ajIwqg==" saltValue="xchUtqKvpxiDoulaeplIVg==" spinCount="100000" sheet="1" objects="1" scenarios="1"/>
  <phoneticPr fontId="3" type="noConversion"/>
  <conditionalFormatting sqref="A6:A21 A26:A66">
    <cfRule type="expression" dxfId="45" priority="13" stopIfTrue="1">
      <formula>MOD(ROW(),2)=0</formula>
    </cfRule>
    <cfRule type="expression" dxfId="44" priority="14" stopIfTrue="1">
      <formula>MOD(ROW(),2)&lt;&gt;0</formula>
    </cfRule>
  </conditionalFormatting>
  <conditionalFormatting sqref="B6:C21">
    <cfRule type="expression" dxfId="43" priority="1" stopIfTrue="1">
      <formula>MOD(ROW(),2)=0</formula>
    </cfRule>
    <cfRule type="expression" dxfId="42" priority="2" stopIfTrue="1">
      <formula>MOD(ROW(),2)&lt;&gt;0</formula>
    </cfRule>
  </conditionalFormatting>
  <conditionalFormatting sqref="B26:C66">
    <cfRule type="expression" dxfId="41" priority="7" stopIfTrue="1">
      <formula>MOD(ROW(),2)=0</formula>
    </cfRule>
    <cfRule type="expression" dxfId="40" priority="8"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1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100-000000000000}">
  <sheetPr codeName="Sheet131"/>
  <dimension ref="A1:L66"/>
  <sheetViews>
    <sheetView showGridLines="0" zoomScale="85" zoomScaleNormal="85" workbookViewId="0">
      <selection activeCell="B23" sqref="B23"/>
    </sheetView>
  </sheetViews>
  <sheetFormatPr defaultColWidth="10" defaultRowHeight="12.5" x14ac:dyDescent="0.25"/>
  <cols>
    <col min="1" max="1" width="31.54296875" style="27" customWidth="1"/>
    <col min="2" max="2" width="22.54296875" style="27" customWidth="1"/>
    <col min="3" max="3" width="10.1796875" style="27" customWidth="1"/>
    <col min="4" max="4" width="10" style="27" customWidth="1"/>
    <col min="5" max="16384" width="10" style="27"/>
  </cols>
  <sheetData>
    <row r="1" spans="1:12" ht="20" x14ac:dyDescent="0.4">
      <c r="A1" s="39" t="s">
        <v>0</v>
      </c>
      <c r="B1" s="40"/>
      <c r="C1" s="40"/>
      <c r="D1" s="40"/>
      <c r="E1" s="40"/>
      <c r="F1" s="40"/>
      <c r="G1" s="40"/>
      <c r="H1" s="40"/>
      <c r="I1" s="40"/>
      <c r="L1" s="84"/>
    </row>
    <row r="2" spans="1:12" ht="15.5" x14ac:dyDescent="0.35">
      <c r="A2" s="41" t="str">
        <f>IF(title="&gt; Enter workbook title here","Enter workbook title in Cover sheet",title)</f>
        <v>Police_EW - Consolidated Factor Spreadsheet</v>
      </c>
      <c r="B2" s="42"/>
      <c r="C2" s="42"/>
      <c r="D2" s="42"/>
      <c r="E2" s="42"/>
      <c r="F2" s="42"/>
      <c r="G2" s="42"/>
      <c r="H2" s="42"/>
      <c r="I2" s="42"/>
    </row>
    <row r="3" spans="1:12" ht="15.5" x14ac:dyDescent="0.35">
      <c r="A3" s="43" t="str">
        <f>TABLE_FACTOR_TYPE_1&amp;" - x-"&amp;TABLE_SERIES_NUMBER_1</f>
        <v>Added pension - x-702</v>
      </c>
      <c r="B3" s="42"/>
      <c r="C3" s="42"/>
      <c r="D3" s="42"/>
      <c r="E3" s="42"/>
      <c r="F3" s="42"/>
      <c r="G3" s="42"/>
      <c r="H3" s="42"/>
      <c r="I3" s="42"/>
    </row>
    <row r="6" spans="1:12" ht="13" x14ac:dyDescent="0.3">
      <c r="A6" s="78" t="s">
        <v>610</v>
      </c>
      <c r="B6" s="73" t="s">
        <v>611</v>
      </c>
      <c r="C6" s="73"/>
    </row>
    <row r="7" spans="1:12" x14ac:dyDescent="0.25">
      <c r="A7" s="79" t="s">
        <v>274</v>
      </c>
      <c r="B7" s="74" t="s">
        <v>72</v>
      </c>
      <c r="C7" s="74"/>
    </row>
    <row r="8" spans="1:12" x14ac:dyDescent="0.25">
      <c r="A8" s="79" t="s">
        <v>275</v>
      </c>
      <c r="B8" s="74">
        <v>2015</v>
      </c>
      <c r="C8" s="74"/>
    </row>
    <row r="9" spans="1:12" x14ac:dyDescent="0.25">
      <c r="A9" s="79" t="s">
        <v>276</v>
      </c>
      <c r="B9" s="74" t="s">
        <v>593</v>
      </c>
      <c r="C9" s="74"/>
    </row>
    <row r="10" spans="1:12" x14ac:dyDescent="0.25">
      <c r="A10" s="79" t="s">
        <v>6</v>
      </c>
      <c r="B10" s="74" t="s">
        <v>598</v>
      </c>
      <c r="C10" s="74"/>
    </row>
    <row r="11" spans="1:12" x14ac:dyDescent="0.25">
      <c r="A11" s="79" t="s">
        <v>277</v>
      </c>
      <c r="B11" s="74" t="s">
        <v>424</v>
      </c>
      <c r="C11" s="74"/>
    </row>
    <row r="12" spans="1:12" ht="25" x14ac:dyDescent="0.25">
      <c r="A12" s="79" t="s">
        <v>278</v>
      </c>
      <c r="B12" s="74" t="s">
        <v>595</v>
      </c>
      <c r="C12" s="74"/>
    </row>
    <row r="13" spans="1:12" x14ac:dyDescent="0.25">
      <c r="A13" s="79" t="s">
        <v>618</v>
      </c>
      <c r="B13" s="74">
        <v>0</v>
      </c>
      <c r="C13" s="74"/>
    </row>
    <row r="14" spans="1:12" x14ac:dyDescent="0.25">
      <c r="A14" s="79" t="s">
        <v>280</v>
      </c>
      <c r="B14" s="74">
        <v>702</v>
      </c>
      <c r="C14" s="74"/>
    </row>
    <row r="15" spans="1:12" x14ac:dyDescent="0.25">
      <c r="A15" s="79" t="s">
        <v>621</v>
      </c>
      <c r="B15" s="74">
        <v>702</v>
      </c>
      <c r="C15" s="74"/>
    </row>
    <row r="16" spans="1:12" x14ac:dyDescent="0.25">
      <c r="A16" s="79" t="s">
        <v>282</v>
      </c>
      <c r="B16" s="74" t="s">
        <v>600</v>
      </c>
      <c r="C16" s="74"/>
    </row>
    <row r="17" spans="1:3" x14ac:dyDescent="0.25">
      <c r="A17" s="79" t="s">
        <v>693</v>
      </c>
      <c r="B17" s="180"/>
      <c r="C17" s="180"/>
    </row>
    <row r="18" spans="1:3" x14ac:dyDescent="0.25">
      <c r="A18" s="79" t="s">
        <v>284</v>
      </c>
      <c r="B18" s="181">
        <v>45196</v>
      </c>
      <c r="C18" s="181"/>
    </row>
    <row r="19" spans="1:3" x14ac:dyDescent="0.25">
      <c r="A19" s="79" t="s">
        <v>285</v>
      </c>
      <c r="B19" s="181"/>
      <c r="C19" s="181"/>
    </row>
    <row r="20" spans="1:3" x14ac:dyDescent="0.25">
      <c r="A20" s="79" t="s">
        <v>286</v>
      </c>
      <c r="B20" s="74" t="s">
        <v>294</v>
      </c>
      <c r="C20" s="74"/>
    </row>
    <row r="21" spans="1:3" x14ac:dyDescent="0.25">
      <c r="A21" s="79" t="s">
        <v>287</v>
      </c>
      <c r="B21" s="74" t="s">
        <v>295</v>
      </c>
      <c r="C21" s="74"/>
    </row>
    <row r="23" spans="1:3" x14ac:dyDescent="0.25">
      <c r="B23" s="84" t="str">
        <f>HYPERLINK("#'Factor List'!A1","Back to Factor List")</f>
        <v>Back to Factor List</v>
      </c>
    </row>
    <row r="24" spans="1:3" x14ac:dyDescent="0.25">
      <c r="B24" s="84" t="str">
        <f>HYPERLINK("#'Assumptions'!A1","Assumptions")</f>
        <v>Assumptions</v>
      </c>
    </row>
    <row r="26" spans="1:3" ht="39" x14ac:dyDescent="0.25">
      <c r="A26" s="85" t="s">
        <v>694</v>
      </c>
      <c r="B26" s="85" t="s">
        <v>743</v>
      </c>
    </row>
    <row r="27" spans="1:3" x14ac:dyDescent="0.25">
      <c r="A27" s="86">
        <v>20</v>
      </c>
      <c r="B27" s="87">
        <v>13.88</v>
      </c>
    </row>
    <row r="28" spans="1:3" x14ac:dyDescent="0.25">
      <c r="A28" s="86">
        <v>21</v>
      </c>
      <c r="B28" s="87">
        <v>14.09</v>
      </c>
    </row>
    <row r="29" spans="1:3" x14ac:dyDescent="0.25">
      <c r="A29" s="86">
        <v>22</v>
      </c>
      <c r="B29" s="87">
        <v>14.3</v>
      </c>
    </row>
    <row r="30" spans="1:3" x14ac:dyDescent="0.25">
      <c r="A30" s="86">
        <v>23</v>
      </c>
      <c r="B30" s="87">
        <v>14.52</v>
      </c>
    </row>
    <row r="31" spans="1:3" x14ac:dyDescent="0.25">
      <c r="A31" s="86">
        <v>24</v>
      </c>
      <c r="B31" s="87">
        <v>14.74</v>
      </c>
    </row>
    <row r="32" spans="1:3" x14ac:dyDescent="0.25">
      <c r="A32" s="86">
        <v>25</v>
      </c>
      <c r="B32" s="87">
        <v>14.95</v>
      </c>
    </row>
    <row r="33" spans="1:2" x14ac:dyDescent="0.25">
      <c r="A33" s="86">
        <v>26</v>
      </c>
      <c r="B33" s="87">
        <v>15.18</v>
      </c>
    </row>
    <row r="34" spans="1:2" x14ac:dyDescent="0.25">
      <c r="A34" s="86">
        <v>27</v>
      </c>
      <c r="B34" s="87">
        <v>15.4</v>
      </c>
    </row>
    <row r="35" spans="1:2" x14ac:dyDescent="0.25">
      <c r="A35" s="86">
        <v>28</v>
      </c>
      <c r="B35" s="87">
        <v>15.63</v>
      </c>
    </row>
    <row r="36" spans="1:2" x14ac:dyDescent="0.25">
      <c r="A36" s="86">
        <v>29</v>
      </c>
      <c r="B36" s="87">
        <v>15.85</v>
      </c>
    </row>
    <row r="37" spans="1:2" x14ac:dyDescent="0.25">
      <c r="A37" s="86">
        <v>30</v>
      </c>
      <c r="B37" s="87">
        <v>16.079999999999998</v>
      </c>
    </row>
    <row r="38" spans="1:2" x14ac:dyDescent="0.25">
      <c r="A38" s="86">
        <v>31</v>
      </c>
      <c r="B38" s="87">
        <v>16.309999999999999</v>
      </c>
    </row>
    <row r="39" spans="1:2" x14ac:dyDescent="0.25">
      <c r="A39" s="86">
        <v>32</v>
      </c>
      <c r="B39" s="87">
        <v>16.54</v>
      </c>
    </row>
    <row r="40" spans="1:2" x14ac:dyDescent="0.25">
      <c r="A40" s="86">
        <v>33</v>
      </c>
      <c r="B40" s="87">
        <v>16.77</v>
      </c>
    </row>
    <row r="41" spans="1:2" x14ac:dyDescent="0.25">
      <c r="A41" s="86">
        <v>34</v>
      </c>
      <c r="B41" s="87">
        <v>17</v>
      </c>
    </row>
    <row r="42" spans="1:2" x14ac:dyDescent="0.25">
      <c r="A42" s="86">
        <v>35</v>
      </c>
      <c r="B42" s="87">
        <v>17.23</v>
      </c>
    </row>
    <row r="43" spans="1:2" x14ac:dyDescent="0.25">
      <c r="A43" s="86">
        <v>36</v>
      </c>
      <c r="B43" s="87">
        <v>17.46</v>
      </c>
    </row>
    <row r="44" spans="1:2" x14ac:dyDescent="0.25">
      <c r="A44" s="86">
        <v>37</v>
      </c>
      <c r="B44" s="87">
        <v>17.7</v>
      </c>
    </row>
    <row r="45" spans="1:2" x14ac:dyDescent="0.25">
      <c r="A45" s="86">
        <v>38</v>
      </c>
      <c r="B45" s="87">
        <v>17.93</v>
      </c>
    </row>
    <row r="46" spans="1:2" x14ac:dyDescent="0.25">
      <c r="A46" s="86">
        <v>39</v>
      </c>
      <c r="B46" s="87">
        <v>18.170000000000002</v>
      </c>
    </row>
    <row r="47" spans="1:2" x14ac:dyDescent="0.25">
      <c r="A47" s="86">
        <v>40</v>
      </c>
      <c r="B47" s="87">
        <v>18.41</v>
      </c>
    </row>
    <row r="48" spans="1:2" x14ac:dyDescent="0.25">
      <c r="A48" s="86">
        <v>41</v>
      </c>
      <c r="B48" s="87">
        <v>18.64</v>
      </c>
    </row>
    <row r="49" spans="1:2" x14ac:dyDescent="0.25">
      <c r="A49" s="86">
        <v>42</v>
      </c>
      <c r="B49" s="87">
        <v>18.87</v>
      </c>
    </row>
    <row r="50" spans="1:2" x14ac:dyDescent="0.25">
      <c r="A50" s="86">
        <v>43</v>
      </c>
      <c r="B50" s="87">
        <v>19.09</v>
      </c>
    </row>
    <row r="51" spans="1:2" x14ac:dyDescent="0.25">
      <c r="A51" s="86">
        <v>44</v>
      </c>
      <c r="B51" s="87">
        <v>19.309999999999999</v>
      </c>
    </row>
    <row r="52" spans="1:2" x14ac:dyDescent="0.25">
      <c r="A52" s="86">
        <v>45</v>
      </c>
      <c r="B52" s="87">
        <v>19.53</v>
      </c>
    </row>
    <row r="53" spans="1:2" x14ac:dyDescent="0.25">
      <c r="A53" s="86">
        <v>46</v>
      </c>
      <c r="B53" s="87">
        <v>19.75</v>
      </c>
    </row>
    <row r="54" spans="1:2" x14ac:dyDescent="0.25">
      <c r="A54" s="86">
        <v>47</v>
      </c>
      <c r="B54" s="87">
        <v>19.96</v>
      </c>
    </row>
    <row r="55" spans="1:2" x14ac:dyDescent="0.25">
      <c r="A55" s="86">
        <v>48</v>
      </c>
      <c r="B55" s="87">
        <v>20.18</v>
      </c>
    </row>
    <row r="56" spans="1:2" x14ac:dyDescent="0.25">
      <c r="A56" s="86">
        <v>49</v>
      </c>
      <c r="B56" s="87">
        <v>20.41</v>
      </c>
    </row>
    <row r="57" spans="1:2" x14ac:dyDescent="0.25">
      <c r="A57" s="86">
        <v>50</v>
      </c>
      <c r="B57" s="87">
        <v>20.64</v>
      </c>
    </row>
    <row r="58" spans="1:2" x14ac:dyDescent="0.25">
      <c r="A58" s="86">
        <v>51</v>
      </c>
      <c r="B58" s="87">
        <v>20.87</v>
      </c>
    </row>
    <row r="59" spans="1:2" x14ac:dyDescent="0.25">
      <c r="A59" s="86">
        <v>52</v>
      </c>
      <c r="B59" s="87">
        <v>21.12</v>
      </c>
    </row>
    <row r="60" spans="1:2" x14ac:dyDescent="0.25">
      <c r="A60" s="86">
        <v>53</v>
      </c>
      <c r="B60" s="87">
        <v>21.37</v>
      </c>
    </row>
    <row r="61" spans="1:2" x14ac:dyDescent="0.25">
      <c r="A61" s="86">
        <v>54</v>
      </c>
      <c r="B61" s="87">
        <v>21.64</v>
      </c>
    </row>
    <row r="62" spans="1:2" x14ac:dyDescent="0.25">
      <c r="A62" s="86">
        <v>55</v>
      </c>
      <c r="B62" s="87">
        <v>21.93</v>
      </c>
    </row>
    <row r="63" spans="1:2" x14ac:dyDescent="0.25">
      <c r="A63" s="86">
        <v>56</v>
      </c>
      <c r="B63" s="87">
        <v>22.24</v>
      </c>
    </row>
    <row r="64" spans="1:2" x14ac:dyDescent="0.25">
      <c r="A64" s="86">
        <v>57</v>
      </c>
      <c r="B64" s="87">
        <v>22.56</v>
      </c>
    </row>
    <row r="65" spans="1:2" x14ac:dyDescent="0.25">
      <c r="A65" s="86">
        <v>58</v>
      </c>
      <c r="B65" s="87">
        <v>22.92</v>
      </c>
    </row>
    <row r="66" spans="1:2" x14ac:dyDescent="0.25">
      <c r="A66" s="86">
        <v>59</v>
      </c>
      <c r="B66" s="87">
        <v>23.2</v>
      </c>
    </row>
  </sheetData>
  <sheetProtection algorithmName="SHA-512" hashValue="sOthNTH6MkslSlhRipLty+XMzkymfZ5Qe44/fizhfa+4G2PPqlatxDoM/cj8E0jQpJhPu6weXeivCg7jLw85WQ==" saltValue="OO2/yCLRrnRg1TKhP6oGYg==" spinCount="100000" sheet="1" objects="1" scenarios="1"/>
  <conditionalFormatting sqref="A6:A21">
    <cfRule type="expression" dxfId="39" priority="11" stopIfTrue="1">
      <formula>MOD(ROW(),2)=0</formula>
    </cfRule>
    <cfRule type="expression" dxfId="38" priority="12" stopIfTrue="1">
      <formula>MOD(ROW(),2)&lt;&gt;0</formula>
    </cfRule>
  </conditionalFormatting>
  <conditionalFormatting sqref="A26:A66">
    <cfRule type="expression" dxfId="37" priority="15" stopIfTrue="1">
      <formula>MOD(ROW(),2)=0</formula>
    </cfRule>
    <cfRule type="expression" dxfId="36" priority="16" stopIfTrue="1">
      <formula>MOD(ROW(),2)&lt;&gt;0</formula>
    </cfRule>
  </conditionalFormatting>
  <conditionalFormatting sqref="B26:B66">
    <cfRule type="expression" dxfId="35" priority="7" stopIfTrue="1">
      <formula>MOD(ROW(),2)=0</formula>
    </cfRule>
    <cfRule type="expression" dxfId="34" priority="8" stopIfTrue="1">
      <formula>MOD(ROW(),2)&lt;&gt;0</formula>
    </cfRule>
  </conditionalFormatting>
  <conditionalFormatting sqref="B6:C21">
    <cfRule type="expression" dxfId="33" priority="1" stopIfTrue="1">
      <formula>MOD(ROW(),2)=0</formula>
    </cfRule>
    <cfRule type="expression" dxfId="32" priority="2"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1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200-000000000000}">
  <sheetPr codeName="Sheet132"/>
  <dimension ref="A1:M46"/>
  <sheetViews>
    <sheetView showGridLines="0" zoomScale="85" zoomScaleNormal="85" workbookViewId="0">
      <selection activeCell="B23" sqref="B23"/>
    </sheetView>
  </sheetViews>
  <sheetFormatPr defaultColWidth="10" defaultRowHeight="12.5" x14ac:dyDescent="0.25"/>
  <cols>
    <col min="1" max="1" width="31.54296875" style="27" customWidth="1"/>
    <col min="2" max="13" width="22.54296875" style="27" customWidth="1"/>
    <col min="14" max="16384" width="10" style="27"/>
  </cols>
  <sheetData>
    <row r="1" spans="1:13" ht="20" x14ac:dyDescent="0.4">
      <c r="A1" s="39" t="s">
        <v>0</v>
      </c>
      <c r="B1" s="40"/>
      <c r="C1" s="40"/>
      <c r="D1" s="40"/>
      <c r="E1" s="40"/>
      <c r="F1" s="40"/>
      <c r="G1" s="40"/>
      <c r="H1" s="40"/>
      <c r="I1" s="40"/>
      <c r="L1" s="84"/>
    </row>
    <row r="2" spans="1:13" ht="15.5" x14ac:dyDescent="0.35">
      <c r="A2" s="41" t="str">
        <f>IF(title="&gt; Enter workbook title here","Enter workbook title in Cover sheet",title)</f>
        <v>Police_EW - Consolidated Factor Spreadsheet</v>
      </c>
      <c r="B2" s="42"/>
      <c r="C2" s="42"/>
      <c r="D2" s="42"/>
      <c r="E2" s="42"/>
      <c r="F2" s="42"/>
      <c r="G2" s="42"/>
      <c r="H2" s="42"/>
      <c r="I2" s="42"/>
    </row>
    <row r="3" spans="1:13" ht="15.5" x14ac:dyDescent="0.35">
      <c r="A3" s="43" t="str">
        <f>TABLE_FACTOR_TYPE_1&amp;" - x-"&amp;TABLE_SERIES_NUMBER_1</f>
        <v>Actuarial reduction buyout - x-703</v>
      </c>
      <c r="B3" s="42"/>
      <c r="C3" s="42"/>
      <c r="D3" s="42"/>
      <c r="E3" s="42"/>
      <c r="F3" s="42"/>
      <c r="G3" s="42"/>
      <c r="H3" s="42"/>
      <c r="I3" s="42"/>
    </row>
    <row r="4" spans="1:13" x14ac:dyDescent="0.25">
      <c r="B4" s="126"/>
      <c r="C4" s="126"/>
      <c r="D4" s="126"/>
      <c r="E4" s="126"/>
      <c r="F4" s="126"/>
      <c r="G4" s="126"/>
      <c r="H4" s="126"/>
      <c r="I4" s="126"/>
      <c r="J4" s="126"/>
      <c r="K4" s="126"/>
      <c r="L4" s="126"/>
      <c r="M4" s="126"/>
    </row>
    <row r="5" spans="1:13" x14ac:dyDescent="0.25">
      <c r="B5" s="126"/>
      <c r="C5" s="126"/>
      <c r="D5" s="126"/>
      <c r="E5" s="126"/>
      <c r="F5" s="126"/>
      <c r="G5" s="126"/>
      <c r="H5" s="126"/>
      <c r="I5" s="126"/>
      <c r="J5" s="126"/>
      <c r="K5" s="126"/>
      <c r="L5" s="126"/>
      <c r="M5" s="126"/>
    </row>
    <row r="6" spans="1:13" ht="13" x14ac:dyDescent="0.3">
      <c r="A6" s="78" t="s">
        <v>610</v>
      </c>
      <c r="B6" s="73" t="s">
        <v>611</v>
      </c>
      <c r="C6" s="73"/>
      <c r="D6" s="172"/>
      <c r="E6" s="172"/>
      <c r="F6" s="172"/>
      <c r="G6" s="172"/>
      <c r="H6" s="172"/>
      <c r="I6" s="172"/>
      <c r="J6" s="172"/>
      <c r="K6" s="172"/>
      <c r="L6" s="172"/>
      <c r="M6" s="172"/>
    </row>
    <row r="7" spans="1:13" x14ac:dyDescent="0.25">
      <c r="A7" s="79" t="s">
        <v>274</v>
      </c>
      <c r="B7" s="74" t="s">
        <v>72</v>
      </c>
      <c r="C7" s="74"/>
      <c r="D7" s="172"/>
      <c r="E7" s="172"/>
      <c r="F7" s="172"/>
      <c r="G7" s="172"/>
      <c r="H7" s="172"/>
      <c r="I7" s="172"/>
      <c r="J7" s="172"/>
      <c r="K7" s="172"/>
      <c r="L7" s="172"/>
      <c r="M7" s="172"/>
    </row>
    <row r="8" spans="1:13" x14ac:dyDescent="0.25">
      <c r="A8" s="79" t="s">
        <v>275</v>
      </c>
      <c r="B8" s="74">
        <v>2015</v>
      </c>
      <c r="C8" s="74"/>
      <c r="D8" s="172"/>
      <c r="E8" s="172"/>
      <c r="F8" s="172"/>
      <c r="G8" s="172"/>
      <c r="H8" s="172"/>
      <c r="I8" s="172"/>
      <c r="J8" s="172"/>
      <c r="K8" s="172"/>
      <c r="L8" s="172"/>
      <c r="M8" s="172"/>
    </row>
    <row r="9" spans="1:13" x14ac:dyDescent="0.25">
      <c r="A9" s="79" t="s">
        <v>276</v>
      </c>
      <c r="B9" s="74" t="s">
        <v>601</v>
      </c>
      <c r="C9" s="74"/>
      <c r="D9" s="172"/>
      <c r="E9" s="172"/>
      <c r="F9" s="172"/>
      <c r="G9" s="172"/>
      <c r="H9" s="172"/>
      <c r="I9" s="172"/>
      <c r="J9" s="172"/>
      <c r="K9" s="172"/>
      <c r="L9" s="172"/>
      <c r="M9" s="172"/>
    </row>
    <row r="10" spans="1:13" x14ac:dyDescent="0.25">
      <c r="A10" s="79" t="s">
        <v>6</v>
      </c>
      <c r="B10" s="74" t="s">
        <v>602</v>
      </c>
      <c r="C10" s="74"/>
      <c r="D10" s="172"/>
      <c r="E10" s="172"/>
      <c r="F10" s="172"/>
      <c r="G10" s="172"/>
      <c r="H10" s="172"/>
      <c r="I10" s="172"/>
      <c r="J10" s="172"/>
      <c r="K10" s="172"/>
      <c r="L10" s="172"/>
      <c r="M10" s="172"/>
    </row>
    <row r="11" spans="1:13" x14ac:dyDescent="0.25">
      <c r="A11" s="79" t="s">
        <v>277</v>
      </c>
      <c r="B11" s="74" t="s">
        <v>424</v>
      </c>
      <c r="C11" s="74"/>
      <c r="D11" s="172"/>
      <c r="E11" s="172"/>
      <c r="F11" s="172"/>
      <c r="G11" s="172"/>
      <c r="H11" s="172"/>
      <c r="I11" s="172"/>
      <c r="J11" s="172"/>
      <c r="K11" s="172"/>
      <c r="L11" s="172"/>
      <c r="M11" s="172"/>
    </row>
    <row r="12" spans="1:13" ht="25" x14ac:dyDescent="0.25">
      <c r="A12" s="79" t="s">
        <v>278</v>
      </c>
      <c r="B12" s="74" t="s">
        <v>603</v>
      </c>
      <c r="C12" s="74"/>
      <c r="D12" s="172"/>
      <c r="E12" s="172"/>
      <c r="F12" s="172"/>
      <c r="G12" s="172"/>
      <c r="H12" s="172"/>
      <c r="I12" s="172"/>
      <c r="J12" s="172"/>
      <c r="K12" s="172"/>
      <c r="L12" s="172"/>
      <c r="M12" s="172"/>
    </row>
    <row r="13" spans="1:13" x14ac:dyDescent="0.25">
      <c r="A13" s="79" t="s">
        <v>618</v>
      </c>
      <c r="B13" s="74">
        <v>0</v>
      </c>
      <c r="C13" s="74"/>
      <c r="D13" s="172"/>
      <c r="E13" s="172"/>
      <c r="F13" s="172"/>
      <c r="G13" s="172"/>
      <c r="H13" s="172"/>
      <c r="I13" s="172"/>
      <c r="J13" s="172"/>
      <c r="K13" s="172"/>
      <c r="L13" s="172"/>
      <c r="M13" s="172"/>
    </row>
    <row r="14" spans="1:13" x14ac:dyDescent="0.25">
      <c r="A14" s="79" t="s">
        <v>280</v>
      </c>
      <c r="B14" s="74">
        <v>703</v>
      </c>
      <c r="C14" s="74"/>
      <c r="D14" s="172"/>
      <c r="E14" s="172"/>
      <c r="F14" s="172"/>
      <c r="G14" s="172"/>
      <c r="H14" s="172"/>
      <c r="I14" s="172"/>
      <c r="J14" s="172"/>
      <c r="K14" s="172"/>
      <c r="L14" s="172"/>
      <c r="M14" s="172"/>
    </row>
    <row r="15" spans="1:13" x14ac:dyDescent="0.25">
      <c r="A15" s="79" t="s">
        <v>621</v>
      </c>
      <c r="B15" s="74">
        <v>703</v>
      </c>
      <c r="C15" s="74"/>
      <c r="D15" s="172"/>
      <c r="E15" s="172"/>
      <c r="F15" s="172"/>
      <c r="G15" s="172"/>
      <c r="H15" s="172"/>
      <c r="I15" s="172"/>
      <c r="J15" s="172"/>
      <c r="K15" s="172"/>
      <c r="L15" s="172"/>
      <c r="M15" s="172"/>
    </row>
    <row r="16" spans="1:13" x14ac:dyDescent="0.25">
      <c r="A16" s="79" t="s">
        <v>282</v>
      </c>
      <c r="B16" s="74" t="s">
        <v>489</v>
      </c>
      <c r="C16" s="74"/>
      <c r="D16" s="172"/>
      <c r="E16" s="172"/>
      <c r="F16" s="172"/>
      <c r="G16" s="172"/>
      <c r="H16" s="172"/>
      <c r="I16" s="172"/>
      <c r="J16" s="172"/>
      <c r="K16" s="172"/>
      <c r="L16" s="172"/>
      <c r="M16" s="172"/>
    </row>
    <row r="17" spans="1:13" x14ac:dyDescent="0.25">
      <c r="A17" s="79" t="s">
        <v>693</v>
      </c>
      <c r="B17" s="180"/>
      <c r="C17" s="180"/>
      <c r="D17" s="172"/>
      <c r="E17" s="172"/>
      <c r="F17" s="172"/>
      <c r="G17" s="172"/>
      <c r="H17" s="172"/>
      <c r="I17" s="172"/>
      <c r="J17" s="172"/>
      <c r="K17" s="172"/>
      <c r="L17" s="172"/>
      <c r="M17" s="172"/>
    </row>
    <row r="18" spans="1:13" x14ac:dyDescent="0.25">
      <c r="A18" s="79" t="s">
        <v>284</v>
      </c>
      <c r="B18" s="181">
        <v>45196</v>
      </c>
      <c r="C18" s="181"/>
      <c r="D18" s="172"/>
      <c r="E18" s="172"/>
      <c r="F18" s="172"/>
      <c r="G18" s="172"/>
      <c r="H18" s="172"/>
      <c r="I18" s="172"/>
      <c r="J18" s="172"/>
      <c r="K18" s="172"/>
      <c r="L18" s="172"/>
      <c r="M18" s="172"/>
    </row>
    <row r="19" spans="1:13" x14ac:dyDescent="0.25">
      <c r="A19" s="79" t="s">
        <v>285</v>
      </c>
      <c r="B19" s="181"/>
      <c r="C19" s="181"/>
      <c r="D19" s="172"/>
      <c r="E19" s="172"/>
      <c r="F19" s="172"/>
      <c r="G19" s="172"/>
      <c r="H19" s="172"/>
      <c r="I19" s="172"/>
      <c r="J19" s="172"/>
      <c r="K19" s="172"/>
      <c r="L19" s="172"/>
      <c r="M19" s="172"/>
    </row>
    <row r="20" spans="1:13" x14ac:dyDescent="0.25">
      <c r="A20" s="79" t="s">
        <v>286</v>
      </c>
      <c r="B20" s="74" t="s">
        <v>294</v>
      </c>
      <c r="C20" s="74"/>
      <c r="D20" s="172"/>
      <c r="E20" s="172"/>
      <c r="F20" s="172"/>
      <c r="G20" s="172"/>
      <c r="H20" s="172"/>
      <c r="I20" s="172"/>
      <c r="J20" s="172"/>
      <c r="K20" s="172"/>
      <c r="L20" s="172"/>
      <c r="M20" s="172"/>
    </row>
    <row r="21" spans="1:13" x14ac:dyDescent="0.25">
      <c r="A21" s="79" t="s">
        <v>287</v>
      </c>
      <c r="B21" s="74" t="s">
        <v>295</v>
      </c>
      <c r="C21" s="74"/>
      <c r="D21" s="172"/>
      <c r="E21" s="172"/>
      <c r="F21" s="172"/>
      <c r="G21" s="172"/>
      <c r="H21" s="172"/>
      <c r="I21" s="172"/>
      <c r="J21" s="172"/>
      <c r="K21" s="172"/>
      <c r="L21" s="172"/>
      <c r="M21" s="172"/>
    </row>
    <row r="23" spans="1:13" x14ac:dyDescent="0.25">
      <c r="B23" s="84" t="str">
        <f>HYPERLINK("#'Factor List'!A1","Back to Factor List")</f>
        <v>Back to Factor List</v>
      </c>
    </row>
    <row r="24" spans="1:13" x14ac:dyDescent="0.25">
      <c r="B24" s="84" t="str">
        <f>HYPERLINK("#'Assumptions'!A1","Assumptions")</f>
        <v>Assumptions</v>
      </c>
    </row>
    <row r="26" spans="1:13" ht="13" x14ac:dyDescent="0.25">
      <c r="A26" s="85" t="s">
        <v>727</v>
      </c>
      <c r="B26" s="85">
        <v>0</v>
      </c>
      <c r="C26" s="85">
        <v>1</v>
      </c>
      <c r="D26" s="85">
        <v>2</v>
      </c>
      <c r="E26" s="85">
        <v>3</v>
      </c>
      <c r="F26" s="85">
        <v>4</v>
      </c>
      <c r="G26" s="85">
        <v>5</v>
      </c>
      <c r="H26" s="85">
        <v>6</v>
      </c>
      <c r="I26" s="85">
        <v>7</v>
      </c>
      <c r="J26" s="85">
        <v>8</v>
      </c>
      <c r="K26" s="85">
        <v>9</v>
      </c>
      <c r="L26" s="85">
        <v>10</v>
      </c>
      <c r="M26" s="85">
        <v>11</v>
      </c>
    </row>
    <row r="27" spans="1:13" x14ac:dyDescent="0.25">
      <c r="A27" s="86">
        <v>55</v>
      </c>
      <c r="B27" s="87">
        <v>24.42</v>
      </c>
      <c r="C27" s="87">
        <v>24.37</v>
      </c>
      <c r="D27" s="87">
        <v>24.32</v>
      </c>
      <c r="E27" s="87">
        <v>24.27</v>
      </c>
      <c r="F27" s="87">
        <v>24.22</v>
      </c>
      <c r="G27" s="87">
        <v>24.17</v>
      </c>
      <c r="H27" s="87">
        <v>24.12</v>
      </c>
      <c r="I27" s="87">
        <v>24.08</v>
      </c>
      <c r="J27" s="87">
        <v>24.03</v>
      </c>
      <c r="K27" s="87">
        <v>23.98</v>
      </c>
      <c r="L27" s="87">
        <v>23.93</v>
      </c>
      <c r="M27" s="87">
        <v>23.88</v>
      </c>
    </row>
    <row r="28" spans="1:13" x14ac:dyDescent="0.25">
      <c r="A28" s="86">
        <v>56</v>
      </c>
      <c r="B28" s="87">
        <v>23.83</v>
      </c>
      <c r="C28" s="87">
        <v>23.78</v>
      </c>
      <c r="D28" s="87">
        <v>23.73</v>
      </c>
      <c r="E28" s="87">
        <v>23.68</v>
      </c>
      <c r="F28" s="87">
        <v>23.63</v>
      </c>
      <c r="G28" s="87">
        <v>23.58</v>
      </c>
      <c r="H28" s="87">
        <v>23.53</v>
      </c>
      <c r="I28" s="87">
        <v>23.49</v>
      </c>
      <c r="J28" s="87">
        <v>23.44</v>
      </c>
      <c r="K28" s="87">
        <v>23.39</v>
      </c>
      <c r="L28" s="87">
        <v>23.34</v>
      </c>
      <c r="M28" s="87">
        <v>23.29</v>
      </c>
    </row>
    <row r="29" spans="1:13" x14ac:dyDescent="0.25">
      <c r="A29" s="86">
        <v>57</v>
      </c>
      <c r="B29" s="87">
        <v>23.24</v>
      </c>
      <c r="C29" s="87">
        <v>23.19</v>
      </c>
      <c r="D29" s="87">
        <v>23.14</v>
      </c>
      <c r="E29" s="87">
        <v>23.09</v>
      </c>
      <c r="F29" s="87">
        <v>23.04</v>
      </c>
      <c r="G29" s="87">
        <v>22.99</v>
      </c>
      <c r="H29" s="87">
        <v>22.94</v>
      </c>
      <c r="I29" s="87">
        <v>22.89</v>
      </c>
      <c r="J29" s="87">
        <v>22.84</v>
      </c>
      <c r="K29" s="87">
        <v>22.79</v>
      </c>
      <c r="L29" s="87">
        <v>22.74</v>
      </c>
      <c r="M29" s="87">
        <v>22.69</v>
      </c>
    </row>
    <row r="30" spans="1:13" x14ac:dyDescent="0.25">
      <c r="A30" s="86">
        <v>58</v>
      </c>
      <c r="B30" s="87">
        <v>22.64</v>
      </c>
      <c r="C30" s="87">
        <v>22.59</v>
      </c>
      <c r="D30" s="87">
        <v>22.54</v>
      </c>
      <c r="E30" s="87">
        <v>22.49</v>
      </c>
      <c r="F30" s="87">
        <v>22.44</v>
      </c>
      <c r="G30" s="87">
        <v>22.39</v>
      </c>
      <c r="H30" s="87">
        <v>22.33</v>
      </c>
      <c r="I30" s="87">
        <v>22.28</v>
      </c>
      <c r="J30" s="87">
        <v>22.23</v>
      </c>
      <c r="K30" s="87">
        <v>22.18</v>
      </c>
      <c r="L30" s="87">
        <v>22.13</v>
      </c>
      <c r="M30" s="87">
        <v>22.08</v>
      </c>
    </row>
    <row r="31" spans="1:13" x14ac:dyDescent="0.25">
      <c r="A31" s="86">
        <v>59</v>
      </c>
      <c r="B31" s="87">
        <v>22.03</v>
      </c>
      <c r="C31" s="87">
        <v>21.98</v>
      </c>
      <c r="D31" s="87">
        <v>21.93</v>
      </c>
      <c r="E31" s="87">
        <v>21.88</v>
      </c>
      <c r="F31" s="87">
        <v>21.83</v>
      </c>
      <c r="G31" s="87">
        <v>21.78</v>
      </c>
      <c r="H31" s="87">
        <v>21.72</v>
      </c>
      <c r="I31" s="87">
        <v>21.67</v>
      </c>
      <c r="J31" s="87">
        <v>21.62</v>
      </c>
      <c r="K31" s="87">
        <v>21.57</v>
      </c>
      <c r="L31" s="87">
        <v>21.52</v>
      </c>
      <c r="M31" s="87">
        <v>21.47</v>
      </c>
    </row>
    <row r="32" spans="1:13" x14ac:dyDescent="0.25">
      <c r="A32" s="86">
        <v>60</v>
      </c>
      <c r="B32" s="87">
        <v>21.42</v>
      </c>
      <c r="C32" s="87">
        <v>21.37</v>
      </c>
      <c r="D32" s="87">
        <v>21.31</v>
      </c>
      <c r="E32" s="87">
        <v>21.26</v>
      </c>
      <c r="F32" s="87">
        <v>21.21</v>
      </c>
      <c r="G32" s="87">
        <v>21.16</v>
      </c>
      <c r="H32" s="87">
        <v>21.11</v>
      </c>
      <c r="I32" s="87">
        <v>21.06</v>
      </c>
      <c r="J32" s="87">
        <v>21</v>
      </c>
      <c r="K32" s="87">
        <v>20.95</v>
      </c>
      <c r="L32" s="87">
        <v>20.9</v>
      </c>
      <c r="M32" s="87">
        <v>20.85</v>
      </c>
    </row>
    <row r="33" spans="1:13" x14ac:dyDescent="0.25">
      <c r="A33" s="86">
        <v>61</v>
      </c>
      <c r="B33" s="87">
        <v>20.8</v>
      </c>
      <c r="C33" s="87">
        <v>20.75</v>
      </c>
      <c r="D33" s="87">
        <v>20.69</v>
      </c>
      <c r="E33" s="87">
        <v>20.64</v>
      </c>
      <c r="F33" s="87">
        <v>20.59</v>
      </c>
      <c r="G33" s="87">
        <v>20.54</v>
      </c>
      <c r="H33" s="87">
        <v>20.48</v>
      </c>
      <c r="I33" s="87">
        <v>20.43</v>
      </c>
      <c r="J33" s="87">
        <v>20.38</v>
      </c>
      <c r="K33" s="87">
        <v>20.329999999999998</v>
      </c>
      <c r="L33" s="87">
        <v>20.28</v>
      </c>
      <c r="M33" s="87">
        <v>20.22</v>
      </c>
    </row>
    <row r="34" spans="1:13" x14ac:dyDescent="0.25">
      <c r="A34" s="86">
        <v>62</v>
      </c>
      <c r="B34" s="87">
        <v>20.170000000000002</v>
      </c>
      <c r="C34" s="87">
        <v>20.12</v>
      </c>
      <c r="D34" s="87">
        <v>20.07</v>
      </c>
      <c r="E34" s="87">
        <v>20.010000000000002</v>
      </c>
      <c r="F34" s="87">
        <v>19.96</v>
      </c>
      <c r="G34" s="87">
        <v>19.91</v>
      </c>
      <c r="H34" s="87">
        <v>19.86</v>
      </c>
      <c r="I34" s="87">
        <v>19.8</v>
      </c>
      <c r="J34" s="87">
        <v>19.75</v>
      </c>
      <c r="K34" s="87">
        <v>19.7</v>
      </c>
      <c r="L34" s="87">
        <v>19.649999999999999</v>
      </c>
      <c r="M34" s="87">
        <v>19.59</v>
      </c>
    </row>
    <row r="35" spans="1:13" x14ac:dyDescent="0.25">
      <c r="A35" s="86">
        <v>63</v>
      </c>
      <c r="B35" s="87">
        <v>19.54</v>
      </c>
      <c r="C35" s="87">
        <v>19.489999999999998</v>
      </c>
      <c r="D35" s="87">
        <v>19.43</v>
      </c>
      <c r="E35" s="87">
        <v>19.38</v>
      </c>
      <c r="F35" s="87">
        <v>19.329999999999998</v>
      </c>
      <c r="G35" s="87">
        <v>19.28</v>
      </c>
      <c r="H35" s="87">
        <v>19.22</v>
      </c>
      <c r="I35" s="87">
        <v>19.170000000000002</v>
      </c>
      <c r="J35" s="87">
        <v>19.12</v>
      </c>
      <c r="K35" s="87">
        <v>19.059999999999999</v>
      </c>
      <c r="L35" s="87">
        <v>19.010000000000002</v>
      </c>
      <c r="M35" s="87">
        <v>18.96</v>
      </c>
    </row>
    <row r="36" spans="1:13" x14ac:dyDescent="0.25">
      <c r="A36" s="86">
        <v>64</v>
      </c>
      <c r="B36" s="87">
        <v>18.91</v>
      </c>
      <c r="C36" s="87">
        <v>18.850000000000001</v>
      </c>
      <c r="D36" s="87">
        <v>18.8</v>
      </c>
      <c r="E36" s="87">
        <v>18.75</v>
      </c>
      <c r="F36" s="87">
        <v>18.690000000000001</v>
      </c>
      <c r="G36" s="87">
        <v>18.64</v>
      </c>
      <c r="H36" s="87">
        <v>18.59</v>
      </c>
      <c r="I36" s="87">
        <v>18.53</v>
      </c>
      <c r="J36" s="87">
        <v>18.48</v>
      </c>
      <c r="K36" s="87">
        <v>18.43</v>
      </c>
      <c r="L36" s="87">
        <v>18.37</v>
      </c>
      <c r="M36" s="87">
        <v>18.32</v>
      </c>
    </row>
    <row r="37" spans="1:13" x14ac:dyDescent="0.25">
      <c r="A37" s="86">
        <v>65</v>
      </c>
      <c r="B37" s="87">
        <v>18.27</v>
      </c>
      <c r="C37" s="87">
        <v>18.21</v>
      </c>
      <c r="D37" s="87">
        <v>18.16</v>
      </c>
      <c r="E37" s="87">
        <v>18.11</v>
      </c>
      <c r="F37" s="87">
        <v>18.05</v>
      </c>
      <c r="G37" s="87">
        <v>18</v>
      </c>
      <c r="H37" s="87">
        <v>17.95</v>
      </c>
      <c r="I37" s="87">
        <v>17.89</v>
      </c>
      <c r="J37" s="87">
        <v>17.84</v>
      </c>
      <c r="K37" s="87">
        <v>17.79</v>
      </c>
      <c r="L37" s="87">
        <v>17.73</v>
      </c>
      <c r="M37" s="87">
        <v>17.68</v>
      </c>
    </row>
    <row r="38" spans="1:13" x14ac:dyDescent="0.25">
      <c r="A38" s="86">
        <v>66</v>
      </c>
      <c r="B38" s="87">
        <v>17.62</v>
      </c>
      <c r="C38" s="87">
        <v>17.57</v>
      </c>
      <c r="D38" s="87">
        <v>17.52</v>
      </c>
      <c r="E38" s="87">
        <v>17.46</v>
      </c>
      <c r="F38" s="87">
        <v>17.41</v>
      </c>
      <c r="G38" s="87">
        <v>17.36</v>
      </c>
      <c r="H38" s="87">
        <v>17.3</v>
      </c>
      <c r="I38" s="87">
        <v>17.25</v>
      </c>
      <c r="J38" s="87">
        <v>17.190000000000001</v>
      </c>
      <c r="K38" s="87">
        <v>17.14</v>
      </c>
      <c r="L38" s="87">
        <v>17.09</v>
      </c>
      <c r="M38" s="87">
        <v>17.03</v>
      </c>
    </row>
    <row r="39" spans="1:13" x14ac:dyDescent="0.25">
      <c r="A39" s="86">
        <v>67</v>
      </c>
      <c r="B39" s="87">
        <v>16.98</v>
      </c>
      <c r="C39" s="87">
        <v>16.93</v>
      </c>
      <c r="D39" s="87">
        <v>16.87</v>
      </c>
      <c r="E39" s="87">
        <v>16.82</v>
      </c>
      <c r="F39" s="87">
        <v>16.760000000000002</v>
      </c>
      <c r="G39" s="87">
        <v>16.71</v>
      </c>
      <c r="H39" s="87">
        <v>16.66</v>
      </c>
      <c r="I39" s="87">
        <v>16.600000000000001</v>
      </c>
      <c r="J39" s="87">
        <v>16.55</v>
      </c>
      <c r="K39" s="87">
        <v>16.489999999999998</v>
      </c>
      <c r="L39" s="87">
        <v>16.440000000000001</v>
      </c>
      <c r="M39" s="87">
        <v>16.39</v>
      </c>
    </row>
    <row r="40" spans="1:13" x14ac:dyDescent="0.25">
      <c r="A40" s="86">
        <v>68</v>
      </c>
      <c r="B40" s="87">
        <v>16.329999999999998</v>
      </c>
      <c r="C40" s="87"/>
      <c r="D40" s="87"/>
      <c r="E40" s="87"/>
      <c r="F40" s="87"/>
      <c r="G40" s="87"/>
      <c r="H40" s="87"/>
      <c r="I40" s="87"/>
      <c r="J40" s="87"/>
      <c r="K40" s="87"/>
      <c r="L40" s="87"/>
      <c r="M40" s="87"/>
    </row>
    <row r="44" spans="1:13" ht="39.65" customHeight="1" x14ac:dyDescent="0.25"/>
    <row r="46" spans="1:13" ht="27.65" customHeight="1" x14ac:dyDescent="0.25"/>
  </sheetData>
  <sheetProtection algorithmName="SHA-512" hashValue="BCZUzlzrEbIySJ+Y7mjSAmBUL+jpfif5zJLNHa7unsIXQReWOM+e1LaA64uxNhr229zmZg/ML+OK2+nBYr+w4g==" saltValue="KdRjPEJ+crLHUuEc9XgCzA==" spinCount="100000" sheet="1" objects="1" scenarios="1"/>
  <conditionalFormatting sqref="A6:A21">
    <cfRule type="expression" dxfId="31" priority="17" stopIfTrue="1">
      <formula>MOD(ROW(),2)=0</formula>
    </cfRule>
    <cfRule type="expression" dxfId="30" priority="18" stopIfTrue="1">
      <formula>MOD(ROW(),2)&lt;&gt;0</formula>
    </cfRule>
  </conditionalFormatting>
  <conditionalFormatting sqref="A26:A40">
    <cfRule type="expression" dxfId="29" priority="27" stopIfTrue="1">
      <formula>MOD(ROW(),2)=0</formula>
    </cfRule>
    <cfRule type="expression" dxfId="28" priority="28" stopIfTrue="1">
      <formula>MOD(ROW(),2)&lt;&gt;0</formula>
    </cfRule>
  </conditionalFormatting>
  <conditionalFormatting sqref="B6:C21">
    <cfRule type="expression" dxfId="27" priority="1" stopIfTrue="1">
      <formula>MOD(ROW(),2)=0</formula>
    </cfRule>
    <cfRule type="expression" dxfId="26" priority="2" stopIfTrue="1">
      <formula>MOD(ROW(),2)&lt;&gt;0</formula>
    </cfRule>
  </conditionalFormatting>
  <conditionalFormatting sqref="B26:M40">
    <cfRule type="expression" dxfId="25" priority="7" stopIfTrue="1">
      <formula>MOD(ROW(),2)=0</formula>
    </cfRule>
    <cfRule type="expression" dxfId="24" priority="8" stopIfTrue="1">
      <formula>MOD(ROW(),2)&lt;&gt;0</formula>
    </cfRule>
  </conditionalFormatting>
  <conditionalFormatting sqref="D17:G17 I17:M17 D19:G21 I19:M21">
    <cfRule type="expression" dxfId="23" priority="33" stopIfTrue="1">
      <formula>MOD(ROW(),2)=0</formula>
    </cfRule>
    <cfRule type="expression" dxfId="22" priority="34" stopIfTrue="1">
      <formula>MOD(ROW(),2)&lt;&gt;0</formula>
    </cfRule>
  </conditionalFormatting>
  <conditionalFormatting sqref="D18:G18 I18:M18">
    <cfRule type="expression" dxfId="21" priority="15" stopIfTrue="1">
      <formula>MOD(ROW(),2)=0</formula>
    </cfRule>
    <cfRule type="expression" dxfId="20" priority="16" stopIfTrue="1">
      <formula>MOD(ROW(),2)&lt;&gt;0</formula>
    </cfRule>
  </conditionalFormatting>
  <conditionalFormatting sqref="D6:M21">
    <cfRule type="expression" dxfId="19" priority="29" stopIfTrue="1">
      <formula>MOD(ROW(),2)=0</formula>
    </cfRule>
    <cfRule type="expression" dxfId="18" priority="30" stopIfTrue="1">
      <formula>MOD(ROW(),2)&lt;&gt;0</formula>
    </cfRule>
  </conditionalFormatting>
  <conditionalFormatting sqref="H18:H21">
    <cfRule type="expression" dxfId="17" priority="13" stopIfTrue="1">
      <formula>MOD(ROW(),2)=0</formula>
    </cfRule>
    <cfRule type="expression" dxfId="16" priority="14"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1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300-000000000000}">
  <sheetPr codeName="Sheet9"/>
  <dimension ref="A1:L84"/>
  <sheetViews>
    <sheetView showGridLines="0" zoomScale="85" zoomScaleNormal="85" workbookViewId="0">
      <selection activeCell="B23" sqref="B23"/>
    </sheetView>
  </sheetViews>
  <sheetFormatPr defaultColWidth="10" defaultRowHeight="12.5" x14ac:dyDescent="0.25"/>
  <cols>
    <col min="1" max="1" width="31.54296875" style="27" customWidth="1"/>
    <col min="2" max="2" width="22.54296875" style="27" customWidth="1"/>
    <col min="3" max="3" width="10.1796875" style="27" customWidth="1"/>
    <col min="4" max="16384" width="10" style="27"/>
  </cols>
  <sheetData>
    <row r="1" spans="1:12" ht="20" x14ac:dyDescent="0.4">
      <c r="A1" s="39" t="s">
        <v>0</v>
      </c>
      <c r="B1" s="40"/>
      <c r="C1" s="40"/>
      <c r="D1" s="40"/>
      <c r="E1" s="40"/>
      <c r="F1" s="40"/>
      <c r="G1" s="40"/>
      <c r="H1" s="40"/>
      <c r="I1" s="40"/>
      <c r="L1" s="84"/>
    </row>
    <row r="2" spans="1:12" ht="15.5" x14ac:dyDescent="0.35">
      <c r="A2" s="41" t="str">
        <f>IF(title="&gt; Enter workbook title here","Enter workbook title in Cover sheet",title)</f>
        <v>Police_EW - Consolidated Factor Spreadsheet</v>
      </c>
      <c r="B2" s="42"/>
      <c r="C2" s="42"/>
      <c r="D2" s="42"/>
      <c r="E2" s="42"/>
      <c r="F2" s="42"/>
      <c r="G2" s="42"/>
      <c r="H2" s="42"/>
      <c r="I2" s="42"/>
    </row>
    <row r="3" spans="1:12" ht="15.5" x14ac:dyDescent="0.35">
      <c r="A3" s="43" t="str">
        <f>TABLE_FACTOR_TYPE_1&amp;" - x-"&amp;TABLE_SERIES_NUMBER_1</f>
        <v>Max commutation - x-801</v>
      </c>
      <c r="B3" s="42"/>
      <c r="C3" s="42"/>
      <c r="D3" s="42"/>
      <c r="E3" s="42"/>
      <c r="F3" s="42"/>
      <c r="G3" s="42"/>
      <c r="H3" s="42"/>
      <c r="I3" s="42"/>
    </row>
    <row r="6" spans="1:12" ht="13" x14ac:dyDescent="0.3">
      <c r="A6" s="78" t="s">
        <v>610</v>
      </c>
      <c r="B6" s="73" t="s">
        <v>611</v>
      </c>
      <c r="C6" s="73"/>
    </row>
    <row r="7" spans="1:12" x14ac:dyDescent="0.25">
      <c r="A7" s="79" t="s">
        <v>274</v>
      </c>
      <c r="B7" s="74" t="s">
        <v>72</v>
      </c>
      <c r="C7" s="74"/>
    </row>
    <row r="8" spans="1:12" x14ac:dyDescent="0.25">
      <c r="A8" s="79" t="s">
        <v>275</v>
      </c>
      <c r="B8" s="74">
        <v>2015</v>
      </c>
      <c r="C8" s="74"/>
    </row>
    <row r="9" spans="1:12" x14ac:dyDescent="0.25">
      <c r="A9" s="79" t="s">
        <v>276</v>
      </c>
      <c r="B9" s="74" t="s">
        <v>605</v>
      </c>
      <c r="C9" s="74"/>
    </row>
    <row r="10" spans="1:12" ht="56.15" customHeight="1" x14ac:dyDescent="0.25">
      <c r="A10" s="79" t="s">
        <v>6</v>
      </c>
      <c r="B10" s="74" t="s">
        <v>606</v>
      </c>
      <c r="C10" s="74"/>
    </row>
    <row r="11" spans="1:12" x14ac:dyDescent="0.25">
      <c r="A11" s="79" t="s">
        <v>277</v>
      </c>
      <c r="B11" s="74" t="s">
        <v>424</v>
      </c>
      <c r="C11" s="74"/>
    </row>
    <row r="12" spans="1:12" x14ac:dyDescent="0.25">
      <c r="A12" s="79" t="s">
        <v>278</v>
      </c>
      <c r="B12" s="74" t="s">
        <v>482</v>
      </c>
      <c r="C12" s="74"/>
    </row>
    <row r="13" spans="1:12" x14ac:dyDescent="0.25">
      <c r="A13" s="79" t="s">
        <v>618</v>
      </c>
      <c r="B13" s="74">
        <v>0</v>
      </c>
      <c r="C13" s="74"/>
    </row>
    <row r="14" spans="1:12" x14ac:dyDescent="0.25">
      <c r="A14" s="79" t="s">
        <v>280</v>
      </c>
      <c r="B14" s="74">
        <v>801</v>
      </c>
      <c r="C14" s="74"/>
    </row>
    <row r="15" spans="1:12" x14ac:dyDescent="0.25">
      <c r="A15" s="79" t="s">
        <v>621</v>
      </c>
      <c r="B15" s="74">
        <v>801</v>
      </c>
      <c r="C15" s="74"/>
    </row>
    <row r="16" spans="1:12" x14ac:dyDescent="0.25">
      <c r="A16" s="79" t="s">
        <v>282</v>
      </c>
      <c r="B16" s="74" t="s">
        <v>499</v>
      </c>
      <c r="C16" s="74"/>
    </row>
    <row r="17" spans="1:3" x14ac:dyDescent="0.25">
      <c r="A17" s="79" t="s">
        <v>693</v>
      </c>
      <c r="B17" s="180"/>
      <c r="C17" s="180"/>
    </row>
    <row r="18" spans="1:3" x14ac:dyDescent="0.25">
      <c r="A18" s="79" t="s">
        <v>284</v>
      </c>
      <c r="B18" s="181">
        <v>45135</v>
      </c>
      <c r="C18" s="181"/>
    </row>
    <row r="19" spans="1:3" x14ac:dyDescent="0.25">
      <c r="A19" s="79" t="s">
        <v>285</v>
      </c>
      <c r="B19" s="181">
        <v>45135</v>
      </c>
      <c r="C19" s="181"/>
    </row>
    <row r="20" spans="1:3" x14ac:dyDescent="0.25">
      <c r="A20" s="79" t="s">
        <v>286</v>
      </c>
      <c r="B20" s="74" t="s">
        <v>294</v>
      </c>
      <c r="C20" s="74"/>
    </row>
    <row r="21" spans="1:3" x14ac:dyDescent="0.25">
      <c r="A21" s="79" t="s">
        <v>287</v>
      </c>
      <c r="B21" s="74" t="s">
        <v>295</v>
      </c>
      <c r="C21" s="74"/>
    </row>
    <row r="23" spans="1:3" x14ac:dyDescent="0.25">
      <c r="B23" s="84" t="str">
        <f>HYPERLINK("#'Factor List'!A1","Back to Factor List")</f>
        <v>Back to Factor List</v>
      </c>
    </row>
    <row r="24" spans="1:3" x14ac:dyDescent="0.25">
      <c r="B24" s="84" t="str">
        <f>HYPERLINK("#'Assumptions'!A1","Assumptions")</f>
        <v>Assumptions</v>
      </c>
    </row>
    <row r="26" spans="1:3" ht="26" x14ac:dyDescent="0.25">
      <c r="A26" s="85" t="s">
        <v>694</v>
      </c>
      <c r="B26" s="85" t="s">
        <v>744</v>
      </c>
    </row>
    <row r="27" spans="1:3" x14ac:dyDescent="0.25">
      <c r="A27" s="86">
        <v>18</v>
      </c>
      <c r="B27" s="92">
        <v>0.35699999999999998</v>
      </c>
    </row>
    <row r="28" spans="1:3" x14ac:dyDescent="0.25">
      <c r="A28" s="86">
        <v>19</v>
      </c>
      <c r="B28" s="92">
        <v>0.35699999999999998</v>
      </c>
    </row>
    <row r="29" spans="1:3" x14ac:dyDescent="0.25">
      <c r="A29" s="86">
        <v>20</v>
      </c>
      <c r="B29" s="106">
        <v>0.35699999999999998</v>
      </c>
    </row>
    <row r="30" spans="1:3" x14ac:dyDescent="0.25">
      <c r="A30" s="86">
        <v>21</v>
      </c>
      <c r="B30" s="92">
        <v>0.35699999999999998</v>
      </c>
    </row>
    <row r="31" spans="1:3" x14ac:dyDescent="0.25">
      <c r="A31" s="86">
        <v>22</v>
      </c>
      <c r="B31" s="92">
        <v>0.35699999999999998</v>
      </c>
    </row>
    <row r="32" spans="1:3" x14ac:dyDescent="0.25">
      <c r="A32" s="86">
        <v>23</v>
      </c>
      <c r="B32" s="92">
        <v>0.35699999999999998</v>
      </c>
    </row>
    <row r="33" spans="1:2" x14ac:dyDescent="0.25">
      <c r="A33" s="86">
        <v>24</v>
      </c>
      <c r="B33" s="92">
        <v>0.35699999999999998</v>
      </c>
    </row>
    <row r="34" spans="1:2" x14ac:dyDescent="0.25">
      <c r="A34" s="86">
        <v>25</v>
      </c>
      <c r="B34" s="92">
        <v>0.35699999999999998</v>
      </c>
    </row>
    <row r="35" spans="1:2" x14ac:dyDescent="0.25">
      <c r="A35" s="86">
        <v>26</v>
      </c>
      <c r="B35" s="92">
        <v>0.35699999999999998</v>
      </c>
    </row>
    <row r="36" spans="1:2" x14ac:dyDescent="0.25">
      <c r="A36" s="86">
        <v>27</v>
      </c>
      <c r="B36" s="92">
        <v>0.35699999999999998</v>
      </c>
    </row>
    <row r="37" spans="1:2" x14ac:dyDescent="0.25">
      <c r="A37" s="86">
        <v>28</v>
      </c>
      <c r="B37" s="92">
        <v>0.35699999999999998</v>
      </c>
    </row>
    <row r="38" spans="1:2" x14ac:dyDescent="0.25">
      <c r="A38" s="86">
        <v>29</v>
      </c>
      <c r="B38" s="92">
        <v>0.35699999999999998</v>
      </c>
    </row>
    <row r="39" spans="1:2" x14ac:dyDescent="0.25">
      <c r="A39" s="86">
        <v>30</v>
      </c>
      <c r="B39" s="92">
        <v>0.35699999999999998</v>
      </c>
    </row>
    <row r="40" spans="1:2" x14ac:dyDescent="0.25">
      <c r="A40" s="86">
        <v>31</v>
      </c>
      <c r="B40" s="92">
        <v>0.35699999999999998</v>
      </c>
    </row>
    <row r="41" spans="1:2" x14ac:dyDescent="0.25">
      <c r="A41" s="86">
        <v>32</v>
      </c>
      <c r="B41" s="92">
        <v>0.35699999999999998</v>
      </c>
    </row>
    <row r="42" spans="1:2" x14ac:dyDescent="0.25">
      <c r="A42" s="86">
        <v>33</v>
      </c>
      <c r="B42" s="92">
        <v>0.35699999999999998</v>
      </c>
    </row>
    <row r="43" spans="1:2" x14ac:dyDescent="0.25">
      <c r="A43" s="86">
        <v>34</v>
      </c>
      <c r="B43" s="92">
        <v>0.35699999999999998</v>
      </c>
    </row>
    <row r="44" spans="1:2" x14ac:dyDescent="0.25">
      <c r="A44" s="86">
        <v>35</v>
      </c>
      <c r="B44" s="92">
        <v>0.35699999999999998</v>
      </c>
    </row>
    <row r="45" spans="1:2" x14ac:dyDescent="0.25">
      <c r="A45" s="86">
        <v>36</v>
      </c>
      <c r="B45" s="92">
        <v>0.35699999999999998</v>
      </c>
    </row>
    <row r="46" spans="1:2" x14ac:dyDescent="0.25">
      <c r="A46" s="86">
        <v>37</v>
      </c>
      <c r="B46" s="92">
        <v>0.35699999999999998</v>
      </c>
    </row>
    <row r="47" spans="1:2" x14ac:dyDescent="0.25">
      <c r="A47" s="86">
        <v>38</v>
      </c>
      <c r="B47" s="92">
        <v>0.35699999999999998</v>
      </c>
    </row>
    <row r="48" spans="1:2" x14ac:dyDescent="0.25">
      <c r="A48" s="86">
        <v>39</v>
      </c>
      <c r="B48" s="92">
        <v>0.35699999999999998</v>
      </c>
    </row>
    <row r="49" spans="1:2" x14ac:dyDescent="0.25">
      <c r="A49" s="86">
        <v>40</v>
      </c>
      <c r="B49" s="92">
        <v>0.35699999999999998</v>
      </c>
    </row>
    <row r="50" spans="1:2" x14ac:dyDescent="0.25">
      <c r="A50" s="86">
        <v>41</v>
      </c>
      <c r="B50" s="92">
        <v>0.35699999999999998</v>
      </c>
    </row>
    <row r="51" spans="1:2" x14ac:dyDescent="0.25">
      <c r="A51" s="86">
        <v>42</v>
      </c>
      <c r="B51" s="92">
        <v>0.35699999999999998</v>
      </c>
    </row>
    <row r="52" spans="1:2" x14ac:dyDescent="0.25">
      <c r="A52" s="86">
        <v>43</v>
      </c>
      <c r="B52" s="92">
        <v>0.35699999999999998</v>
      </c>
    </row>
    <row r="53" spans="1:2" x14ac:dyDescent="0.25">
      <c r="A53" s="86">
        <v>44</v>
      </c>
      <c r="B53" s="92">
        <v>0.35699999999999998</v>
      </c>
    </row>
    <row r="54" spans="1:2" x14ac:dyDescent="0.25">
      <c r="A54" s="86">
        <v>45</v>
      </c>
      <c r="B54" s="92">
        <v>0.35699999999999998</v>
      </c>
    </row>
    <row r="55" spans="1:2" x14ac:dyDescent="0.25">
      <c r="A55" s="86">
        <v>46</v>
      </c>
      <c r="B55" s="92">
        <v>0.35699999999999998</v>
      </c>
    </row>
    <row r="56" spans="1:2" x14ac:dyDescent="0.25">
      <c r="A56" s="86">
        <v>47</v>
      </c>
      <c r="B56" s="92">
        <v>0.35699999999999998</v>
      </c>
    </row>
    <row r="57" spans="1:2" x14ac:dyDescent="0.25">
      <c r="A57" s="86">
        <v>48</v>
      </c>
      <c r="B57" s="92">
        <v>0.35699999999999998</v>
      </c>
    </row>
    <row r="58" spans="1:2" x14ac:dyDescent="0.25">
      <c r="A58" s="86">
        <v>49</v>
      </c>
      <c r="B58" s="92">
        <v>0.35699999999999998</v>
      </c>
    </row>
    <row r="59" spans="1:2" x14ac:dyDescent="0.25">
      <c r="A59" s="86">
        <v>50</v>
      </c>
      <c r="B59" s="92">
        <v>0.35699999999999998</v>
      </c>
    </row>
    <row r="60" spans="1:2" x14ac:dyDescent="0.25">
      <c r="A60" s="86">
        <v>51</v>
      </c>
      <c r="B60" s="92">
        <v>0.35699999999999998</v>
      </c>
    </row>
    <row r="61" spans="1:2" x14ac:dyDescent="0.25">
      <c r="A61" s="86">
        <v>52</v>
      </c>
      <c r="B61" s="92">
        <v>0.35699999999999998</v>
      </c>
    </row>
    <row r="62" spans="1:2" x14ac:dyDescent="0.25">
      <c r="A62" s="86">
        <v>53</v>
      </c>
      <c r="B62" s="92">
        <v>0.35699999999999998</v>
      </c>
    </row>
    <row r="63" spans="1:2" x14ac:dyDescent="0.25">
      <c r="A63" s="86">
        <v>54</v>
      </c>
      <c r="B63" s="92">
        <v>0.35699999999999998</v>
      </c>
    </row>
    <row r="64" spans="1:2" x14ac:dyDescent="0.25">
      <c r="A64" s="86">
        <v>55</v>
      </c>
      <c r="B64" s="92">
        <v>0.35699999999999998</v>
      </c>
    </row>
    <row r="65" spans="1:2" x14ac:dyDescent="0.25">
      <c r="A65" s="86">
        <v>56</v>
      </c>
      <c r="B65" s="92">
        <v>0.35699999999999998</v>
      </c>
    </row>
    <row r="66" spans="1:2" x14ac:dyDescent="0.25">
      <c r="A66" s="86">
        <v>57</v>
      </c>
      <c r="B66" s="92">
        <v>0.35699999999999998</v>
      </c>
    </row>
    <row r="67" spans="1:2" x14ac:dyDescent="0.25">
      <c r="A67" s="86">
        <v>58</v>
      </c>
      <c r="B67" s="92">
        <v>0.35699999999999998</v>
      </c>
    </row>
    <row r="68" spans="1:2" x14ac:dyDescent="0.25">
      <c r="A68" s="86">
        <v>59</v>
      </c>
      <c r="B68" s="92">
        <v>0.35699999999999998</v>
      </c>
    </row>
    <row r="69" spans="1:2" x14ac:dyDescent="0.25">
      <c r="A69" s="86">
        <v>60</v>
      </c>
      <c r="B69" s="92">
        <v>0.35699999999999998</v>
      </c>
    </row>
    <row r="70" spans="1:2" x14ac:dyDescent="0.25">
      <c r="A70" s="86">
        <v>61</v>
      </c>
      <c r="B70" s="92">
        <v>0.35699999999999998</v>
      </c>
    </row>
    <row r="71" spans="1:2" x14ac:dyDescent="0.25">
      <c r="A71" s="86">
        <v>62</v>
      </c>
      <c r="B71" s="92">
        <v>0.35699999999999998</v>
      </c>
    </row>
    <row r="72" spans="1:2" x14ac:dyDescent="0.25">
      <c r="A72" s="86">
        <v>63</v>
      </c>
      <c r="B72" s="92">
        <v>0.35699999999999998</v>
      </c>
    </row>
    <row r="73" spans="1:2" x14ac:dyDescent="0.25">
      <c r="A73" s="86">
        <v>64</v>
      </c>
      <c r="B73" s="92">
        <v>0.35699999999999998</v>
      </c>
    </row>
    <row r="74" spans="1:2" x14ac:dyDescent="0.25">
      <c r="A74" s="86">
        <v>65</v>
      </c>
      <c r="B74" s="92">
        <v>0.35699999999999998</v>
      </c>
    </row>
    <row r="75" spans="1:2" x14ac:dyDescent="0.25">
      <c r="A75" s="86">
        <v>66</v>
      </c>
      <c r="B75" s="92">
        <v>0.35699999999999998</v>
      </c>
    </row>
    <row r="76" spans="1:2" x14ac:dyDescent="0.25">
      <c r="A76" s="86">
        <v>67</v>
      </c>
      <c r="B76" s="92">
        <v>0.35699999999999998</v>
      </c>
    </row>
    <row r="77" spans="1:2" x14ac:dyDescent="0.25">
      <c r="A77" s="86">
        <v>68</v>
      </c>
      <c r="B77" s="92">
        <v>0.35699999999999998</v>
      </c>
    </row>
    <row r="78" spans="1:2" x14ac:dyDescent="0.25">
      <c r="A78" s="86">
        <v>69</v>
      </c>
      <c r="B78" s="92">
        <v>0.35699999999999998</v>
      </c>
    </row>
    <row r="79" spans="1:2" x14ac:dyDescent="0.25">
      <c r="A79" s="86">
        <v>70</v>
      </c>
      <c r="B79" s="92">
        <v>0.35699999999999998</v>
      </c>
    </row>
    <row r="80" spans="1:2" x14ac:dyDescent="0.25">
      <c r="A80" s="86">
        <v>71</v>
      </c>
      <c r="B80" s="92">
        <v>0.35699999999999998</v>
      </c>
    </row>
    <row r="81" spans="1:2" x14ac:dyDescent="0.25">
      <c r="A81" s="86">
        <v>72</v>
      </c>
      <c r="B81" s="92">
        <v>0.35699999999999998</v>
      </c>
    </row>
    <row r="82" spans="1:2" x14ac:dyDescent="0.25">
      <c r="A82" s="86">
        <v>73</v>
      </c>
      <c r="B82" s="92">
        <v>0.35699999999999998</v>
      </c>
    </row>
    <row r="83" spans="1:2" x14ac:dyDescent="0.25">
      <c r="A83" s="86">
        <v>74</v>
      </c>
      <c r="B83" s="92">
        <v>0.35699999999999998</v>
      </c>
    </row>
    <row r="84" spans="1:2" x14ac:dyDescent="0.25">
      <c r="A84" s="86">
        <v>75</v>
      </c>
      <c r="B84" s="92">
        <v>0.35699999999999998</v>
      </c>
    </row>
  </sheetData>
  <sheetProtection algorithmName="SHA-512" hashValue="9qJetyID2F5Ufl4bp987uvQoqlooQXlKG5y+Sw44D7OJMVSIk8GXmUgYfBl7P4j7Je0l9qK///Etl5F4QDJrZQ==" saltValue="ktPlzysK+omu4/q9bHom9Q==" spinCount="100000" sheet="1" objects="1" scenarios="1"/>
  <conditionalFormatting sqref="A6:A21">
    <cfRule type="expression" dxfId="15" priority="13" stopIfTrue="1">
      <formula>MOD(ROW(),2)=0</formula>
    </cfRule>
    <cfRule type="expression" dxfId="14" priority="14" stopIfTrue="1">
      <formula>MOD(ROW(),2)&lt;&gt;0</formula>
    </cfRule>
  </conditionalFormatting>
  <conditionalFormatting sqref="A26:A84">
    <cfRule type="expression" dxfId="13" priority="27" stopIfTrue="1">
      <formula>MOD(ROW(),2)=0</formula>
    </cfRule>
    <cfRule type="expression" dxfId="12" priority="28" stopIfTrue="1">
      <formula>MOD(ROW(),2)&lt;&gt;0</formula>
    </cfRule>
  </conditionalFormatting>
  <conditionalFormatting sqref="B26:B84">
    <cfRule type="expression" dxfId="11" priority="7" stopIfTrue="1">
      <formula>MOD(ROW(),2)=0</formula>
    </cfRule>
    <cfRule type="expression" dxfId="10" priority="8" stopIfTrue="1">
      <formula>MOD(ROW(),2)&lt;&gt;0</formula>
    </cfRule>
  </conditionalFormatting>
  <conditionalFormatting sqref="B6:C21">
    <cfRule type="expression" dxfId="9" priority="1" stopIfTrue="1">
      <formula>MOD(ROW(),2)=0</formula>
    </cfRule>
    <cfRule type="expression" dxfId="8" priority="2" stopIfTrue="1">
      <formula>MOD(ROW(),2)&lt;&gt;0</formula>
    </cfRule>
  </conditionalFormatting>
  <pageMargins left="0.7" right="0.7" top="0.75" bottom="0.75" header="0.3" footer="0.3"/>
  <pageSetup paperSize="9" orientation="portrait" horizontalDpi="1200" verticalDpi="1200" r:id="rId1"/>
  <headerFooter>
    <oddHeader>&amp;L&amp;Z&amp;F  [&amp;A]</oddHeader>
    <oddFooter>&amp;LPage &amp;P of &amp;N&amp;R&amp;T &amp;D</oddFooter>
  </headerFooter>
</worksheet>
</file>

<file path=xl/worksheets/sheet1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400-000000000000}">
  <sheetPr codeName="Sheet10"/>
  <dimension ref="A1:L47"/>
  <sheetViews>
    <sheetView showGridLines="0" zoomScale="85" zoomScaleNormal="85" workbookViewId="0">
      <selection activeCell="B23" sqref="B23"/>
    </sheetView>
  </sheetViews>
  <sheetFormatPr defaultColWidth="10" defaultRowHeight="12.5" x14ac:dyDescent="0.25"/>
  <cols>
    <col min="1" max="1" width="31.54296875" style="27" customWidth="1"/>
    <col min="2" max="2" width="22.54296875" style="27" customWidth="1"/>
    <col min="3" max="3" width="10.1796875" style="27" customWidth="1"/>
    <col min="4" max="16384" width="10" style="27"/>
  </cols>
  <sheetData>
    <row r="1" spans="1:12" ht="20" x14ac:dyDescent="0.4">
      <c r="A1" s="39" t="s">
        <v>0</v>
      </c>
      <c r="B1" s="40"/>
      <c r="C1" s="40"/>
      <c r="D1" s="40"/>
      <c r="E1" s="40"/>
      <c r="F1" s="40"/>
      <c r="G1" s="40"/>
      <c r="H1" s="40"/>
      <c r="I1" s="40"/>
      <c r="L1" s="84"/>
    </row>
    <row r="2" spans="1:12" ht="15.5" x14ac:dyDescent="0.35">
      <c r="A2" s="41" t="str">
        <f>IF(title="&gt; Enter workbook title here","Enter workbook title in Cover sheet",title)</f>
        <v>Police_EW - Consolidated Factor Spreadsheet</v>
      </c>
      <c r="B2" s="42"/>
      <c r="C2" s="42"/>
      <c r="D2" s="42"/>
      <c r="E2" s="42"/>
      <c r="F2" s="42"/>
      <c r="G2" s="42"/>
      <c r="H2" s="42"/>
      <c r="I2" s="42"/>
    </row>
    <row r="3" spans="1:12" ht="15.5" x14ac:dyDescent="0.35">
      <c r="A3" s="43" t="str">
        <f>TABLE_FACTOR_TYPE_1&amp;" - x-"&amp;TABLE_SERIES_NUMBER_1</f>
        <v>Max commutation - x-802</v>
      </c>
      <c r="B3" s="42"/>
      <c r="C3" s="42"/>
      <c r="D3" s="42"/>
      <c r="E3" s="42"/>
      <c r="F3" s="42"/>
      <c r="G3" s="42"/>
      <c r="H3" s="42"/>
      <c r="I3" s="42"/>
    </row>
    <row r="6" spans="1:12" ht="13" x14ac:dyDescent="0.3">
      <c r="A6" s="78" t="s">
        <v>610</v>
      </c>
      <c r="B6" s="73" t="s">
        <v>611</v>
      </c>
      <c r="C6" s="73"/>
    </row>
    <row r="7" spans="1:12" x14ac:dyDescent="0.25">
      <c r="A7" s="79" t="s">
        <v>274</v>
      </c>
      <c r="B7" s="74" t="s">
        <v>72</v>
      </c>
      <c r="C7" s="74"/>
    </row>
    <row r="8" spans="1:12" x14ac:dyDescent="0.25">
      <c r="A8" s="79" t="s">
        <v>275</v>
      </c>
      <c r="B8" s="74">
        <v>2015</v>
      </c>
      <c r="C8" s="74"/>
    </row>
    <row r="9" spans="1:12" ht="13.5" customHeight="1" x14ac:dyDescent="0.25">
      <c r="A9" s="79" t="s">
        <v>276</v>
      </c>
      <c r="B9" s="74" t="s">
        <v>605</v>
      </c>
      <c r="C9" s="74"/>
    </row>
    <row r="10" spans="1:12" ht="56.15" customHeight="1" x14ac:dyDescent="0.25">
      <c r="A10" s="79" t="s">
        <v>6</v>
      </c>
      <c r="B10" s="74" t="s">
        <v>608</v>
      </c>
      <c r="C10" s="74"/>
    </row>
    <row r="11" spans="1:12" x14ac:dyDescent="0.25">
      <c r="A11" s="79" t="s">
        <v>277</v>
      </c>
      <c r="B11" s="74" t="s">
        <v>424</v>
      </c>
      <c r="C11" s="74"/>
    </row>
    <row r="12" spans="1:12" x14ac:dyDescent="0.25">
      <c r="A12" s="79" t="s">
        <v>278</v>
      </c>
      <c r="B12" s="74" t="s">
        <v>482</v>
      </c>
      <c r="C12" s="74"/>
    </row>
    <row r="13" spans="1:12" x14ac:dyDescent="0.25">
      <c r="A13" s="79" t="s">
        <v>618</v>
      </c>
      <c r="B13" s="74">
        <v>0</v>
      </c>
      <c r="C13" s="74"/>
    </row>
    <row r="14" spans="1:12" x14ac:dyDescent="0.25">
      <c r="A14" s="79" t="s">
        <v>280</v>
      </c>
      <c r="B14" s="74">
        <v>802</v>
      </c>
      <c r="C14" s="74"/>
    </row>
    <row r="15" spans="1:12" x14ac:dyDescent="0.25">
      <c r="A15" s="79" t="s">
        <v>621</v>
      </c>
      <c r="B15" s="74">
        <v>802</v>
      </c>
      <c r="C15" s="74"/>
    </row>
    <row r="16" spans="1:12" x14ac:dyDescent="0.25">
      <c r="A16" s="79" t="s">
        <v>282</v>
      </c>
      <c r="B16" s="74" t="s">
        <v>503</v>
      </c>
      <c r="C16" s="74"/>
    </row>
    <row r="17" spans="1:3" x14ac:dyDescent="0.25">
      <c r="A17" s="79" t="s">
        <v>693</v>
      </c>
      <c r="B17" s="180"/>
      <c r="C17" s="180"/>
    </row>
    <row r="18" spans="1:3" x14ac:dyDescent="0.25">
      <c r="A18" s="79" t="s">
        <v>284</v>
      </c>
      <c r="B18" s="181">
        <v>45135</v>
      </c>
      <c r="C18" s="181"/>
    </row>
    <row r="19" spans="1:3" x14ac:dyDescent="0.25">
      <c r="A19" s="79" t="s">
        <v>285</v>
      </c>
      <c r="B19" s="181">
        <v>45135</v>
      </c>
      <c r="C19" s="181"/>
    </row>
    <row r="20" spans="1:3" x14ac:dyDescent="0.25">
      <c r="A20" s="79" t="s">
        <v>286</v>
      </c>
      <c r="B20" s="74" t="s">
        <v>294</v>
      </c>
      <c r="C20" s="74"/>
    </row>
    <row r="21" spans="1:3" x14ac:dyDescent="0.25">
      <c r="A21" s="79" t="s">
        <v>287</v>
      </c>
      <c r="B21" s="74" t="s">
        <v>295</v>
      </c>
      <c r="C21" s="74"/>
    </row>
    <row r="23" spans="1:3" x14ac:dyDescent="0.25">
      <c r="B23" s="84" t="str">
        <f>HYPERLINK("#'Factor List'!A1","Back to Factor List")</f>
        <v>Back to Factor List</v>
      </c>
    </row>
    <row r="24" spans="1:3" x14ac:dyDescent="0.25">
      <c r="B24" s="84" t="str">
        <f>HYPERLINK("#'Assumptions'!A1","Assumptions")</f>
        <v>Assumptions</v>
      </c>
    </row>
    <row r="26" spans="1:3" ht="26" x14ac:dyDescent="0.25">
      <c r="A26" s="85" t="s">
        <v>694</v>
      </c>
      <c r="B26" s="85" t="s">
        <v>744</v>
      </c>
    </row>
    <row r="27" spans="1:3" x14ac:dyDescent="0.25">
      <c r="A27" s="86">
        <v>55</v>
      </c>
      <c r="B27" s="106">
        <v>0.35699999999999998</v>
      </c>
    </row>
    <row r="28" spans="1:3" x14ac:dyDescent="0.25">
      <c r="A28" s="86">
        <v>56</v>
      </c>
      <c r="B28" s="106">
        <v>0.35699999999999998</v>
      </c>
    </row>
    <row r="29" spans="1:3" x14ac:dyDescent="0.25">
      <c r="A29" s="86">
        <v>57</v>
      </c>
      <c r="B29" s="106">
        <v>0.35699999999999998</v>
      </c>
    </row>
    <row r="30" spans="1:3" x14ac:dyDescent="0.25">
      <c r="A30" s="86">
        <v>58</v>
      </c>
      <c r="B30" s="106">
        <v>0.35699999999999998</v>
      </c>
    </row>
    <row r="31" spans="1:3" x14ac:dyDescent="0.25">
      <c r="A31" s="86">
        <v>59</v>
      </c>
      <c r="B31" s="106">
        <v>0.35699999999999998</v>
      </c>
    </row>
    <row r="32" spans="1:3" x14ac:dyDescent="0.25">
      <c r="A32" s="86">
        <v>60</v>
      </c>
      <c r="B32" s="106">
        <v>0.35699999999999998</v>
      </c>
    </row>
    <row r="33" spans="1:2" x14ac:dyDescent="0.25">
      <c r="A33" s="86">
        <v>61</v>
      </c>
      <c r="B33" s="106">
        <v>0.35699999999999998</v>
      </c>
    </row>
    <row r="34" spans="1:2" x14ac:dyDescent="0.25">
      <c r="A34" s="86">
        <v>62</v>
      </c>
      <c r="B34" s="106">
        <v>0.35699999999999998</v>
      </c>
    </row>
    <row r="35" spans="1:2" x14ac:dyDescent="0.25">
      <c r="A35" s="86">
        <v>63</v>
      </c>
      <c r="B35" s="106">
        <v>0.35699999999999998</v>
      </c>
    </row>
    <row r="36" spans="1:2" x14ac:dyDescent="0.25">
      <c r="A36" s="86">
        <v>64</v>
      </c>
      <c r="B36" s="106">
        <v>0.35699999999999998</v>
      </c>
    </row>
    <row r="37" spans="1:2" x14ac:dyDescent="0.25">
      <c r="A37" s="86">
        <v>65</v>
      </c>
      <c r="B37" s="106">
        <v>0.35699999999999998</v>
      </c>
    </row>
    <row r="38" spans="1:2" x14ac:dyDescent="0.25">
      <c r="A38" s="86">
        <v>66</v>
      </c>
      <c r="B38" s="106">
        <v>0.35699999999999998</v>
      </c>
    </row>
    <row r="39" spans="1:2" x14ac:dyDescent="0.25">
      <c r="A39" s="86">
        <v>67</v>
      </c>
      <c r="B39" s="106">
        <v>0.35699999999999998</v>
      </c>
    </row>
    <row r="40" spans="1:2" x14ac:dyDescent="0.25">
      <c r="A40" s="86">
        <v>68</v>
      </c>
      <c r="B40" s="106">
        <v>0.35699999999999998</v>
      </c>
    </row>
    <row r="41" spans="1:2" x14ac:dyDescent="0.25">
      <c r="A41" s="86">
        <v>69</v>
      </c>
      <c r="B41" s="106">
        <v>0.35099999999999998</v>
      </c>
    </row>
    <row r="42" spans="1:2" x14ac:dyDescent="0.25">
      <c r="A42" s="86">
        <v>70</v>
      </c>
      <c r="B42" s="106">
        <v>0.33800000000000002</v>
      </c>
    </row>
    <row r="43" spans="1:2" x14ac:dyDescent="0.25">
      <c r="A43" s="86">
        <v>71</v>
      </c>
      <c r="B43" s="106">
        <v>0.32400000000000001</v>
      </c>
    </row>
    <row r="44" spans="1:2" x14ac:dyDescent="0.25">
      <c r="A44" s="86">
        <v>72</v>
      </c>
      <c r="B44" s="106">
        <v>0.31</v>
      </c>
    </row>
    <row r="45" spans="1:2" x14ac:dyDescent="0.25">
      <c r="A45" s="86">
        <v>73</v>
      </c>
      <c r="B45" s="106">
        <v>0.29699999999999999</v>
      </c>
    </row>
    <row r="46" spans="1:2" x14ac:dyDescent="0.25">
      <c r="A46" s="86">
        <v>74</v>
      </c>
      <c r="B46" s="106">
        <v>0.28199999999999997</v>
      </c>
    </row>
    <row r="47" spans="1:2" x14ac:dyDescent="0.25">
      <c r="A47" s="86">
        <v>75</v>
      </c>
      <c r="B47" s="106">
        <v>0.26700000000000002</v>
      </c>
    </row>
  </sheetData>
  <sheetProtection algorithmName="SHA-512" hashValue="k7NTvE5bPdXCMlJyW4SEhb+Cx4yyKxg3AjW3HeycS7VxunqnCRZaHLx38NBTCDzv2KC3t2+WQ7fcgRIjUSVXsg==" saltValue="mLriwMjddFH/oOv2Cw8E/Q==" spinCount="100000" sheet="1" objects="1" scenarios="1"/>
  <conditionalFormatting sqref="A6:A21">
    <cfRule type="expression" dxfId="7" priority="13" stopIfTrue="1">
      <formula>MOD(ROW(),2)=0</formula>
    </cfRule>
    <cfRule type="expression" dxfId="6" priority="14" stopIfTrue="1">
      <formula>MOD(ROW(),2)&lt;&gt;0</formula>
    </cfRule>
  </conditionalFormatting>
  <conditionalFormatting sqref="A26:A47">
    <cfRule type="expression" dxfId="5" priority="27" stopIfTrue="1">
      <formula>MOD(ROW(),2)=0</formula>
    </cfRule>
    <cfRule type="expression" dxfId="4" priority="28" stopIfTrue="1">
      <formula>MOD(ROW(),2)&lt;&gt;0</formula>
    </cfRule>
  </conditionalFormatting>
  <conditionalFormatting sqref="B26:B47">
    <cfRule type="expression" dxfId="3" priority="7" stopIfTrue="1">
      <formula>MOD(ROW(),2)=0</formula>
    </cfRule>
    <cfRule type="expression" dxfId="2" priority="8" stopIfTrue="1">
      <formula>MOD(ROW(),2)&lt;&gt;0</formula>
    </cfRule>
  </conditionalFormatting>
  <conditionalFormatting sqref="B6:C21">
    <cfRule type="expression" dxfId="1" priority="1" stopIfTrue="1">
      <formula>MOD(ROW(),2)=0</formula>
    </cfRule>
    <cfRule type="expression" dxfId="0" priority="2" stopIfTrue="1">
      <formula>MOD(ROW(),2)&lt;&gt;0</formula>
    </cfRule>
  </conditionalFormatting>
  <pageMargins left="0.7" right="0.7" top="0.75" bottom="0.75" header="0.3" footer="0.3"/>
  <pageSetup paperSize="9" orientation="portrait" horizontalDpi="1200" verticalDpi="1200" r:id="rId1"/>
  <headerFooter>
    <oddHeader>&amp;L&amp;Z&amp;F  [&amp;A]</oddHeader>
    <oddFooter>&amp;LPage &amp;P of &amp;N&amp;R&amp;T &amp;D</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dimension ref="A1:L68"/>
  <sheetViews>
    <sheetView showGridLines="0" zoomScale="85" zoomScaleNormal="85" workbookViewId="0">
      <selection activeCell="I26" sqref="I26"/>
    </sheetView>
  </sheetViews>
  <sheetFormatPr defaultColWidth="10" defaultRowHeight="12.5" x14ac:dyDescent="0.25"/>
  <cols>
    <col min="1" max="1" width="31.54296875" style="27" customWidth="1"/>
    <col min="2" max="3" width="22.54296875" style="27" customWidth="1"/>
    <col min="4" max="16384" width="10" style="27"/>
  </cols>
  <sheetData>
    <row r="1" spans="1:12" ht="20" x14ac:dyDescent="0.4">
      <c r="A1" s="39" t="s">
        <v>0</v>
      </c>
      <c r="B1" s="40"/>
      <c r="C1" s="40"/>
      <c r="D1" s="40"/>
      <c r="E1" s="40"/>
      <c r="F1" s="40"/>
      <c r="G1" s="40"/>
      <c r="H1" s="40"/>
      <c r="I1" s="40"/>
      <c r="L1" s="84"/>
    </row>
    <row r="2" spans="1:12" ht="15.5" x14ac:dyDescent="0.35">
      <c r="A2" s="41" t="str">
        <f>IF(title="&gt; Enter workbook title here","Enter workbook title in Cover sheet",title)</f>
        <v>Police_EW - Consolidated Factor Spreadsheet</v>
      </c>
      <c r="B2" s="42"/>
      <c r="C2" s="42"/>
      <c r="D2" s="42"/>
      <c r="E2" s="42"/>
      <c r="F2" s="42"/>
      <c r="G2" s="42"/>
      <c r="H2" s="42"/>
      <c r="I2" s="42"/>
    </row>
    <row r="3" spans="1:12" ht="15.5" x14ac:dyDescent="0.35">
      <c r="A3" s="43" t="str">
        <f>TABLE_FACTOR_TYPE_1&amp;" - x-"&amp;TABLE_SERIES_NUMBER_1</f>
        <v>CETV - x-202</v>
      </c>
      <c r="B3" s="42"/>
      <c r="C3" s="42"/>
      <c r="D3" s="42"/>
      <c r="E3" s="42"/>
      <c r="F3" s="42"/>
      <c r="G3" s="42"/>
      <c r="H3" s="42"/>
      <c r="I3" s="42"/>
    </row>
    <row r="6" spans="1:12" ht="13" x14ac:dyDescent="0.3">
      <c r="A6" s="171" t="s">
        <v>610</v>
      </c>
      <c r="B6" s="73" t="s">
        <v>611</v>
      </c>
      <c r="C6" s="73"/>
    </row>
    <row r="7" spans="1:12" x14ac:dyDescent="0.25">
      <c r="A7" s="72" t="s">
        <v>274</v>
      </c>
      <c r="B7" s="74" t="s">
        <v>72</v>
      </c>
      <c r="C7" s="74"/>
    </row>
    <row r="8" spans="1:12" x14ac:dyDescent="0.25">
      <c r="A8" s="72" t="s">
        <v>275</v>
      </c>
      <c r="B8" s="74">
        <v>1987</v>
      </c>
      <c r="C8" s="74"/>
    </row>
    <row r="9" spans="1:12" x14ac:dyDescent="0.25">
      <c r="A9" s="72" t="s">
        <v>276</v>
      </c>
      <c r="B9" s="74" t="s">
        <v>288</v>
      </c>
      <c r="C9" s="74"/>
    </row>
    <row r="10" spans="1:12" ht="25" x14ac:dyDescent="0.25">
      <c r="A10" s="72" t="s">
        <v>6</v>
      </c>
      <c r="B10" s="74" t="s">
        <v>296</v>
      </c>
      <c r="C10" s="74"/>
    </row>
    <row r="11" spans="1:12" x14ac:dyDescent="0.25">
      <c r="A11" s="72" t="s">
        <v>277</v>
      </c>
      <c r="B11" s="74" t="s">
        <v>300</v>
      </c>
      <c r="C11" s="74"/>
    </row>
    <row r="12" spans="1:12" x14ac:dyDescent="0.25">
      <c r="A12" s="72" t="s">
        <v>278</v>
      </c>
      <c r="B12" s="74" t="s">
        <v>291</v>
      </c>
      <c r="C12" s="74"/>
    </row>
    <row r="13" spans="1:12" x14ac:dyDescent="0.25">
      <c r="A13" s="170" t="s">
        <v>618</v>
      </c>
      <c r="B13" s="74">
        <v>2</v>
      </c>
      <c r="C13" s="74"/>
    </row>
    <row r="14" spans="1:12" x14ac:dyDescent="0.25">
      <c r="A14" s="170" t="s">
        <v>280</v>
      </c>
      <c r="B14" s="74">
        <v>202</v>
      </c>
      <c r="C14" s="74"/>
    </row>
    <row r="15" spans="1:12" x14ac:dyDescent="0.25">
      <c r="A15" s="72" t="s">
        <v>621</v>
      </c>
      <c r="B15" s="74" t="s">
        <v>304</v>
      </c>
      <c r="C15" s="74"/>
    </row>
    <row r="16" spans="1:12" ht="25" x14ac:dyDescent="0.25">
      <c r="A16" s="72" t="s">
        <v>282</v>
      </c>
      <c r="B16" s="74" t="s">
        <v>698</v>
      </c>
      <c r="C16" s="74"/>
    </row>
    <row r="17" spans="1:3" x14ac:dyDescent="0.25">
      <c r="A17" s="72" t="s">
        <v>693</v>
      </c>
      <c r="B17" s="180"/>
      <c r="C17" s="180"/>
    </row>
    <row r="18" spans="1:3" x14ac:dyDescent="0.25">
      <c r="A18" s="170" t="s">
        <v>284</v>
      </c>
      <c r="B18" s="181">
        <v>45169</v>
      </c>
      <c r="C18" s="181"/>
    </row>
    <row r="19" spans="1:3" x14ac:dyDescent="0.25">
      <c r="A19" s="170" t="s">
        <v>285</v>
      </c>
      <c r="B19" s="181">
        <v>45200</v>
      </c>
      <c r="C19" s="181"/>
    </row>
    <row r="20" spans="1:3" x14ac:dyDescent="0.25">
      <c r="A20" s="170" t="s">
        <v>286</v>
      </c>
      <c r="B20" s="74" t="s">
        <v>294</v>
      </c>
      <c r="C20" s="74"/>
    </row>
    <row r="21" spans="1:3" x14ac:dyDescent="0.25">
      <c r="A21" s="170" t="s">
        <v>287</v>
      </c>
      <c r="B21" s="74" t="s">
        <v>295</v>
      </c>
      <c r="C21" s="74"/>
    </row>
    <row r="23" spans="1:3" x14ac:dyDescent="0.25">
      <c r="B23" s="84" t="str">
        <f>HYPERLINK("#'Factor List'!A1","Back to Factor List")</f>
        <v>Back to Factor List</v>
      </c>
    </row>
    <row r="24" spans="1:3" x14ac:dyDescent="0.25">
      <c r="B24" s="84" t="str">
        <f>HYPERLINK("#'Assumptions'!A1","Assumptions")</f>
        <v>Assumptions</v>
      </c>
    </row>
    <row r="26" spans="1:3" ht="26" x14ac:dyDescent="0.25">
      <c r="A26" s="107" t="s">
        <v>694</v>
      </c>
      <c r="B26" s="107" t="s">
        <v>695</v>
      </c>
      <c r="C26" s="107" t="s">
        <v>696</v>
      </c>
    </row>
    <row r="27" spans="1:3" x14ac:dyDescent="0.25">
      <c r="A27" s="108">
        <v>18</v>
      </c>
      <c r="B27" s="104">
        <v>11.7</v>
      </c>
      <c r="C27" s="104">
        <v>1.37</v>
      </c>
    </row>
    <row r="28" spans="1:3" x14ac:dyDescent="0.25">
      <c r="A28" s="108">
        <v>19</v>
      </c>
      <c r="B28" s="104">
        <v>11.87</v>
      </c>
      <c r="C28" s="104">
        <v>1.39</v>
      </c>
    </row>
    <row r="29" spans="1:3" x14ac:dyDescent="0.25">
      <c r="A29" s="108">
        <v>20</v>
      </c>
      <c r="B29" s="104">
        <v>12.05</v>
      </c>
      <c r="C29" s="104">
        <v>1.41</v>
      </c>
    </row>
    <row r="30" spans="1:3" x14ac:dyDescent="0.25">
      <c r="A30" s="108">
        <v>21</v>
      </c>
      <c r="B30" s="104">
        <v>12.23</v>
      </c>
      <c r="C30" s="104">
        <v>1.44</v>
      </c>
    </row>
    <row r="31" spans="1:3" x14ac:dyDescent="0.25">
      <c r="A31" s="108">
        <v>22</v>
      </c>
      <c r="B31" s="104">
        <v>12.41</v>
      </c>
      <c r="C31" s="104">
        <v>1.46</v>
      </c>
    </row>
    <row r="32" spans="1:3" x14ac:dyDescent="0.25">
      <c r="A32" s="108">
        <v>23</v>
      </c>
      <c r="B32" s="104">
        <v>12.6</v>
      </c>
      <c r="C32" s="104">
        <v>1.48</v>
      </c>
    </row>
    <row r="33" spans="1:3" x14ac:dyDescent="0.25">
      <c r="A33" s="108">
        <v>24</v>
      </c>
      <c r="B33" s="104">
        <v>12.79</v>
      </c>
      <c r="C33" s="104">
        <v>1.5</v>
      </c>
    </row>
    <row r="34" spans="1:3" x14ac:dyDescent="0.25">
      <c r="A34" s="108">
        <v>25</v>
      </c>
      <c r="B34" s="104">
        <v>12.98</v>
      </c>
      <c r="C34" s="104">
        <v>1.52</v>
      </c>
    </row>
    <row r="35" spans="1:3" x14ac:dyDescent="0.25">
      <c r="A35" s="108">
        <v>26</v>
      </c>
      <c r="B35" s="104">
        <v>13.17</v>
      </c>
      <c r="C35" s="104">
        <v>1.55</v>
      </c>
    </row>
    <row r="36" spans="1:3" x14ac:dyDescent="0.25">
      <c r="A36" s="108">
        <v>27</v>
      </c>
      <c r="B36" s="104">
        <v>13.37</v>
      </c>
      <c r="C36" s="104">
        <v>1.57</v>
      </c>
    </row>
    <row r="37" spans="1:3" x14ac:dyDescent="0.25">
      <c r="A37" s="108">
        <v>28</v>
      </c>
      <c r="B37" s="104">
        <v>13.57</v>
      </c>
      <c r="C37" s="104">
        <v>1.59</v>
      </c>
    </row>
    <row r="38" spans="1:3" x14ac:dyDescent="0.25">
      <c r="A38" s="108">
        <v>29</v>
      </c>
      <c r="B38" s="104">
        <v>13.78</v>
      </c>
      <c r="C38" s="104">
        <v>1.62</v>
      </c>
    </row>
    <row r="39" spans="1:3" x14ac:dyDescent="0.25">
      <c r="A39" s="108">
        <v>30</v>
      </c>
      <c r="B39" s="104">
        <v>13.98</v>
      </c>
      <c r="C39" s="104">
        <v>1.64</v>
      </c>
    </row>
    <row r="40" spans="1:3" x14ac:dyDescent="0.25">
      <c r="A40" s="108">
        <v>31</v>
      </c>
      <c r="B40" s="104">
        <v>14.19</v>
      </c>
      <c r="C40" s="104">
        <v>1.66</v>
      </c>
    </row>
    <row r="41" spans="1:3" x14ac:dyDescent="0.25">
      <c r="A41" s="108">
        <v>32</v>
      </c>
      <c r="B41" s="104">
        <v>14.41</v>
      </c>
      <c r="C41" s="104">
        <v>1.68</v>
      </c>
    </row>
    <row r="42" spans="1:3" x14ac:dyDescent="0.25">
      <c r="A42" s="108">
        <v>33</v>
      </c>
      <c r="B42" s="104">
        <v>14.63</v>
      </c>
      <c r="C42" s="104">
        <v>1.71</v>
      </c>
    </row>
    <row r="43" spans="1:3" x14ac:dyDescent="0.25">
      <c r="A43" s="108">
        <v>34</v>
      </c>
      <c r="B43" s="104">
        <v>14.85</v>
      </c>
      <c r="C43" s="104">
        <v>1.73</v>
      </c>
    </row>
    <row r="44" spans="1:3" x14ac:dyDescent="0.25">
      <c r="A44" s="108">
        <v>35</v>
      </c>
      <c r="B44" s="104">
        <v>15.07</v>
      </c>
      <c r="C44" s="104">
        <v>1.75</v>
      </c>
    </row>
    <row r="45" spans="1:3" x14ac:dyDescent="0.25">
      <c r="A45" s="108">
        <v>36</v>
      </c>
      <c r="B45" s="104">
        <v>15.3</v>
      </c>
      <c r="C45" s="104">
        <v>1.77</v>
      </c>
    </row>
    <row r="46" spans="1:3" x14ac:dyDescent="0.25">
      <c r="A46" s="108">
        <v>37</v>
      </c>
      <c r="B46" s="104">
        <v>15.53</v>
      </c>
      <c r="C46" s="104">
        <v>1.79</v>
      </c>
    </row>
    <row r="47" spans="1:3" x14ac:dyDescent="0.25">
      <c r="A47" s="108">
        <v>38</v>
      </c>
      <c r="B47" s="104">
        <v>15.77</v>
      </c>
      <c r="C47" s="104">
        <v>1.81</v>
      </c>
    </row>
    <row r="48" spans="1:3" x14ac:dyDescent="0.25">
      <c r="A48" s="108">
        <v>39</v>
      </c>
      <c r="B48" s="104">
        <v>16.010000000000002</v>
      </c>
      <c r="C48" s="104">
        <v>1.83</v>
      </c>
    </row>
    <row r="49" spans="1:3" x14ac:dyDescent="0.25">
      <c r="A49" s="108">
        <v>40</v>
      </c>
      <c r="B49" s="104">
        <v>16.25</v>
      </c>
      <c r="C49" s="104">
        <v>1.85</v>
      </c>
    </row>
    <row r="50" spans="1:3" x14ac:dyDescent="0.25">
      <c r="A50" s="108">
        <v>41</v>
      </c>
      <c r="B50" s="104">
        <v>16.5</v>
      </c>
      <c r="C50" s="104">
        <v>1.87</v>
      </c>
    </row>
    <row r="51" spans="1:3" x14ac:dyDescent="0.25">
      <c r="A51" s="108">
        <v>42</v>
      </c>
      <c r="B51" s="104">
        <v>16.75</v>
      </c>
      <c r="C51" s="104">
        <v>1.89</v>
      </c>
    </row>
    <row r="52" spans="1:3" x14ac:dyDescent="0.25">
      <c r="A52" s="108">
        <v>43</v>
      </c>
      <c r="B52" s="104">
        <v>17.010000000000002</v>
      </c>
      <c r="C52" s="104">
        <v>1.91</v>
      </c>
    </row>
    <row r="53" spans="1:3" x14ac:dyDescent="0.25">
      <c r="A53" s="108">
        <v>44</v>
      </c>
      <c r="B53" s="104">
        <v>17.27</v>
      </c>
      <c r="C53" s="104">
        <v>1.93</v>
      </c>
    </row>
    <row r="54" spans="1:3" x14ac:dyDescent="0.25">
      <c r="A54" s="108">
        <v>45</v>
      </c>
      <c r="B54" s="104">
        <v>17.54</v>
      </c>
      <c r="C54" s="104">
        <v>1.95</v>
      </c>
    </row>
    <row r="55" spans="1:3" x14ac:dyDescent="0.25">
      <c r="A55" s="108">
        <v>46</v>
      </c>
      <c r="B55" s="104">
        <v>17.809999999999999</v>
      </c>
      <c r="C55" s="104">
        <v>1.97</v>
      </c>
    </row>
    <row r="56" spans="1:3" x14ac:dyDescent="0.25">
      <c r="A56" s="108">
        <v>47</v>
      </c>
      <c r="B56" s="104">
        <v>18.09</v>
      </c>
      <c r="C56" s="104">
        <v>1.98</v>
      </c>
    </row>
    <row r="57" spans="1:3" x14ac:dyDescent="0.25">
      <c r="A57" s="108">
        <v>48</v>
      </c>
      <c r="B57" s="104">
        <v>18.38</v>
      </c>
      <c r="C57" s="104">
        <v>2</v>
      </c>
    </row>
    <row r="58" spans="1:3" x14ac:dyDescent="0.25">
      <c r="A58" s="108">
        <v>49</v>
      </c>
      <c r="B58" s="104">
        <v>18.670000000000002</v>
      </c>
      <c r="C58" s="104">
        <v>2.02</v>
      </c>
    </row>
    <row r="59" spans="1:3" x14ac:dyDescent="0.25">
      <c r="A59" s="108">
        <v>50</v>
      </c>
      <c r="B59" s="104">
        <v>18.96</v>
      </c>
      <c r="C59" s="104">
        <v>2.0299999999999998</v>
      </c>
    </row>
    <row r="60" spans="1:3" x14ac:dyDescent="0.25">
      <c r="A60" s="108">
        <v>51</v>
      </c>
      <c r="B60" s="104">
        <v>19.27</v>
      </c>
      <c r="C60" s="104">
        <v>2.04</v>
      </c>
    </row>
    <row r="61" spans="1:3" x14ac:dyDescent="0.25">
      <c r="A61" s="108">
        <v>52</v>
      </c>
      <c r="B61" s="104">
        <v>19.579999999999998</v>
      </c>
      <c r="C61" s="104">
        <v>2.06</v>
      </c>
    </row>
    <row r="62" spans="1:3" x14ac:dyDescent="0.25">
      <c r="A62" s="108">
        <v>53</v>
      </c>
      <c r="B62" s="104">
        <v>19.89</v>
      </c>
      <c r="C62" s="104">
        <v>2.0699999999999998</v>
      </c>
    </row>
    <row r="63" spans="1:3" x14ac:dyDescent="0.25">
      <c r="A63" s="108">
        <v>54</v>
      </c>
      <c r="B63" s="104">
        <v>20.22</v>
      </c>
      <c r="C63" s="104">
        <v>2.08</v>
      </c>
    </row>
    <row r="64" spans="1:3" x14ac:dyDescent="0.25">
      <c r="A64" s="108">
        <v>55</v>
      </c>
      <c r="B64" s="104">
        <v>20.55</v>
      </c>
      <c r="C64" s="104">
        <v>2.09</v>
      </c>
    </row>
    <row r="65" spans="1:3" x14ac:dyDescent="0.25">
      <c r="A65" s="108">
        <v>56</v>
      </c>
      <c r="B65" s="104">
        <v>20.9</v>
      </c>
      <c r="C65" s="104">
        <v>2.1</v>
      </c>
    </row>
    <row r="66" spans="1:3" x14ac:dyDescent="0.25">
      <c r="A66" s="108">
        <v>57</v>
      </c>
      <c r="B66" s="104">
        <v>21.25</v>
      </c>
      <c r="C66" s="104">
        <v>2.1</v>
      </c>
    </row>
    <row r="67" spans="1:3" x14ac:dyDescent="0.25">
      <c r="A67" s="108">
        <v>58</v>
      </c>
      <c r="B67" s="104">
        <v>21.61</v>
      </c>
      <c r="C67" s="104">
        <v>2.11</v>
      </c>
    </row>
    <row r="68" spans="1:3" x14ac:dyDescent="0.25">
      <c r="A68" s="108">
        <v>59</v>
      </c>
      <c r="B68" s="104">
        <v>21.99</v>
      </c>
      <c r="C68" s="104">
        <v>2.11</v>
      </c>
    </row>
  </sheetData>
  <sheetProtection algorithmName="SHA-512" hashValue="rkryorTb73wZtrlDigdg6Ox/li5jyD+I3/ZGpfwh+HWAwjCEA+XA5jxhgDzNSn9V7Qzz2Yh0fm/cFadBFWArcA==" saltValue="JfpmrBQvSE3XkL3+TtwDBg==" spinCount="100000" sheet="1" objects="1" scenarios="1"/>
  <conditionalFormatting sqref="A6:A21">
    <cfRule type="expression" dxfId="887" priority="7" stopIfTrue="1">
      <formula>MOD(ROW(),2)=0</formula>
    </cfRule>
    <cfRule type="expression" dxfId="886" priority="8" stopIfTrue="1">
      <formula>MOD(ROW(),2)&lt;&gt;0</formula>
    </cfRule>
  </conditionalFormatting>
  <conditionalFormatting sqref="A26:A68">
    <cfRule type="expression" dxfId="885" priority="21" stopIfTrue="1">
      <formula>MOD(ROW(),2)=0</formula>
    </cfRule>
    <cfRule type="expression" dxfId="884" priority="22" stopIfTrue="1">
      <formula>MOD(ROW(),2)&lt;&gt;0</formula>
    </cfRule>
  </conditionalFormatting>
  <conditionalFormatting sqref="B6:C21">
    <cfRule type="expression" dxfId="883" priority="1" stopIfTrue="1">
      <formula>MOD(ROW(),2)=0</formula>
    </cfRule>
    <cfRule type="expression" dxfId="882" priority="2" stopIfTrue="1">
      <formula>MOD(ROW(),2)&lt;&gt;0</formula>
    </cfRule>
  </conditionalFormatting>
  <conditionalFormatting sqref="B26:C68">
    <cfRule type="expression" dxfId="881" priority="13" stopIfTrue="1">
      <formula>MOD(ROW(),2)=0</formula>
    </cfRule>
    <cfRule type="expression" dxfId="880" priority="14" stopIfTrue="1">
      <formula>MOD(ROW(),2)&lt;&gt;0</formula>
    </cfRule>
  </conditionalFormatting>
  <pageMargins left="0.7" right="0.7" top="0.75" bottom="0.75" header="0.3" footer="0.3"/>
  <pageSetup paperSize="9" orientation="portrait" r:id="rId1"/>
  <headerFooter>
    <oddHeader>&amp;L&amp;Z&amp;F  [&amp;A]</oddHeader>
    <oddFooter>&amp;LPage &amp;P of &amp;N&amp;R&amp;T &amp;D</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31"/>
  <dimension ref="A1:L65"/>
  <sheetViews>
    <sheetView showGridLines="0" zoomScale="85" zoomScaleNormal="85" workbookViewId="0">
      <selection activeCell="I26" sqref="I26"/>
    </sheetView>
  </sheetViews>
  <sheetFormatPr defaultColWidth="10" defaultRowHeight="12.5" x14ac:dyDescent="0.25"/>
  <cols>
    <col min="1" max="1" width="31.54296875" style="27" customWidth="1"/>
    <col min="2" max="3" width="22.54296875" style="27" customWidth="1"/>
    <col min="4" max="4" width="10" style="27" customWidth="1"/>
    <col min="5" max="16384" width="10" style="27"/>
  </cols>
  <sheetData>
    <row r="1" spans="1:12" ht="20" x14ac:dyDescent="0.4">
      <c r="A1" s="39" t="s">
        <v>0</v>
      </c>
      <c r="B1" s="40"/>
      <c r="C1" s="40"/>
      <c r="D1" s="40"/>
      <c r="E1" s="40"/>
      <c r="F1" s="40"/>
      <c r="G1" s="40"/>
      <c r="H1" s="40"/>
      <c r="I1" s="40"/>
      <c r="L1" s="84"/>
    </row>
    <row r="2" spans="1:12" ht="15.5" x14ac:dyDescent="0.35">
      <c r="A2" s="41" t="str">
        <f>IF(title="&gt; Enter workbook title here","Enter workbook title in Cover sheet",title)</f>
        <v>Police_EW - Consolidated Factor Spreadsheet</v>
      </c>
      <c r="B2" s="42"/>
      <c r="C2" s="42"/>
      <c r="D2" s="42"/>
      <c r="E2" s="42"/>
      <c r="F2" s="42"/>
      <c r="G2" s="42"/>
      <c r="H2" s="42"/>
      <c r="I2" s="42"/>
    </row>
    <row r="3" spans="1:12" ht="15.5" x14ac:dyDescent="0.35">
      <c r="A3" s="43" t="str">
        <f>TABLE_FACTOR_TYPE_1&amp;" - x-"&amp;TABLE_SERIES_NUMBER_1</f>
        <v>CETV - x-203</v>
      </c>
      <c r="B3" s="42"/>
      <c r="C3" s="42"/>
      <c r="D3" s="42"/>
      <c r="E3" s="42"/>
      <c r="F3" s="42"/>
      <c r="G3" s="42"/>
      <c r="H3" s="42"/>
      <c r="I3" s="42"/>
    </row>
    <row r="4" spans="1:12" x14ac:dyDescent="0.25">
      <c r="A4" s="44"/>
    </row>
    <row r="6" spans="1:12" ht="13" x14ac:dyDescent="0.3">
      <c r="A6" s="169" t="s">
        <v>610</v>
      </c>
      <c r="B6" s="73" t="s">
        <v>611</v>
      </c>
      <c r="C6" s="73"/>
    </row>
    <row r="7" spans="1:12" x14ac:dyDescent="0.25">
      <c r="A7" s="170" t="s">
        <v>274</v>
      </c>
      <c r="B7" s="74" t="s">
        <v>72</v>
      </c>
      <c r="C7" s="74"/>
    </row>
    <row r="8" spans="1:12" x14ac:dyDescent="0.25">
      <c r="A8" s="170" t="s">
        <v>275</v>
      </c>
      <c r="B8" s="74">
        <v>1987</v>
      </c>
      <c r="C8" s="74"/>
    </row>
    <row r="9" spans="1:12" x14ac:dyDescent="0.25">
      <c r="A9" s="170" t="s">
        <v>276</v>
      </c>
      <c r="B9" s="74" t="s">
        <v>288</v>
      </c>
      <c r="C9" s="74"/>
    </row>
    <row r="10" spans="1:12" x14ac:dyDescent="0.25">
      <c r="A10" s="170" t="s">
        <v>6</v>
      </c>
      <c r="B10" s="74" t="s">
        <v>306</v>
      </c>
      <c r="C10" s="74"/>
    </row>
    <row r="11" spans="1:12" x14ac:dyDescent="0.25">
      <c r="A11" s="170" t="s">
        <v>277</v>
      </c>
      <c r="B11" s="74" t="s">
        <v>290</v>
      </c>
      <c r="C11" s="74"/>
    </row>
    <row r="12" spans="1:12" x14ac:dyDescent="0.25">
      <c r="A12" s="170" t="s">
        <v>278</v>
      </c>
      <c r="B12" s="74" t="s">
        <v>291</v>
      </c>
      <c r="C12" s="74"/>
    </row>
    <row r="13" spans="1:12" x14ac:dyDescent="0.25">
      <c r="A13" s="170" t="s">
        <v>618</v>
      </c>
      <c r="B13" s="74">
        <v>2</v>
      </c>
      <c r="C13" s="74"/>
    </row>
    <row r="14" spans="1:12" x14ac:dyDescent="0.25">
      <c r="A14" s="170" t="s">
        <v>280</v>
      </c>
      <c r="B14" s="74">
        <v>203</v>
      </c>
      <c r="C14" s="74"/>
    </row>
    <row r="15" spans="1:12" x14ac:dyDescent="0.25">
      <c r="A15" s="170" t="s">
        <v>621</v>
      </c>
      <c r="B15" s="74">
        <v>203</v>
      </c>
      <c r="C15" s="74"/>
    </row>
    <row r="16" spans="1:12" x14ac:dyDescent="0.25">
      <c r="A16" s="170" t="s">
        <v>282</v>
      </c>
      <c r="B16" s="74" t="s">
        <v>308</v>
      </c>
      <c r="C16" s="74"/>
    </row>
    <row r="17" spans="1:3" x14ac:dyDescent="0.25">
      <c r="A17" s="170" t="s">
        <v>693</v>
      </c>
      <c r="B17" s="180"/>
      <c r="C17" s="180"/>
    </row>
    <row r="18" spans="1:3" x14ac:dyDescent="0.25">
      <c r="A18" s="170" t="s">
        <v>284</v>
      </c>
      <c r="B18" s="181" t="str">
        <f>"24 May 2023"</f>
        <v>24 May 2023</v>
      </c>
      <c r="C18" s="181"/>
    </row>
    <row r="19" spans="1:3" x14ac:dyDescent="0.25">
      <c r="A19" s="170" t="s">
        <v>285</v>
      </c>
      <c r="B19" s="181"/>
      <c r="C19" s="181"/>
    </row>
    <row r="20" spans="1:3" x14ac:dyDescent="0.25">
      <c r="A20" s="170" t="s">
        <v>286</v>
      </c>
      <c r="B20" s="74" t="s">
        <v>294</v>
      </c>
      <c r="C20" s="74"/>
    </row>
    <row r="21" spans="1:3" x14ac:dyDescent="0.25">
      <c r="A21" s="170" t="s">
        <v>287</v>
      </c>
      <c r="B21" s="74" t="s">
        <v>295</v>
      </c>
      <c r="C21" s="74"/>
    </row>
    <row r="23" spans="1:3" x14ac:dyDescent="0.25">
      <c r="B23" s="84" t="str">
        <f>HYPERLINK("#'Factor List'!A1","Back to Factor List")</f>
        <v>Back to Factor List</v>
      </c>
    </row>
    <row r="24" spans="1:3" x14ac:dyDescent="0.25">
      <c r="B24" s="84" t="str">
        <f>HYPERLINK("#'Assumptions'!A1","Assumptions")</f>
        <v>Assumptions</v>
      </c>
    </row>
    <row r="26" spans="1:3" ht="26" x14ac:dyDescent="0.25">
      <c r="A26" s="80" t="s">
        <v>694</v>
      </c>
      <c r="B26" s="80" t="s">
        <v>695</v>
      </c>
      <c r="C26" s="80" t="s">
        <v>696</v>
      </c>
    </row>
    <row r="27" spans="1:3" x14ac:dyDescent="0.25">
      <c r="A27" s="81">
        <v>43</v>
      </c>
      <c r="B27" s="82">
        <v>24.27</v>
      </c>
      <c r="C27" s="82">
        <v>2.8</v>
      </c>
    </row>
    <row r="28" spans="1:3" x14ac:dyDescent="0.25">
      <c r="A28" s="81">
        <v>44</v>
      </c>
      <c r="B28" s="82">
        <v>24.66</v>
      </c>
      <c r="C28" s="82">
        <v>2.83</v>
      </c>
    </row>
    <row r="29" spans="1:3" x14ac:dyDescent="0.25">
      <c r="A29" s="81">
        <v>45</v>
      </c>
      <c r="B29" s="82">
        <v>25.07</v>
      </c>
      <c r="C29" s="82">
        <v>2.85</v>
      </c>
    </row>
    <row r="30" spans="1:3" x14ac:dyDescent="0.25">
      <c r="A30" s="81">
        <v>46</v>
      </c>
      <c r="B30" s="82">
        <v>25.48</v>
      </c>
      <c r="C30" s="82">
        <v>2.88</v>
      </c>
    </row>
    <row r="31" spans="1:3" x14ac:dyDescent="0.25">
      <c r="A31" s="81">
        <v>47</v>
      </c>
      <c r="B31" s="82">
        <v>25.9</v>
      </c>
      <c r="C31" s="82">
        <v>2.9</v>
      </c>
    </row>
    <row r="32" spans="1:3" x14ac:dyDescent="0.25">
      <c r="A32" s="81">
        <v>48</v>
      </c>
      <c r="B32" s="82">
        <v>26.34</v>
      </c>
      <c r="C32" s="82">
        <v>2.93</v>
      </c>
    </row>
    <row r="33" spans="1:3" x14ac:dyDescent="0.25">
      <c r="A33" s="81">
        <v>49</v>
      </c>
      <c r="B33" s="82">
        <v>26.78</v>
      </c>
      <c r="C33" s="82">
        <v>2.95</v>
      </c>
    </row>
    <row r="34" spans="1:3" x14ac:dyDescent="0.25">
      <c r="A34"/>
      <c r="B34"/>
    </row>
    <row r="35" spans="1:3" x14ac:dyDescent="0.25">
      <c r="A35"/>
      <c r="B35"/>
    </row>
    <row r="36" spans="1:3" x14ac:dyDescent="0.25">
      <c r="A36"/>
      <c r="B36"/>
    </row>
    <row r="37" spans="1:3" x14ac:dyDescent="0.25">
      <c r="A37"/>
      <c r="B37"/>
    </row>
    <row r="38" spans="1:3" x14ac:dyDescent="0.25">
      <c r="A38"/>
      <c r="B38"/>
    </row>
    <row r="39" spans="1:3" x14ac:dyDescent="0.25">
      <c r="A39"/>
      <c r="B39"/>
    </row>
    <row r="40" spans="1:3" x14ac:dyDescent="0.25">
      <c r="A40"/>
      <c r="B40"/>
    </row>
    <row r="41" spans="1:3" x14ac:dyDescent="0.25">
      <c r="A41"/>
      <c r="B41"/>
    </row>
    <row r="42" spans="1:3" x14ac:dyDescent="0.25">
      <c r="A42"/>
      <c r="B42"/>
    </row>
    <row r="43" spans="1:3" x14ac:dyDescent="0.25">
      <c r="A43"/>
      <c r="B43"/>
    </row>
    <row r="44" spans="1:3" ht="39.65" customHeight="1" x14ac:dyDescent="0.25">
      <c r="A44"/>
      <c r="B44"/>
    </row>
    <row r="45" spans="1:3" x14ac:dyDescent="0.25">
      <c r="A45"/>
      <c r="B45"/>
    </row>
    <row r="46" spans="1:3" ht="27.65" customHeight="1" x14ac:dyDescent="0.25">
      <c r="A46"/>
      <c r="B46"/>
    </row>
    <row r="47" spans="1:3" x14ac:dyDescent="0.25">
      <c r="A47"/>
      <c r="B47"/>
    </row>
    <row r="48" spans="1:3"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row r="59" spans="1:2" x14ac:dyDescent="0.25">
      <c r="A59"/>
      <c r="B59"/>
    </row>
    <row r="60" spans="1:2" x14ac:dyDescent="0.25">
      <c r="A60"/>
      <c r="B60"/>
    </row>
    <row r="61" spans="1:2" x14ac:dyDescent="0.25">
      <c r="A61"/>
      <c r="B61"/>
    </row>
    <row r="62" spans="1:2" x14ac:dyDescent="0.25">
      <c r="A62"/>
      <c r="B62"/>
    </row>
    <row r="63" spans="1:2" x14ac:dyDescent="0.25">
      <c r="A63"/>
      <c r="B63"/>
    </row>
    <row r="64" spans="1:2" x14ac:dyDescent="0.25">
      <c r="A64"/>
      <c r="B64"/>
    </row>
    <row r="65" spans="1:2" x14ac:dyDescent="0.25">
      <c r="A65"/>
      <c r="B65"/>
    </row>
  </sheetData>
  <sheetProtection algorithmName="SHA-512" hashValue="+f3pywXsGFtCCwB7UECjoVGHBsuVQMfrL53cNIulvGNzU2OZCYC+7ud0ABOIzd3hgT0ScT1aRMzWK+2AlG0zRw==" saltValue="b6RtT6N0rEizwzE0znKG0Q==" spinCount="100000" sheet="1" objects="1" scenarios="1"/>
  <conditionalFormatting sqref="A6:A21">
    <cfRule type="expression" dxfId="879" priority="7" stopIfTrue="1">
      <formula>MOD(ROW(),2)=0</formula>
    </cfRule>
    <cfRule type="expression" dxfId="878" priority="8" stopIfTrue="1">
      <formula>MOD(ROW(),2)&lt;&gt;0</formula>
    </cfRule>
  </conditionalFormatting>
  <conditionalFormatting sqref="A26:A33">
    <cfRule type="expression" dxfId="877" priority="13" stopIfTrue="1">
      <formula>MOD(ROW(),2)=0</formula>
    </cfRule>
    <cfRule type="expression" dxfId="876" priority="14" stopIfTrue="1">
      <formula>MOD(ROW(),2)&lt;&gt;0</formula>
    </cfRule>
  </conditionalFormatting>
  <conditionalFormatting sqref="B6:C21">
    <cfRule type="expression" dxfId="875" priority="1" stopIfTrue="1">
      <formula>MOD(ROW(),2)=0</formula>
    </cfRule>
    <cfRule type="expression" dxfId="874" priority="2" stopIfTrue="1">
      <formula>MOD(ROW(),2)&lt;&gt;0</formula>
    </cfRule>
  </conditionalFormatting>
  <conditionalFormatting sqref="B26:C33">
    <cfRule type="expression" dxfId="873" priority="15" stopIfTrue="1">
      <formula>MOD(ROW(),2)=0</formula>
    </cfRule>
    <cfRule type="expression" dxfId="872" priority="16"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2"/>
  <dimension ref="A1:L65"/>
  <sheetViews>
    <sheetView showGridLines="0" zoomScale="85" zoomScaleNormal="85" workbookViewId="0">
      <selection activeCell="I26" sqref="I26"/>
    </sheetView>
  </sheetViews>
  <sheetFormatPr defaultColWidth="10" defaultRowHeight="12.5" x14ac:dyDescent="0.25"/>
  <cols>
    <col min="1" max="1" width="31.54296875" style="27" customWidth="1"/>
    <col min="2" max="3" width="22.54296875" style="27" customWidth="1"/>
    <col min="4" max="4" width="10" style="27" customWidth="1"/>
    <col min="5" max="16384" width="10" style="27"/>
  </cols>
  <sheetData>
    <row r="1" spans="1:12" ht="20" x14ac:dyDescent="0.4">
      <c r="A1" s="39" t="s">
        <v>0</v>
      </c>
      <c r="B1" s="40"/>
      <c r="C1" s="40"/>
      <c r="D1" s="40"/>
      <c r="E1" s="40"/>
      <c r="F1" s="40"/>
      <c r="G1" s="40"/>
      <c r="H1" s="40"/>
      <c r="I1" s="40"/>
      <c r="L1" s="84"/>
    </row>
    <row r="2" spans="1:12" ht="15.5" x14ac:dyDescent="0.35">
      <c r="A2" s="41" t="str">
        <f>IF(title="&gt; Enter workbook title here","Enter workbook title in Cover sheet",title)</f>
        <v>Police_EW - Consolidated Factor Spreadsheet</v>
      </c>
      <c r="B2" s="42"/>
      <c r="C2" s="42"/>
      <c r="D2" s="42"/>
      <c r="E2" s="42"/>
      <c r="F2" s="42"/>
      <c r="G2" s="42"/>
      <c r="H2" s="42"/>
      <c r="I2" s="42"/>
    </row>
    <row r="3" spans="1:12" ht="15.5" x14ac:dyDescent="0.35">
      <c r="A3" s="43" t="str">
        <f>TABLE_FACTOR_TYPE_1&amp;" - x-"&amp;TABLE_SERIES_NUMBER_1</f>
        <v>CETV - x-204</v>
      </c>
      <c r="B3" s="42"/>
      <c r="C3" s="42"/>
      <c r="D3" s="42"/>
      <c r="E3" s="42"/>
      <c r="F3" s="42"/>
      <c r="G3" s="42"/>
      <c r="H3" s="42"/>
      <c r="I3" s="42"/>
    </row>
    <row r="4" spans="1:12" x14ac:dyDescent="0.25">
      <c r="A4" s="44"/>
    </row>
    <row r="6" spans="1:12" ht="13" x14ac:dyDescent="0.3">
      <c r="A6" s="169" t="s">
        <v>610</v>
      </c>
      <c r="B6" s="73" t="s">
        <v>611</v>
      </c>
      <c r="C6" s="73"/>
    </row>
    <row r="7" spans="1:12" x14ac:dyDescent="0.25">
      <c r="A7" s="170" t="s">
        <v>274</v>
      </c>
      <c r="B7" s="74" t="s">
        <v>72</v>
      </c>
      <c r="C7" s="74"/>
    </row>
    <row r="8" spans="1:12" x14ac:dyDescent="0.25">
      <c r="A8" s="170" t="s">
        <v>275</v>
      </c>
      <c r="B8" s="74">
        <v>1987</v>
      </c>
      <c r="C8" s="74"/>
    </row>
    <row r="9" spans="1:12" x14ac:dyDescent="0.25">
      <c r="A9" s="170" t="s">
        <v>276</v>
      </c>
      <c r="B9" s="74" t="s">
        <v>288</v>
      </c>
      <c r="C9" s="74"/>
    </row>
    <row r="10" spans="1:12" ht="16.5" customHeight="1" x14ac:dyDescent="0.25">
      <c r="A10" s="72" t="s">
        <v>6</v>
      </c>
      <c r="B10" s="74" t="s">
        <v>306</v>
      </c>
      <c r="C10" s="74"/>
    </row>
    <row r="11" spans="1:12" x14ac:dyDescent="0.25">
      <c r="A11" s="170" t="s">
        <v>277</v>
      </c>
      <c r="B11" s="74" t="s">
        <v>300</v>
      </c>
      <c r="C11" s="74"/>
    </row>
    <row r="12" spans="1:12" x14ac:dyDescent="0.25">
      <c r="A12" s="170" t="s">
        <v>278</v>
      </c>
      <c r="B12" s="74" t="s">
        <v>291</v>
      </c>
      <c r="C12" s="74"/>
    </row>
    <row r="13" spans="1:12" x14ac:dyDescent="0.25">
      <c r="A13" s="170" t="s">
        <v>618</v>
      </c>
      <c r="B13" s="74">
        <v>2</v>
      </c>
      <c r="C13" s="74"/>
    </row>
    <row r="14" spans="1:12" x14ac:dyDescent="0.25">
      <c r="A14" s="170" t="s">
        <v>280</v>
      </c>
      <c r="B14" s="74">
        <v>204</v>
      </c>
      <c r="C14" s="74"/>
    </row>
    <row r="15" spans="1:12" x14ac:dyDescent="0.25">
      <c r="A15" s="170" t="s">
        <v>621</v>
      </c>
      <c r="B15" s="74">
        <v>204</v>
      </c>
      <c r="C15" s="74"/>
    </row>
    <row r="16" spans="1:12" x14ac:dyDescent="0.25">
      <c r="A16" s="170" t="s">
        <v>282</v>
      </c>
      <c r="B16" s="74" t="s">
        <v>310</v>
      </c>
      <c r="C16" s="74"/>
    </row>
    <row r="17" spans="1:3" x14ac:dyDescent="0.25">
      <c r="A17" s="72" t="s">
        <v>693</v>
      </c>
      <c r="B17" s="180"/>
      <c r="C17" s="180"/>
    </row>
    <row r="18" spans="1:3" x14ac:dyDescent="0.25">
      <c r="A18" s="170" t="s">
        <v>284</v>
      </c>
      <c r="B18" s="181" t="str">
        <f>"24 May 2023"</f>
        <v>24 May 2023</v>
      </c>
      <c r="C18" s="181"/>
    </row>
    <row r="19" spans="1:3" x14ac:dyDescent="0.25">
      <c r="A19" s="170" t="s">
        <v>285</v>
      </c>
      <c r="B19" s="181"/>
      <c r="C19" s="181"/>
    </row>
    <row r="20" spans="1:3" x14ac:dyDescent="0.25">
      <c r="A20" s="170" t="s">
        <v>286</v>
      </c>
      <c r="B20" s="74" t="s">
        <v>294</v>
      </c>
      <c r="C20" s="74"/>
    </row>
    <row r="21" spans="1:3" x14ac:dyDescent="0.25">
      <c r="A21" s="170" t="s">
        <v>287</v>
      </c>
      <c r="B21" s="74" t="s">
        <v>295</v>
      </c>
      <c r="C21" s="74"/>
    </row>
    <row r="23" spans="1:3" x14ac:dyDescent="0.25">
      <c r="B23" s="84" t="str">
        <f>HYPERLINK("#'Factor List'!A1","Back to Factor List")</f>
        <v>Back to Factor List</v>
      </c>
    </row>
    <row r="24" spans="1:3" x14ac:dyDescent="0.25">
      <c r="B24" s="84" t="str">
        <f>HYPERLINK("#'Assumptions'!A1","Assumptions")</f>
        <v>Assumptions</v>
      </c>
    </row>
    <row r="26" spans="1:3" ht="26" x14ac:dyDescent="0.25">
      <c r="A26" s="80" t="s">
        <v>694</v>
      </c>
      <c r="B26" s="80" t="s">
        <v>695</v>
      </c>
      <c r="C26" s="80" t="s">
        <v>696</v>
      </c>
    </row>
    <row r="27" spans="1:3" x14ac:dyDescent="0.25">
      <c r="A27" s="81">
        <v>43</v>
      </c>
      <c r="B27" s="82">
        <v>24.27</v>
      </c>
      <c r="C27" s="82">
        <v>2.8</v>
      </c>
    </row>
    <row r="28" spans="1:3" x14ac:dyDescent="0.25">
      <c r="A28" s="81">
        <v>44</v>
      </c>
      <c r="B28" s="82">
        <v>24.66</v>
      </c>
      <c r="C28" s="82">
        <v>2.83</v>
      </c>
    </row>
    <row r="29" spans="1:3" x14ac:dyDescent="0.25">
      <c r="A29" s="81">
        <v>45</v>
      </c>
      <c r="B29" s="82">
        <v>25.07</v>
      </c>
      <c r="C29" s="82">
        <v>2.85</v>
      </c>
    </row>
    <row r="30" spans="1:3" x14ac:dyDescent="0.25">
      <c r="A30" s="81">
        <v>46</v>
      </c>
      <c r="B30" s="82">
        <v>25.48</v>
      </c>
      <c r="C30" s="82">
        <v>2.88</v>
      </c>
    </row>
    <row r="31" spans="1:3" x14ac:dyDescent="0.25">
      <c r="A31" s="81">
        <v>47</v>
      </c>
      <c r="B31" s="82">
        <v>25.9</v>
      </c>
      <c r="C31" s="82">
        <v>2.9</v>
      </c>
    </row>
    <row r="32" spans="1:3" x14ac:dyDescent="0.25">
      <c r="A32" s="81">
        <v>48</v>
      </c>
      <c r="B32" s="82">
        <v>26.34</v>
      </c>
      <c r="C32" s="82">
        <v>2.93</v>
      </c>
    </row>
    <row r="33" spans="1:3" x14ac:dyDescent="0.25">
      <c r="A33" s="81">
        <v>49</v>
      </c>
      <c r="B33" s="82">
        <v>26.78</v>
      </c>
      <c r="C33" s="82">
        <v>2.95</v>
      </c>
    </row>
    <row r="34" spans="1:3" x14ac:dyDescent="0.25">
      <c r="A34"/>
      <c r="B34"/>
    </row>
    <row r="35" spans="1:3" x14ac:dyDescent="0.25">
      <c r="A35"/>
      <c r="B35"/>
    </row>
    <row r="36" spans="1:3" x14ac:dyDescent="0.25">
      <c r="A36"/>
      <c r="B36"/>
    </row>
    <row r="37" spans="1:3" x14ac:dyDescent="0.25">
      <c r="A37"/>
      <c r="B37"/>
    </row>
    <row r="38" spans="1:3" x14ac:dyDescent="0.25">
      <c r="A38"/>
      <c r="B38"/>
    </row>
    <row r="39" spans="1:3" x14ac:dyDescent="0.25">
      <c r="A39"/>
      <c r="B39"/>
    </row>
    <row r="40" spans="1:3" x14ac:dyDescent="0.25">
      <c r="A40"/>
      <c r="B40"/>
    </row>
    <row r="41" spans="1:3" x14ac:dyDescent="0.25">
      <c r="A41"/>
      <c r="B41"/>
    </row>
    <row r="42" spans="1:3" x14ac:dyDescent="0.25">
      <c r="A42"/>
      <c r="B42"/>
    </row>
    <row r="43" spans="1:3" x14ac:dyDescent="0.25">
      <c r="A43"/>
      <c r="B43"/>
    </row>
    <row r="44" spans="1:3" ht="39.65" customHeight="1" x14ac:dyDescent="0.25">
      <c r="A44"/>
      <c r="B44"/>
    </row>
    <row r="45" spans="1:3" x14ac:dyDescent="0.25">
      <c r="A45"/>
      <c r="B45"/>
    </row>
    <row r="46" spans="1:3" ht="27.65" customHeight="1" x14ac:dyDescent="0.25">
      <c r="A46"/>
      <c r="B46"/>
    </row>
    <row r="47" spans="1:3" x14ac:dyDescent="0.25">
      <c r="A47"/>
      <c r="B47"/>
    </row>
    <row r="48" spans="1:3"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row r="59" spans="1:2" x14ac:dyDescent="0.25">
      <c r="A59"/>
      <c r="B59"/>
    </row>
    <row r="60" spans="1:2" x14ac:dyDescent="0.25">
      <c r="A60"/>
      <c r="B60"/>
    </row>
    <row r="61" spans="1:2" x14ac:dyDescent="0.25">
      <c r="A61"/>
      <c r="B61"/>
    </row>
    <row r="62" spans="1:2" x14ac:dyDescent="0.25">
      <c r="A62"/>
      <c r="B62"/>
    </row>
    <row r="63" spans="1:2" x14ac:dyDescent="0.25">
      <c r="A63"/>
      <c r="B63"/>
    </row>
    <row r="64" spans="1:2" x14ac:dyDescent="0.25">
      <c r="A64"/>
      <c r="B64"/>
    </row>
    <row r="65" spans="1:2" x14ac:dyDescent="0.25">
      <c r="A65"/>
      <c r="B65"/>
    </row>
  </sheetData>
  <sheetProtection algorithmName="SHA-512" hashValue="Jsg0C2ygUb+VBJ1mw2S9LJdNWquM2IFr74thbDfakHbOT/6b9PVsyxfIvtcySLYcdf6ZWKwqpRz9WyZG3zHbsg==" saltValue="/TnwmjQZ+lClZuREplqJSA==" spinCount="100000" sheet="1" objects="1" scenarios="1"/>
  <conditionalFormatting sqref="A6:A21">
    <cfRule type="expression" dxfId="871" priority="7" stopIfTrue="1">
      <formula>MOD(ROW(),2)=0</formula>
    </cfRule>
    <cfRule type="expression" dxfId="870" priority="8" stopIfTrue="1">
      <formula>MOD(ROW(),2)&lt;&gt;0</formula>
    </cfRule>
  </conditionalFormatting>
  <conditionalFormatting sqref="A26:A33">
    <cfRule type="expression" dxfId="869" priority="13" stopIfTrue="1">
      <formula>MOD(ROW(),2)=0</formula>
    </cfRule>
    <cfRule type="expression" dxfId="868" priority="14" stopIfTrue="1">
      <formula>MOD(ROW(),2)&lt;&gt;0</formula>
    </cfRule>
  </conditionalFormatting>
  <conditionalFormatting sqref="B6:C21">
    <cfRule type="expression" dxfId="867" priority="1" stopIfTrue="1">
      <formula>MOD(ROW(),2)=0</formula>
    </cfRule>
    <cfRule type="expression" dxfId="866" priority="2" stopIfTrue="1">
      <formula>MOD(ROW(),2)&lt;&gt;0</formula>
    </cfRule>
  </conditionalFormatting>
  <conditionalFormatting sqref="B26:C33">
    <cfRule type="expression" dxfId="865" priority="15" stopIfTrue="1">
      <formula>MOD(ROW(),2)=0</formula>
    </cfRule>
    <cfRule type="expression" dxfId="864" priority="16"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33"/>
  <dimension ref="A1:L65"/>
  <sheetViews>
    <sheetView showGridLines="0" zoomScale="85" zoomScaleNormal="85" workbookViewId="0">
      <selection activeCell="I26" sqref="I26"/>
    </sheetView>
  </sheetViews>
  <sheetFormatPr defaultColWidth="10" defaultRowHeight="12.5" x14ac:dyDescent="0.25"/>
  <cols>
    <col min="1" max="1" width="31.54296875" style="27" customWidth="1"/>
    <col min="2" max="3" width="22.54296875" style="27" customWidth="1"/>
    <col min="4" max="4" width="10" style="27" customWidth="1"/>
    <col min="5" max="16384" width="10" style="27"/>
  </cols>
  <sheetData>
    <row r="1" spans="1:12" ht="20" x14ac:dyDescent="0.4">
      <c r="A1" s="39" t="s">
        <v>0</v>
      </c>
      <c r="B1" s="40"/>
      <c r="C1" s="40"/>
      <c r="D1" s="40"/>
      <c r="E1" s="40"/>
      <c r="F1" s="40"/>
      <c r="G1" s="40"/>
      <c r="H1" s="40"/>
      <c r="I1" s="40"/>
      <c r="L1" s="84"/>
    </row>
    <row r="2" spans="1:12" ht="15.5" x14ac:dyDescent="0.35">
      <c r="A2" s="41" t="str">
        <f>IF(title="&gt; Enter workbook title here","Enter workbook title in Cover sheet",title)</f>
        <v>Police_EW - Consolidated Factor Spreadsheet</v>
      </c>
      <c r="B2" s="42"/>
      <c r="C2" s="42"/>
      <c r="D2" s="42"/>
      <c r="E2" s="42"/>
      <c r="F2" s="42"/>
      <c r="G2" s="42"/>
      <c r="H2" s="42"/>
      <c r="I2" s="42"/>
    </row>
    <row r="3" spans="1:12" ht="15.5" x14ac:dyDescent="0.35">
      <c r="A3" s="43" t="str">
        <f>TABLE_FACTOR_TYPE_1&amp;" - x-"&amp;TABLE_SERIES_NUMBER_1</f>
        <v>CETV - x-205</v>
      </c>
      <c r="B3" s="42"/>
      <c r="C3" s="42"/>
      <c r="D3" s="42"/>
      <c r="E3" s="42"/>
      <c r="F3" s="42"/>
      <c r="G3" s="42"/>
      <c r="H3" s="42"/>
      <c r="I3" s="42"/>
    </row>
    <row r="4" spans="1:12" x14ac:dyDescent="0.25">
      <c r="A4" s="44"/>
    </row>
    <row r="6" spans="1:12" ht="13" x14ac:dyDescent="0.3">
      <c r="A6" s="169" t="s">
        <v>610</v>
      </c>
      <c r="B6" s="73" t="s">
        <v>611</v>
      </c>
      <c r="C6" s="73"/>
    </row>
    <row r="7" spans="1:12" x14ac:dyDescent="0.25">
      <c r="A7" s="170" t="s">
        <v>274</v>
      </c>
      <c r="B7" s="74" t="s">
        <v>72</v>
      </c>
      <c r="C7" s="74"/>
    </row>
    <row r="8" spans="1:12" x14ac:dyDescent="0.25">
      <c r="A8" s="170" t="s">
        <v>275</v>
      </c>
      <c r="B8" s="74">
        <v>1987</v>
      </c>
      <c r="C8" s="74"/>
    </row>
    <row r="9" spans="1:12" x14ac:dyDescent="0.25">
      <c r="A9" s="170" t="s">
        <v>276</v>
      </c>
      <c r="B9" s="74" t="s">
        <v>288</v>
      </c>
      <c r="C9" s="74"/>
    </row>
    <row r="10" spans="1:12" ht="25.5" customHeight="1" x14ac:dyDescent="0.25">
      <c r="A10" s="170" t="s">
        <v>6</v>
      </c>
      <c r="B10" s="74" t="s">
        <v>311</v>
      </c>
      <c r="C10" s="74"/>
    </row>
    <row r="11" spans="1:12" x14ac:dyDescent="0.25">
      <c r="A11" s="170" t="s">
        <v>277</v>
      </c>
      <c r="B11" s="74" t="s">
        <v>290</v>
      </c>
      <c r="C11" s="74"/>
    </row>
    <row r="12" spans="1:12" x14ac:dyDescent="0.25">
      <c r="A12" s="170" t="s">
        <v>278</v>
      </c>
      <c r="B12" s="74" t="s">
        <v>291</v>
      </c>
      <c r="C12" s="74"/>
    </row>
    <row r="13" spans="1:12" x14ac:dyDescent="0.25">
      <c r="A13" s="170" t="s">
        <v>618</v>
      </c>
      <c r="B13" s="74">
        <v>2</v>
      </c>
      <c r="C13" s="74"/>
    </row>
    <row r="14" spans="1:12" x14ac:dyDescent="0.25">
      <c r="A14" s="170" t="s">
        <v>280</v>
      </c>
      <c r="B14" s="74">
        <v>205</v>
      </c>
      <c r="C14" s="74"/>
    </row>
    <row r="15" spans="1:12" x14ac:dyDescent="0.25">
      <c r="A15" s="170" t="s">
        <v>621</v>
      </c>
      <c r="B15" s="74">
        <v>205</v>
      </c>
      <c r="C15" s="74"/>
    </row>
    <row r="16" spans="1:12" x14ac:dyDescent="0.25">
      <c r="A16" s="170" t="s">
        <v>282</v>
      </c>
      <c r="B16" s="74" t="s">
        <v>313</v>
      </c>
      <c r="C16" s="74"/>
    </row>
    <row r="17" spans="1:3" ht="44.75" customHeight="1" x14ac:dyDescent="0.25">
      <c r="A17" s="170" t="s">
        <v>693</v>
      </c>
      <c r="B17" s="180"/>
      <c r="C17" s="180"/>
    </row>
    <row r="18" spans="1:3" x14ac:dyDescent="0.25">
      <c r="A18" s="170" t="s">
        <v>284</v>
      </c>
      <c r="B18" s="181" t="str">
        <f>"24 May 2023"</f>
        <v>24 May 2023</v>
      </c>
      <c r="C18" s="181"/>
    </row>
    <row r="19" spans="1:3" x14ac:dyDescent="0.25">
      <c r="A19" s="170" t="s">
        <v>285</v>
      </c>
      <c r="B19" s="181"/>
      <c r="C19" s="181"/>
    </row>
    <row r="20" spans="1:3" x14ac:dyDescent="0.25">
      <c r="A20" s="170" t="s">
        <v>286</v>
      </c>
      <c r="B20" s="74" t="s">
        <v>294</v>
      </c>
      <c r="C20" s="74"/>
    </row>
    <row r="21" spans="1:3" x14ac:dyDescent="0.25">
      <c r="A21" s="170" t="s">
        <v>287</v>
      </c>
      <c r="B21" s="74" t="s">
        <v>295</v>
      </c>
      <c r="C21" s="74"/>
    </row>
    <row r="23" spans="1:3" x14ac:dyDescent="0.25">
      <c r="B23" s="84" t="str">
        <f>HYPERLINK("#'Factor List'!A1","Back to Factor List")</f>
        <v>Back to Factor List</v>
      </c>
    </row>
    <row r="24" spans="1:3" x14ac:dyDescent="0.25">
      <c r="B24" s="84" t="str">
        <f>HYPERLINK("#'Assumptions'!A1","Assumptions")</f>
        <v>Assumptions</v>
      </c>
    </row>
    <row r="26" spans="1:3" ht="26" x14ac:dyDescent="0.25">
      <c r="A26" s="80" t="s">
        <v>694</v>
      </c>
      <c r="B26" s="80" t="s">
        <v>695</v>
      </c>
      <c r="C26" s="80" t="s">
        <v>696</v>
      </c>
    </row>
    <row r="27" spans="1:3" x14ac:dyDescent="0.25">
      <c r="A27" s="81">
        <v>48</v>
      </c>
      <c r="B27" s="82">
        <v>27.66</v>
      </c>
      <c r="C27" s="82">
        <v>2.92</v>
      </c>
    </row>
    <row r="28" spans="1:3" x14ac:dyDescent="0.25">
      <c r="A28" s="81">
        <v>49</v>
      </c>
      <c r="B28" s="82">
        <v>27.23</v>
      </c>
      <c r="C28" s="82">
        <v>2.94</v>
      </c>
    </row>
    <row r="29" spans="1:3" x14ac:dyDescent="0.25">
      <c r="A29" s="81">
        <v>50</v>
      </c>
      <c r="B29" s="82">
        <v>26.77</v>
      </c>
      <c r="C29" s="82">
        <v>2.97</v>
      </c>
    </row>
    <row r="30" spans="1:3" x14ac:dyDescent="0.25">
      <c r="A30" s="81">
        <v>51</v>
      </c>
      <c r="B30" s="82">
        <v>26.29</v>
      </c>
      <c r="C30" s="82">
        <v>3</v>
      </c>
    </row>
    <row r="31" spans="1:3" x14ac:dyDescent="0.25">
      <c r="A31" s="81">
        <v>52</v>
      </c>
      <c r="B31" s="82">
        <v>25.79</v>
      </c>
      <c r="C31" s="82">
        <v>3.02</v>
      </c>
    </row>
    <row r="32" spans="1:3" x14ac:dyDescent="0.25">
      <c r="A32" s="81">
        <v>53</v>
      </c>
      <c r="B32" s="82">
        <v>25.26</v>
      </c>
      <c r="C32" s="82">
        <v>3.05</v>
      </c>
    </row>
    <row r="33" spans="1:3" x14ac:dyDescent="0.25">
      <c r="A33" s="81">
        <v>54</v>
      </c>
      <c r="B33" s="82">
        <v>24.7</v>
      </c>
      <c r="C33" s="82">
        <v>3.08</v>
      </c>
    </row>
    <row r="34" spans="1:3" x14ac:dyDescent="0.25">
      <c r="A34" s="81">
        <v>55</v>
      </c>
      <c r="B34" s="82">
        <v>24.12</v>
      </c>
      <c r="C34" s="82">
        <v>3.1</v>
      </c>
    </row>
    <row r="35" spans="1:3" x14ac:dyDescent="0.25">
      <c r="A35" s="81">
        <v>56</v>
      </c>
      <c r="B35" s="82">
        <v>23.53</v>
      </c>
      <c r="C35" s="82">
        <v>3.13</v>
      </c>
    </row>
    <row r="36" spans="1:3" x14ac:dyDescent="0.25">
      <c r="A36" s="81">
        <v>57</v>
      </c>
      <c r="B36" s="82">
        <v>22.94</v>
      </c>
      <c r="C36" s="82">
        <v>3.15</v>
      </c>
    </row>
    <row r="37" spans="1:3" x14ac:dyDescent="0.25">
      <c r="A37" s="81">
        <v>58</v>
      </c>
      <c r="B37" s="82">
        <v>22.33</v>
      </c>
      <c r="C37" s="82">
        <v>3.17</v>
      </c>
    </row>
    <row r="38" spans="1:3" x14ac:dyDescent="0.25">
      <c r="A38" s="81">
        <v>59</v>
      </c>
      <c r="B38" s="82">
        <v>21.72</v>
      </c>
      <c r="C38" s="82">
        <v>3.19</v>
      </c>
    </row>
    <row r="39" spans="1:3" x14ac:dyDescent="0.25">
      <c r="A39"/>
      <c r="B39"/>
    </row>
    <row r="40" spans="1:3" x14ac:dyDescent="0.25">
      <c r="A40"/>
      <c r="B40"/>
    </row>
    <row r="41" spans="1:3" x14ac:dyDescent="0.25">
      <c r="A41"/>
      <c r="B41"/>
    </row>
    <row r="42" spans="1:3" x14ac:dyDescent="0.25">
      <c r="A42"/>
      <c r="B42"/>
    </row>
    <row r="43" spans="1:3" x14ac:dyDescent="0.25">
      <c r="A43"/>
      <c r="B43"/>
    </row>
    <row r="44" spans="1:3" ht="39.65" customHeight="1" x14ac:dyDescent="0.25">
      <c r="A44"/>
      <c r="B44"/>
    </row>
    <row r="45" spans="1:3" x14ac:dyDescent="0.25">
      <c r="A45"/>
      <c r="B45"/>
    </row>
    <row r="46" spans="1:3" ht="27.65" customHeight="1" x14ac:dyDescent="0.25">
      <c r="A46"/>
      <c r="B46"/>
    </row>
    <row r="47" spans="1:3" x14ac:dyDescent="0.25">
      <c r="A47"/>
      <c r="B47"/>
    </row>
    <row r="48" spans="1:3"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row r="59" spans="1:2" x14ac:dyDescent="0.25">
      <c r="A59"/>
      <c r="B59"/>
    </row>
    <row r="60" spans="1:2" x14ac:dyDescent="0.25">
      <c r="A60"/>
      <c r="B60"/>
    </row>
    <row r="61" spans="1:2" x14ac:dyDescent="0.25">
      <c r="A61"/>
      <c r="B61"/>
    </row>
    <row r="62" spans="1:2" x14ac:dyDescent="0.25">
      <c r="A62"/>
      <c r="B62"/>
    </row>
    <row r="63" spans="1:2" x14ac:dyDescent="0.25">
      <c r="A63"/>
      <c r="B63"/>
    </row>
    <row r="64" spans="1:2" x14ac:dyDescent="0.25">
      <c r="A64"/>
      <c r="B64"/>
    </row>
    <row r="65" spans="1:2" x14ac:dyDescent="0.25">
      <c r="A65"/>
      <c r="B65"/>
    </row>
  </sheetData>
  <sheetProtection algorithmName="SHA-512" hashValue="0XpnYBp9MosavfZlwzQbxfWuX8mWLKJGyNH3Wx2Hdh2cY+yPaP85Ips473L1A+T7REsAU4WJMeou0ihnqYBSCA==" saltValue="MFxPKNTDMYJYFYTa3WUFEg==" spinCount="100000" sheet="1" objects="1" scenarios="1"/>
  <conditionalFormatting sqref="A6:A21">
    <cfRule type="expression" dxfId="863" priority="7" stopIfTrue="1">
      <formula>MOD(ROW(),2)=0</formula>
    </cfRule>
    <cfRule type="expression" dxfId="862" priority="8" stopIfTrue="1">
      <formula>MOD(ROW(),2)&lt;&gt;0</formula>
    </cfRule>
  </conditionalFormatting>
  <conditionalFormatting sqref="A26:A38">
    <cfRule type="expression" dxfId="861" priority="13" stopIfTrue="1">
      <formula>MOD(ROW(),2)=0</formula>
    </cfRule>
    <cfRule type="expression" dxfId="860" priority="14" stopIfTrue="1">
      <formula>MOD(ROW(),2)&lt;&gt;0</formula>
    </cfRule>
  </conditionalFormatting>
  <conditionalFormatting sqref="B6:C21">
    <cfRule type="expression" dxfId="859" priority="1" stopIfTrue="1">
      <formula>MOD(ROW(),2)=0</formula>
    </cfRule>
    <cfRule type="expression" dxfId="858" priority="2" stopIfTrue="1">
      <formula>MOD(ROW(),2)&lt;&gt;0</formula>
    </cfRule>
  </conditionalFormatting>
  <conditionalFormatting sqref="B26:C38">
    <cfRule type="expression" dxfId="857" priority="15" stopIfTrue="1">
      <formula>MOD(ROW(),2)=0</formula>
    </cfRule>
    <cfRule type="expression" dxfId="856" priority="16"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dimension ref="A1:L65"/>
  <sheetViews>
    <sheetView showGridLines="0" zoomScale="85" zoomScaleNormal="85" workbookViewId="0">
      <selection activeCell="I26" sqref="I26"/>
    </sheetView>
  </sheetViews>
  <sheetFormatPr defaultColWidth="10" defaultRowHeight="12.5" x14ac:dyDescent="0.25"/>
  <cols>
    <col min="1" max="1" width="31.54296875" style="27" customWidth="1"/>
    <col min="2" max="3" width="22.54296875" style="27" customWidth="1"/>
    <col min="4" max="16384" width="10" style="27"/>
  </cols>
  <sheetData>
    <row r="1" spans="1:12" ht="20" x14ac:dyDescent="0.4">
      <c r="A1" s="39" t="s">
        <v>0</v>
      </c>
      <c r="B1" s="40"/>
      <c r="C1" s="40"/>
      <c r="D1" s="40"/>
      <c r="E1" s="40"/>
      <c r="F1" s="40"/>
      <c r="G1" s="40"/>
      <c r="H1" s="40"/>
      <c r="I1" s="40"/>
      <c r="L1" s="84"/>
    </row>
    <row r="2" spans="1:12" ht="15.5" x14ac:dyDescent="0.35">
      <c r="A2" s="41" t="str">
        <f>IF(title="&gt; Enter workbook title here","Enter workbook title in Cover sheet",title)</f>
        <v>Police_EW - Consolidated Factor Spreadsheet</v>
      </c>
      <c r="B2" s="42"/>
      <c r="C2" s="42"/>
      <c r="D2" s="42"/>
      <c r="E2" s="42"/>
      <c r="F2" s="42"/>
      <c r="G2" s="42"/>
      <c r="H2" s="42"/>
      <c r="I2" s="42"/>
    </row>
    <row r="3" spans="1:12" ht="15.5" x14ac:dyDescent="0.35">
      <c r="A3" s="43" t="str">
        <f>TABLE_FACTOR_TYPE_1&amp;" - x-"&amp;TABLE_SERIES_NUMBER_1</f>
        <v>CETV - x-205</v>
      </c>
      <c r="B3" s="42"/>
      <c r="C3" s="42"/>
      <c r="D3" s="42"/>
      <c r="E3" s="42"/>
      <c r="F3" s="42"/>
      <c r="G3" s="42"/>
      <c r="H3" s="42"/>
      <c r="I3" s="42"/>
    </row>
    <row r="6" spans="1:12" ht="13" x14ac:dyDescent="0.3">
      <c r="A6" s="171" t="s">
        <v>610</v>
      </c>
      <c r="B6" s="73" t="s">
        <v>611</v>
      </c>
      <c r="C6" s="73"/>
    </row>
    <row r="7" spans="1:12" x14ac:dyDescent="0.25">
      <c r="A7" s="72" t="s">
        <v>274</v>
      </c>
      <c r="B7" s="74" t="s">
        <v>72</v>
      </c>
      <c r="C7" s="74"/>
    </row>
    <row r="8" spans="1:12" x14ac:dyDescent="0.25">
      <c r="A8" s="72" t="s">
        <v>275</v>
      </c>
      <c r="B8" s="74">
        <v>1987</v>
      </c>
      <c r="C8" s="74"/>
    </row>
    <row r="9" spans="1:12" x14ac:dyDescent="0.25">
      <c r="A9" s="72" t="s">
        <v>276</v>
      </c>
      <c r="B9" s="74" t="s">
        <v>288</v>
      </c>
      <c r="C9" s="74"/>
    </row>
    <row r="10" spans="1:12" ht="26.75" customHeight="1" x14ac:dyDescent="0.25">
      <c r="A10" s="72" t="s">
        <v>6</v>
      </c>
      <c r="B10" s="74" t="s">
        <v>699</v>
      </c>
      <c r="C10" s="74"/>
    </row>
    <row r="11" spans="1:12" x14ac:dyDescent="0.25">
      <c r="A11" s="72" t="s">
        <v>277</v>
      </c>
      <c r="B11" s="74" t="s">
        <v>424</v>
      </c>
      <c r="C11" s="74"/>
    </row>
    <row r="12" spans="1:12" x14ac:dyDescent="0.25">
      <c r="A12" s="72" t="s">
        <v>278</v>
      </c>
      <c r="B12" s="74" t="s">
        <v>291</v>
      </c>
      <c r="C12" s="74"/>
    </row>
    <row r="13" spans="1:12" x14ac:dyDescent="0.25">
      <c r="A13" s="170" t="s">
        <v>618</v>
      </c>
      <c r="B13" s="74">
        <v>2</v>
      </c>
      <c r="C13" s="74"/>
    </row>
    <row r="14" spans="1:12" x14ac:dyDescent="0.25">
      <c r="A14" s="170" t="s">
        <v>280</v>
      </c>
      <c r="B14" s="74">
        <v>205</v>
      </c>
      <c r="C14" s="74"/>
    </row>
    <row r="15" spans="1:12" x14ac:dyDescent="0.25">
      <c r="A15" s="72" t="s">
        <v>621</v>
      </c>
      <c r="B15" s="74" t="s">
        <v>316</v>
      </c>
      <c r="C15" s="74"/>
    </row>
    <row r="16" spans="1:12" x14ac:dyDescent="0.25">
      <c r="A16" s="72" t="s">
        <v>282</v>
      </c>
      <c r="B16" s="74" t="s">
        <v>317</v>
      </c>
      <c r="C16" s="74"/>
    </row>
    <row r="17" spans="1:3" x14ac:dyDescent="0.25">
      <c r="A17" s="72" t="s">
        <v>693</v>
      </c>
      <c r="B17" s="180"/>
      <c r="C17" s="180"/>
    </row>
    <row r="18" spans="1:3" x14ac:dyDescent="0.25">
      <c r="A18" s="72" t="s">
        <v>284</v>
      </c>
      <c r="B18" s="181">
        <v>45196</v>
      </c>
      <c r="C18" s="181"/>
    </row>
    <row r="19" spans="1:3" x14ac:dyDescent="0.25">
      <c r="A19" s="72" t="s">
        <v>285</v>
      </c>
      <c r="B19" s="181">
        <v>45200</v>
      </c>
      <c r="C19" s="181"/>
    </row>
    <row r="20" spans="1:3" x14ac:dyDescent="0.25">
      <c r="A20" s="72" t="s">
        <v>286</v>
      </c>
      <c r="B20" s="74" t="s">
        <v>294</v>
      </c>
      <c r="C20" s="74"/>
    </row>
    <row r="21" spans="1:3" x14ac:dyDescent="0.25">
      <c r="A21" s="72" t="s">
        <v>287</v>
      </c>
      <c r="B21" s="74" t="s">
        <v>295</v>
      </c>
      <c r="C21" s="74"/>
    </row>
    <row r="23" spans="1:3" x14ac:dyDescent="0.25">
      <c r="B23" s="84" t="str">
        <f>HYPERLINK("#'Factor List'!A1","Back to Factor List")</f>
        <v>Back to Factor List</v>
      </c>
    </row>
    <row r="24" spans="1:3" x14ac:dyDescent="0.25">
      <c r="B24" s="84" t="str">
        <f>HYPERLINK("#'Assumptions'!A1","Assumptions")</f>
        <v>Assumptions</v>
      </c>
    </row>
    <row r="26" spans="1:3" ht="26" x14ac:dyDescent="0.25">
      <c r="A26" s="107" t="s">
        <v>694</v>
      </c>
      <c r="B26" s="107" t="s">
        <v>695</v>
      </c>
      <c r="C26" s="107" t="s">
        <v>696</v>
      </c>
    </row>
    <row r="27" spans="1:3" x14ac:dyDescent="0.25">
      <c r="A27" s="108">
        <v>48</v>
      </c>
      <c r="B27" s="104">
        <v>28.36</v>
      </c>
      <c r="C27" s="104">
        <v>1.92</v>
      </c>
    </row>
    <row r="28" spans="1:3" x14ac:dyDescent="0.25">
      <c r="A28" s="108">
        <v>49</v>
      </c>
      <c r="B28" s="104">
        <v>27.93</v>
      </c>
      <c r="C28" s="104">
        <v>1.94</v>
      </c>
    </row>
    <row r="29" spans="1:3" x14ac:dyDescent="0.25">
      <c r="A29" s="108">
        <v>50</v>
      </c>
      <c r="B29" s="104">
        <v>27.48</v>
      </c>
      <c r="C29" s="104">
        <v>1.96</v>
      </c>
    </row>
    <row r="30" spans="1:3" x14ac:dyDescent="0.25">
      <c r="A30" s="108">
        <v>51</v>
      </c>
      <c r="B30" s="104">
        <v>27</v>
      </c>
      <c r="C30" s="104">
        <v>1.98</v>
      </c>
    </row>
    <row r="31" spans="1:3" x14ac:dyDescent="0.25">
      <c r="A31" s="108">
        <v>52</v>
      </c>
      <c r="B31" s="104">
        <v>26.5</v>
      </c>
      <c r="C31" s="104">
        <v>2</v>
      </c>
    </row>
    <row r="32" spans="1:3" x14ac:dyDescent="0.25">
      <c r="A32" s="108">
        <v>53</v>
      </c>
      <c r="B32" s="104">
        <v>25.98</v>
      </c>
      <c r="C32" s="104">
        <v>2.0099999999999998</v>
      </c>
    </row>
    <row r="33" spans="1:3" x14ac:dyDescent="0.25">
      <c r="A33" s="108">
        <v>54</v>
      </c>
      <c r="B33" s="104">
        <v>25.43</v>
      </c>
      <c r="C33" s="104">
        <v>2.0299999999999998</v>
      </c>
    </row>
    <row r="34" spans="1:3" x14ac:dyDescent="0.25">
      <c r="A34" s="108">
        <v>55</v>
      </c>
      <c r="B34" s="104">
        <v>24.85</v>
      </c>
      <c r="C34" s="104">
        <v>2.0499999999999998</v>
      </c>
    </row>
    <row r="35" spans="1:3" x14ac:dyDescent="0.25">
      <c r="A35" s="108">
        <v>56</v>
      </c>
      <c r="B35" s="104">
        <v>24.27</v>
      </c>
      <c r="C35" s="104">
        <v>2.06</v>
      </c>
    </row>
    <row r="36" spans="1:3" x14ac:dyDescent="0.25">
      <c r="A36" s="108">
        <v>57</v>
      </c>
      <c r="B36" s="104">
        <v>23.68</v>
      </c>
      <c r="C36" s="104">
        <v>2.08</v>
      </c>
    </row>
    <row r="37" spans="1:3" x14ac:dyDescent="0.25">
      <c r="A37" s="108">
        <v>58</v>
      </c>
      <c r="B37" s="104">
        <v>23.08</v>
      </c>
      <c r="C37" s="104">
        <v>2.09</v>
      </c>
    </row>
    <row r="38" spans="1:3" x14ac:dyDescent="0.25">
      <c r="A38" s="108">
        <v>59</v>
      </c>
      <c r="B38" s="104">
        <v>22.48</v>
      </c>
      <c r="C38" s="104">
        <v>2.11</v>
      </c>
    </row>
    <row r="39" spans="1:3" x14ac:dyDescent="0.25">
      <c r="A39"/>
      <c r="B39"/>
    </row>
    <row r="40" spans="1:3" x14ac:dyDescent="0.25">
      <c r="A40"/>
      <c r="B40"/>
    </row>
    <row r="41" spans="1:3" x14ac:dyDescent="0.25">
      <c r="A41"/>
      <c r="B41"/>
    </row>
    <row r="42" spans="1:3" x14ac:dyDescent="0.25">
      <c r="A42"/>
      <c r="B42"/>
    </row>
    <row r="43" spans="1:3" x14ac:dyDescent="0.25">
      <c r="A43"/>
      <c r="B43"/>
    </row>
    <row r="44" spans="1:3" ht="39.65" customHeight="1" x14ac:dyDescent="0.25">
      <c r="A44"/>
      <c r="B44"/>
    </row>
    <row r="45" spans="1:3" x14ac:dyDescent="0.25">
      <c r="A45"/>
      <c r="B45"/>
    </row>
    <row r="46" spans="1:3" ht="27.65" customHeight="1" x14ac:dyDescent="0.25">
      <c r="A46"/>
      <c r="B46"/>
    </row>
    <row r="47" spans="1:3" x14ac:dyDescent="0.25">
      <c r="A47"/>
      <c r="B47"/>
    </row>
    <row r="48" spans="1:3"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row r="59" spans="1:2" x14ac:dyDescent="0.25">
      <c r="A59"/>
      <c r="B59"/>
    </row>
    <row r="60" spans="1:2" x14ac:dyDescent="0.25">
      <c r="A60"/>
      <c r="B60"/>
    </row>
    <row r="61" spans="1:2" x14ac:dyDescent="0.25">
      <c r="A61"/>
      <c r="B61"/>
    </row>
    <row r="62" spans="1:2" x14ac:dyDescent="0.25">
      <c r="A62"/>
      <c r="B62"/>
    </row>
    <row r="63" spans="1:2" x14ac:dyDescent="0.25">
      <c r="A63"/>
      <c r="B63"/>
    </row>
    <row r="64" spans="1:2" x14ac:dyDescent="0.25">
      <c r="A64"/>
      <c r="B64"/>
    </row>
    <row r="65" spans="1:2" x14ac:dyDescent="0.25">
      <c r="A65"/>
      <c r="B65"/>
    </row>
  </sheetData>
  <sheetProtection algorithmName="SHA-512" hashValue="eP7S55sQNeJPVS6ZOgVTIlfmb7Xdl2wUoUGud3fZ0KE9VJnNnL5O2OWTQNWYDLjPLBu4gMwmiyyp6ztouIFcXQ==" saltValue="O1lugLG6gxIisKVmO445Tg==" spinCount="100000" sheet="1" objects="1" scenarios="1"/>
  <conditionalFormatting sqref="A6:A21">
    <cfRule type="expression" dxfId="855" priority="13" stopIfTrue="1">
      <formula>MOD(ROW(),2)=0</formula>
    </cfRule>
    <cfRule type="expression" dxfId="854" priority="14" stopIfTrue="1">
      <formula>MOD(ROW(),2)&lt;&gt;0</formula>
    </cfRule>
  </conditionalFormatting>
  <conditionalFormatting sqref="A26:A38">
    <cfRule type="expression" dxfId="853" priority="23" stopIfTrue="1">
      <formula>MOD(ROW(),2)=0</formula>
    </cfRule>
    <cfRule type="expression" dxfId="852" priority="24" stopIfTrue="1">
      <formula>MOD(ROW(),2)&lt;&gt;0</formula>
    </cfRule>
  </conditionalFormatting>
  <conditionalFormatting sqref="B6:C21">
    <cfRule type="expression" dxfId="851" priority="1" stopIfTrue="1">
      <formula>MOD(ROW(),2)=0</formula>
    </cfRule>
    <cfRule type="expression" dxfId="850" priority="2" stopIfTrue="1">
      <formula>MOD(ROW(),2)&lt;&gt;0</formula>
    </cfRule>
  </conditionalFormatting>
  <conditionalFormatting sqref="B26:C38">
    <cfRule type="expression" dxfId="849" priority="19" stopIfTrue="1">
      <formula>MOD(ROW(),2)=0</formula>
    </cfRule>
    <cfRule type="expression" dxfId="848" priority="20" stopIfTrue="1">
      <formula>MOD(ROW(),2)&lt;&gt;0</formula>
    </cfRule>
  </conditionalFormatting>
  <pageMargins left="0.7" right="0.7" top="0.75" bottom="0.75" header="0.3" footer="0.3"/>
  <pageSetup paperSize="9" orientation="portrait" r:id="rId1"/>
  <headerFooter>
    <oddHeader>&amp;L&amp;Z&amp;F  [&amp;A]</oddHeader>
    <oddFooter>&amp;LPage &amp;P of &amp;N&amp;R&amp;T &amp;D</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34"/>
  <dimension ref="A1:L65"/>
  <sheetViews>
    <sheetView showGridLines="0" zoomScale="85" zoomScaleNormal="85" workbookViewId="0">
      <selection activeCell="I26" sqref="I26"/>
    </sheetView>
  </sheetViews>
  <sheetFormatPr defaultColWidth="10" defaultRowHeight="12.5" x14ac:dyDescent="0.25"/>
  <cols>
    <col min="1" max="1" width="31.54296875" style="27" customWidth="1"/>
    <col min="2" max="3" width="22.54296875" style="27" customWidth="1"/>
    <col min="4" max="4" width="10" style="27" customWidth="1"/>
    <col min="5" max="16384" width="10" style="27"/>
  </cols>
  <sheetData>
    <row r="1" spans="1:12" ht="20" x14ac:dyDescent="0.4">
      <c r="A1" s="39" t="s">
        <v>0</v>
      </c>
      <c r="B1" s="40"/>
      <c r="C1" s="40"/>
      <c r="D1" s="40"/>
      <c r="E1" s="40"/>
      <c r="F1" s="40"/>
      <c r="G1" s="40"/>
      <c r="H1" s="40"/>
      <c r="I1" s="40"/>
      <c r="L1" s="84"/>
    </row>
    <row r="2" spans="1:12" ht="15.5" x14ac:dyDescent="0.35">
      <c r="A2" s="41" t="str">
        <f>IF(title="&gt; Enter workbook title here","Enter workbook title in Cover sheet",title)</f>
        <v>Police_EW - Consolidated Factor Spreadsheet</v>
      </c>
      <c r="B2" s="42"/>
      <c r="C2" s="42"/>
      <c r="D2" s="42"/>
      <c r="E2" s="42"/>
      <c r="F2" s="42"/>
      <c r="G2" s="42"/>
      <c r="H2" s="42"/>
      <c r="I2" s="42"/>
    </row>
    <row r="3" spans="1:12" ht="15.5" x14ac:dyDescent="0.35">
      <c r="A3" s="43" t="str">
        <f>TABLE_FACTOR_TYPE_1&amp;" - x-"&amp;TABLE_SERIES_NUMBER_1</f>
        <v>CETV - x-206</v>
      </c>
      <c r="B3" s="42"/>
      <c r="C3" s="42"/>
      <c r="D3" s="42"/>
      <c r="E3" s="42"/>
      <c r="F3" s="42"/>
      <c r="G3" s="42"/>
      <c r="H3" s="42"/>
      <c r="I3" s="42"/>
    </row>
    <row r="4" spans="1:12" x14ac:dyDescent="0.25">
      <c r="A4" s="44"/>
    </row>
    <row r="6" spans="1:12" ht="13" x14ac:dyDescent="0.3">
      <c r="A6" s="169" t="s">
        <v>610</v>
      </c>
      <c r="B6" s="73" t="s">
        <v>611</v>
      </c>
      <c r="C6" s="73"/>
    </row>
    <row r="7" spans="1:12" x14ac:dyDescent="0.25">
      <c r="A7" s="170" t="s">
        <v>274</v>
      </c>
      <c r="B7" s="74" t="s">
        <v>72</v>
      </c>
      <c r="C7" s="74"/>
    </row>
    <row r="8" spans="1:12" x14ac:dyDescent="0.25">
      <c r="A8" s="170" t="s">
        <v>275</v>
      </c>
      <c r="B8" s="74">
        <v>1987</v>
      </c>
      <c r="C8" s="74"/>
    </row>
    <row r="9" spans="1:12" x14ac:dyDescent="0.25">
      <c r="A9" s="170" t="s">
        <v>276</v>
      </c>
      <c r="B9" s="74" t="s">
        <v>288</v>
      </c>
      <c r="C9" s="74"/>
    </row>
    <row r="10" spans="1:12" ht="27.65" customHeight="1" x14ac:dyDescent="0.25">
      <c r="A10" s="72" t="s">
        <v>6</v>
      </c>
      <c r="B10" s="74" t="s">
        <v>311</v>
      </c>
      <c r="C10" s="74"/>
    </row>
    <row r="11" spans="1:12" x14ac:dyDescent="0.25">
      <c r="A11" s="170" t="s">
        <v>277</v>
      </c>
      <c r="B11" s="74" t="s">
        <v>300</v>
      </c>
      <c r="C11" s="74"/>
    </row>
    <row r="12" spans="1:12" x14ac:dyDescent="0.25">
      <c r="A12" s="170" t="s">
        <v>278</v>
      </c>
      <c r="B12" s="74" t="s">
        <v>291</v>
      </c>
      <c r="C12" s="74"/>
    </row>
    <row r="13" spans="1:12" x14ac:dyDescent="0.25">
      <c r="A13" s="170" t="s">
        <v>618</v>
      </c>
      <c r="B13" s="74">
        <v>2</v>
      </c>
      <c r="C13" s="74"/>
    </row>
    <row r="14" spans="1:12" x14ac:dyDescent="0.25">
      <c r="A14" s="170" t="s">
        <v>280</v>
      </c>
      <c r="B14" s="74">
        <v>206</v>
      </c>
      <c r="C14" s="74"/>
    </row>
    <row r="15" spans="1:12" x14ac:dyDescent="0.25">
      <c r="A15" s="170" t="s">
        <v>621</v>
      </c>
      <c r="B15" s="74">
        <v>206</v>
      </c>
      <c r="C15" s="74"/>
    </row>
    <row r="16" spans="1:12" x14ac:dyDescent="0.25">
      <c r="A16" s="170" t="s">
        <v>282</v>
      </c>
      <c r="B16" s="74" t="s">
        <v>319</v>
      </c>
      <c r="C16" s="74"/>
    </row>
    <row r="17" spans="1:3" ht="46.25" customHeight="1" x14ac:dyDescent="0.25">
      <c r="A17" s="72" t="s">
        <v>693</v>
      </c>
      <c r="B17" s="180"/>
      <c r="C17" s="180"/>
    </row>
    <row r="18" spans="1:3" x14ac:dyDescent="0.25">
      <c r="A18" s="170" t="s">
        <v>284</v>
      </c>
      <c r="B18" s="181" t="str">
        <f>"24 May 2023"</f>
        <v>24 May 2023</v>
      </c>
      <c r="C18" s="181"/>
    </row>
    <row r="19" spans="1:3" x14ac:dyDescent="0.25">
      <c r="A19" s="170" t="s">
        <v>285</v>
      </c>
      <c r="B19" s="181"/>
      <c r="C19" s="181"/>
    </row>
    <row r="20" spans="1:3" x14ac:dyDescent="0.25">
      <c r="A20" s="170" t="s">
        <v>286</v>
      </c>
      <c r="B20" s="74" t="s">
        <v>294</v>
      </c>
      <c r="C20" s="74"/>
    </row>
    <row r="21" spans="1:3" x14ac:dyDescent="0.25">
      <c r="A21" s="170" t="s">
        <v>287</v>
      </c>
      <c r="B21" s="74" t="s">
        <v>295</v>
      </c>
      <c r="C21" s="74"/>
    </row>
    <row r="23" spans="1:3" x14ac:dyDescent="0.25">
      <c r="B23" s="84" t="str">
        <f>HYPERLINK("#'Factor List'!A1","Back to Factor List")</f>
        <v>Back to Factor List</v>
      </c>
    </row>
    <row r="24" spans="1:3" x14ac:dyDescent="0.25">
      <c r="B24" s="84" t="str">
        <f>HYPERLINK("#'Assumptions'!A1","Assumptions")</f>
        <v>Assumptions</v>
      </c>
    </row>
    <row r="26" spans="1:3" ht="26" x14ac:dyDescent="0.25">
      <c r="A26" s="80" t="s">
        <v>694</v>
      </c>
      <c r="B26" s="80" t="s">
        <v>695</v>
      </c>
      <c r="C26" s="80" t="s">
        <v>696</v>
      </c>
    </row>
    <row r="27" spans="1:3" x14ac:dyDescent="0.25">
      <c r="A27" s="81">
        <v>48</v>
      </c>
      <c r="B27" s="82">
        <v>27.66</v>
      </c>
      <c r="C27" s="82">
        <v>2.92</v>
      </c>
    </row>
    <row r="28" spans="1:3" x14ac:dyDescent="0.25">
      <c r="A28" s="81">
        <v>49</v>
      </c>
      <c r="B28" s="82">
        <v>27.23</v>
      </c>
      <c r="C28" s="82">
        <v>2.94</v>
      </c>
    </row>
    <row r="29" spans="1:3" x14ac:dyDescent="0.25">
      <c r="A29" s="81">
        <v>50</v>
      </c>
      <c r="B29" s="82">
        <v>26.77</v>
      </c>
      <c r="C29" s="82">
        <v>2.97</v>
      </c>
    </row>
    <row r="30" spans="1:3" x14ac:dyDescent="0.25">
      <c r="A30" s="81">
        <v>51</v>
      </c>
      <c r="B30" s="82">
        <v>26.29</v>
      </c>
      <c r="C30" s="82">
        <v>3</v>
      </c>
    </row>
    <row r="31" spans="1:3" x14ac:dyDescent="0.25">
      <c r="A31" s="81">
        <v>52</v>
      </c>
      <c r="B31" s="82">
        <v>25.79</v>
      </c>
      <c r="C31" s="82">
        <v>3.02</v>
      </c>
    </row>
    <row r="32" spans="1:3" x14ac:dyDescent="0.25">
      <c r="A32" s="81">
        <v>53</v>
      </c>
      <c r="B32" s="82">
        <v>25.26</v>
      </c>
      <c r="C32" s="82">
        <v>3.05</v>
      </c>
    </row>
    <row r="33" spans="1:3" x14ac:dyDescent="0.25">
      <c r="A33" s="81">
        <v>54</v>
      </c>
      <c r="B33" s="82">
        <v>24.7</v>
      </c>
      <c r="C33" s="82">
        <v>3.08</v>
      </c>
    </row>
    <row r="34" spans="1:3" x14ac:dyDescent="0.25">
      <c r="A34" s="81">
        <v>55</v>
      </c>
      <c r="B34" s="82">
        <v>24.12</v>
      </c>
      <c r="C34" s="82">
        <v>3.1</v>
      </c>
    </row>
    <row r="35" spans="1:3" x14ac:dyDescent="0.25">
      <c r="A35" s="81">
        <v>56</v>
      </c>
      <c r="B35" s="82">
        <v>23.53</v>
      </c>
      <c r="C35" s="82">
        <v>3.13</v>
      </c>
    </row>
    <row r="36" spans="1:3" x14ac:dyDescent="0.25">
      <c r="A36" s="81">
        <v>57</v>
      </c>
      <c r="B36" s="82">
        <v>22.94</v>
      </c>
      <c r="C36" s="82">
        <v>3.15</v>
      </c>
    </row>
    <row r="37" spans="1:3" x14ac:dyDescent="0.25">
      <c r="A37" s="81">
        <v>58</v>
      </c>
      <c r="B37" s="82">
        <v>22.33</v>
      </c>
      <c r="C37" s="82">
        <v>3.17</v>
      </c>
    </row>
    <row r="38" spans="1:3" x14ac:dyDescent="0.25">
      <c r="A38" s="81">
        <v>59</v>
      </c>
      <c r="B38" s="82">
        <v>21.72</v>
      </c>
      <c r="C38" s="82">
        <v>3.19</v>
      </c>
    </row>
    <row r="39" spans="1:3" x14ac:dyDescent="0.25">
      <c r="A39"/>
      <c r="B39"/>
    </row>
    <row r="40" spans="1:3" x14ac:dyDescent="0.25">
      <c r="A40"/>
      <c r="B40"/>
    </row>
    <row r="41" spans="1:3" x14ac:dyDescent="0.25">
      <c r="A41"/>
      <c r="B41"/>
    </row>
    <row r="42" spans="1:3" x14ac:dyDescent="0.25">
      <c r="A42"/>
      <c r="B42"/>
    </row>
    <row r="43" spans="1:3" x14ac:dyDescent="0.25">
      <c r="A43"/>
      <c r="B43"/>
    </row>
    <row r="44" spans="1:3" ht="39.65" customHeight="1" x14ac:dyDescent="0.25">
      <c r="A44"/>
      <c r="B44"/>
    </row>
    <row r="45" spans="1:3" x14ac:dyDescent="0.25">
      <c r="A45"/>
      <c r="B45"/>
    </row>
    <row r="46" spans="1:3" ht="27.65" customHeight="1" x14ac:dyDescent="0.25">
      <c r="A46"/>
      <c r="B46"/>
    </row>
    <row r="47" spans="1:3" x14ac:dyDescent="0.25">
      <c r="A47"/>
      <c r="B47"/>
    </row>
    <row r="48" spans="1:3"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row r="59" spans="1:2" x14ac:dyDescent="0.25">
      <c r="A59"/>
      <c r="B59"/>
    </row>
    <row r="60" spans="1:2" x14ac:dyDescent="0.25">
      <c r="A60"/>
      <c r="B60"/>
    </row>
    <row r="61" spans="1:2" x14ac:dyDescent="0.25">
      <c r="A61"/>
      <c r="B61"/>
    </row>
    <row r="62" spans="1:2" x14ac:dyDescent="0.25">
      <c r="A62"/>
      <c r="B62"/>
    </row>
    <row r="63" spans="1:2" x14ac:dyDescent="0.25">
      <c r="A63"/>
      <c r="B63"/>
    </row>
    <row r="64" spans="1:2" x14ac:dyDescent="0.25">
      <c r="A64"/>
      <c r="B64"/>
    </row>
    <row r="65" spans="1:2" x14ac:dyDescent="0.25">
      <c r="A65"/>
      <c r="B65"/>
    </row>
  </sheetData>
  <sheetProtection algorithmName="SHA-512" hashValue="23SqXLTYG9PJYtePvPgEYpqMx97ZSFnKoirGvnKi/sa9eqh1HNZ1RJAh2MOto1T29S5XG2b7VppHniAbgzPIyQ==" saltValue="5YWHIxVN2VCiPad2YmB3Ow==" spinCount="100000" sheet="1" objects="1" scenarios="1"/>
  <conditionalFormatting sqref="A6:A21">
    <cfRule type="expression" dxfId="847" priority="7" stopIfTrue="1">
      <formula>MOD(ROW(),2)=0</formula>
    </cfRule>
    <cfRule type="expression" dxfId="846" priority="8" stopIfTrue="1">
      <formula>MOD(ROW(),2)&lt;&gt;0</formula>
    </cfRule>
  </conditionalFormatting>
  <conditionalFormatting sqref="A26:A38">
    <cfRule type="expression" dxfId="845" priority="13" stopIfTrue="1">
      <formula>MOD(ROW(),2)=0</formula>
    </cfRule>
    <cfRule type="expression" dxfId="844" priority="14" stopIfTrue="1">
      <formula>MOD(ROW(),2)&lt;&gt;0</formula>
    </cfRule>
  </conditionalFormatting>
  <conditionalFormatting sqref="B6:C21">
    <cfRule type="expression" dxfId="843" priority="1" stopIfTrue="1">
      <formula>MOD(ROW(),2)=0</formula>
    </cfRule>
    <cfRule type="expression" dxfId="842" priority="2" stopIfTrue="1">
      <formula>MOD(ROW(),2)&lt;&gt;0</formula>
    </cfRule>
  </conditionalFormatting>
  <conditionalFormatting sqref="B26:C38">
    <cfRule type="expression" dxfId="841" priority="15" stopIfTrue="1">
      <formula>MOD(ROW(),2)=0</formula>
    </cfRule>
    <cfRule type="expression" dxfId="840" priority="16"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3"/>
  <dimension ref="A1:L65"/>
  <sheetViews>
    <sheetView showGridLines="0" zoomScale="85" zoomScaleNormal="85" workbookViewId="0">
      <selection activeCell="I26" sqref="I26"/>
    </sheetView>
  </sheetViews>
  <sheetFormatPr defaultColWidth="10" defaultRowHeight="12.5" x14ac:dyDescent="0.25"/>
  <cols>
    <col min="1" max="1" width="31.54296875" style="27" customWidth="1"/>
    <col min="2" max="3" width="22.54296875" style="27" customWidth="1"/>
    <col min="4" max="16384" width="10" style="27"/>
  </cols>
  <sheetData>
    <row r="1" spans="1:12" ht="20" x14ac:dyDescent="0.4">
      <c r="A1" s="39" t="s">
        <v>0</v>
      </c>
      <c r="B1" s="40"/>
      <c r="C1" s="40"/>
      <c r="D1" s="40"/>
      <c r="E1" s="40"/>
      <c r="F1" s="40"/>
      <c r="G1" s="40"/>
      <c r="H1" s="40"/>
      <c r="I1" s="40"/>
      <c r="L1" s="84"/>
    </row>
    <row r="2" spans="1:12" ht="15.5" x14ac:dyDescent="0.35">
      <c r="A2" s="41" t="str">
        <f>IF(title="&gt; Enter workbook title here","Enter workbook title in Cover sheet",title)</f>
        <v>Police_EW - Consolidated Factor Spreadsheet</v>
      </c>
      <c r="B2" s="42"/>
      <c r="C2" s="42"/>
      <c r="D2" s="42"/>
      <c r="E2" s="42"/>
      <c r="F2" s="42"/>
      <c r="G2" s="42"/>
      <c r="H2" s="42"/>
      <c r="I2" s="42"/>
    </row>
    <row r="3" spans="1:12" ht="15.5" x14ac:dyDescent="0.35">
      <c r="A3" s="43" t="str">
        <f>TABLE_FACTOR_TYPE_1&amp;" - x-"&amp;TABLE_SERIES_NUMBER_1</f>
        <v>CETV - x-206</v>
      </c>
      <c r="B3" s="42"/>
      <c r="C3" s="42"/>
      <c r="D3" s="42"/>
      <c r="E3" s="42"/>
      <c r="F3" s="42"/>
      <c r="G3" s="42"/>
      <c r="H3" s="42"/>
      <c r="I3" s="42"/>
    </row>
    <row r="6" spans="1:12" ht="13" x14ac:dyDescent="0.3">
      <c r="A6" s="171" t="s">
        <v>610</v>
      </c>
      <c r="B6" s="73" t="s">
        <v>611</v>
      </c>
      <c r="C6" s="73"/>
    </row>
    <row r="7" spans="1:12" x14ac:dyDescent="0.25">
      <c r="A7" s="72" t="s">
        <v>274</v>
      </c>
      <c r="B7" s="74" t="s">
        <v>72</v>
      </c>
      <c r="C7" s="74"/>
    </row>
    <row r="8" spans="1:12" x14ac:dyDescent="0.25">
      <c r="A8" s="72" t="s">
        <v>275</v>
      </c>
      <c r="B8" s="74">
        <v>1987</v>
      </c>
      <c r="C8" s="74"/>
    </row>
    <row r="9" spans="1:12" x14ac:dyDescent="0.25">
      <c r="A9" s="72" t="s">
        <v>276</v>
      </c>
      <c r="B9" s="74" t="s">
        <v>288</v>
      </c>
      <c r="C9" s="74"/>
    </row>
    <row r="10" spans="1:12" ht="25" x14ac:dyDescent="0.25">
      <c r="A10" s="72" t="s">
        <v>6</v>
      </c>
      <c r="B10" s="74" t="s">
        <v>699</v>
      </c>
      <c r="C10" s="74"/>
    </row>
    <row r="11" spans="1:12" x14ac:dyDescent="0.25">
      <c r="A11" s="72" t="s">
        <v>277</v>
      </c>
      <c r="B11" s="74" t="s">
        <v>300</v>
      </c>
      <c r="C11" s="74"/>
    </row>
    <row r="12" spans="1:12" x14ac:dyDescent="0.25">
      <c r="A12" s="72" t="s">
        <v>278</v>
      </c>
      <c r="B12" s="74" t="s">
        <v>291</v>
      </c>
      <c r="C12" s="74"/>
    </row>
    <row r="13" spans="1:12" x14ac:dyDescent="0.25">
      <c r="A13" s="170" t="s">
        <v>618</v>
      </c>
      <c r="B13" s="74">
        <v>2</v>
      </c>
      <c r="C13" s="74"/>
    </row>
    <row r="14" spans="1:12" x14ac:dyDescent="0.25">
      <c r="A14" s="170" t="s">
        <v>280</v>
      </c>
      <c r="B14" s="74">
        <v>206</v>
      </c>
      <c r="C14" s="74"/>
    </row>
    <row r="15" spans="1:12" x14ac:dyDescent="0.25">
      <c r="A15" s="72" t="s">
        <v>621</v>
      </c>
      <c r="B15" s="74" t="s">
        <v>321</v>
      </c>
      <c r="C15" s="74"/>
    </row>
    <row r="16" spans="1:12" x14ac:dyDescent="0.25">
      <c r="A16" s="72" t="s">
        <v>282</v>
      </c>
      <c r="B16" s="74" t="s">
        <v>322</v>
      </c>
      <c r="C16" s="74"/>
    </row>
    <row r="17" spans="1:3" x14ac:dyDescent="0.25">
      <c r="A17" s="72" t="s">
        <v>693</v>
      </c>
      <c r="B17" s="180"/>
      <c r="C17" s="180"/>
    </row>
    <row r="18" spans="1:3" x14ac:dyDescent="0.25">
      <c r="A18" s="72" t="s">
        <v>284</v>
      </c>
      <c r="B18" s="181">
        <v>45196</v>
      </c>
      <c r="C18" s="181"/>
    </row>
    <row r="19" spans="1:3" x14ac:dyDescent="0.25">
      <c r="A19" s="72" t="s">
        <v>285</v>
      </c>
      <c r="B19" s="181">
        <v>45200</v>
      </c>
      <c r="C19" s="181"/>
    </row>
    <row r="20" spans="1:3" x14ac:dyDescent="0.25">
      <c r="A20" s="72" t="s">
        <v>286</v>
      </c>
      <c r="B20" s="74" t="s">
        <v>294</v>
      </c>
      <c r="C20" s="74"/>
    </row>
    <row r="21" spans="1:3" x14ac:dyDescent="0.25">
      <c r="A21" s="72" t="s">
        <v>287</v>
      </c>
      <c r="B21" s="74" t="s">
        <v>295</v>
      </c>
      <c r="C21" s="74"/>
    </row>
    <row r="23" spans="1:3" x14ac:dyDescent="0.25">
      <c r="B23" s="84" t="str">
        <f>HYPERLINK("#'Factor List'!A1","Back to Factor List")</f>
        <v>Back to Factor List</v>
      </c>
    </row>
    <row r="24" spans="1:3" x14ac:dyDescent="0.25">
      <c r="B24" s="84" t="str">
        <f>HYPERLINK("#'Assumptions'!A1","Assumptions")</f>
        <v>Assumptions</v>
      </c>
    </row>
    <row r="26" spans="1:3" ht="26" x14ac:dyDescent="0.25">
      <c r="A26" s="107" t="s">
        <v>694</v>
      </c>
      <c r="B26" s="107" t="s">
        <v>695</v>
      </c>
      <c r="C26" s="107" t="s">
        <v>696</v>
      </c>
    </row>
    <row r="27" spans="1:3" x14ac:dyDescent="0.25">
      <c r="A27" s="108">
        <v>48</v>
      </c>
      <c r="B27" s="104">
        <v>28.36</v>
      </c>
      <c r="C27" s="104">
        <v>1.92</v>
      </c>
    </row>
    <row r="28" spans="1:3" x14ac:dyDescent="0.25">
      <c r="A28" s="108">
        <v>49</v>
      </c>
      <c r="B28" s="104">
        <v>27.93</v>
      </c>
      <c r="C28" s="104">
        <v>1.94</v>
      </c>
    </row>
    <row r="29" spans="1:3" x14ac:dyDescent="0.25">
      <c r="A29" s="108">
        <v>50</v>
      </c>
      <c r="B29" s="104">
        <v>27.48</v>
      </c>
      <c r="C29" s="104">
        <v>1.96</v>
      </c>
    </row>
    <row r="30" spans="1:3" x14ac:dyDescent="0.25">
      <c r="A30" s="108">
        <v>51</v>
      </c>
      <c r="B30" s="104">
        <v>27</v>
      </c>
      <c r="C30" s="104">
        <v>1.98</v>
      </c>
    </row>
    <row r="31" spans="1:3" x14ac:dyDescent="0.25">
      <c r="A31" s="108">
        <v>52</v>
      </c>
      <c r="B31" s="104">
        <v>26.5</v>
      </c>
      <c r="C31" s="104">
        <v>2</v>
      </c>
    </row>
    <row r="32" spans="1:3" x14ac:dyDescent="0.25">
      <c r="A32" s="108">
        <v>53</v>
      </c>
      <c r="B32" s="104">
        <v>25.98</v>
      </c>
      <c r="C32" s="104">
        <v>2.0099999999999998</v>
      </c>
    </row>
    <row r="33" spans="1:3" x14ac:dyDescent="0.25">
      <c r="A33" s="108">
        <v>54</v>
      </c>
      <c r="B33" s="104">
        <v>25.43</v>
      </c>
      <c r="C33" s="104">
        <v>2.0299999999999998</v>
      </c>
    </row>
    <row r="34" spans="1:3" x14ac:dyDescent="0.25">
      <c r="A34" s="108">
        <v>55</v>
      </c>
      <c r="B34" s="104">
        <v>24.85</v>
      </c>
      <c r="C34" s="104">
        <v>2.0499999999999998</v>
      </c>
    </row>
    <row r="35" spans="1:3" x14ac:dyDescent="0.25">
      <c r="A35" s="108">
        <v>56</v>
      </c>
      <c r="B35" s="104">
        <v>24.27</v>
      </c>
      <c r="C35" s="104">
        <v>2.06</v>
      </c>
    </row>
    <row r="36" spans="1:3" x14ac:dyDescent="0.25">
      <c r="A36" s="108">
        <v>57</v>
      </c>
      <c r="B36" s="104">
        <v>23.68</v>
      </c>
      <c r="C36" s="104">
        <v>2.08</v>
      </c>
    </row>
    <row r="37" spans="1:3" x14ac:dyDescent="0.25">
      <c r="A37" s="108">
        <v>58</v>
      </c>
      <c r="B37" s="104">
        <v>23.08</v>
      </c>
      <c r="C37" s="104">
        <v>2.09</v>
      </c>
    </row>
    <row r="38" spans="1:3" x14ac:dyDescent="0.25">
      <c r="A38" s="108">
        <v>59</v>
      </c>
      <c r="B38" s="104">
        <v>22.48</v>
      </c>
      <c r="C38" s="104">
        <v>2.11</v>
      </c>
    </row>
    <row r="39" spans="1:3" x14ac:dyDescent="0.25">
      <c r="A39"/>
      <c r="B39"/>
    </row>
    <row r="40" spans="1:3" x14ac:dyDescent="0.25">
      <c r="A40"/>
      <c r="B40"/>
    </row>
    <row r="41" spans="1:3" x14ac:dyDescent="0.25">
      <c r="A41"/>
      <c r="B41"/>
    </row>
    <row r="42" spans="1:3" x14ac:dyDescent="0.25">
      <c r="A42"/>
      <c r="B42"/>
    </row>
    <row r="43" spans="1:3" x14ac:dyDescent="0.25">
      <c r="A43"/>
      <c r="B43"/>
    </row>
    <row r="44" spans="1:3" ht="39.65" customHeight="1" x14ac:dyDescent="0.25">
      <c r="A44"/>
      <c r="B44"/>
    </row>
    <row r="45" spans="1:3" x14ac:dyDescent="0.25">
      <c r="A45"/>
      <c r="B45"/>
    </row>
    <row r="46" spans="1:3" ht="27.65" customHeight="1" x14ac:dyDescent="0.25">
      <c r="A46"/>
      <c r="B46"/>
    </row>
    <row r="47" spans="1:3" x14ac:dyDescent="0.25">
      <c r="A47"/>
      <c r="B47"/>
    </row>
    <row r="48" spans="1:3"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row r="59" spans="1:2" x14ac:dyDescent="0.25">
      <c r="A59"/>
      <c r="B59"/>
    </row>
    <row r="60" spans="1:2" x14ac:dyDescent="0.25">
      <c r="A60"/>
      <c r="B60"/>
    </row>
    <row r="61" spans="1:2" x14ac:dyDescent="0.25">
      <c r="A61"/>
      <c r="B61"/>
    </row>
    <row r="62" spans="1:2" x14ac:dyDescent="0.25">
      <c r="A62"/>
      <c r="B62"/>
    </row>
    <row r="63" spans="1:2" x14ac:dyDescent="0.25">
      <c r="A63"/>
      <c r="B63"/>
    </row>
    <row r="64" spans="1:2" x14ac:dyDescent="0.25">
      <c r="A64"/>
      <c r="B64"/>
    </row>
    <row r="65" spans="1:2" x14ac:dyDescent="0.25">
      <c r="A65"/>
      <c r="B65"/>
    </row>
  </sheetData>
  <sheetProtection algorithmName="SHA-512" hashValue="vMZh5eOJLWiBUkIoKBHT9b4rGAuC/YsycsBAsfy0eyVfMIcsjH2D4OFcxQNY2kF/+QBnP9HC+naR2k+GQ2bGVw==" saltValue="MuO2KwZRmbmgHdhPe3oH/A==" spinCount="100000" sheet="1" objects="1" scenarios="1"/>
  <conditionalFormatting sqref="A6:A21">
    <cfRule type="expression" dxfId="839" priority="7" stopIfTrue="1">
      <formula>MOD(ROW(),2)=0</formula>
    </cfRule>
    <cfRule type="expression" dxfId="838" priority="8" stopIfTrue="1">
      <formula>MOD(ROW(),2)&lt;&gt;0</formula>
    </cfRule>
  </conditionalFormatting>
  <conditionalFormatting sqref="A26:A38">
    <cfRule type="expression" dxfId="837" priority="19" stopIfTrue="1">
      <formula>MOD(ROW(),2)=0</formula>
    </cfRule>
    <cfRule type="expression" dxfId="836" priority="20" stopIfTrue="1">
      <formula>MOD(ROW(),2)&lt;&gt;0</formula>
    </cfRule>
  </conditionalFormatting>
  <conditionalFormatting sqref="B6:C21">
    <cfRule type="expression" dxfId="835" priority="1" stopIfTrue="1">
      <formula>MOD(ROW(),2)=0</formula>
    </cfRule>
    <cfRule type="expression" dxfId="834" priority="2" stopIfTrue="1">
      <formula>MOD(ROW(),2)&lt;&gt;0</formula>
    </cfRule>
  </conditionalFormatting>
  <conditionalFormatting sqref="B26:C38">
    <cfRule type="expression" dxfId="833" priority="13" stopIfTrue="1">
      <formula>MOD(ROW(),2)=0</formula>
    </cfRule>
    <cfRule type="expression" dxfId="832" priority="14" stopIfTrue="1">
      <formula>MOD(ROW(),2)&lt;&gt;0</formula>
    </cfRule>
  </conditionalFormatting>
  <pageMargins left="0.7" right="0.7" top="0.75" bottom="0.75" header="0.3" footer="0.3"/>
  <pageSetup paperSize="9" orientation="portrait" r:id="rId1"/>
  <headerFooter>
    <oddHeader>&amp;L&amp;Z&amp;F  [&amp;A]</oddHeader>
    <oddFooter>&amp;LPage &amp;P of &amp;N&amp;R&amp;T &amp;D</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35"/>
  <dimension ref="A1:L73"/>
  <sheetViews>
    <sheetView showGridLines="0" zoomScale="85" zoomScaleNormal="85" workbookViewId="0">
      <selection activeCell="I26" sqref="I26"/>
    </sheetView>
  </sheetViews>
  <sheetFormatPr defaultColWidth="10" defaultRowHeight="12.5" x14ac:dyDescent="0.25"/>
  <cols>
    <col min="1" max="1" width="31.54296875" style="27" customWidth="1"/>
    <col min="2" max="4" width="22.54296875" style="27" customWidth="1"/>
    <col min="5" max="16384" width="10" style="27"/>
  </cols>
  <sheetData>
    <row r="1" spans="1:12" ht="20" x14ac:dyDescent="0.4">
      <c r="A1" s="39" t="s">
        <v>0</v>
      </c>
      <c r="B1" s="40"/>
      <c r="C1" s="40"/>
      <c r="D1" s="40"/>
      <c r="E1" s="40"/>
      <c r="F1" s="40"/>
      <c r="G1" s="40"/>
      <c r="H1" s="40"/>
      <c r="I1" s="40"/>
      <c r="L1" s="84"/>
    </row>
    <row r="2" spans="1:12" ht="15.5" x14ac:dyDescent="0.35">
      <c r="A2" s="41" t="str">
        <f>IF(title="&gt; Enter workbook title here","Enter workbook title in Cover sheet",title)</f>
        <v>Police_EW - Consolidated Factor Spreadsheet</v>
      </c>
      <c r="B2" s="42"/>
      <c r="C2" s="42"/>
      <c r="D2" s="42"/>
      <c r="E2" s="42"/>
      <c r="F2" s="42"/>
      <c r="G2" s="42"/>
      <c r="H2" s="42"/>
      <c r="I2" s="42"/>
    </row>
    <row r="3" spans="1:12" ht="15.5" x14ac:dyDescent="0.35">
      <c r="A3" s="43" t="str">
        <f>TABLE_FACTOR_TYPE_1&amp;" - x-"&amp;TABLE_SERIES_NUMBER_1</f>
        <v>CETV - x-207</v>
      </c>
      <c r="B3" s="42"/>
      <c r="C3" s="42"/>
      <c r="D3" s="42"/>
      <c r="E3" s="42"/>
      <c r="F3" s="42"/>
      <c r="G3" s="42"/>
      <c r="H3" s="42"/>
      <c r="I3" s="42"/>
    </row>
    <row r="4" spans="1:12" x14ac:dyDescent="0.25">
      <c r="A4" s="44"/>
    </row>
    <row r="6" spans="1:12" ht="13" x14ac:dyDescent="0.3">
      <c r="A6" s="173" t="s">
        <v>610</v>
      </c>
      <c r="B6" s="73" t="s">
        <v>611</v>
      </c>
      <c r="C6" s="73"/>
      <c r="D6" s="172"/>
    </row>
    <row r="7" spans="1:12" x14ac:dyDescent="0.25">
      <c r="A7" s="174" t="s">
        <v>274</v>
      </c>
      <c r="B7" s="74" t="s">
        <v>72</v>
      </c>
      <c r="C7" s="74"/>
      <c r="D7" s="172"/>
    </row>
    <row r="8" spans="1:12" x14ac:dyDescent="0.25">
      <c r="A8" s="174" t="s">
        <v>275</v>
      </c>
      <c r="B8" s="74">
        <v>2006</v>
      </c>
      <c r="C8" s="74"/>
      <c r="D8" s="172"/>
    </row>
    <row r="9" spans="1:12" x14ac:dyDescent="0.25">
      <c r="A9" s="174" t="s">
        <v>276</v>
      </c>
      <c r="B9" s="74" t="s">
        <v>288</v>
      </c>
      <c r="C9" s="74"/>
      <c r="D9" s="172"/>
    </row>
    <row r="10" spans="1:12" ht="25" x14ac:dyDescent="0.25">
      <c r="A10" s="79" t="s">
        <v>6</v>
      </c>
      <c r="B10" s="74" t="s">
        <v>323</v>
      </c>
      <c r="C10" s="74"/>
      <c r="D10" s="172"/>
    </row>
    <row r="11" spans="1:12" x14ac:dyDescent="0.25">
      <c r="A11" s="79" t="s">
        <v>277</v>
      </c>
      <c r="B11" s="74" t="s">
        <v>290</v>
      </c>
      <c r="C11" s="74"/>
      <c r="D11" s="172"/>
    </row>
    <row r="12" spans="1:12" x14ac:dyDescent="0.25">
      <c r="A12" s="79" t="s">
        <v>278</v>
      </c>
      <c r="B12" s="74" t="s">
        <v>291</v>
      </c>
      <c r="C12" s="74"/>
      <c r="D12" s="172"/>
    </row>
    <row r="13" spans="1:12" x14ac:dyDescent="0.25">
      <c r="A13" s="79" t="s">
        <v>618</v>
      </c>
      <c r="B13" s="74">
        <v>1</v>
      </c>
      <c r="C13" s="74"/>
      <c r="D13" s="172"/>
    </row>
    <row r="14" spans="1:12" x14ac:dyDescent="0.25">
      <c r="A14" s="79" t="s">
        <v>280</v>
      </c>
      <c r="B14" s="74">
        <v>207</v>
      </c>
      <c r="C14" s="74"/>
      <c r="D14" s="172"/>
    </row>
    <row r="15" spans="1:12" x14ac:dyDescent="0.25">
      <c r="A15" s="79" t="s">
        <v>621</v>
      </c>
      <c r="B15" s="74">
        <v>207</v>
      </c>
      <c r="C15" s="74"/>
      <c r="D15" s="172"/>
    </row>
    <row r="16" spans="1:12" x14ac:dyDescent="0.25">
      <c r="A16" s="79" t="s">
        <v>282</v>
      </c>
      <c r="B16" s="74" t="s">
        <v>325</v>
      </c>
      <c r="C16" s="74"/>
      <c r="D16" s="172"/>
    </row>
    <row r="17" spans="1:4" ht="29.15" customHeight="1" x14ac:dyDescent="0.25">
      <c r="A17" s="72" t="s">
        <v>693</v>
      </c>
      <c r="B17" s="180"/>
      <c r="C17" s="180"/>
      <c r="D17" s="172"/>
    </row>
    <row r="18" spans="1:4" x14ac:dyDescent="0.25">
      <c r="A18" s="174" t="s">
        <v>284</v>
      </c>
      <c r="B18" s="181" t="str">
        <f>"24 May 2023"</f>
        <v>24 May 2023</v>
      </c>
      <c r="C18" s="181"/>
      <c r="D18" s="172"/>
    </row>
    <row r="19" spans="1:4" x14ac:dyDescent="0.25">
      <c r="A19" s="174" t="s">
        <v>285</v>
      </c>
      <c r="B19" s="181"/>
      <c r="C19" s="181"/>
      <c r="D19" s="172"/>
    </row>
    <row r="20" spans="1:4" x14ac:dyDescent="0.25">
      <c r="A20" s="174" t="s">
        <v>286</v>
      </c>
      <c r="B20" s="74" t="s">
        <v>294</v>
      </c>
      <c r="C20" s="74"/>
      <c r="D20" s="172"/>
    </row>
    <row r="21" spans="1:4" x14ac:dyDescent="0.25">
      <c r="A21" s="174" t="s">
        <v>287</v>
      </c>
      <c r="B21" s="74" t="s">
        <v>295</v>
      </c>
      <c r="C21" s="74"/>
      <c r="D21" s="172"/>
    </row>
    <row r="23" spans="1:4" x14ac:dyDescent="0.25">
      <c r="B23" s="84" t="str">
        <f>HYPERLINK("#'Factor List'!A1","Back to Factor List")</f>
        <v>Back to Factor List</v>
      </c>
    </row>
    <row r="24" spans="1:4" x14ac:dyDescent="0.25">
      <c r="B24" s="84" t="str">
        <f>HYPERLINK("#'Assumptions'!A1","Assumptions")</f>
        <v>Assumptions</v>
      </c>
    </row>
    <row r="26" spans="1:4" ht="26" x14ac:dyDescent="0.25">
      <c r="A26" s="80" t="s">
        <v>694</v>
      </c>
      <c r="B26" s="80" t="s">
        <v>700</v>
      </c>
      <c r="C26" s="80" t="s">
        <v>701</v>
      </c>
      <c r="D26" s="80" t="s">
        <v>702</v>
      </c>
    </row>
    <row r="27" spans="1:4" x14ac:dyDescent="0.25">
      <c r="A27" s="81">
        <v>18</v>
      </c>
      <c r="B27" s="82">
        <v>9</v>
      </c>
      <c r="C27" s="82">
        <v>0.46</v>
      </c>
      <c r="D27" s="82">
        <v>2.17</v>
      </c>
    </row>
    <row r="28" spans="1:4" x14ac:dyDescent="0.25">
      <c r="A28" s="81">
        <v>19</v>
      </c>
      <c r="B28" s="82">
        <v>9.1300000000000008</v>
      </c>
      <c r="C28" s="82">
        <v>0.46</v>
      </c>
      <c r="D28" s="82">
        <v>2.2599999999999998</v>
      </c>
    </row>
    <row r="29" spans="1:4" x14ac:dyDescent="0.25">
      <c r="A29" s="81">
        <v>20</v>
      </c>
      <c r="B29" s="82">
        <v>9.26</v>
      </c>
      <c r="C29" s="82">
        <v>0.47</v>
      </c>
      <c r="D29" s="82">
        <v>2.29</v>
      </c>
    </row>
    <row r="30" spans="1:4" x14ac:dyDescent="0.25">
      <c r="A30" s="81">
        <v>21</v>
      </c>
      <c r="B30" s="82">
        <v>9.4</v>
      </c>
      <c r="C30" s="82">
        <v>0.48</v>
      </c>
      <c r="D30" s="82">
        <v>2.33</v>
      </c>
    </row>
    <row r="31" spans="1:4" x14ac:dyDescent="0.25">
      <c r="A31" s="81">
        <v>22</v>
      </c>
      <c r="B31" s="82">
        <v>9.5299999999999994</v>
      </c>
      <c r="C31" s="82">
        <v>0.49</v>
      </c>
      <c r="D31" s="82">
        <v>2.37</v>
      </c>
    </row>
    <row r="32" spans="1:4" x14ac:dyDescent="0.25">
      <c r="A32" s="81">
        <v>23</v>
      </c>
      <c r="B32" s="82">
        <v>9.66</v>
      </c>
      <c r="C32" s="82">
        <v>0.5</v>
      </c>
      <c r="D32" s="82">
        <v>2.41</v>
      </c>
    </row>
    <row r="33" spans="1:4" x14ac:dyDescent="0.25">
      <c r="A33" s="81">
        <v>24</v>
      </c>
      <c r="B33" s="82">
        <v>9.8000000000000007</v>
      </c>
      <c r="C33" s="82">
        <v>0.51</v>
      </c>
      <c r="D33" s="82">
        <v>2.44</v>
      </c>
    </row>
    <row r="34" spans="1:4" x14ac:dyDescent="0.25">
      <c r="A34" s="81">
        <v>25</v>
      </c>
      <c r="B34" s="82">
        <v>9.94</v>
      </c>
      <c r="C34" s="82">
        <v>0.51</v>
      </c>
      <c r="D34" s="82">
        <v>2.48</v>
      </c>
    </row>
    <row r="35" spans="1:4" x14ac:dyDescent="0.25">
      <c r="A35" s="81">
        <v>26</v>
      </c>
      <c r="B35" s="82">
        <v>10.08</v>
      </c>
      <c r="C35" s="82">
        <v>0.52</v>
      </c>
      <c r="D35" s="82">
        <v>2.52</v>
      </c>
    </row>
    <row r="36" spans="1:4" x14ac:dyDescent="0.25">
      <c r="A36" s="81">
        <v>27</v>
      </c>
      <c r="B36" s="82">
        <v>10.23</v>
      </c>
      <c r="C36" s="82">
        <v>0.53</v>
      </c>
      <c r="D36" s="82">
        <v>2.56</v>
      </c>
    </row>
    <row r="37" spans="1:4" x14ac:dyDescent="0.25">
      <c r="A37" s="81">
        <v>28</v>
      </c>
      <c r="B37" s="82">
        <v>10.37</v>
      </c>
      <c r="C37" s="82">
        <v>0.54</v>
      </c>
      <c r="D37" s="82">
        <v>2.6</v>
      </c>
    </row>
    <row r="38" spans="1:4" x14ac:dyDescent="0.25">
      <c r="A38" s="81">
        <v>29</v>
      </c>
      <c r="B38" s="82">
        <v>10.52</v>
      </c>
      <c r="C38" s="82">
        <v>0.55000000000000004</v>
      </c>
      <c r="D38" s="82">
        <v>2.63</v>
      </c>
    </row>
    <row r="39" spans="1:4" x14ac:dyDescent="0.25">
      <c r="A39" s="81">
        <v>30</v>
      </c>
      <c r="B39" s="82">
        <v>10.67</v>
      </c>
      <c r="C39" s="82">
        <v>0.56000000000000005</v>
      </c>
      <c r="D39" s="82">
        <v>2.67</v>
      </c>
    </row>
    <row r="40" spans="1:4" x14ac:dyDescent="0.25">
      <c r="A40" s="81">
        <v>31</v>
      </c>
      <c r="B40" s="82">
        <v>10.83</v>
      </c>
      <c r="C40" s="82">
        <v>0.56999999999999995</v>
      </c>
      <c r="D40" s="82">
        <v>2.71</v>
      </c>
    </row>
    <row r="41" spans="1:4" x14ac:dyDescent="0.25">
      <c r="A41" s="81">
        <v>32</v>
      </c>
      <c r="B41" s="82">
        <v>10.98</v>
      </c>
      <c r="C41" s="82">
        <v>0.57999999999999996</v>
      </c>
      <c r="D41" s="82">
        <v>2.75</v>
      </c>
    </row>
    <row r="42" spans="1:4" x14ac:dyDescent="0.25">
      <c r="A42" s="81">
        <v>33</v>
      </c>
      <c r="B42" s="82">
        <v>11.14</v>
      </c>
      <c r="C42" s="82">
        <v>0.59</v>
      </c>
      <c r="D42" s="82">
        <v>2.78</v>
      </c>
    </row>
    <row r="43" spans="1:4" x14ac:dyDescent="0.25">
      <c r="A43" s="81">
        <v>34</v>
      </c>
      <c r="B43" s="82">
        <v>11.3</v>
      </c>
      <c r="C43" s="82">
        <v>0.6</v>
      </c>
      <c r="D43" s="82">
        <v>2.82</v>
      </c>
    </row>
    <row r="44" spans="1:4" x14ac:dyDescent="0.25">
      <c r="A44" s="81">
        <v>35</v>
      </c>
      <c r="B44" s="82">
        <v>11.46</v>
      </c>
      <c r="C44" s="82">
        <v>0.61</v>
      </c>
      <c r="D44" s="82">
        <v>2.86</v>
      </c>
    </row>
    <row r="45" spans="1:4" x14ac:dyDescent="0.25">
      <c r="A45" s="81">
        <v>36</v>
      </c>
      <c r="B45" s="82">
        <v>11.63</v>
      </c>
      <c r="C45" s="82">
        <v>0.62</v>
      </c>
      <c r="D45" s="82">
        <v>2.89</v>
      </c>
    </row>
    <row r="46" spans="1:4" x14ac:dyDescent="0.25">
      <c r="A46" s="81">
        <v>37</v>
      </c>
      <c r="B46" s="82">
        <v>11.8</v>
      </c>
      <c r="C46" s="82">
        <v>0.63</v>
      </c>
      <c r="D46" s="82">
        <v>2.93</v>
      </c>
    </row>
    <row r="47" spans="1:4" x14ac:dyDescent="0.25">
      <c r="A47" s="81">
        <v>38</v>
      </c>
      <c r="B47" s="82">
        <v>11.97</v>
      </c>
      <c r="C47" s="82">
        <v>0.64</v>
      </c>
      <c r="D47" s="82">
        <v>2.97</v>
      </c>
    </row>
    <row r="48" spans="1:4" x14ac:dyDescent="0.25">
      <c r="A48" s="81">
        <v>39</v>
      </c>
      <c r="B48" s="82">
        <v>12.14</v>
      </c>
      <c r="C48" s="82">
        <v>0.65</v>
      </c>
      <c r="D48" s="82">
        <v>3</v>
      </c>
    </row>
    <row r="49" spans="1:4" x14ac:dyDescent="0.25">
      <c r="A49" s="81">
        <v>40</v>
      </c>
      <c r="B49" s="82">
        <v>12.32</v>
      </c>
      <c r="C49" s="82">
        <v>0.66</v>
      </c>
      <c r="D49" s="82">
        <v>3.04</v>
      </c>
    </row>
    <row r="50" spans="1:4" x14ac:dyDescent="0.25">
      <c r="A50" s="81">
        <v>41</v>
      </c>
      <c r="B50" s="82">
        <v>12.5</v>
      </c>
      <c r="C50" s="82">
        <v>0.67</v>
      </c>
      <c r="D50" s="82">
        <v>3.07</v>
      </c>
    </row>
    <row r="51" spans="1:4" x14ac:dyDescent="0.25">
      <c r="A51" s="81">
        <v>42</v>
      </c>
      <c r="B51" s="82">
        <v>12.69</v>
      </c>
      <c r="C51" s="82">
        <v>0.68</v>
      </c>
      <c r="D51" s="82">
        <v>3.1</v>
      </c>
    </row>
    <row r="52" spans="1:4" x14ac:dyDescent="0.25">
      <c r="A52" s="81">
        <v>43</v>
      </c>
      <c r="B52" s="82">
        <v>12.88</v>
      </c>
      <c r="C52" s="82">
        <v>0.7</v>
      </c>
      <c r="D52" s="82">
        <v>3.14</v>
      </c>
    </row>
    <row r="53" spans="1:4" x14ac:dyDescent="0.25">
      <c r="A53" s="81">
        <v>44</v>
      </c>
      <c r="B53" s="82">
        <v>13.07</v>
      </c>
      <c r="C53" s="82">
        <v>0.71</v>
      </c>
      <c r="D53" s="82">
        <v>3.17</v>
      </c>
    </row>
    <row r="54" spans="1:4" x14ac:dyDescent="0.25">
      <c r="A54" s="81">
        <v>45</v>
      </c>
      <c r="B54" s="82">
        <v>13.26</v>
      </c>
      <c r="C54" s="82">
        <v>0.72</v>
      </c>
      <c r="D54" s="82">
        <v>3.2</v>
      </c>
    </row>
    <row r="55" spans="1:4" x14ac:dyDescent="0.25">
      <c r="A55" s="81">
        <v>46</v>
      </c>
      <c r="B55" s="82">
        <v>13.46</v>
      </c>
      <c r="C55" s="82">
        <v>0.73</v>
      </c>
      <c r="D55" s="82">
        <v>3.23</v>
      </c>
    </row>
    <row r="56" spans="1:4" x14ac:dyDescent="0.25">
      <c r="A56" s="81">
        <v>47</v>
      </c>
      <c r="B56" s="82">
        <v>13.67</v>
      </c>
      <c r="C56" s="82">
        <v>0.74</v>
      </c>
      <c r="D56" s="82">
        <v>3.26</v>
      </c>
    </row>
    <row r="57" spans="1:4" x14ac:dyDescent="0.25">
      <c r="A57" s="81">
        <v>48</v>
      </c>
      <c r="B57" s="82">
        <v>13.87</v>
      </c>
      <c r="C57" s="82">
        <v>0.76</v>
      </c>
      <c r="D57" s="82">
        <v>3.28</v>
      </c>
    </row>
    <row r="58" spans="1:4" x14ac:dyDescent="0.25">
      <c r="A58" s="81">
        <v>49</v>
      </c>
      <c r="B58" s="82">
        <v>14.09</v>
      </c>
      <c r="C58" s="82">
        <v>0.77</v>
      </c>
      <c r="D58" s="82">
        <v>3.31</v>
      </c>
    </row>
    <row r="59" spans="1:4" x14ac:dyDescent="0.25">
      <c r="A59" s="81">
        <v>50</v>
      </c>
      <c r="B59" s="82">
        <v>14.3</v>
      </c>
      <c r="C59" s="82">
        <v>0.78</v>
      </c>
      <c r="D59" s="82">
        <v>3.33</v>
      </c>
    </row>
    <row r="60" spans="1:4" x14ac:dyDescent="0.25">
      <c r="A60" s="81">
        <v>51</v>
      </c>
      <c r="B60" s="82">
        <v>14.53</v>
      </c>
      <c r="C60" s="82">
        <v>0.8</v>
      </c>
      <c r="D60" s="82">
        <v>3.36</v>
      </c>
    </row>
    <row r="61" spans="1:4" x14ac:dyDescent="0.25">
      <c r="A61" s="81">
        <v>52</v>
      </c>
      <c r="B61" s="82">
        <v>14.75</v>
      </c>
      <c r="C61" s="82">
        <v>0.81</v>
      </c>
      <c r="D61" s="82">
        <v>3.38</v>
      </c>
    </row>
    <row r="62" spans="1:4" x14ac:dyDescent="0.25">
      <c r="A62" s="81">
        <v>53</v>
      </c>
      <c r="B62" s="82">
        <v>14.99</v>
      </c>
      <c r="C62" s="82">
        <v>0.82</v>
      </c>
      <c r="D62" s="82">
        <v>3.4</v>
      </c>
    </row>
    <row r="63" spans="1:4" x14ac:dyDescent="0.25">
      <c r="A63" s="81">
        <v>54</v>
      </c>
      <c r="B63" s="82">
        <v>15.23</v>
      </c>
      <c r="C63" s="82">
        <v>0.84</v>
      </c>
      <c r="D63" s="82">
        <v>3.42</v>
      </c>
    </row>
    <row r="64" spans="1:4" x14ac:dyDescent="0.25">
      <c r="A64" s="81">
        <v>55</v>
      </c>
      <c r="B64" s="82">
        <v>15.47</v>
      </c>
      <c r="C64" s="82">
        <v>0.85</v>
      </c>
      <c r="D64" s="82">
        <v>3.44</v>
      </c>
    </row>
    <row r="65" spans="1:4" x14ac:dyDescent="0.25">
      <c r="A65" s="81">
        <v>56</v>
      </c>
      <c r="B65" s="82">
        <v>15.72</v>
      </c>
      <c r="C65" s="82">
        <v>0.87</v>
      </c>
      <c r="D65" s="82">
        <v>3.46</v>
      </c>
    </row>
    <row r="66" spans="1:4" x14ac:dyDescent="0.25">
      <c r="A66" s="81">
        <v>57</v>
      </c>
      <c r="B66" s="82">
        <v>15.98</v>
      </c>
      <c r="C66" s="82">
        <v>0.88</v>
      </c>
      <c r="D66" s="82">
        <v>3.47</v>
      </c>
    </row>
    <row r="67" spans="1:4" x14ac:dyDescent="0.25">
      <c r="A67" s="81">
        <v>58</v>
      </c>
      <c r="B67" s="82">
        <v>16.25</v>
      </c>
      <c r="C67" s="82">
        <v>0.9</v>
      </c>
      <c r="D67" s="82">
        <v>3.48</v>
      </c>
    </row>
    <row r="68" spans="1:4" x14ac:dyDescent="0.25">
      <c r="A68" s="81">
        <v>59</v>
      </c>
      <c r="B68" s="82">
        <v>16.53</v>
      </c>
      <c r="C68" s="82">
        <v>0.91</v>
      </c>
      <c r="D68" s="82">
        <v>3.49</v>
      </c>
    </row>
    <row r="69" spans="1:4" x14ac:dyDescent="0.25">
      <c r="A69" s="81">
        <v>60</v>
      </c>
      <c r="B69" s="82">
        <v>16.82</v>
      </c>
      <c r="C69" s="82">
        <v>0.93</v>
      </c>
      <c r="D69" s="82">
        <v>3.5</v>
      </c>
    </row>
    <row r="70" spans="1:4" x14ac:dyDescent="0.25">
      <c r="A70" s="81">
        <v>61</v>
      </c>
      <c r="B70" s="82">
        <v>17.11</v>
      </c>
      <c r="C70" s="82">
        <v>0.94</v>
      </c>
      <c r="D70" s="82">
        <v>3.5</v>
      </c>
    </row>
    <row r="71" spans="1:4" x14ac:dyDescent="0.25">
      <c r="A71" s="81">
        <v>62</v>
      </c>
      <c r="B71" s="82">
        <v>17.420000000000002</v>
      </c>
      <c r="C71" s="82">
        <v>0.96</v>
      </c>
      <c r="D71" s="82">
        <v>3.5</v>
      </c>
    </row>
    <row r="72" spans="1:4" x14ac:dyDescent="0.25">
      <c r="A72" s="81">
        <v>63</v>
      </c>
      <c r="B72" s="82">
        <v>17.75</v>
      </c>
      <c r="C72" s="82">
        <v>0.98</v>
      </c>
      <c r="D72" s="82">
        <v>3.5</v>
      </c>
    </row>
    <row r="73" spans="1:4" x14ac:dyDescent="0.25">
      <c r="A73" s="81">
        <v>64</v>
      </c>
      <c r="B73" s="82">
        <v>18.09</v>
      </c>
      <c r="C73" s="82">
        <v>0.99</v>
      </c>
      <c r="D73" s="82">
        <v>3.49</v>
      </c>
    </row>
  </sheetData>
  <sheetProtection algorithmName="SHA-512" hashValue="c/znIt1Ti73nMkExpiXN5hfXIRlF3Udajzh+evPkBO8LT+uR0TZeHCk9d9eU3J3mx7HJx9Lc70tKsFmThXWQUw==" saltValue="rHn5ZfNUQGR6LGvikvxFwQ==" spinCount="100000" sheet="1" objects="1" scenarios="1"/>
  <conditionalFormatting sqref="A6:A21">
    <cfRule type="expression" dxfId="831" priority="9" stopIfTrue="1">
      <formula>MOD(ROW(),2)=0</formula>
    </cfRule>
    <cfRule type="expression" dxfId="830" priority="10" stopIfTrue="1">
      <formula>MOD(ROW(),2)&lt;&gt;0</formula>
    </cfRule>
  </conditionalFormatting>
  <conditionalFormatting sqref="A26:A73">
    <cfRule type="expression" dxfId="829" priority="15" stopIfTrue="1">
      <formula>MOD(ROW(),2)=0</formula>
    </cfRule>
    <cfRule type="expression" dxfId="828" priority="16" stopIfTrue="1">
      <formula>MOD(ROW(),2)&lt;&gt;0</formula>
    </cfRule>
  </conditionalFormatting>
  <conditionalFormatting sqref="B6:D21">
    <cfRule type="expression" dxfId="827" priority="1" stopIfTrue="1">
      <formula>MOD(ROW(),2)=0</formula>
    </cfRule>
    <cfRule type="expression" dxfId="826" priority="2" stopIfTrue="1">
      <formula>MOD(ROW(),2)&lt;&gt;0</formula>
    </cfRule>
  </conditionalFormatting>
  <conditionalFormatting sqref="B26:D73">
    <cfRule type="expression" dxfId="825" priority="17" stopIfTrue="1">
      <formula>MOD(ROW(),2)=0</formula>
    </cfRule>
    <cfRule type="expression" dxfId="824" priority="18"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00B050"/>
  </sheetPr>
  <dimension ref="A1:M12"/>
  <sheetViews>
    <sheetView showGridLines="0" zoomScale="85" zoomScaleNormal="85" workbookViewId="0">
      <selection activeCell="H29" sqref="H29"/>
    </sheetView>
  </sheetViews>
  <sheetFormatPr defaultRowHeight="12.5" x14ac:dyDescent="0.25"/>
  <sheetData>
    <row r="1" spans="1:13" ht="20" x14ac:dyDescent="0.4">
      <c r="A1" s="4" t="s">
        <v>0</v>
      </c>
      <c r="B1" s="4"/>
      <c r="C1" s="4"/>
      <c r="D1" s="4"/>
      <c r="E1" s="4"/>
      <c r="F1" s="4"/>
      <c r="G1" s="4"/>
      <c r="H1" s="4"/>
      <c r="I1" s="4"/>
      <c r="J1" s="4"/>
      <c r="K1" s="4"/>
      <c r="L1" s="4"/>
    </row>
    <row r="2" spans="1:13" ht="15.5" x14ac:dyDescent="0.35">
      <c r="A2" s="5" t="str">
        <f>IF(title="&gt; Enter workbook title here","Enter workbook title in Cover sheet",title)</f>
        <v>Police_EW - Consolidated Factor Spreadsheet</v>
      </c>
      <c r="B2" s="5"/>
      <c r="C2" s="5"/>
      <c r="D2" s="5"/>
      <c r="E2" s="5"/>
      <c r="F2" s="5"/>
      <c r="G2" s="5"/>
      <c r="H2" s="5"/>
      <c r="I2" s="5"/>
      <c r="J2" s="5"/>
      <c r="K2" s="5"/>
      <c r="L2" s="5"/>
    </row>
    <row r="3" spans="1:13" ht="15.5" x14ac:dyDescent="0.35">
      <c r="A3" s="6" t="s">
        <v>29</v>
      </c>
      <c r="B3" s="6"/>
      <c r="C3" s="6"/>
      <c r="D3" s="6"/>
      <c r="E3" s="6"/>
      <c r="F3" s="6"/>
      <c r="G3" s="6"/>
      <c r="H3" s="6"/>
      <c r="I3" s="6"/>
      <c r="J3" s="6"/>
      <c r="K3" s="6"/>
      <c r="L3" s="6"/>
    </row>
    <row r="4" spans="1:13" x14ac:dyDescent="0.25">
      <c r="A4" s="7" t="str">
        <f ca="1">CELL("filename",A1)</f>
        <v>https://tris42.sharepoint.com/sites/gad_wrkgrp_actuarial/pspsactuarialwork/Central/Factors &amp; Guidance/2024 Guidance Review/4. Online portal/3. Import data/3. Factor tables/0_client_friendly/Ready to be uploaded/2025-03/[Police EW Consolidated Factors 2025-02.xlsx]Purpose of spreadsheet</v>
      </c>
      <c r="B4" s="7"/>
    </row>
    <row r="5" spans="1:13" x14ac:dyDescent="0.25">
      <c r="E5" s="8"/>
      <c r="F5" s="8"/>
      <c r="G5" s="8"/>
    </row>
    <row r="7" spans="1:13" ht="23.25" customHeight="1" x14ac:dyDescent="0.35">
      <c r="A7" s="188" t="s">
        <v>30</v>
      </c>
      <c r="B7" s="189"/>
      <c r="C7" s="189"/>
      <c r="D7" s="189"/>
      <c r="E7" s="189"/>
      <c r="F7" s="189"/>
      <c r="G7" s="189"/>
      <c r="H7" s="189"/>
      <c r="I7" s="189"/>
      <c r="J7" s="189"/>
      <c r="K7" s="189"/>
      <c r="L7" s="189"/>
      <c r="M7" s="190"/>
    </row>
    <row r="8" spans="1:13" x14ac:dyDescent="0.25">
      <c r="A8" s="28"/>
      <c r="M8" s="18"/>
    </row>
    <row r="9" spans="1:13" x14ac:dyDescent="0.25">
      <c r="A9" s="191" t="s">
        <v>31</v>
      </c>
      <c r="B9" s="192"/>
      <c r="C9" s="192"/>
      <c r="D9" s="192"/>
      <c r="E9" s="192"/>
      <c r="F9" s="192"/>
      <c r="G9" s="192"/>
      <c r="H9" s="192"/>
      <c r="I9" s="192"/>
      <c r="J9" s="192"/>
      <c r="K9" s="192"/>
      <c r="L9" s="192"/>
      <c r="M9" s="193"/>
    </row>
    <row r="10" spans="1:13" ht="22.5" customHeight="1" x14ac:dyDescent="0.25">
      <c r="A10" s="194"/>
      <c r="B10" s="192"/>
      <c r="C10" s="192"/>
      <c r="D10" s="192"/>
      <c r="E10" s="192"/>
      <c r="F10" s="192"/>
      <c r="G10" s="192"/>
      <c r="H10" s="192"/>
      <c r="I10" s="192"/>
      <c r="J10" s="192"/>
      <c r="K10" s="192"/>
      <c r="L10" s="192"/>
      <c r="M10" s="193"/>
    </row>
    <row r="11" spans="1:13" ht="31.5" customHeight="1" x14ac:dyDescent="0.25">
      <c r="A11" s="194"/>
      <c r="B11" s="192"/>
      <c r="C11" s="192"/>
      <c r="D11" s="192"/>
      <c r="E11" s="192"/>
      <c r="F11" s="192"/>
      <c r="G11" s="192"/>
      <c r="H11" s="192"/>
      <c r="I11" s="192"/>
      <c r="J11" s="192"/>
      <c r="K11" s="192"/>
      <c r="L11" s="192"/>
      <c r="M11" s="193"/>
    </row>
    <row r="12" spans="1:13" ht="125.25" customHeight="1" x14ac:dyDescent="0.25">
      <c r="A12" s="195"/>
      <c r="B12" s="196"/>
      <c r="C12" s="196"/>
      <c r="D12" s="196"/>
      <c r="E12" s="196"/>
      <c r="F12" s="196"/>
      <c r="G12" s="196"/>
      <c r="H12" s="196"/>
      <c r="I12" s="196"/>
      <c r="J12" s="196"/>
      <c r="K12" s="196"/>
      <c r="L12" s="196"/>
      <c r="M12" s="197"/>
    </row>
  </sheetData>
  <sheetProtection algorithmName="SHA-512" hashValue="TF51SOCvDa2O208IIPEfAyEcvSf2FtBo5Y9DLcAVJ93CK1b1TsokTzcbH7COyttxCyaChnesfNE566tqjFkHUg==" saltValue="bPhGFJ3f8OOcv7oGrUEiXw==" spinCount="100000" sheet="1" objects="1" scenarios="1"/>
  <mergeCells count="2">
    <mergeCell ref="A7:M7"/>
    <mergeCell ref="A9:M12"/>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36"/>
  <dimension ref="A1:L68"/>
  <sheetViews>
    <sheetView showGridLines="0" zoomScale="85" zoomScaleNormal="85" workbookViewId="0">
      <selection activeCell="I26" sqref="I26"/>
    </sheetView>
  </sheetViews>
  <sheetFormatPr defaultColWidth="10" defaultRowHeight="12.5" x14ac:dyDescent="0.25"/>
  <cols>
    <col min="1" max="1" width="31.54296875" style="27" customWidth="1"/>
    <col min="2" max="4" width="22.54296875" style="27" customWidth="1"/>
    <col min="5" max="16384" width="10" style="27"/>
  </cols>
  <sheetData>
    <row r="1" spans="1:12" ht="20" x14ac:dyDescent="0.4">
      <c r="A1" s="39" t="s">
        <v>0</v>
      </c>
      <c r="B1" s="40"/>
      <c r="C1" s="40"/>
      <c r="D1" s="40"/>
      <c r="E1" s="40"/>
      <c r="F1" s="40"/>
      <c r="G1" s="40"/>
      <c r="H1" s="40"/>
      <c r="I1" s="40"/>
      <c r="L1" s="84"/>
    </row>
    <row r="2" spans="1:12" ht="15.5" x14ac:dyDescent="0.35">
      <c r="A2" s="41" t="str">
        <f>IF(title="&gt; Enter workbook title here","Enter workbook title in Cover sheet",title)</f>
        <v>Police_EW - Consolidated Factor Spreadsheet</v>
      </c>
      <c r="B2" s="42"/>
      <c r="C2" s="42"/>
      <c r="D2" s="42"/>
      <c r="E2" s="42"/>
      <c r="F2" s="42"/>
      <c r="G2" s="42"/>
      <c r="H2" s="42"/>
      <c r="I2" s="42"/>
    </row>
    <row r="3" spans="1:12" ht="15.5" x14ac:dyDescent="0.35">
      <c r="A3" s="43" t="str">
        <f>TABLE_FACTOR_TYPE_1&amp;" - x-"&amp;TABLE_SERIES_NUMBER_1</f>
        <v>CETV - x-208</v>
      </c>
      <c r="B3" s="42"/>
      <c r="C3" s="42"/>
      <c r="D3" s="42"/>
      <c r="E3" s="42"/>
      <c r="F3" s="42"/>
      <c r="G3" s="42"/>
      <c r="H3" s="42"/>
      <c r="I3" s="42"/>
    </row>
    <row r="4" spans="1:12" x14ac:dyDescent="0.25">
      <c r="A4" s="44"/>
    </row>
    <row r="6" spans="1:12" ht="13" x14ac:dyDescent="0.3">
      <c r="A6" s="173" t="s">
        <v>610</v>
      </c>
      <c r="B6" s="73" t="s">
        <v>611</v>
      </c>
      <c r="C6" s="73"/>
      <c r="D6" s="172"/>
    </row>
    <row r="7" spans="1:12" x14ac:dyDescent="0.25">
      <c r="A7" s="174" t="s">
        <v>274</v>
      </c>
      <c r="B7" s="74" t="s">
        <v>72</v>
      </c>
      <c r="C7" s="74"/>
      <c r="D7" s="172"/>
    </row>
    <row r="8" spans="1:12" x14ac:dyDescent="0.25">
      <c r="A8" s="174" t="s">
        <v>275</v>
      </c>
      <c r="B8" s="74">
        <v>2006</v>
      </c>
      <c r="C8" s="74"/>
      <c r="D8" s="172"/>
    </row>
    <row r="9" spans="1:12" x14ac:dyDescent="0.25">
      <c r="A9" s="174" t="s">
        <v>276</v>
      </c>
      <c r="B9" s="74" t="s">
        <v>288</v>
      </c>
      <c r="C9" s="74"/>
      <c r="D9" s="172"/>
    </row>
    <row r="10" spans="1:12" ht="25" x14ac:dyDescent="0.25">
      <c r="A10" s="174" t="s">
        <v>6</v>
      </c>
      <c r="B10" s="74" t="s">
        <v>326</v>
      </c>
      <c r="C10" s="74"/>
      <c r="D10" s="172"/>
    </row>
    <row r="11" spans="1:12" x14ac:dyDescent="0.25">
      <c r="A11" s="174" t="s">
        <v>277</v>
      </c>
      <c r="B11" s="74" t="s">
        <v>300</v>
      </c>
      <c r="C11" s="74"/>
      <c r="D11" s="172"/>
    </row>
    <row r="12" spans="1:12" x14ac:dyDescent="0.25">
      <c r="A12" s="174" t="s">
        <v>278</v>
      </c>
      <c r="B12" s="74" t="s">
        <v>291</v>
      </c>
      <c r="C12" s="74"/>
      <c r="D12" s="172"/>
    </row>
    <row r="13" spans="1:12" x14ac:dyDescent="0.25">
      <c r="A13" s="174" t="s">
        <v>618</v>
      </c>
      <c r="B13" s="74">
        <v>1</v>
      </c>
      <c r="C13" s="74"/>
      <c r="D13" s="172"/>
    </row>
    <row r="14" spans="1:12" x14ac:dyDescent="0.25">
      <c r="A14" s="174" t="s">
        <v>280</v>
      </c>
      <c r="B14" s="74">
        <v>208</v>
      </c>
      <c r="C14" s="74"/>
      <c r="D14" s="172"/>
    </row>
    <row r="15" spans="1:12" x14ac:dyDescent="0.25">
      <c r="A15" s="174" t="s">
        <v>621</v>
      </c>
      <c r="B15" s="74">
        <v>208</v>
      </c>
      <c r="C15" s="74"/>
      <c r="D15" s="172"/>
    </row>
    <row r="16" spans="1:12" x14ac:dyDescent="0.25">
      <c r="A16" s="174" t="s">
        <v>282</v>
      </c>
      <c r="B16" s="74" t="s">
        <v>328</v>
      </c>
      <c r="C16" s="74"/>
      <c r="D16" s="172"/>
    </row>
    <row r="17" spans="1:4" ht="26.75" customHeight="1" x14ac:dyDescent="0.25">
      <c r="A17" s="72" t="s">
        <v>693</v>
      </c>
      <c r="B17" s="180"/>
      <c r="C17" s="180"/>
      <c r="D17" s="172"/>
    </row>
    <row r="18" spans="1:4" x14ac:dyDescent="0.25">
      <c r="A18" s="174" t="s">
        <v>284</v>
      </c>
      <c r="B18" s="181" t="str">
        <f>"24 May 2023"</f>
        <v>24 May 2023</v>
      </c>
      <c r="C18" s="181"/>
      <c r="D18" s="172"/>
    </row>
    <row r="19" spans="1:4" x14ac:dyDescent="0.25">
      <c r="A19" s="174" t="s">
        <v>285</v>
      </c>
      <c r="B19" s="181"/>
      <c r="C19" s="181"/>
      <c r="D19" s="172"/>
    </row>
    <row r="20" spans="1:4" x14ac:dyDescent="0.25">
      <c r="A20" s="174" t="s">
        <v>286</v>
      </c>
      <c r="B20" s="74" t="s">
        <v>294</v>
      </c>
      <c r="C20" s="74"/>
      <c r="D20" s="172"/>
    </row>
    <row r="21" spans="1:4" x14ac:dyDescent="0.25">
      <c r="A21" s="174" t="s">
        <v>287</v>
      </c>
      <c r="B21" s="74" t="s">
        <v>295</v>
      </c>
      <c r="C21" s="74"/>
      <c r="D21" s="172"/>
    </row>
    <row r="23" spans="1:4" x14ac:dyDescent="0.25">
      <c r="B23" s="84" t="str">
        <f>HYPERLINK("#'Factor List'!A1","Back to Factor List")</f>
        <v>Back to Factor List</v>
      </c>
    </row>
    <row r="24" spans="1:4" x14ac:dyDescent="0.25">
      <c r="B24" s="84" t="str">
        <f>HYPERLINK("#'Assumptions'!A1","Assumptions")</f>
        <v>Assumptions</v>
      </c>
    </row>
    <row r="26" spans="1:4" ht="26" x14ac:dyDescent="0.25">
      <c r="A26" s="80" t="s">
        <v>694</v>
      </c>
      <c r="B26" s="80" t="s">
        <v>700</v>
      </c>
      <c r="C26" s="80" t="s">
        <v>701</v>
      </c>
      <c r="D26" s="80" t="s">
        <v>702</v>
      </c>
    </row>
    <row r="27" spans="1:4" x14ac:dyDescent="0.25">
      <c r="A27" s="81">
        <v>18</v>
      </c>
      <c r="B27" s="82">
        <v>9</v>
      </c>
      <c r="C27" s="82">
        <v>0.46</v>
      </c>
      <c r="D27" s="82">
        <v>2.17</v>
      </c>
    </row>
    <row r="28" spans="1:4" x14ac:dyDescent="0.25">
      <c r="A28" s="81">
        <v>19</v>
      </c>
      <c r="B28" s="82">
        <v>9.1300000000000008</v>
      </c>
      <c r="C28" s="82">
        <v>0.46</v>
      </c>
      <c r="D28" s="82">
        <v>2.2599999999999998</v>
      </c>
    </row>
    <row r="29" spans="1:4" x14ac:dyDescent="0.25">
      <c r="A29" s="81">
        <v>20</v>
      </c>
      <c r="B29" s="82">
        <v>9.26</v>
      </c>
      <c r="C29" s="82">
        <v>0.47</v>
      </c>
      <c r="D29" s="82">
        <v>2.29</v>
      </c>
    </row>
    <row r="30" spans="1:4" x14ac:dyDescent="0.25">
      <c r="A30" s="81">
        <v>21</v>
      </c>
      <c r="B30" s="82">
        <v>9.4</v>
      </c>
      <c r="C30" s="82">
        <v>0.48</v>
      </c>
      <c r="D30" s="82">
        <v>2.33</v>
      </c>
    </row>
    <row r="31" spans="1:4" x14ac:dyDescent="0.25">
      <c r="A31" s="81">
        <v>22</v>
      </c>
      <c r="B31" s="82">
        <v>9.5299999999999994</v>
      </c>
      <c r="C31" s="82">
        <v>0.49</v>
      </c>
      <c r="D31" s="82">
        <v>2.37</v>
      </c>
    </row>
    <row r="32" spans="1:4" x14ac:dyDescent="0.25">
      <c r="A32" s="81">
        <v>23</v>
      </c>
      <c r="B32" s="82">
        <v>9.66</v>
      </c>
      <c r="C32" s="82">
        <v>0.5</v>
      </c>
      <c r="D32" s="82">
        <v>2.41</v>
      </c>
    </row>
    <row r="33" spans="1:4" x14ac:dyDescent="0.25">
      <c r="A33" s="81">
        <v>24</v>
      </c>
      <c r="B33" s="82">
        <v>9.8000000000000007</v>
      </c>
      <c r="C33" s="82">
        <v>0.51</v>
      </c>
      <c r="D33" s="82">
        <v>2.44</v>
      </c>
    </row>
    <row r="34" spans="1:4" x14ac:dyDescent="0.25">
      <c r="A34" s="81">
        <v>25</v>
      </c>
      <c r="B34" s="82">
        <v>9.94</v>
      </c>
      <c r="C34" s="82">
        <v>0.51</v>
      </c>
      <c r="D34" s="82">
        <v>2.48</v>
      </c>
    </row>
    <row r="35" spans="1:4" x14ac:dyDescent="0.25">
      <c r="A35" s="81">
        <v>26</v>
      </c>
      <c r="B35" s="82">
        <v>10.08</v>
      </c>
      <c r="C35" s="82">
        <v>0.52</v>
      </c>
      <c r="D35" s="82">
        <v>2.52</v>
      </c>
    </row>
    <row r="36" spans="1:4" x14ac:dyDescent="0.25">
      <c r="A36" s="81">
        <v>27</v>
      </c>
      <c r="B36" s="82">
        <v>10.23</v>
      </c>
      <c r="C36" s="82">
        <v>0.53</v>
      </c>
      <c r="D36" s="82">
        <v>2.56</v>
      </c>
    </row>
    <row r="37" spans="1:4" x14ac:dyDescent="0.25">
      <c r="A37" s="81">
        <v>28</v>
      </c>
      <c r="B37" s="82">
        <v>10.37</v>
      </c>
      <c r="C37" s="82">
        <v>0.54</v>
      </c>
      <c r="D37" s="82">
        <v>2.6</v>
      </c>
    </row>
    <row r="38" spans="1:4" x14ac:dyDescent="0.25">
      <c r="A38" s="81">
        <v>29</v>
      </c>
      <c r="B38" s="82">
        <v>10.52</v>
      </c>
      <c r="C38" s="82">
        <v>0.55000000000000004</v>
      </c>
      <c r="D38" s="82">
        <v>2.63</v>
      </c>
    </row>
    <row r="39" spans="1:4" x14ac:dyDescent="0.25">
      <c r="A39" s="81">
        <v>30</v>
      </c>
      <c r="B39" s="82">
        <v>10.67</v>
      </c>
      <c r="C39" s="82">
        <v>0.56000000000000005</v>
      </c>
      <c r="D39" s="82">
        <v>2.67</v>
      </c>
    </row>
    <row r="40" spans="1:4" x14ac:dyDescent="0.25">
      <c r="A40" s="81">
        <v>31</v>
      </c>
      <c r="B40" s="82">
        <v>10.83</v>
      </c>
      <c r="C40" s="82">
        <v>0.56999999999999995</v>
      </c>
      <c r="D40" s="82">
        <v>2.71</v>
      </c>
    </row>
    <row r="41" spans="1:4" x14ac:dyDescent="0.25">
      <c r="A41" s="81">
        <v>32</v>
      </c>
      <c r="B41" s="82">
        <v>10.98</v>
      </c>
      <c r="C41" s="82">
        <v>0.57999999999999996</v>
      </c>
      <c r="D41" s="82">
        <v>2.75</v>
      </c>
    </row>
    <row r="42" spans="1:4" x14ac:dyDescent="0.25">
      <c r="A42" s="81">
        <v>33</v>
      </c>
      <c r="B42" s="82">
        <v>11.14</v>
      </c>
      <c r="C42" s="82">
        <v>0.59</v>
      </c>
      <c r="D42" s="82">
        <v>2.78</v>
      </c>
    </row>
    <row r="43" spans="1:4" x14ac:dyDescent="0.25">
      <c r="A43" s="81">
        <v>34</v>
      </c>
      <c r="B43" s="82">
        <v>11.3</v>
      </c>
      <c r="C43" s="82">
        <v>0.6</v>
      </c>
      <c r="D43" s="82">
        <v>2.82</v>
      </c>
    </row>
    <row r="44" spans="1:4" x14ac:dyDescent="0.25">
      <c r="A44" s="81">
        <v>35</v>
      </c>
      <c r="B44" s="82">
        <v>11.46</v>
      </c>
      <c r="C44" s="82">
        <v>0.61</v>
      </c>
      <c r="D44" s="82">
        <v>2.86</v>
      </c>
    </row>
    <row r="45" spans="1:4" x14ac:dyDescent="0.25">
      <c r="A45" s="81">
        <v>36</v>
      </c>
      <c r="B45" s="82">
        <v>11.63</v>
      </c>
      <c r="C45" s="82">
        <v>0.62</v>
      </c>
      <c r="D45" s="82">
        <v>2.89</v>
      </c>
    </row>
    <row r="46" spans="1:4" x14ac:dyDescent="0.25">
      <c r="A46" s="81">
        <v>37</v>
      </c>
      <c r="B46" s="82">
        <v>11.8</v>
      </c>
      <c r="C46" s="82">
        <v>0.63</v>
      </c>
      <c r="D46" s="82">
        <v>2.93</v>
      </c>
    </row>
    <row r="47" spans="1:4" x14ac:dyDescent="0.25">
      <c r="A47" s="81">
        <v>38</v>
      </c>
      <c r="B47" s="82">
        <v>11.97</v>
      </c>
      <c r="C47" s="82">
        <v>0.64</v>
      </c>
      <c r="D47" s="82">
        <v>2.97</v>
      </c>
    </row>
    <row r="48" spans="1:4" x14ac:dyDescent="0.25">
      <c r="A48" s="81">
        <v>39</v>
      </c>
      <c r="B48" s="82">
        <v>12.14</v>
      </c>
      <c r="C48" s="82">
        <v>0.65</v>
      </c>
      <c r="D48" s="82">
        <v>3</v>
      </c>
    </row>
    <row r="49" spans="1:4" x14ac:dyDescent="0.25">
      <c r="A49" s="81">
        <v>40</v>
      </c>
      <c r="B49" s="82">
        <v>12.32</v>
      </c>
      <c r="C49" s="82">
        <v>0.66</v>
      </c>
      <c r="D49" s="82">
        <v>3.04</v>
      </c>
    </row>
    <row r="50" spans="1:4" x14ac:dyDescent="0.25">
      <c r="A50" s="81">
        <v>41</v>
      </c>
      <c r="B50" s="82">
        <v>12.5</v>
      </c>
      <c r="C50" s="82">
        <v>0.67</v>
      </c>
      <c r="D50" s="82">
        <v>3.07</v>
      </c>
    </row>
    <row r="51" spans="1:4" x14ac:dyDescent="0.25">
      <c r="A51" s="81">
        <v>42</v>
      </c>
      <c r="B51" s="82">
        <v>12.69</v>
      </c>
      <c r="C51" s="82">
        <v>0.68</v>
      </c>
      <c r="D51" s="82">
        <v>3.1</v>
      </c>
    </row>
    <row r="52" spans="1:4" x14ac:dyDescent="0.25">
      <c r="A52" s="81">
        <v>43</v>
      </c>
      <c r="B52" s="82">
        <v>12.88</v>
      </c>
      <c r="C52" s="82">
        <v>0.7</v>
      </c>
      <c r="D52" s="82">
        <v>3.14</v>
      </c>
    </row>
    <row r="53" spans="1:4" x14ac:dyDescent="0.25">
      <c r="A53" s="81">
        <v>44</v>
      </c>
      <c r="B53" s="82">
        <v>13.07</v>
      </c>
      <c r="C53" s="82">
        <v>0.71</v>
      </c>
      <c r="D53" s="82">
        <v>3.17</v>
      </c>
    </row>
    <row r="54" spans="1:4" x14ac:dyDescent="0.25">
      <c r="A54" s="81">
        <v>45</v>
      </c>
      <c r="B54" s="82">
        <v>13.26</v>
      </c>
      <c r="C54" s="82">
        <v>0.72</v>
      </c>
      <c r="D54" s="82">
        <v>3.2</v>
      </c>
    </row>
    <row r="55" spans="1:4" x14ac:dyDescent="0.25">
      <c r="A55" s="81">
        <v>46</v>
      </c>
      <c r="B55" s="82">
        <v>13.46</v>
      </c>
      <c r="C55" s="82">
        <v>0.73</v>
      </c>
      <c r="D55" s="82">
        <v>3.23</v>
      </c>
    </row>
    <row r="56" spans="1:4" x14ac:dyDescent="0.25">
      <c r="A56" s="81">
        <v>47</v>
      </c>
      <c r="B56" s="82">
        <v>13.67</v>
      </c>
      <c r="C56" s="82">
        <v>0.74</v>
      </c>
      <c r="D56" s="82">
        <v>3.26</v>
      </c>
    </row>
    <row r="57" spans="1:4" x14ac:dyDescent="0.25">
      <c r="A57" s="81">
        <v>48</v>
      </c>
      <c r="B57" s="82">
        <v>13.87</v>
      </c>
      <c r="C57" s="82">
        <v>0.76</v>
      </c>
      <c r="D57" s="82">
        <v>3.28</v>
      </c>
    </row>
    <row r="58" spans="1:4" x14ac:dyDescent="0.25">
      <c r="A58" s="81">
        <v>49</v>
      </c>
      <c r="B58" s="82">
        <v>14.09</v>
      </c>
      <c r="C58" s="82">
        <v>0.77</v>
      </c>
      <c r="D58" s="82">
        <v>3.31</v>
      </c>
    </row>
    <row r="59" spans="1:4" x14ac:dyDescent="0.25">
      <c r="A59" s="81">
        <v>50</v>
      </c>
      <c r="B59" s="82">
        <v>14.3</v>
      </c>
      <c r="C59" s="82">
        <v>0.78</v>
      </c>
      <c r="D59" s="82">
        <v>3.33</v>
      </c>
    </row>
    <row r="60" spans="1:4" x14ac:dyDescent="0.25">
      <c r="A60" s="81">
        <v>51</v>
      </c>
      <c r="B60" s="82">
        <v>14.53</v>
      </c>
      <c r="C60" s="82">
        <v>0.8</v>
      </c>
      <c r="D60" s="82">
        <v>3.36</v>
      </c>
    </row>
    <row r="61" spans="1:4" x14ac:dyDescent="0.25">
      <c r="A61" s="81">
        <v>52</v>
      </c>
      <c r="B61" s="82">
        <v>14.75</v>
      </c>
      <c r="C61" s="82">
        <v>0.81</v>
      </c>
      <c r="D61" s="82">
        <v>3.38</v>
      </c>
    </row>
    <row r="62" spans="1:4" x14ac:dyDescent="0.25">
      <c r="A62" s="81">
        <v>53</v>
      </c>
      <c r="B62" s="82">
        <v>14.99</v>
      </c>
      <c r="C62" s="82">
        <v>0.82</v>
      </c>
      <c r="D62" s="82">
        <v>3.4</v>
      </c>
    </row>
    <row r="63" spans="1:4" x14ac:dyDescent="0.25">
      <c r="A63" s="81">
        <v>54</v>
      </c>
      <c r="B63" s="82">
        <v>15.23</v>
      </c>
      <c r="C63" s="82">
        <v>0.84</v>
      </c>
      <c r="D63" s="82">
        <v>3.42</v>
      </c>
    </row>
    <row r="64" spans="1:4" x14ac:dyDescent="0.25">
      <c r="A64" s="81">
        <v>55</v>
      </c>
      <c r="B64" s="82">
        <v>15.47</v>
      </c>
      <c r="C64" s="82">
        <v>0.85</v>
      </c>
      <c r="D64" s="82">
        <v>3.44</v>
      </c>
    </row>
    <row r="65" spans="1:4" x14ac:dyDescent="0.25">
      <c r="A65" s="81">
        <v>56</v>
      </c>
      <c r="B65" s="82">
        <v>15.72</v>
      </c>
      <c r="C65" s="82">
        <v>0.87</v>
      </c>
      <c r="D65" s="82">
        <v>3.46</v>
      </c>
    </row>
    <row r="66" spans="1:4" x14ac:dyDescent="0.25">
      <c r="A66" s="81">
        <v>57</v>
      </c>
      <c r="B66" s="82">
        <v>15.98</v>
      </c>
      <c r="C66" s="82">
        <v>0.88</v>
      </c>
      <c r="D66" s="82">
        <v>3.47</v>
      </c>
    </row>
    <row r="67" spans="1:4" x14ac:dyDescent="0.25">
      <c r="A67" s="81">
        <v>58</v>
      </c>
      <c r="B67" s="82">
        <v>16.25</v>
      </c>
      <c r="C67" s="82">
        <v>0.9</v>
      </c>
      <c r="D67" s="82">
        <v>3.48</v>
      </c>
    </row>
    <row r="68" spans="1:4" x14ac:dyDescent="0.25">
      <c r="A68" s="81">
        <v>59</v>
      </c>
      <c r="B68" s="82">
        <v>16.53</v>
      </c>
      <c r="C68" s="82">
        <v>0.91</v>
      </c>
      <c r="D68" s="82">
        <v>3.49</v>
      </c>
    </row>
  </sheetData>
  <sheetProtection algorithmName="SHA-512" hashValue="4KaRs9bDfZyHo67CGaSAt7Bqt/OxuZZInzAODWEwd94BswfJYOgRfvkJpIwYTWp0S03NcwwTLHfpXrOX93WghQ==" saltValue="+A80Q343sh8yxzNXMg22DA==" spinCount="100000" sheet="1" objects="1" scenarios="1"/>
  <conditionalFormatting sqref="A6:A21">
    <cfRule type="expression" dxfId="823" priority="9" stopIfTrue="1">
      <formula>MOD(ROW(),2)=0</formula>
    </cfRule>
    <cfRule type="expression" dxfId="822" priority="10" stopIfTrue="1">
      <formula>MOD(ROW(),2)&lt;&gt;0</formula>
    </cfRule>
  </conditionalFormatting>
  <conditionalFormatting sqref="A26:A68">
    <cfRule type="expression" dxfId="821" priority="15" stopIfTrue="1">
      <formula>MOD(ROW(),2)=0</formula>
    </cfRule>
    <cfRule type="expression" dxfId="820" priority="16" stopIfTrue="1">
      <formula>MOD(ROW(),2)&lt;&gt;0</formula>
    </cfRule>
  </conditionalFormatting>
  <conditionalFormatting sqref="B6:D21">
    <cfRule type="expression" dxfId="819" priority="1" stopIfTrue="1">
      <formula>MOD(ROW(),2)=0</formula>
    </cfRule>
    <cfRule type="expression" dxfId="818" priority="2" stopIfTrue="1">
      <formula>MOD(ROW(),2)&lt;&gt;0</formula>
    </cfRule>
  </conditionalFormatting>
  <conditionalFormatting sqref="B26:D68">
    <cfRule type="expression" dxfId="817" priority="17" stopIfTrue="1">
      <formula>MOD(ROW(),2)=0</formula>
    </cfRule>
    <cfRule type="expression" dxfId="816" priority="18"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37"/>
  <dimension ref="A1:L65"/>
  <sheetViews>
    <sheetView showGridLines="0" zoomScale="85" zoomScaleNormal="85" workbookViewId="0">
      <selection activeCell="I26" sqref="I26"/>
    </sheetView>
  </sheetViews>
  <sheetFormatPr defaultColWidth="10" defaultRowHeight="12.5" x14ac:dyDescent="0.25"/>
  <cols>
    <col min="1" max="1" width="31.54296875" style="27" customWidth="1"/>
    <col min="2" max="4" width="22.54296875" style="27" customWidth="1"/>
    <col min="5" max="16384" width="10" style="27"/>
  </cols>
  <sheetData>
    <row r="1" spans="1:12" ht="20" x14ac:dyDescent="0.4">
      <c r="A1" s="39" t="s">
        <v>0</v>
      </c>
      <c r="B1" s="40"/>
      <c r="C1" s="40"/>
      <c r="D1" s="40"/>
      <c r="E1" s="40"/>
      <c r="F1" s="40"/>
      <c r="G1" s="40"/>
      <c r="H1" s="40"/>
      <c r="I1" s="40"/>
      <c r="L1" s="84"/>
    </row>
    <row r="2" spans="1:12" ht="15.5" x14ac:dyDescent="0.35">
      <c r="A2" s="41" t="str">
        <f>IF(title="&gt; Enter workbook title here","Enter workbook title in Cover sheet",title)</f>
        <v>Police_EW - Consolidated Factor Spreadsheet</v>
      </c>
      <c r="B2" s="42"/>
      <c r="C2" s="42"/>
      <c r="D2" s="42"/>
      <c r="E2" s="42"/>
      <c r="F2" s="42"/>
      <c r="G2" s="42"/>
      <c r="H2" s="42"/>
      <c r="I2" s="42"/>
    </row>
    <row r="3" spans="1:12" ht="15.5" x14ac:dyDescent="0.35">
      <c r="A3" s="43" t="str">
        <f>TABLE_FACTOR_TYPE_1&amp;" - x-"&amp;TABLE_SERIES_NUMBER_1</f>
        <v>CETV - x-209</v>
      </c>
      <c r="B3" s="42"/>
      <c r="C3" s="42"/>
      <c r="D3" s="42"/>
      <c r="E3" s="42"/>
      <c r="F3" s="42"/>
      <c r="G3" s="42"/>
      <c r="H3" s="42"/>
      <c r="I3" s="42"/>
    </row>
    <row r="4" spans="1:12" x14ac:dyDescent="0.25">
      <c r="A4" s="44"/>
    </row>
    <row r="6" spans="1:12" ht="13" x14ac:dyDescent="0.3">
      <c r="A6" s="173" t="s">
        <v>610</v>
      </c>
      <c r="B6" s="73" t="s">
        <v>611</v>
      </c>
      <c r="C6" s="73"/>
      <c r="D6" s="172"/>
    </row>
    <row r="7" spans="1:12" x14ac:dyDescent="0.25">
      <c r="A7" s="174" t="s">
        <v>274</v>
      </c>
      <c r="B7" s="74" t="s">
        <v>72</v>
      </c>
      <c r="C7" s="74"/>
      <c r="D7" s="172"/>
    </row>
    <row r="8" spans="1:12" x14ac:dyDescent="0.25">
      <c r="A8" s="174" t="s">
        <v>275</v>
      </c>
      <c r="B8" s="74">
        <v>2006</v>
      </c>
      <c r="C8" s="74"/>
      <c r="D8" s="172"/>
    </row>
    <row r="9" spans="1:12" x14ac:dyDescent="0.25">
      <c r="A9" s="174" t="s">
        <v>276</v>
      </c>
      <c r="B9" s="74" t="s">
        <v>288</v>
      </c>
      <c r="C9" s="74"/>
      <c r="D9" s="172"/>
    </row>
    <row r="10" spans="1:12" ht="25" x14ac:dyDescent="0.25">
      <c r="A10" s="174" t="s">
        <v>6</v>
      </c>
      <c r="B10" s="74" t="s">
        <v>329</v>
      </c>
      <c r="C10" s="74"/>
      <c r="D10" s="172"/>
    </row>
    <row r="11" spans="1:12" x14ac:dyDescent="0.25">
      <c r="A11" s="174" t="s">
        <v>277</v>
      </c>
      <c r="B11" s="74" t="s">
        <v>300</v>
      </c>
      <c r="C11" s="74"/>
      <c r="D11" s="172"/>
    </row>
    <row r="12" spans="1:12" x14ac:dyDescent="0.25">
      <c r="A12" s="174" t="s">
        <v>278</v>
      </c>
      <c r="B12" s="74" t="s">
        <v>291</v>
      </c>
      <c r="C12" s="74"/>
      <c r="D12" s="172"/>
    </row>
    <row r="13" spans="1:12" x14ac:dyDescent="0.25">
      <c r="A13" s="174" t="s">
        <v>618</v>
      </c>
      <c r="B13" s="74">
        <v>1</v>
      </c>
      <c r="C13" s="74"/>
      <c r="D13" s="172"/>
    </row>
    <row r="14" spans="1:12" x14ac:dyDescent="0.25">
      <c r="A14" s="174" t="s">
        <v>280</v>
      </c>
      <c r="B14" s="74">
        <v>209</v>
      </c>
      <c r="C14" s="74"/>
      <c r="D14" s="172"/>
    </row>
    <row r="15" spans="1:12" x14ac:dyDescent="0.25">
      <c r="A15" s="174" t="s">
        <v>621</v>
      </c>
      <c r="B15" s="74">
        <v>209</v>
      </c>
      <c r="C15" s="74"/>
      <c r="D15" s="172"/>
    </row>
    <row r="16" spans="1:12" x14ac:dyDescent="0.25">
      <c r="A16" s="174" t="s">
        <v>282</v>
      </c>
      <c r="B16" s="74" t="s">
        <v>331</v>
      </c>
      <c r="C16" s="74"/>
      <c r="D16" s="172"/>
    </row>
    <row r="17" spans="1:4" ht="26.15" customHeight="1" x14ac:dyDescent="0.25">
      <c r="A17" s="170" t="s">
        <v>693</v>
      </c>
      <c r="B17" s="180"/>
      <c r="C17" s="180"/>
      <c r="D17" s="172"/>
    </row>
    <row r="18" spans="1:4" x14ac:dyDescent="0.25">
      <c r="A18" s="174" t="s">
        <v>284</v>
      </c>
      <c r="B18" s="181" t="str">
        <f>"24 May 2023"</f>
        <v>24 May 2023</v>
      </c>
      <c r="C18" s="181"/>
      <c r="D18" s="172"/>
    </row>
    <row r="19" spans="1:4" x14ac:dyDescent="0.25">
      <c r="A19" s="174" t="s">
        <v>285</v>
      </c>
      <c r="B19" s="181"/>
      <c r="C19" s="181"/>
      <c r="D19" s="172"/>
    </row>
    <row r="20" spans="1:4" x14ac:dyDescent="0.25">
      <c r="A20" s="174" t="s">
        <v>286</v>
      </c>
      <c r="B20" s="74" t="s">
        <v>294</v>
      </c>
      <c r="C20" s="74"/>
      <c r="D20" s="172"/>
    </row>
    <row r="21" spans="1:4" x14ac:dyDescent="0.25">
      <c r="A21" s="174" t="s">
        <v>287</v>
      </c>
      <c r="B21" s="74" t="s">
        <v>295</v>
      </c>
      <c r="C21" s="74"/>
      <c r="D21" s="172"/>
    </row>
    <row r="23" spans="1:4" x14ac:dyDescent="0.25">
      <c r="B23" s="84" t="str">
        <f>HYPERLINK("#'Factor List'!A1","Back to Factor List")</f>
        <v>Back to Factor List</v>
      </c>
    </row>
    <row r="24" spans="1:4" x14ac:dyDescent="0.25">
      <c r="B24" s="84" t="str">
        <f>HYPERLINK("#'Assumptions'!A1","Assumptions")</f>
        <v>Assumptions</v>
      </c>
    </row>
    <row r="26" spans="1:4" ht="26" x14ac:dyDescent="0.25">
      <c r="A26" s="80" t="s">
        <v>694</v>
      </c>
      <c r="B26" s="80" t="s">
        <v>700</v>
      </c>
      <c r="C26" s="80" t="s">
        <v>701</v>
      </c>
      <c r="D26" s="80" t="s">
        <v>702</v>
      </c>
    </row>
    <row r="27" spans="1:4" x14ac:dyDescent="0.25">
      <c r="A27" s="81">
        <v>60</v>
      </c>
      <c r="B27" s="82">
        <v>16.82</v>
      </c>
      <c r="C27" s="82">
        <v>0.93</v>
      </c>
      <c r="D27" s="82">
        <v>3.5</v>
      </c>
    </row>
    <row r="28" spans="1:4" x14ac:dyDescent="0.25">
      <c r="A28" s="81">
        <v>61</v>
      </c>
      <c r="B28" s="82">
        <v>17.11</v>
      </c>
      <c r="C28" s="82">
        <v>0.94</v>
      </c>
      <c r="D28" s="82">
        <v>3.5</v>
      </c>
    </row>
    <row r="29" spans="1:4" x14ac:dyDescent="0.25">
      <c r="A29" s="81">
        <v>62</v>
      </c>
      <c r="B29" s="82">
        <v>17.420000000000002</v>
      </c>
      <c r="C29" s="82">
        <v>0.96</v>
      </c>
      <c r="D29" s="82">
        <v>3.5</v>
      </c>
    </row>
    <row r="30" spans="1:4" x14ac:dyDescent="0.25">
      <c r="A30" s="81">
        <v>63</v>
      </c>
      <c r="B30" s="82">
        <v>17.75</v>
      </c>
      <c r="C30" s="82">
        <v>0.98</v>
      </c>
      <c r="D30" s="82">
        <v>3.5</v>
      </c>
    </row>
    <row r="31" spans="1:4" x14ac:dyDescent="0.25">
      <c r="A31" s="81">
        <v>64</v>
      </c>
      <c r="B31" s="82">
        <v>18.09</v>
      </c>
      <c r="C31" s="82">
        <v>0.99</v>
      </c>
      <c r="D31" s="82">
        <v>3.49</v>
      </c>
    </row>
    <row r="32" spans="1:4" x14ac:dyDescent="0.25">
      <c r="A32"/>
      <c r="B32"/>
    </row>
    <row r="33" spans="1:2" x14ac:dyDescent="0.25">
      <c r="A33"/>
      <c r="B33"/>
    </row>
    <row r="34" spans="1:2" x14ac:dyDescent="0.25">
      <c r="A34"/>
      <c r="B34"/>
    </row>
    <row r="35" spans="1:2" x14ac:dyDescent="0.25">
      <c r="A35"/>
      <c r="B35"/>
    </row>
    <row r="36" spans="1:2" x14ac:dyDescent="0.25">
      <c r="A36"/>
      <c r="B36"/>
    </row>
    <row r="37" spans="1:2" x14ac:dyDescent="0.25">
      <c r="A37"/>
      <c r="B37"/>
    </row>
    <row r="38" spans="1:2" x14ac:dyDescent="0.25">
      <c r="A38"/>
      <c r="B38"/>
    </row>
    <row r="39" spans="1:2" x14ac:dyDescent="0.25">
      <c r="A39"/>
      <c r="B39"/>
    </row>
    <row r="40" spans="1:2" x14ac:dyDescent="0.25">
      <c r="A40"/>
      <c r="B40"/>
    </row>
    <row r="41" spans="1:2" x14ac:dyDescent="0.25">
      <c r="A41"/>
      <c r="B41"/>
    </row>
    <row r="42" spans="1:2" x14ac:dyDescent="0.25">
      <c r="A42"/>
      <c r="B42"/>
    </row>
    <row r="43" spans="1:2" x14ac:dyDescent="0.25">
      <c r="A43"/>
      <c r="B43"/>
    </row>
    <row r="44" spans="1:2" ht="39.65" customHeight="1" x14ac:dyDescent="0.25">
      <c r="A44"/>
      <c r="B44"/>
    </row>
    <row r="45" spans="1:2" x14ac:dyDescent="0.25">
      <c r="A45"/>
      <c r="B45"/>
    </row>
    <row r="46" spans="1:2" ht="27.65" customHeight="1" x14ac:dyDescent="0.25">
      <c r="A46"/>
      <c r="B46"/>
    </row>
    <row r="47" spans="1:2" x14ac:dyDescent="0.25">
      <c r="A47"/>
      <c r="B47"/>
    </row>
    <row r="48" spans="1:2"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row r="59" spans="1:2" x14ac:dyDescent="0.25">
      <c r="A59"/>
      <c r="B59"/>
    </row>
    <row r="60" spans="1:2" x14ac:dyDescent="0.25">
      <c r="A60"/>
      <c r="B60"/>
    </row>
    <row r="61" spans="1:2" x14ac:dyDescent="0.25">
      <c r="A61"/>
      <c r="B61"/>
    </row>
    <row r="62" spans="1:2" x14ac:dyDescent="0.25">
      <c r="A62"/>
      <c r="B62"/>
    </row>
    <row r="63" spans="1:2" x14ac:dyDescent="0.25">
      <c r="A63"/>
      <c r="B63"/>
    </row>
    <row r="64" spans="1:2" x14ac:dyDescent="0.25">
      <c r="A64"/>
      <c r="B64"/>
    </row>
    <row r="65" spans="1:2" x14ac:dyDescent="0.25">
      <c r="A65"/>
      <c r="B65"/>
    </row>
  </sheetData>
  <sheetProtection algorithmName="SHA-512" hashValue="VaECFb5ADcka4dpmFsHfxCgtLMgHmANIB/mHR1d4PmtlhD6ZSssYBZW41Y60a7uYAdkwo7hyaKOadwQRQpgnnQ==" saltValue="NlJBbQonO9NUF5V3n7XiBQ==" spinCount="100000" sheet="1" objects="1" scenarios="1"/>
  <conditionalFormatting sqref="A6:A21">
    <cfRule type="expression" dxfId="815" priority="9" stopIfTrue="1">
      <formula>MOD(ROW(),2)=0</formula>
    </cfRule>
    <cfRule type="expression" dxfId="814" priority="10" stopIfTrue="1">
      <formula>MOD(ROW(),2)&lt;&gt;0</formula>
    </cfRule>
  </conditionalFormatting>
  <conditionalFormatting sqref="A26:A31">
    <cfRule type="expression" dxfId="813" priority="15" stopIfTrue="1">
      <formula>MOD(ROW(),2)=0</formula>
    </cfRule>
    <cfRule type="expression" dxfId="812" priority="16" stopIfTrue="1">
      <formula>MOD(ROW(),2)&lt;&gt;0</formula>
    </cfRule>
  </conditionalFormatting>
  <conditionalFormatting sqref="B6:D21">
    <cfRule type="expression" dxfId="811" priority="1" stopIfTrue="1">
      <formula>MOD(ROW(),2)=0</formula>
    </cfRule>
    <cfRule type="expression" dxfId="810" priority="2" stopIfTrue="1">
      <formula>MOD(ROW(),2)&lt;&gt;0</formula>
    </cfRule>
  </conditionalFormatting>
  <conditionalFormatting sqref="B26:D31">
    <cfRule type="expression" dxfId="809" priority="17" stopIfTrue="1">
      <formula>MOD(ROW(),2)=0</formula>
    </cfRule>
    <cfRule type="expression" dxfId="808" priority="18"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38"/>
  <dimension ref="A1:L65"/>
  <sheetViews>
    <sheetView showGridLines="0" zoomScale="85" zoomScaleNormal="85" workbookViewId="0">
      <selection activeCell="I26" sqref="I26"/>
    </sheetView>
  </sheetViews>
  <sheetFormatPr defaultColWidth="10" defaultRowHeight="12.5" x14ac:dyDescent="0.25"/>
  <cols>
    <col min="1" max="1" width="31.54296875" style="27" customWidth="1"/>
    <col min="2" max="4" width="22.54296875" style="27" customWidth="1"/>
    <col min="5" max="16384" width="10" style="27"/>
  </cols>
  <sheetData>
    <row r="1" spans="1:12" ht="20" x14ac:dyDescent="0.4">
      <c r="A1" s="39" t="s">
        <v>0</v>
      </c>
      <c r="B1" s="40"/>
      <c r="C1" s="40"/>
      <c r="D1" s="40"/>
      <c r="E1" s="40"/>
      <c r="F1" s="40"/>
      <c r="G1" s="40"/>
      <c r="H1" s="40"/>
      <c r="I1" s="40"/>
      <c r="L1" s="84"/>
    </row>
    <row r="2" spans="1:12" ht="15.5" x14ac:dyDescent="0.35">
      <c r="A2" s="41" t="str">
        <f>IF(title="&gt; Enter workbook title here","Enter workbook title in Cover sheet",title)</f>
        <v>Police_EW - Consolidated Factor Spreadsheet</v>
      </c>
      <c r="B2" s="42"/>
      <c r="C2" s="42"/>
      <c r="D2" s="42"/>
      <c r="E2" s="42"/>
      <c r="F2" s="42"/>
      <c r="G2" s="42"/>
      <c r="H2" s="42"/>
      <c r="I2" s="42"/>
    </row>
    <row r="3" spans="1:12" ht="15.5" x14ac:dyDescent="0.35">
      <c r="A3" s="43" t="str">
        <f>TABLE_FACTOR_TYPE_1&amp;" - x-"&amp;TABLE_SERIES_NUMBER_1</f>
        <v>CETV - x-210</v>
      </c>
      <c r="B3" s="42"/>
      <c r="C3" s="42"/>
      <c r="D3" s="42"/>
      <c r="E3" s="42"/>
      <c r="F3" s="42"/>
      <c r="G3" s="42"/>
      <c r="H3" s="42"/>
      <c r="I3" s="42"/>
    </row>
    <row r="4" spans="1:12" x14ac:dyDescent="0.25">
      <c r="A4" s="44"/>
    </row>
    <row r="6" spans="1:12" ht="13" x14ac:dyDescent="0.3">
      <c r="A6" s="173" t="s">
        <v>610</v>
      </c>
      <c r="B6" s="73" t="s">
        <v>611</v>
      </c>
      <c r="C6" s="73"/>
      <c r="D6" s="172"/>
    </row>
    <row r="7" spans="1:12" x14ac:dyDescent="0.25">
      <c r="A7" s="174" t="s">
        <v>274</v>
      </c>
      <c r="B7" s="74" t="s">
        <v>72</v>
      </c>
      <c r="C7" s="74"/>
      <c r="D7" s="172"/>
    </row>
    <row r="8" spans="1:12" x14ac:dyDescent="0.25">
      <c r="A8" s="174" t="s">
        <v>275</v>
      </c>
      <c r="B8" s="74">
        <v>2006</v>
      </c>
      <c r="C8" s="74"/>
      <c r="D8" s="172"/>
    </row>
    <row r="9" spans="1:12" x14ac:dyDescent="0.25">
      <c r="A9" s="174" t="s">
        <v>276</v>
      </c>
      <c r="B9" s="74" t="s">
        <v>288</v>
      </c>
      <c r="C9" s="74"/>
      <c r="D9" s="172"/>
    </row>
    <row r="10" spans="1:12" ht="16.5" customHeight="1" x14ac:dyDescent="0.25">
      <c r="A10" s="174" t="s">
        <v>6</v>
      </c>
      <c r="B10" s="74" t="s">
        <v>311</v>
      </c>
      <c r="C10" s="74"/>
      <c r="D10" s="172"/>
    </row>
    <row r="11" spans="1:12" x14ac:dyDescent="0.25">
      <c r="A11" s="174" t="s">
        <v>277</v>
      </c>
      <c r="B11" s="74" t="s">
        <v>290</v>
      </c>
      <c r="C11" s="74"/>
      <c r="D11" s="172"/>
    </row>
    <row r="12" spans="1:12" x14ac:dyDescent="0.25">
      <c r="A12" s="174" t="s">
        <v>278</v>
      </c>
      <c r="B12" s="74" t="s">
        <v>291</v>
      </c>
      <c r="C12" s="74"/>
      <c r="D12" s="172"/>
    </row>
    <row r="13" spans="1:12" x14ac:dyDescent="0.25">
      <c r="A13" s="174" t="s">
        <v>618</v>
      </c>
      <c r="B13" s="74">
        <v>1</v>
      </c>
      <c r="C13" s="74"/>
      <c r="D13" s="172"/>
    </row>
    <row r="14" spans="1:12" x14ac:dyDescent="0.25">
      <c r="A14" s="174" t="s">
        <v>280</v>
      </c>
      <c r="B14" s="74">
        <v>210</v>
      </c>
      <c r="C14" s="74"/>
      <c r="D14" s="172"/>
    </row>
    <row r="15" spans="1:12" x14ac:dyDescent="0.25">
      <c r="A15" s="174" t="s">
        <v>621</v>
      </c>
      <c r="B15" s="74">
        <v>210</v>
      </c>
      <c r="C15" s="74"/>
      <c r="D15" s="172"/>
    </row>
    <row r="16" spans="1:12" x14ac:dyDescent="0.25">
      <c r="A16" s="174" t="s">
        <v>282</v>
      </c>
      <c r="B16" s="74" t="s">
        <v>333</v>
      </c>
      <c r="C16" s="74"/>
      <c r="D16" s="172"/>
    </row>
    <row r="17" spans="1:4" ht="28.25" customHeight="1" x14ac:dyDescent="0.25">
      <c r="A17" s="170" t="s">
        <v>693</v>
      </c>
      <c r="B17" s="180"/>
      <c r="C17" s="180"/>
      <c r="D17" s="172"/>
    </row>
    <row r="18" spans="1:4" x14ac:dyDescent="0.25">
      <c r="A18" s="174" t="s">
        <v>284</v>
      </c>
      <c r="B18" s="181" t="str">
        <f>"24 May 2023"</f>
        <v>24 May 2023</v>
      </c>
      <c r="C18" s="181"/>
      <c r="D18" s="172"/>
    </row>
    <row r="19" spans="1:4" x14ac:dyDescent="0.25">
      <c r="A19" s="174" t="s">
        <v>285</v>
      </c>
      <c r="B19" s="181"/>
      <c r="C19" s="181"/>
      <c r="D19" s="172"/>
    </row>
    <row r="20" spans="1:4" x14ac:dyDescent="0.25">
      <c r="A20" s="174" t="s">
        <v>286</v>
      </c>
      <c r="B20" s="74" t="s">
        <v>294</v>
      </c>
      <c r="C20" s="74"/>
      <c r="D20" s="172"/>
    </row>
    <row r="21" spans="1:4" x14ac:dyDescent="0.25">
      <c r="A21" s="174" t="s">
        <v>287</v>
      </c>
      <c r="B21" s="74" t="s">
        <v>295</v>
      </c>
      <c r="C21" s="74"/>
      <c r="D21" s="172"/>
    </row>
    <row r="23" spans="1:4" x14ac:dyDescent="0.25">
      <c r="B23" s="84" t="str">
        <f>HYPERLINK("#'Factor List'!A1","Back to Factor List")</f>
        <v>Back to Factor List</v>
      </c>
    </row>
    <row r="24" spans="1:4" x14ac:dyDescent="0.25">
      <c r="B24" s="84" t="str">
        <f>HYPERLINK("#'Assumptions'!A1","Assumptions")</f>
        <v>Assumptions</v>
      </c>
    </row>
    <row r="26" spans="1:4" ht="26" x14ac:dyDescent="0.25">
      <c r="A26" s="80" t="s">
        <v>694</v>
      </c>
      <c r="B26" s="80" t="s">
        <v>695</v>
      </c>
      <c r="C26" s="80" t="s">
        <v>701</v>
      </c>
      <c r="D26" s="80" t="s">
        <v>696</v>
      </c>
    </row>
    <row r="27" spans="1:4" x14ac:dyDescent="0.25">
      <c r="A27" s="81">
        <v>55</v>
      </c>
      <c r="B27" s="82">
        <v>24.12</v>
      </c>
      <c r="C27" s="82">
        <v>1</v>
      </c>
      <c r="D27" s="82">
        <v>3.3</v>
      </c>
    </row>
    <row r="28" spans="1:4" x14ac:dyDescent="0.25">
      <c r="A28" s="81">
        <v>56</v>
      </c>
      <c r="B28" s="82">
        <v>23.53</v>
      </c>
      <c r="C28" s="82">
        <v>1</v>
      </c>
      <c r="D28" s="82">
        <v>3.32</v>
      </c>
    </row>
    <row r="29" spans="1:4" x14ac:dyDescent="0.25">
      <c r="A29" s="81">
        <v>57</v>
      </c>
      <c r="B29" s="82">
        <v>22.94</v>
      </c>
      <c r="C29" s="82">
        <v>1</v>
      </c>
      <c r="D29" s="82">
        <v>3.35</v>
      </c>
    </row>
    <row r="30" spans="1:4" x14ac:dyDescent="0.25">
      <c r="A30" s="81">
        <v>58</v>
      </c>
      <c r="B30" s="82">
        <v>22.33</v>
      </c>
      <c r="C30" s="82">
        <v>1</v>
      </c>
      <c r="D30" s="82">
        <v>3.37</v>
      </c>
    </row>
    <row r="31" spans="1:4" x14ac:dyDescent="0.25">
      <c r="A31" s="81">
        <v>59</v>
      </c>
      <c r="B31" s="82">
        <v>21.72</v>
      </c>
      <c r="C31" s="82">
        <v>1</v>
      </c>
      <c r="D31" s="82">
        <v>3.38</v>
      </c>
    </row>
    <row r="32" spans="1:4" x14ac:dyDescent="0.25">
      <c r="A32" s="81">
        <v>60</v>
      </c>
      <c r="B32" s="82">
        <v>21.11</v>
      </c>
      <c r="C32" s="82">
        <v>1</v>
      </c>
      <c r="D32" s="82">
        <v>3.39</v>
      </c>
    </row>
    <row r="33" spans="1:4" x14ac:dyDescent="0.25">
      <c r="A33" s="81">
        <v>61</v>
      </c>
      <c r="B33" s="82">
        <v>20.48</v>
      </c>
      <c r="C33" s="82">
        <v>1</v>
      </c>
      <c r="D33" s="82">
        <v>3.41</v>
      </c>
    </row>
    <row r="34" spans="1:4" x14ac:dyDescent="0.25">
      <c r="A34" s="81">
        <v>62</v>
      </c>
      <c r="B34" s="82">
        <v>19.86</v>
      </c>
      <c r="C34" s="82">
        <v>1</v>
      </c>
      <c r="D34" s="82">
        <v>3.43</v>
      </c>
    </row>
    <row r="35" spans="1:4" x14ac:dyDescent="0.25">
      <c r="A35" s="81">
        <v>63</v>
      </c>
      <c r="B35" s="82">
        <v>19.22</v>
      </c>
      <c r="C35" s="82">
        <v>1</v>
      </c>
      <c r="D35" s="82">
        <v>3.45</v>
      </c>
    </row>
    <row r="36" spans="1:4" x14ac:dyDescent="0.25">
      <c r="A36" s="81">
        <v>64</v>
      </c>
      <c r="B36" s="82">
        <v>18.59</v>
      </c>
      <c r="C36" s="82">
        <v>1</v>
      </c>
      <c r="D36" s="82">
        <v>3.33</v>
      </c>
    </row>
    <row r="37" spans="1:4" x14ac:dyDescent="0.25">
      <c r="A37"/>
      <c r="B37"/>
    </row>
    <row r="38" spans="1:4" x14ac:dyDescent="0.25">
      <c r="A38"/>
      <c r="B38"/>
    </row>
    <row r="39" spans="1:4" x14ac:dyDescent="0.25">
      <c r="A39"/>
      <c r="B39"/>
    </row>
    <row r="40" spans="1:4" x14ac:dyDescent="0.25">
      <c r="A40"/>
      <c r="B40"/>
    </row>
    <row r="41" spans="1:4" x14ac:dyDescent="0.25">
      <c r="A41"/>
      <c r="B41"/>
    </row>
    <row r="42" spans="1:4" x14ac:dyDescent="0.25">
      <c r="A42"/>
      <c r="B42"/>
    </row>
    <row r="43" spans="1:4" x14ac:dyDescent="0.25">
      <c r="A43"/>
      <c r="B43"/>
    </row>
    <row r="44" spans="1:4" ht="39.65" customHeight="1" x14ac:dyDescent="0.25">
      <c r="A44"/>
      <c r="B44"/>
    </row>
    <row r="45" spans="1:4" x14ac:dyDescent="0.25">
      <c r="A45"/>
      <c r="B45"/>
    </row>
    <row r="46" spans="1:4" ht="27.65" customHeight="1" x14ac:dyDescent="0.25">
      <c r="A46"/>
      <c r="B46"/>
    </row>
    <row r="47" spans="1:4" x14ac:dyDescent="0.25">
      <c r="A47"/>
      <c r="B47"/>
    </row>
    <row r="48" spans="1:4"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row r="59" spans="1:2" x14ac:dyDescent="0.25">
      <c r="A59"/>
      <c r="B59"/>
    </row>
    <row r="60" spans="1:2" x14ac:dyDescent="0.25">
      <c r="A60"/>
      <c r="B60"/>
    </row>
    <row r="61" spans="1:2" x14ac:dyDescent="0.25">
      <c r="A61"/>
      <c r="B61"/>
    </row>
    <row r="62" spans="1:2" x14ac:dyDescent="0.25">
      <c r="A62"/>
      <c r="B62"/>
    </row>
    <row r="63" spans="1:2" x14ac:dyDescent="0.25">
      <c r="A63"/>
      <c r="B63"/>
    </row>
    <row r="64" spans="1:2" x14ac:dyDescent="0.25">
      <c r="A64"/>
      <c r="B64"/>
    </row>
    <row r="65" spans="1:2" x14ac:dyDescent="0.25">
      <c r="A65"/>
      <c r="B65"/>
    </row>
  </sheetData>
  <sheetProtection algorithmName="SHA-512" hashValue="JO1CIOm9YGAETWdHQhu8koxDW5Ft7jWvcBhseeNtwSWJzh2XOeWJ3/4mQ/QvyEMDGDlRs1xTXT8jIBMeluFl1w==" saltValue="z9+bd26b7YTWFf1TGCXimg==" spinCount="100000" sheet="1" objects="1" scenarios="1"/>
  <conditionalFormatting sqref="A6:A21">
    <cfRule type="expression" dxfId="807" priority="9" stopIfTrue="1">
      <formula>MOD(ROW(),2)=0</formula>
    </cfRule>
    <cfRule type="expression" dxfId="806" priority="10" stopIfTrue="1">
      <formula>MOD(ROW(),2)&lt;&gt;0</formula>
    </cfRule>
  </conditionalFormatting>
  <conditionalFormatting sqref="A26:A36">
    <cfRule type="expression" dxfId="805" priority="15" stopIfTrue="1">
      <formula>MOD(ROW(),2)=0</formula>
    </cfRule>
    <cfRule type="expression" dxfId="804" priority="16" stopIfTrue="1">
      <formula>MOD(ROW(),2)&lt;&gt;0</formula>
    </cfRule>
  </conditionalFormatting>
  <conditionalFormatting sqref="B6:D21">
    <cfRule type="expression" dxfId="803" priority="1" stopIfTrue="1">
      <formula>MOD(ROW(),2)=0</formula>
    </cfRule>
    <cfRule type="expression" dxfId="802" priority="2" stopIfTrue="1">
      <formula>MOD(ROW(),2)&lt;&gt;0</formula>
    </cfRule>
  </conditionalFormatting>
  <conditionalFormatting sqref="B26:D36">
    <cfRule type="expression" dxfId="801" priority="17" stopIfTrue="1">
      <formula>MOD(ROW(),2)=0</formula>
    </cfRule>
    <cfRule type="expression" dxfId="800" priority="18"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39"/>
  <dimension ref="A1:L65"/>
  <sheetViews>
    <sheetView showGridLines="0" zoomScale="85" zoomScaleNormal="85" workbookViewId="0">
      <selection activeCell="I26" sqref="I26"/>
    </sheetView>
  </sheetViews>
  <sheetFormatPr defaultColWidth="10" defaultRowHeight="12.5" x14ac:dyDescent="0.25"/>
  <cols>
    <col min="1" max="1" width="31.54296875" style="27" customWidth="1"/>
    <col min="2" max="4" width="22.54296875" style="27" customWidth="1"/>
    <col min="5" max="16384" width="10" style="27"/>
  </cols>
  <sheetData>
    <row r="1" spans="1:12" ht="20" x14ac:dyDescent="0.4">
      <c r="A1" s="39" t="s">
        <v>0</v>
      </c>
      <c r="B1" s="40"/>
      <c r="C1" s="40"/>
      <c r="D1" s="40"/>
      <c r="E1" s="40"/>
      <c r="F1" s="40"/>
      <c r="G1" s="40"/>
      <c r="H1" s="40"/>
      <c r="I1" s="40"/>
      <c r="L1" s="84"/>
    </row>
    <row r="2" spans="1:12" ht="15.5" x14ac:dyDescent="0.35">
      <c r="A2" s="41" t="str">
        <f>IF(title="&gt; Enter workbook title here","Enter workbook title in Cover sheet",title)</f>
        <v>Police_EW - Consolidated Factor Spreadsheet</v>
      </c>
      <c r="B2" s="42"/>
      <c r="C2" s="42"/>
      <c r="D2" s="42"/>
      <c r="E2" s="42"/>
      <c r="F2" s="42"/>
      <c r="G2" s="42"/>
      <c r="H2" s="42"/>
      <c r="I2" s="42"/>
    </row>
    <row r="3" spans="1:12" ht="15.5" x14ac:dyDescent="0.35">
      <c r="A3" s="43" t="str">
        <f>TABLE_FACTOR_TYPE_1&amp;" - x-"&amp;TABLE_SERIES_NUMBER_1</f>
        <v>CETV - x-211</v>
      </c>
      <c r="B3" s="42"/>
      <c r="C3" s="42"/>
      <c r="D3" s="42"/>
      <c r="E3" s="42"/>
      <c r="F3" s="42"/>
      <c r="G3" s="42"/>
      <c r="H3" s="42"/>
      <c r="I3" s="42"/>
    </row>
    <row r="4" spans="1:12" x14ac:dyDescent="0.25">
      <c r="A4" s="44"/>
    </row>
    <row r="6" spans="1:12" ht="13" x14ac:dyDescent="0.3">
      <c r="A6" s="173" t="s">
        <v>610</v>
      </c>
      <c r="B6" s="73" t="s">
        <v>611</v>
      </c>
      <c r="C6" s="73"/>
      <c r="D6" s="172"/>
    </row>
    <row r="7" spans="1:12" x14ac:dyDescent="0.25">
      <c r="A7" s="174" t="s">
        <v>274</v>
      </c>
      <c r="B7" s="74" t="s">
        <v>72</v>
      </c>
      <c r="C7" s="74"/>
      <c r="D7" s="172"/>
    </row>
    <row r="8" spans="1:12" x14ac:dyDescent="0.25">
      <c r="A8" s="174" t="s">
        <v>275</v>
      </c>
      <c r="B8" s="74">
        <v>2006</v>
      </c>
      <c r="C8" s="74"/>
      <c r="D8" s="172"/>
    </row>
    <row r="9" spans="1:12" x14ac:dyDescent="0.25">
      <c r="A9" s="174" t="s">
        <v>276</v>
      </c>
      <c r="B9" s="74" t="s">
        <v>288</v>
      </c>
      <c r="C9" s="74"/>
      <c r="D9" s="172"/>
    </row>
    <row r="10" spans="1:12" ht="14.75" customHeight="1" x14ac:dyDescent="0.25">
      <c r="A10" s="174" t="s">
        <v>6</v>
      </c>
      <c r="B10" s="74" t="s">
        <v>311</v>
      </c>
      <c r="C10" s="74"/>
      <c r="D10" s="172"/>
    </row>
    <row r="11" spans="1:12" x14ac:dyDescent="0.25">
      <c r="A11" s="174" t="s">
        <v>277</v>
      </c>
      <c r="B11" s="74" t="s">
        <v>300</v>
      </c>
      <c r="C11" s="74"/>
      <c r="D11" s="172"/>
    </row>
    <row r="12" spans="1:12" x14ac:dyDescent="0.25">
      <c r="A12" s="174" t="s">
        <v>278</v>
      </c>
      <c r="B12" s="74" t="s">
        <v>291</v>
      </c>
      <c r="C12" s="74"/>
      <c r="D12" s="172"/>
    </row>
    <row r="13" spans="1:12" x14ac:dyDescent="0.25">
      <c r="A13" s="174" t="s">
        <v>618</v>
      </c>
      <c r="B13" s="74">
        <v>1</v>
      </c>
      <c r="C13" s="74"/>
      <c r="D13" s="172"/>
    </row>
    <row r="14" spans="1:12" x14ac:dyDescent="0.25">
      <c r="A14" s="174" t="s">
        <v>280</v>
      </c>
      <c r="B14" s="74">
        <v>211</v>
      </c>
      <c r="C14" s="74"/>
      <c r="D14" s="172"/>
    </row>
    <row r="15" spans="1:12" x14ac:dyDescent="0.25">
      <c r="A15" s="174" t="s">
        <v>621</v>
      </c>
      <c r="B15" s="74">
        <v>211</v>
      </c>
      <c r="C15" s="74"/>
      <c r="D15" s="172"/>
    </row>
    <row r="16" spans="1:12" x14ac:dyDescent="0.25">
      <c r="A16" s="174" t="s">
        <v>282</v>
      </c>
      <c r="B16" s="74" t="s">
        <v>335</v>
      </c>
      <c r="C16" s="74"/>
      <c r="D16" s="172"/>
    </row>
    <row r="17" spans="1:4" ht="24.65" customHeight="1" x14ac:dyDescent="0.25">
      <c r="A17" s="170" t="s">
        <v>693</v>
      </c>
      <c r="B17" s="180"/>
      <c r="C17" s="180"/>
      <c r="D17" s="172"/>
    </row>
    <row r="18" spans="1:4" x14ac:dyDescent="0.25">
      <c r="A18" s="174" t="s">
        <v>284</v>
      </c>
      <c r="B18" s="181" t="str">
        <f>"24 May 2023"</f>
        <v>24 May 2023</v>
      </c>
      <c r="C18" s="181"/>
      <c r="D18" s="172"/>
    </row>
    <row r="19" spans="1:4" x14ac:dyDescent="0.25">
      <c r="A19" s="174" t="s">
        <v>285</v>
      </c>
      <c r="B19" s="181"/>
      <c r="C19" s="181"/>
      <c r="D19" s="172"/>
    </row>
    <row r="20" spans="1:4" x14ac:dyDescent="0.25">
      <c r="A20" s="174" t="s">
        <v>286</v>
      </c>
      <c r="B20" s="74" t="s">
        <v>294</v>
      </c>
      <c r="C20" s="74"/>
      <c r="D20" s="172"/>
    </row>
    <row r="21" spans="1:4" x14ac:dyDescent="0.25">
      <c r="A21" s="174" t="s">
        <v>287</v>
      </c>
      <c r="B21" s="74" t="s">
        <v>295</v>
      </c>
      <c r="C21" s="74"/>
      <c r="D21" s="172"/>
    </row>
    <row r="23" spans="1:4" x14ac:dyDescent="0.25">
      <c r="B23" s="84" t="str">
        <f>HYPERLINK("#'Factor List'!A1","Back to Factor List")</f>
        <v>Back to Factor List</v>
      </c>
    </row>
    <row r="24" spans="1:4" x14ac:dyDescent="0.25">
      <c r="B24" s="84" t="str">
        <f>HYPERLINK("#'Assumptions'!A1","Assumptions")</f>
        <v>Assumptions</v>
      </c>
    </row>
    <row r="26" spans="1:4" ht="26" x14ac:dyDescent="0.25">
      <c r="A26" s="80" t="s">
        <v>694</v>
      </c>
      <c r="B26" s="80" t="s">
        <v>695</v>
      </c>
      <c r="C26" s="80" t="s">
        <v>701</v>
      </c>
      <c r="D26" s="80" t="s">
        <v>696</v>
      </c>
    </row>
    <row r="27" spans="1:4" x14ac:dyDescent="0.25">
      <c r="A27" s="81">
        <v>55</v>
      </c>
      <c r="B27" s="82">
        <v>24.12</v>
      </c>
      <c r="C27" s="82">
        <v>1</v>
      </c>
      <c r="D27" s="82">
        <v>3.3</v>
      </c>
    </row>
    <row r="28" spans="1:4" x14ac:dyDescent="0.25">
      <c r="A28" s="81">
        <v>56</v>
      </c>
      <c r="B28" s="82">
        <v>23.53</v>
      </c>
      <c r="C28" s="82">
        <v>1</v>
      </c>
      <c r="D28" s="82">
        <v>3.32</v>
      </c>
    </row>
    <row r="29" spans="1:4" x14ac:dyDescent="0.25">
      <c r="A29" s="81">
        <v>57</v>
      </c>
      <c r="B29" s="82">
        <v>22.94</v>
      </c>
      <c r="C29" s="82">
        <v>1</v>
      </c>
      <c r="D29" s="82">
        <v>3.35</v>
      </c>
    </row>
    <row r="30" spans="1:4" x14ac:dyDescent="0.25">
      <c r="A30" s="81">
        <v>58</v>
      </c>
      <c r="B30" s="82">
        <v>22.33</v>
      </c>
      <c r="C30" s="82">
        <v>1</v>
      </c>
      <c r="D30" s="82">
        <v>3.37</v>
      </c>
    </row>
    <row r="31" spans="1:4" x14ac:dyDescent="0.25">
      <c r="A31" s="81">
        <v>59</v>
      </c>
      <c r="B31" s="82">
        <v>21.72</v>
      </c>
      <c r="C31" s="82">
        <v>1</v>
      </c>
      <c r="D31" s="82">
        <v>3.38</v>
      </c>
    </row>
    <row r="32" spans="1:4" x14ac:dyDescent="0.25">
      <c r="A32" s="81">
        <v>60</v>
      </c>
      <c r="B32" s="82">
        <v>21.11</v>
      </c>
      <c r="C32" s="82">
        <v>1</v>
      </c>
      <c r="D32" s="82">
        <v>3.39</v>
      </c>
    </row>
    <row r="33" spans="1:4" x14ac:dyDescent="0.25">
      <c r="A33" s="81">
        <v>61</v>
      </c>
      <c r="B33" s="82">
        <v>20.48</v>
      </c>
      <c r="C33" s="82">
        <v>1</v>
      </c>
      <c r="D33" s="82">
        <v>3.41</v>
      </c>
    </row>
    <row r="34" spans="1:4" x14ac:dyDescent="0.25">
      <c r="A34" s="81">
        <v>62</v>
      </c>
      <c r="B34" s="82">
        <v>19.86</v>
      </c>
      <c r="C34" s="82">
        <v>1</v>
      </c>
      <c r="D34" s="82">
        <v>3.43</v>
      </c>
    </row>
    <row r="35" spans="1:4" x14ac:dyDescent="0.25">
      <c r="A35" s="81">
        <v>63</v>
      </c>
      <c r="B35" s="82">
        <v>19.22</v>
      </c>
      <c r="C35" s="82">
        <v>1</v>
      </c>
      <c r="D35" s="82">
        <v>3.45</v>
      </c>
    </row>
    <row r="36" spans="1:4" x14ac:dyDescent="0.25">
      <c r="A36" s="81">
        <v>64</v>
      </c>
      <c r="B36" s="82">
        <v>18.59</v>
      </c>
      <c r="C36" s="82">
        <v>1</v>
      </c>
      <c r="D36" s="82">
        <v>3.33</v>
      </c>
    </row>
    <row r="37" spans="1:4" x14ac:dyDescent="0.25">
      <c r="A37"/>
      <c r="B37"/>
    </row>
    <row r="38" spans="1:4" x14ac:dyDescent="0.25">
      <c r="A38"/>
      <c r="B38"/>
    </row>
    <row r="39" spans="1:4" x14ac:dyDescent="0.25">
      <c r="A39"/>
      <c r="B39"/>
    </row>
    <row r="40" spans="1:4" x14ac:dyDescent="0.25">
      <c r="A40"/>
      <c r="B40"/>
    </row>
    <row r="41" spans="1:4" x14ac:dyDescent="0.25">
      <c r="A41"/>
      <c r="B41"/>
    </row>
    <row r="42" spans="1:4" x14ac:dyDescent="0.25">
      <c r="A42"/>
      <c r="B42"/>
    </row>
    <row r="43" spans="1:4" x14ac:dyDescent="0.25">
      <c r="A43"/>
      <c r="B43"/>
    </row>
    <row r="44" spans="1:4" ht="39.65" customHeight="1" x14ac:dyDescent="0.25">
      <c r="A44"/>
      <c r="B44"/>
    </row>
    <row r="45" spans="1:4" x14ac:dyDescent="0.25">
      <c r="A45"/>
      <c r="B45"/>
    </row>
    <row r="46" spans="1:4" ht="27.65" customHeight="1" x14ac:dyDescent="0.25">
      <c r="A46"/>
      <c r="B46"/>
    </row>
    <row r="47" spans="1:4" x14ac:dyDescent="0.25">
      <c r="A47"/>
      <c r="B47"/>
    </row>
    <row r="48" spans="1:4"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row r="59" spans="1:2" x14ac:dyDescent="0.25">
      <c r="A59"/>
      <c r="B59"/>
    </row>
    <row r="60" spans="1:2" x14ac:dyDescent="0.25">
      <c r="A60"/>
      <c r="B60"/>
    </row>
    <row r="61" spans="1:2" x14ac:dyDescent="0.25">
      <c r="A61"/>
      <c r="B61"/>
    </row>
    <row r="62" spans="1:2" x14ac:dyDescent="0.25">
      <c r="A62"/>
      <c r="B62"/>
    </row>
    <row r="63" spans="1:2" x14ac:dyDescent="0.25">
      <c r="A63"/>
      <c r="B63"/>
    </row>
    <row r="64" spans="1:2" x14ac:dyDescent="0.25">
      <c r="A64"/>
      <c r="B64"/>
    </row>
    <row r="65" spans="1:2" x14ac:dyDescent="0.25">
      <c r="A65"/>
      <c r="B65"/>
    </row>
  </sheetData>
  <sheetProtection algorithmName="SHA-512" hashValue="rYXO3WLaBMWSTA8Y/zxvnRkgmM4ovfhMmWFuy/1NH8B2MTKPj6KTktNLqHTi1djY9uzbS8awhuihN0IEaVXpmQ==" saltValue="19qRh4saV4wWiEmNl+nyug==" spinCount="100000" sheet="1" objects="1" scenarios="1"/>
  <conditionalFormatting sqref="A6:A21">
    <cfRule type="expression" dxfId="799" priority="9" stopIfTrue="1">
      <formula>MOD(ROW(),2)=0</formula>
    </cfRule>
    <cfRule type="expression" dxfId="798" priority="10" stopIfTrue="1">
      <formula>MOD(ROW(),2)&lt;&gt;0</formula>
    </cfRule>
  </conditionalFormatting>
  <conditionalFormatting sqref="A26:A36">
    <cfRule type="expression" dxfId="797" priority="15" stopIfTrue="1">
      <formula>MOD(ROW(),2)=0</formula>
    </cfRule>
    <cfRule type="expression" dxfId="796" priority="16" stopIfTrue="1">
      <formula>MOD(ROW(),2)&lt;&gt;0</formula>
    </cfRule>
  </conditionalFormatting>
  <conditionalFormatting sqref="B6:D21">
    <cfRule type="expression" dxfId="795" priority="1" stopIfTrue="1">
      <formula>MOD(ROW(),2)=0</formula>
    </cfRule>
    <cfRule type="expression" dxfId="794" priority="2" stopIfTrue="1">
      <formula>MOD(ROW(),2)&lt;&gt;0</formula>
    </cfRule>
  </conditionalFormatting>
  <conditionalFormatting sqref="B26:D36">
    <cfRule type="expression" dxfId="793" priority="17" stopIfTrue="1">
      <formula>MOD(ROW(),2)=0</formula>
    </cfRule>
    <cfRule type="expression" dxfId="792" priority="18"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40"/>
  <dimension ref="A1:L73"/>
  <sheetViews>
    <sheetView showGridLines="0" zoomScale="85" zoomScaleNormal="85" workbookViewId="0">
      <selection activeCell="B23" sqref="B23"/>
    </sheetView>
  </sheetViews>
  <sheetFormatPr defaultColWidth="10" defaultRowHeight="12.5" x14ac:dyDescent="0.25"/>
  <cols>
    <col min="1" max="1" width="31.54296875" style="27" customWidth="1"/>
    <col min="2" max="3" width="22.54296875" style="27" customWidth="1"/>
    <col min="4" max="4" width="10" style="27" customWidth="1"/>
    <col min="5" max="16384" width="10" style="27"/>
  </cols>
  <sheetData>
    <row r="1" spans="1:12" ht="20" x14ac:dyDescent="0.4">
      <c r="A1" s="39" t="s">
        <v>0</v>
      </c>
      <c r="B1" s="40"/>
      <c r="C1" s="40"/>
      <c r="D1" s="40"/>
      <c r="E1" s="40"/>
      <c r="F1" s="40"/>
      <c r="G1" s="40"/>
      <c r="H1" s="40"/>
      <c r="I1" s="40"/>
      <c r="L1" s="84"/>
    </row>
    <row r="2" spans="1:12" ht="15.5" x14ac:dyDescent="0.35">
      <c r="A2" s="41" t="str">
        <f>IF(title="&gt; Enter workbook title here","Enter workbook title in Cover sheet",title)</f>
        <v>Police_EW - Consolidated Factor Spreadsheet</v>
      </c>
      <c r="B2" s="42"/>
      <c r="C2" s="42"/>
      <c r="D2" s="42"/>
      <c r="E2" s="42"/>
      <c r="F2" s="42"/>
      <c r="G2" s="42"/>
      <c r="H2" s="42"/>
      <c r="I2" s="42"/>
    </row>
    <row r="3" spans="1:12" ht="15.5" x14ac:dyDescent="0.35">
      <c r="A3" s="43" t="str">
        <f>TABLE_FACTOR_TYPE_1&amp;" - x-"&amp;TABLE_SERIES_NUMBER_1</f>
        <v>CETV - x-212</v>
      </c>
      <c r="B3" s="42"/>
      <c r="C3" s="42"/>
      <c r="D3" s="42"/>
      <c r="E3" s="42"/>
      <c r="F3" s="42"/>
      <c r="G3" s="42"/>
      <c r="H3" s="42"/>
      <c r="I3" s="42"/>
    </row>
    <row r="4" spans="1:12" x14ac:dyDescent="0.25">
      <c r="A4" s="44"/>
    </row>
    <row r="6" spans="1:12" ht="13" x14ac:dyDescent="0.3">
      <c r="A6" s="169" t="s">
        <v>610</v>
      </c>
      <c r="B6" s="73" t="s">
        <v>611</v>
      </c>
      <c r="C6" s="73"/>
    </row>
    <row r="7" spans="1:12" x14ac:dyDescent="0.25">
      <c r="A7" s="170" t="s">
        <v>274</v>
      </c>
      <c r="B7" s="74" t="s">
        <v>72</v>
      </c>
      <c r="C7" s="74"/>
    </row>
    <row r="8" spans="1:12" x14ac:dyDescent="0.25">
      <c r="A8" s="170" t="s">
        <v>275</v>
      </c>
      <c r="B8" s="74">
        <v>2015</v>
      </c>
      <c r="C8" s="74"/>
    </row>
    <row r="9" spans="1:12" x14ac:dyDescent="0.25">
      <c r="A9" s="170" t="s">
        <v>276</v>
      </c>
      <c r="B9" s="74" t="s">
        <v>288</v>
      </c>
      <c r="C9" s="74"/>
    </row>
    <row r="10" spans="1:12" ht="22.5" customHeight="1" x14ac:dyDescent="0.25">
      <c r="A10" s="170" t="s">
        <v>6</v>
      </c>
      <c r="B10" s="74" t="s">
        <v>336</v>
      </c>
      <c r="C10" s="74"/>
    </row>
    <row r="11" spans="1:12" x14ac:dyDescent="0.25">
      <c r="A11" s="170" t="s">
        <v>277</v>
      </c>
      <c r="B11" s="74" t="s">
        <v>290</v>
      </c>
      <c r="C11" s="74"/>
    </row>
    <row r="12" spans="1:12" x14ac:dyDescent="0.25">
      <c r="A12" s="170" t="s">
        <v>278</v>
      </c>
      <c r="B12" s="74" t="s">
        <v>291</v>
      </c>
      <c r="C12" s="74"/>
    </row>
    <row r="13" spans="1:12" x14ac:dyDescent="0.25">
      <c r="A13" s="170" t="s">
        <v>618</v>
      </c>
      <c r="B13" s="74">
        <v>0</v>
      </c>
      <c r="C13" s="74"/>
    </row>
    <row r="14" spans="1:12" x14ac:dyDescent="0.25">
      <c r="A14" s="170" t="s">
        <v>280</v>
      </c>
      <c r="B14" s="74">
        <v>212</v>
      </c>
      <c r="C14" s="74"/>
    </row>
    <row r="15" spans="1:12" x14ac:dyDescent="0.25">
      <c r="A15" s="170" t="s">
        <v>621</v>
      </c>
      <c r="B15" s="74">
        <v>212</v>
      </c>
      <c r="C15" s="74"/>
    </row>
    <row r="16" spans="1:12" x14ac:dyDescent="0.25">
      <c r="A16" s="170" t="s">
        <v>282</v>
      </c>
      <c r="B16" s="74" t="s">
        <v>338</v>
      </c>
      <c r="C16" s="74"/>
    </row>
    <row r="17" spans="1:3" ht="42" customHeight="1" x14ac:dyDescent="0.25">
      <c r="A17" s="79" t="s">
        <v>693</v>
      </c>
      <c r="B17" s="180"/>
      <c r="C17" s="180"/>
    </row>
    <row r="18" spans="1:3" x14ac:dyDescent="0.25">
      <c r="A18" s="170" t="s">
        <v>284</v>
      </c>
      <c r="B18" s="181" t="str">
        <f>"24 May 2023"</f>
        <v>24 May 2023</v>
      </c>
      <c r="C18" s="181"/>
    </row>
    <row r="19" spans="1:3" x14ac:dyDescent="0.25">
      <c r="A19" s="170" t="s">
        <v>285</v>
      </c>
      <c r="B19" s="181"/>
      <c r="C19" s="181"/>
    </row>
    <row r="20" spans="1:3" x14ac:dyDescent="0.25">
      <c r="A20" s="170" t="s">
        <v>286</v>
      </c>
      <c r="B20" s="74" t="s">
        <v>294</v>
      </c>
      <c r="C20" s="74"/>
    </row>
    <row r="21" spans="1:3" x14ac:dyDescent="0.25">
      <c r="A21" s="170" t="s">
        <v>287</v>
      </c>
      <c r="B21" s="74" t="s">
        <v>295</v>
      </c>
      <c r="C21" s="74"/>
    </row>
    <row r="23" spans="1:3" x14ac:dyDescent="0.25">
      <c r="B23" s="84" t="str">
        <f>HYPERLINK("#'Factor List'!A1","Back to Factor List")</f>
        <v>Back to Factor List</v>
      </c>
    </row>
    <row r="24" spans="1:3" x14ac:dyDescent="0.25">
      <c r="B24" s="84" t="str">
        <f>HYPERLINK("#'Assumptions'!A1","Assumptions")</f>
        <v>Assumptions</v>
      </c>
    </row>
    <row r="26" spans="1:3" ht="26" x14ac:dyDescent="0.25">
      <c r="A26" s="80" t="s">
        <v>694</v>
      </c>
      <c r="B26" s="80" t="s">
        <v>700</v>
      </c>
      <c r="C26" s="80" t="s">
        <v>702</v>
      </c>
    </row>
    <row r="27" spans="1:3" x14ac:dyDescent="0.25">
      <c r="A27" s="81">
        <v>18</v>
      </c>
      <c r="B27" s="82">
        <v>9</v>
      </c>
      <c r="C27" s="82">
        <v>2.17</v>
      </c>
    </row>
    <row r="28" spans="1:3" x14ac:dyDescent="0.25">
      <c r="A28" s="81">
        <v>19</v>
      </c>
      <c r="B28" s="82">
        <v>9.1300000000000008</v>
      </c>
      <c r="C28" s="82">
        <v>2.2599999999999998</v>
      </c>
    </row>
    <row r="29" spans="1:3" x14ac:dyDescent="0.25">
      <c r="A29" s="81">
        <v>20</v>
      </c>
      <c r="B29" s="82">
        <v>9.26</v>
      </c>
      <c r="C29" s="82">
        <v>2.29</v>
      </c>
    </row>
    <row r="30" spans="1:3" x14ac:dyDescent="0.25">
      <c r="A30" s="81">
        <v>21</v>
      </c>
      <c r="B30" s="82">
        <v>9.4</v>
      </c>
      <c r="C30" s="82">
        <v>2.33</v>
      </c>
    </row>
    <row r="31" spans="1:3" x14ac:dyDescent="0.25">
      <c r="A31" s="81">
        <v>22</v>
      </c>
      <c r="B31" s="82">
        <v>9.5299999999999994</v>
      </c>
      <c r="C31" s="82">
        <v>2.37</v>
      </c>
    </row>
    <row r="32" spans="1:3" x14ac:dyDescent="0.25">
      <c r="A32" s="81">
        <v>23</v>
      </c>
      <c r="B32" s="82">
        <v>9.66</v>
      </c>
      <c r="C32" s="82">
        <v>2.41</v>
      </c>
    </row>
    <row r="33" spans="1:3" x14ac:dyDescent="0.25">
      <c r="A33" s="81">
        <v>24</v>
      </c>
      <c r="B33" s="82">
        <v>9.8000000000000007</v>
      </c>
      <c r="C33" s="82">
        <v>2.44</v>
      </c>
    </row>
    <row r="34" spans="1:3" x14ac:dyDescent="0.25">
      <c r="A34" s="81">
        <v>25</v>
      </c>
      <c r="B34" s="82">
        <v>9.94</v>
      </c>
      <c r="C34" s="82">
        <v>2.48</v>
      </c>
    </row>
    <row r="35" spans="1:3" x14ac:dyDescent="0.25">
      <c r="A35" s="81">
        <v>26</v>
      </c>
      <c r="B35" s="82">
        <v>10.08</v>
      </c>
      <c r="C35" s="82">
        <v>2.52</v>
      </c>
    </row>
    <row r="36" spans="1:3" x14ac:dyDescent="0.25">
      <c r="A36" s="81">
        <v>27</v>
      </c>
      <c r="B36" s="82">
        <v>10.23</v>
      </c>
      <c r="C36" s="82">
        <v>2.56</v>
      </c>
    </row>
    <row r="37" spans="1:3" x14ac:dyDescent="0.25">
      <c r="A37" s="81">
        <v>28</v>
      </c>
      <c r="B37" s="82">
        <v>10.37</v>
      </c>
      <c r="C37" s="82">
        <v>2.6</v>
      </c>
    </row>
    <row r="38" spans="1:3" x14ac:dyDescent="0.25">
      <c r="A38" s="81">
        <v>29</v>
      </c>
      <c r="B38" s="82">
        <v>10.52</v>
      </c>
      <c r="C38" s="82">
        <v>2.63</v>
      </c>
    </row>
    <row r="39" spans="1:3" x14ac:dyDescent="0.25">
      <c r="A39" s="81">
        <v>30</v>
      </c>
      <c r="B39" s="82">
        <v>10.67</v>
      </c>
      <c r="C39" s="82">
        <v>2.67</v>
      </c>
    </row>
    <row r="40" spans="1:3" x14ac:dyDescent="0.25">
      <c r="A40" s="81">
        <v>31</v>
      </c>
      <c r="B40" s="82">
        <v>10.83</v>
      </c>
      <c r="C40" s="82">
        <v>2.71</v>
      </c>
    </row>
    <row r="41" spans="1:3" x14ac:dyDescent="0.25">
      <c r="A41" s="81">
        <v>32</v>
      </c>
      <c r="B41" s="82">
        <v>10.98</v>
      </c>
      <c r="C41" s="82">
        <v>2.75</v>
      </c>
    </row>
    <row r="42" spans="1:3" x14ac:dyDescent="0.25">
      <c r="A42" s="81">
        <v>33</v>
      </c>
      <c r="B42" s="82">
        <v>11.14</v>
      </c>
      <c r="C42" s="82">
        <v>2.78</v>
      </c>
    </row>
    <row r="43" spans="1:3" x14ac:dyDescent="0.25">
      <c r="A43" s="81">
        <v>34</v>
      </c>
      <c r="B43" s="82">
        <v>11.3</v>
      </c>
      <c r="C43" s="82">
        <v>2.82</v>
      </c>
    </row>
    <row r="44" spans="1:3" x14ac:dyDescent="0.25">
      <c r="A44" s="81">
        <v>35</v>
      </c>
      <c r="B44" s="82">
        <v>11.46</v>
      </c>
      <c r="C44" s="82">
        <v>2.86</v>
      </c>
    </row>
    <row r="45" spans="1:3" x14ac:dyDescent="0.25">
      <c r="A45" s="81">
        <v>36</v>
      </c>
      <c r="B45" s="82">
        <v>11.63</v>
      </c>
      <c r="C45" s="82">
        <v>2.89</v>
      </c>
    </row>
    <row r="46" spans="1:3" x14ac:dyDescent="0.25">
      <c r="A46" s="81">
        <v>37</v>
      </c>
      <c r="B46" s="82">
        <v>11.8</v>
      </c>
      <c r="C46" s="82">
        <v>2.93</v>
      </c>
    </row>
    <row r="47" spans="1:3" x14ac:dyDescent="0.25">
      <c r="A47" s="81">
        <v>38</v>
      </c>
      <c r="B47" s="82">
        <v>11.97</v>
      </c>
      <c r="C47" s="82">
        <v>2.97</v>
      </c>
    </row>
    <row r="48" spans="1:3" x14ac:dyDescent="0.25">
      <c r="A48" s="81">
        <v>39</v>
      </c>
      <c r="B48" s="82">
        <v>12.14</v>
      </c>
      <c r="C48" s="82">
        <v>3</v>
      </c>
    </row>
    <row r="49" spans="1:3" x14ac:dyDescent="0.25">
      <c r="A49" s="81">
        <v>40</v>
      </c>
      <c r="B49" s="82">
        <v>12.32</v>
      </c>
      <c r="C49" s="82">
        <v>3.04</v>
      </c>
    </row>
    <row r="50" spans="1:3" x14ac:dyDescent="0.25">
      <c r="A50" s="81">
        <v>41</v>
      </c>
      <c r="B50" s="82">
        <v>12.5</v>
      </c>
      <c r="C50" s="82">
        <v>3.07</v>
      </c>
    </row>
    <row r="51" spans="1:3" x14ac:dyDescent="0.25">
      <c r="A51" s="81">
        <v>42</v>
      </c>
      <c r="B51" s="82">
        <v>12.69</v>
      </c>
      <c r="C51" s="82">
        <v>3.1</v>
      </c>
    </row>
    <row r="52" spans="1:3" x14ac:dyDescent="0.25">
      <c r="A52" s="81">
        <v>43</v>
      </c>
      <c r="B52" s="82">
        <v>12.88</v>
      </c>
      <c r="C52" s="82">
        <v>3.14</v>
      </c>
    </row>
    <row r="53" spans="1:3" x14ac:dyDescent="0.25">
      <c r="A53" s="81">
        <v>44</v>
      </c>
      <c r="B53" s="82">
        <v>13.07</v>
      </c>
      <c r="C53" s="82">
        <v>3.17</v>
      </c>
    </row>
    <row r="54" spans="1:3" x14ac:dyDescent="0.25">
      <c r="A54" s="81">
        <v>45</v>
      </c>
      <c r="B54" s="82">
        <v>13.26</v>
      </c>
      <c r="C54" s="82">
        <v>3.2</v>
      </c>
    </row>
    <row r="55" spans="1:3" x14ac:dyDescent="0.25">
      <c r="A55" s="81">
        <v>46</v>
      </c>
      <c r="B55" s="82">
        <v>13.46</v>
      </c>
      <c r="C55" s="82">
        <v>3.23</v>
      </c>
    </row>
    <row r="56" spans="1:3" x14ac:dyDescent="0.25">
      <c r="A56" s="81">
        <v>47</v>
      </c>
      <c r="B56" s="82">
        <v>13.67</v>
      </c>
      <c r="C56" s="82">
        <v>3.26</v>
      </c>
    </row>
    <row r="57" spans="1:3" x14ac:dyDescent="0.25">
      <c r="A57" s="81">
        <v>48</v>
      </c>
      <c r="B57" s="82">
        <v>13.87</v>
      </c>
      <c r="C57" s="82">
        <v>3.28</v>
      </c>
    </row>
    <row r="58" spans="1:3" x14ac:dyDescent="0.25">
      <c r="A58" s="81">
        <v>49</v>
      </c>
      <c r="B58" s="82">
        <v>14.09</v>
      </c>
      <c r="C58" s="82">
        <v>3.31</v>
      </c>
    </row>
    <row r="59" spans="1:3" x14ac:dyDescent="0.25">
      <c r="A59" s="81">
        <v>50</v>
      </c>
      <c r="B59" s="82">
        <v>14.3</v>
      </c>
      <c r="C59" s="82">
        <v>3.33</v>
      </c>
    </row>
    <row r="60" spans="1:3" x14ac:dyDescent="0.25">
      <c r="A60" s="81">
        <v>51</v>
      </c>
      <c r="B60" s="82">
        <v>14.53</v>
      </c>
      <c r="C60" s="82">
        <v>3.36</v>
      </c>
    </row>
    <row r="61" spans="1:3" x14ac:dyDescent="0.25">
      <c r="A61" s="81">
        <v>52</v>
      </c>
      <c r="B61" s="82">
        <v>14.75</v>
      </c>
      <c r="C61" s="82">
        <v>3.38</v>
      </c>
    </row>
    <row r="62" spans="1:3" x14ac:dyDescent="0.25">
      <c r="A62" s="81">
        <v>53</v>
      </c>
      <c r="B62" s="82">
        <v>14.99</v>
      </c>
      <c r="C62" s="82">
        <v>3.4</v>
      </c>
    </row>
    <row r="63" spans="1:3" x14ac:dyDescent="0.25">
      <c r="A63" s="81">
        <v>54</v>
      </c>
      <c r="B63" s="82">
        <v>15.23</v>
      </c>
      <c r="C63" s="82">
        <v>3.42</v>
      </c>
    </row>
    <row r="64" spans="1:3" x14ac:dyDescent="0.25">
      <c r="A64" s="81">
        <v>55</v>
      </c>
      <c r="B64" s="82">
        <v>15.47</v>
      </c>
      <c r="C64" s="82">
        <v>3.44</v>
      </c>
    </row>
    <row r="65" spans="1:3" x14ac:dyDescent="0.25">
      <c r="A65" s="81">
        <v>56</v>
      </c>
      <c r="B65" s="82">
        <v>15.72</v>
      </c>
      <c r="C65" s="82">
        <v>3.46</v>
      </c>
    </row>
    <row r="66" spans="1:3" x14ac:dyDescent="0.25">
      <c r="A66" s="81">
        <v>57</v>
      </c>
      <c r="B66" s="82">
        <v>15.98</v>
      </c>
      <c r="C66" s="82">
        <v>3.47</v>
      </c>
    </row>
    <row r="67" spans="1:3" x14ac:dyDescent="0.25">
      <c r="A67" s="81">
        <v>58</v>
      </c>
      <c r="B67" s="82">
        <v>16.25</v>
      </c>
      <c r="C67" s="82">
        <v>3.48</v>
      </c>
    </row>
    <row r="68" spans="1:3" x14ac:dyDescent="0.25">
      <c r="A68" s="81">
        <v>59</v>
      </c>
      <c r="B68" s="82">
        <v>16.53</v>
      </c>
      <c r="C68" s="82">
        <v>3.49</v>
      </c>
    </row>
    <row r="69" spans="1:3" x14ac:dyDescent="0.25">
      <c r="A69" s="81">
        <v>60</v>
      </c>
      <c r="B69" s="82">
        <v>16.82</v>
      </c>
      <c r="C69" s="82">
        <v>3.5</v>
      </c>
    </row>
    <row r="70" spans="1:3" x14ac:dyDescent="0.25">
      <c r="A70" s="81">
        <v>61</v>
      </c>
      <c r="B70" s="82">
        <v>17.11</v>
      </c>
      <c r="C70" s="82">
        <v>3.5</v>
      </c>
    </row>
    <row r="71" spans="1:3" x14ac:dyDescent="0.25">
      <c r="A71" s="81">
        <v>62</v>
      </c>
      <c r="B71" s="82">
        <v>17.420000000000002</v>
      </c>
      <c r="C71" s="82">
        <v>3.5</v>
      </c>
    </row>
    <row r="72" spans="1:3" x14ac:dyDescent="0.25">
      <c r="A72" s="81">
        <v>63</v>
      </c>
      <c r="B72" s="82">
        <v>17.75</v>
      </c>
      <c r="C72" s="82">
        <v>3.5</v>
      </c>
    </row>
    <row r="73" spans="1:3" x14ac:dyDescent="0.25">
      <c r="A73" s="81">
        <v>64</v>
      </c>
      <c r="B73" s="82">
        <v>18.09</v>
      </c>
      <c r="C73" s="82">
        <v>3.49</v>
      </c>
    </row>
  </sheetData>
  <sheetProtection algorithmName="SHA-512" hashValue="6jxkb2CV2truEzS9ZRZZdUGnL+mVP/78gOpswA4OLr4b1tX934UoK9gsTmvOfsNYsRVAhVZQHJJJh2ryYhD1+w==" saltValue="Yq0G9WqdSoMLI3pSeWpPLA==" spinCount="100000" sheet="1" objects="1" scenarios="1"/>
  <conditionalFormatting sqref="A6:A21">
    <cfRule type="expression" dxfId="791" priority="7" stopIfTrue="1">
      <formula>MOD(ROW(),2)=0</formula>
    </cfRule>
    <cfRule type="expression" dxfId="790" priority="8" stopIfTrue="1">
      <formula>MOD(ROW(),2)&lt;&gt;0</formula>
    </cfRule>
  </conditionalFormatting>
  <conditionalFormatting sqref="A26:A73">
    <cfRule type="expression" dxfId="789" priority="15" stopIfTrue="1">
      <formula>MOD(ROW(),2)=0</formula>
    </cfRule>
    <cfRule type="expression" dxfId="788" priority="16" stopIfTrue="1">
      <formula>MOD(ROW(),2)&lt;&gt;0</formula>
    </cfRule>
  </conditionalFormatting>
  <conditionalFormatting sqref="B6:C21">
    <cfRule type="expression" dxfId="787" priority="1" stopIfTrue="1">
      <formula>MOD(ROW(),2)=0</formula>
    </cfRule>
    <cfRule type="expression" dxfId="786" priority="2" stopIfTrue="1">
      <formula>MOD(ROW(),2)&lt;&gt;0</formula>
    </cfRule>
  </conditionalFormatting>
  <conditionalFormatting sqref="B26:C73">
    <cfRule type="expression" dxfId="785" priority="17" stopIfTrue="1">
      <formula>MOD(ROW(),2)=0</formula>
    </cfRule>
    <cfRule type="expression" dxfId="784" priority="18"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41"/>
  <dimension ref="A1:L74"/>
  <sheetViews>
    <sheetView showGridLines="0" zoomScale="85" zoomScaleNormal="85" workbookViewId="0">
      <selection activeCell="I26" sqref="I26"/>
    </sheetView>
  </sheetViews>
  <sheetFormatPr defaultColWidth="10" defaultRowHeight="12.5" x14ac:dyDescent="0.25"/>
  <cols>
    <col min="1" max="1" width="31.54296875" style="27" customWidth="1"/>
    <col min="2" max="3" width="22.54296875" style="27" customWidth="1"/>
    <col min="4" max="4" width="10" style="27" customWidth="1"/>
    <col min="5" max="16384" width="10" style="27"/>
  </cols>
  <sheetData>
    <row r="1" spans="1:12" ht="20" x14ac:dyDescent="0.4">
      <c r="A1" s="39" t="s">
        <v>0</v>
      </c>
      <c r="B1" s="40"/>
      <c r="C1" s="40"/>
      <c r="D1" s="40"/>
      <c r="E1" s="40"/>
      <c r="F1" s="40"/>
      <c r="G1" s="40"/>
      <c r="H1" s="40"/>
      <c r="I1" s="40"/>
      <c r="L1" s="84"/>
    </row>
    <row r="2" spans="1:12" ht="15.5" x14ac:dyDescent="0.35">
      <c r="A2" s="41" t="str">
        <f>IF(title="&gt; Enter workbook title here","Enter workbook title in Cover sheet",title)</f>
        <v>Police_EW - Consolidated Factor Spreadsheet</v>
      </c>
      <c r="B2" s="42"/>
      <c r="C2" s="42"/>
      <c r="D2" s="42"/>
      <c r="E2" s="42"/>
      <c r="F2" s="42"/>
      <c r="G2" s="42"/>
      <c r="H2" s="42"/>
      <c r="I2" s="42"/>
    </row>
    <row r="3" spans="1:12" ht="15.5" x14ac:dyDescent="0.35">
      <c r="A3" s="43" t="str">
        <f>TABLE_FACTOR_TYPE_1&amp;" - x-"&amp;TABLE_SERIES_NUMBER_1</f>
        <v>CETV - x-213</v>
      </c>
      <c r="B3" s="42"/>
      <c r="C3" s="42"/>
      <c r="D3" s="42"/>
      <c r="E3" s="42"/>
      <c r="F3" s="42"/>
      <c r="G3" s="42"/>
      <c r="H3" s="42"/>
      <c r="I3" s="42"/>
    </row>
    <row r="4" spans="1:12" x14ac:dyDescent="0.25">
      <c r="A4" s="44"/>
    </row>
    <row r="6" spans="1:12" ht="13" x14ac:dyDescent="0.3">
      <c r="A6" s="169" t="s">
        <v>610</v>
      </c>
      <c r="B6" s="73" t="s">
        <v>611</v>
      </c>
      <c r="C6" s="73"/>
    </row>
    <row r="7" spans="1:12" x14ac:dyDescent="0.25">
      <c r="A7" s="170" t="s">
        <v>274</v>
      </c>
      <c r="B7" s="74" t="s">
        <v>72</v>
      </c>
      <c r="C7" s="74"/>
    </row>
    <row r="8" spans="1:12" x14ac:dyDescent="0.25">
      <c r="A8" s="170" t="s">
        <v>275</v>
      </c>
      <c r="B8" s="74">
        <v>2015</v>
      </c>
      <c r="C8" s="74"/>
    </row>
    <row r="9" spans="1:12" x14ac:dyDescent="0.25">
      <c r="A9" s="170" t="s">
        <v>276</v>
      </c>
      <c r="B9" s="74" t="s">
        <v>288</v>
      </c>
      <c r="C9" s="74"/>
    </row>
    <row r="10" spans="1:12" ht="28.25" customHeight="1" x14ac:dyDescent="0.25">
      <c r="A10" s="170" t="s">
        <v>6</v>
      </c>
      <c r="B10" s="74" t="s">
        <v>339</v>
      </c>
      <c r="C10" s="74"/>
    </row>
    <row r="11" spans="1:12" x14ac:dyDescent="0.25">
      <c r="A11" s="170" t="s">
        <v>277</v>
      </c>
      <c r="B11" s="74" t="s">
        <v>290</v>
      </c>
      <c r="C11" s="74"/>
    </row>
    <row r="12" spans="1:12" x14ac:dyDescent="0.25">
      <c r="A12" s="170" t="s">
        <v>278</v>
      </c>
      <c r="B12" s="74" t="s">
        <v>291</v>
      </c>
      <c r="C12" s="74"/>
    </row>
    <row r="13" spans="1:12" x14ac:dyDescent="0.25">
      <c r="A13" s="170" t="s">
        <v>618</v>
      </c>
      <c r="B13" s="74">
        <v>0</v>
      </c>
      <c r="C13" s="74"/>
    </row>
    <row r="14" spans="1:12" x14ac:dyDescent="0.25">
      <c r="A14" s="170" t="s">
        <v>280</v>
      </c>
      <c r="B14" s="74">
        <v>213</v>
      </c>
      <c r="C14" s="74"/>
    </row>
    <row r="15" spans="1:12" x14ac:dyDescent="0.25">
      <c r="A15" s="170" t="s">
        <v>621</v>
      </c>
      <c r="B15" s="74">
        <v>213</v>
      </c>
      <c r="C15" s="74"/>
    </row>
    <row r="16" spans="1:12" x14ac:dyDescent="0.25">
      <c r="A16" s="170" t="s">
        <v>282</v>
      </c>
      <c r="B16" s="74" t="s">
        <v>341</v>
      </c>
      <c r="C16" s="74"/>
    </row>
    <row r="17" spans="1:3" ht="38.75" customHeight="1" x14ac:dyDescent="0.25">
      <c r="A17" s="170" t="s">
        <v>693</v>
      </c>
      <c r="B17" s="180"/>
      <c r="C17" s="180"/>
    </row>
    <row r="18" spans="1:3" x14ac:dyDescent="0.25">
      <c r="A18" s="170" t="s">
        <v>284</v>
      </c>
      <c r="B18" s="181" t="str">
        <f>"24 May 2023"</f>
        <v>24 May 2023</v>
      </c>
      <c r="C18" s="181"/>
    </row>
    <row r="19" spans="1:3" x14ac:dyDescent="0.25">
      <c r="A19" s="170" t="s">
        <v>285</v>
      </c>
      <c r="B19" s="181"/>
      <c r="C19" s="181"/>
    </row>
    <row r="20" spans="1:3" x14ac:dyDescent="0.25">
      <c r="A20" s="170" t="s">
        <v>286</v>
      </c>
      <c r="B20" s="74" t="s">
        <v>294</v>
      </c>
      <c r="C20" s="74"/>
    </row>
    <row r="21" spans="1:3" x14ac:dyDescent="0.25">
      <c r="A21" s="170" t="s">
        <v>287</v>
      </c>
      <c r="B21" s="74" t="s">
        <v>295</v>
      </c>
      <c r="C21" s="74"/>
    </row>
    <row r="23" spans="1:3" x14ac:dyDescent="0.25">
      <c r="B23" s="84" t="str">
        <f>HYPERLINK("#'Factor List'!A1","Back to Factor List")</f>
        <v>Back to Factor List</v>
      </c>
    </row>
    <row r="24" spans="1:3" x14ac:dyDescent="0.25">
      <c r="B24" s="84" t="str">
        <f>HYPERLINK("#'Assumptions'!A1","Assumptions")</f>
        <v>Assumptions</v>
      </c>
    </row>
    <row r="26" spans="1:3" ht="26" x14ac:dyDescent="0.25">
      <c r="A26" s="80" t="s">
        <v>694</v>
      </c>
      <c r="B26" s="80" t="s">
        <v>700</v>
      </c>
      <c r="C26" s="80" t="s">
        <v>702</v>
      </c>
    </row>
    <row r="27" spans="1:3" x14ac:dyDescent="0.25">
      <c r="A27" s="81">
        <v>18</v>
      </c>
      <c r="B27" s="82">
        <v>8.57</v>
      </c>
      <c r="C27" s="82">
        <v>2.17</v>
      </c>
    </row>
    <row r="28" spans="1:3" x14ac:dyDescent="0.25">
      <c r="A28" s="81">
        <v>19</v>
      </c>
      <c r="B28" s="82">
        <v>8.6999999999999993</v>
      </c>
      <c r="C28" s="82">
        <v>2.27</v>
      </c>
    </row>
    <row r="29" spans="1:3" x14ac:dyDescent="0.25">
      <c r="A29" s="81">
        <v>20</v>
      </c>
      <c r="B29" s="82">
        <v>8.82</v>
      </c>
      <c r="C29" s="82">
        <v>2.2999999999999998</v>
      </c>
    </row>
    <row r="30" spans="1:3" x14ac:dyDescent="0.25">
      <c r="A30" s="81">
        <v>21</v>
      </c>
      <c r="B30" s="82">
        <v>8.94</v>
      </c>
      <c r="C30" s="82">
        <v>2.34</v>
      </c>
    </row>
    <row r="31" spans="1:3" x14ac:dyDescent="0.25">
      <c r="A31" s="81">
        <v>22</v>
      </c>
      <c r="B31" s="82">
        <v>9.07</v>
      </c>
      <c r="C31" s="82">
        <v>2.38</v>
      </c>
    </row>
    <row r="32" spans="1:3" x14ac:dyDescent="0.25">
      <c r="A32" s="81">
        <v>23</v>
      </c>
      <c r="B32" s="82">
        <v>9.1999999999999993</v>
      </c>
      <c r="C32" s="82">
        <v>2.42</v>
      </c>
    </row>
    <row r="33" spans="1:3" x14ac:dyDescent="0.25">
      <c r="A33" s="81">
        <v>24</v>
      </c>
      <c r="B33" s="82">
        <v>9.33</v>
      </c>
      <c r="C33" s="82">
        <v>2.4500000000000002</v>
      </c>
    </row>
    <row r="34" spans="1:3" x14ac:dyDescent="0.25">
      <c r="A34" s="81">
        <v>25</v>
      </c>
      <c r="B34" s="82">
        <v>9.4600000000000009</v>
      </c>
      <c r="C34" s="82">
        <v>2.4900000000000002</v>
      </c>
    </row>
    <row r="35" spans="1:3" x14ac:dyDescent="0.25">
      <c r="A35" s="81">
        <v>26</v>
      </c>
      <c r="B35" s="82">
        <v>9.59</v>
      </c>
      <c r="C35" s="82">
        <v>2.5299999999999998</v>
      </c>
    </row>
    <row r="36" spans="1:3" x14ac:dyDescent="0.25">
      <c r="A36" s="81">
        <v>27</v>
      </c>
      <c r="B36" s="82">
        <v>9.73</v>
      </c>
      <c r="C36" s="82">
        <v>2.57</v>
      </c>
    </row>
    <row r="37" spans="1:3" x14ac:dyDescent="0.25">
      <c r="A37" s="81">
        <v>28</v>
      </c>
      <c r="B37" s="82">
        <v>9.8699999999999992</v>
      </c>
      <c r="C37" s="82">
        <v>2.61</v>
      </c>
    </row>
    <row r="38" spans="1:3" x14ac:dyDescent="0.25">
      <c r="A38" s="81">
        <v>29</v>
      </c>
      <c r="B38" s="82">
        <v>10.01</v>
      </c>
      <c r="C38" s="82">
        <v>2.65</v>
      </c>
    </row>
    <row r="39" spans="1:3" x14ac:dyDescent="0.25">
      <c r="A39" s="81">
        <v>30</v>
      </c>
      <c r="B39" s="82">
        <v>10.15</v>
      </c>
      <c r="C39" s="82">
        <v>2.68</v>
      </c>
    </row>
    <row r="40" spans="1:3" x14ac:dyDescent="0.25">
      <c r="A40" s="81">
        <v>31</v>
      </c>
      <c r="B40" s="82">
        <v>10.29</v>
      </c>
      <c r="C40" s="82">
        <v>2.72</v>
      </c>
    </row>
    <row r="41" spans="1:3" x14ac:dyDescent="0.25">
      <c r="A41" s="81">
        <v>32</v>
      </c>
      <c r="B41" s="82">
        <v>10.44</v>
      </c>
      <c r="C41" s="82">
        <v>2.76</v>
      </c>
    </row>
    <row r="42" spans="1:3" x14ac:dyDescent="0.25">
      <c r="A42" s="81">
        <v>33</v>
      </c>
      <c r="B42" s="82">
        <v>10.59</v>
      </c>
      <c r="C42" s="82">
        <v>2.8</v>
      </c>
    </row>
    <row r="43" spans="1:3" x14ac:dyDescent="0.25">
      <c r="A43" s="81">
        <v>34</v>
      </c>
      <c r="B43" s="82">
        <v>10.74</v>
      </c>
      <c r="C43" s="82">
        <v>2.83</v>
      </c>
    </row>
    <row r="44" spans="1:3" x14ac:dyDescent="0.25">
      <c r="A44" s="81">
        <v>35</v>
      </c>
      <c r="B44" s="82">
        <v>10.89</v>
      </c>
      <c r="C44" s="82">
        <v>2.87</v>
      </c>
    </row>
    <row r="45" spans="1:3" x14ac:dyDescent="0.25">
      <c r="A45" s="81">
        <v>36</v>
      </c>
      <c r="B45" s="82">
        <v>11.05</v>
      </c>
      <c r="C45" s="82">
        <v>2.91</v>
      </c>
    </row>
    <row r="46" spans="1:3" x14ac:dyDescent="0.25">
      <c r="A46" s="81">
        <v>37</v>
      </c>
      <c r="B46" s="82">
        <v>11.21</v>
      </c>
      <c r="C46" s="82">
        <v>2.94</v>
      </c>
    </row>
    <row r="47" spans="1:3" x14ac:dyDescent="0.25">
      <c r="A47" s="81">
        <v>38</v>
      </c>
      <c r="B47" s="82">
        <v>11.37</v>
      </c>
      <c r="C47" s="82">
        <v>2.98</v>
      </c>
    </row>
    <row r="48" spans="1:3" x14ac:dyDescent="0.25">
      <c r="A48" s="81">
        <v>39</v>
      </c>
      <c r="B48" s="82">
        <v>11.53</v>
      </c>
      <c r="C48" s="82">
        <v>3.02</v>
      </c>
    </row>
    <row r="49" spans="1:3" x14ac:dyDescent="0.25">
      <c r="A49" s="81">
        <v>40</v>
      </c>
      <c r="B49" s="82">
        <v>11.7</v>
      </c>
      <c r="C49" s="82">
        <v>3.05</v>
      </c>
    </row>
    <row r="50" spans="1:3" x14ac:dyDescent="0.25">
      <c r="A50" s="81">
        <v>41</v>
      </c>
      <c r="B50" s="82">
        <v>11.87</v>
      </c>
      <c r="C50" s="82">
        <v>3.09</v>
      </c>
    </row>
    <row r="51" spans="1:3" x14ac:dyDescent="0.25">
      <c r="A51" s="81">
        <v>42</v>
      </c>
      <c r="B51" s="82">
        <v>12.04</v>
      </c>
      <c r="C51" s="82">
        <v>3.12</v>
      </c>
    </row>
    <row r="52" spans="1:3" x14ac:dyDescent="0.25">
      <c r="A52" s="81">
        <v>43</v>
      </c>
      <c r="B52" s="82">
        <v>12.22</v>
      </c>
      <c r="C52" s="82">
        <v>3.15</v>
      </c>
    </row>
    <row r="53" spans="1:3" x14ac:dyDescent="0.25">
      <c r="A53" s="81">
        <v>44</v>
      </c>
      <c r="B53" s="82">
        <v>12.4</v>
      </c>
      <c r="C53" s="82">
        <v>3.19</v>
      </c>
    </row>
    <row r="54" spans="1:3" x14ac:dyDescent="0.25">
      <c r="A54" s="81">
        <v>45</v>
      </c>
      <c r="B54" s="82">
        <v>12.58</v>
      </c>
      <c r="C54" s="82">
        <v>3.22</v>
      </c>
    </row>
    <row r="55" spans="1:3" x14ac:dyDescent="0.25">
      <c r="A55" s="81">
        <v>46</v>
      </c>
      <c r="B55" s="82">
        <v>12.77</v>
      </c>
      <c r="C55" s="82">
        <v>3.25</v>
      </c>
    </row>
    <row r="56" spans="1:3" x14ac:dyDescent="0.25">
      <c r="A56" s="81">
        <v>47</v>
      </c>
      <c r="B56" s="82">
        <v>12.96</v>
      </c>
      <c r="C56" s="82">
        <v>3.27</v>
      </c>
    </row>
    <row r="57" spans="1:3" x14ac:dyDescent="0.25">
      <c r="A57" s="81">
        <v>48</v>
      </c>
      <c r="B57" s="82">
        <v>13.16</v>
      </c>
      <c r="C57" s="82">
        <v>3.3</v>
      </c>
    </row>
    <row r="58" spans="1:3" x14ac:dyDescent="0.25">
      <c r="A58" s="81">
        <v>49</v>
      </c>
      <c r="B58" s="82">
        <v>13.36</v>
      </c>
      <c r="C58" s="82">
        <v>3.33</v>
      </c>
    </row>
    <row r="59" spans="1:3" x14ac:dyDescent="0.25">
      <c r="A59" s="81">
        <v>50</v>
      </c>
      <c r="B59" s="82">
        <v>13.56</v>
      </c>
      <c r="C59" s="82">
        <v>3.35</v>
      </c>
    </row>
    <row r="60" spans="1:3" x14ac:dyDescent="0.25">
      <c r="A60" s="81">
        <v>51</v>
      </c>
      <c r="B60" s="82">
        <v>13.77</v>
      </c>
      <c r="C60" s="82">
        <v>3.38</v>
      </c>
    </row>
    <row r="61" spans="1:3" x14ac:dyDescent="0.25">
      <c r="A61" s="81">
        <v>52</v>
      </c>
      <c r="B61" s="82">
        <v>13.98</v>
      </c>
      <c r="C61" s="82">
        <v>3.4</v>
      </c>
    </row>
    <row r="62" spans="1:3" x14ac:dyDescent="0.25">
      <c r="A62" s="81">
        <v>53</v>
      </c>
      <c r="B62" s="82">
        <v>14.2</v>
      </c>
      <c r="C62" s="82">
        <v>3.42</v>
      </c>
    </row>
    <row r="63" spans="1:3" x14ac:dyDescent="0.25">
      <c r="A63" s="81">
        <v>54</v>
      </c>
      <c r="B63" s="82">
        <v>14.43</v>
      </c>
      <c r="C63" s="82">
        <v>3.44</v>
      </c>
    </row>
    <row r="64" spans="1:3" x14ac:dyDescent="0.25">
      <c r="A64" s="81">
        <v>55</v>
      </c>
      <c r="B64" s="82">
        <v>14.66</v>
      </c>
      <c r="C64" s="82">
        <v>3.46</v>
      </c>
    </row>
    <row r="65" spans="1:3" x14ac:dyDescent="0.25">
      <c r="A65" s="81">
        <v>56</v>
      </c>
      <c r="B65" s="82">
        <v>14.89</v>
      </c>
      <c r="C65" s="82">
        <v>3.48</v>
      </c>
    </row>
    <row r="66" spans="1:3" x14ac:dyDescent="0.25">
      <c r="A66" s="81">
        <v>57</v>
      </c>
      <c r="B66" s="82">
        <v>15.14</v>
      </c>
      <c r="C66" s="82">
        <v>3.49</v>
      </c>
    </row>
    <row r="67" spans="1:3" x14ac:dyDescent="0.25">
      <c r="A67" s="81">
        <v>58</v>
      </c>
      <c r="B67" s="82">
        <v>15.39</v>
      </c>
      <c r="C67" s="82">
        <v>3.51</v>
      </c>
    </row>
    <row r="68" spans="1:3" x14ac:dyDescent="0.25">
      <c r="A68" s="81">
        <v>59</v>
      </c>
      <c r="B68" s="82">
        <v>15.65</v>
      </c>
      <c r="C68" s="82">
        <v>3.52</v>
      </c>
    </row>
    <row r="69" spans="1:3" x14ac:dyDescent="0.25">
      <c r="A69" s="81">
        <v>60</v>
      </c>
      <c r="B69" s="82">
        <v>15.92</v>
      </c>
      <c r="C69" s="82">
        <v>3.52</v>
      </c>
    </row>
    <row r="70" spans="1:3" x14ac:dyDescent="0.25">
      <c r="A70" s="81">
        <v>61</v>
      </c>
      <c r="B70" s="82">
        <v>16.2</v>
      </c>
      <c r="C70" s="82">
        <v>3.53</v>
      </c>
    </row>
    <row r="71" spans="1:3" x14ac:dyDescent="0.25">
      <c r="A71" s="81">
        <v>62</v>
      </c>
      <c r="B71" s="82">
        <v>16.489999999999998</v>
      </c>
      <c r="C71" s="82">
        <v>3.53</v>
      </c>
    </row>
    <row r="72" spans="1:3" x14ac:dyDescent="0.25">
      <c r="A72" s="81">
        <v>63</v>
      </c>
      <c r="B72" s="82">
        <v>16.79</v>
      </c>
      <c r="C72" s="82">
        <v>3.52</v>
      </c>
    </row>
    <row r="73" spans="1:3" x14ac:dyDescent="0.25">
      <c r="A73" s="81">
        <v>64</v>
      </c>
      <c r="B73" s="82">
        <v>17.11</v>
      </c>
      <c r="C73" s="82">
        <v>3.51</v>
      </c>
    </row>
    <row r="74" spans="1:3" x14ac:dyDescent="0.25">
      <c r="A74" s="81">
        <v>65</v>
      </c>
      <c r="B74" s="82">
        <v>17.45</v>
      </c>
      <c r="C74" s="82">
        <v>3.5</v>
      </c>
    </row>
  </sheetData>
  <sheetProtection algorithmName="SHA-512" hashValue="Q9DdYWl5EK4ICutWb8G/gQAOHje++j0596/++y/Om8tXWK1UvZHlBDP+tcWu51pGR98UpA3w42RtbrG/SJVSPw==" saltValue="MYv6SZ+t2lHGbx5EwLKMvA==" spinCount="100000" sheet="1" objects="1" scenarios="1"/>
  <conditionalFormatting sqref="A6:A21">
    <cfRule type="expression" dxfId="783" priority="7" stopIfTrue="1">
      <formula>MOD(ROW(),2)=0</formula>
    </cfRule>
    <cfRule type="expression" dxfId="782" priority="8" stopIfTrue="1">
      <formula>MOD(ROW(),2)&lt;&gt;0</formula>
    </cfRule>
  </conditionalFormatting>
  <conditionalFormatting sqref="A26:A74">
    <cfRule type="expression" dxfId="781" priority="13" stopIfTrue="1">
      <formula>MOD(ROW(),2)=0</formula>
    </cfRule>
    <cfRule type="expression" dxfId="780" priority="14" stopIfTrue="1">
      <formula>MOD(ROW(),2)&lt;&gt;0</formula>
    </cfRule>
  </conditionalFormatting>
  <conditionalFormatting sqref="B6:C21">
    <cfRule type="expression" dxfId="779" priority="1" stopIfTrue="1">
      <formula>MOD(ROW(),2)=0</formula>
    </cfRule>
    <cfRule type="expression" dxfId="778" priority="2" stopIfTrue="1">
      <formula>MOD(ROW(),2)&lt;&gt;0</formula>
    </cfRule>
  </conditionalFormatting>
  <conditionalFormatting sqref="B26:C74">
    <cfRule type="expression" dxfId="777" priority="15" stopIfTrue="1">
      <formula>MOD(ROW(),2)=0</formula>
    </cfRule>
    <cfRule type="expression" dxfId="776" priority="16"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42"/>
  <dimension ref="A1:L75"/>
  <sheetViews>
    <sheetView showGridLines="0" zoomScale="85" zoomScaleNormal="85" workbookViewId="0">
      <selection activeCell="I26" sqref="I26"/>
    </sheetView>
  </sheetViews>
  <sheetFormatPr defaultColWidth="10" defaultRowHeight="12.5" x14ac:dyDescent="0.25"/>
  <cols>
    <col min="1" max="1" width="31.54296875" style="27" customWidth="1"/>
    <col min="2" max="3" width="22.54296875" style="27" customWidth="1"/>
    <col min="4" max="4" width="10" style="27" customWidth="1"/>
    <col min="5" max="16384" width="10" style="27"/>
  </cols>
  <sheetData>
    <row r="1" spans="1:12" ht="20" x14ac:dyDescent="0.4">
      <c r="A1" s="39" t="s">
        <v>0</v>
      </c>
      <c r="B1" s="40"/>
      <c r="C1" s="40"/>
      <c r="D1" s="40"/>
      <c r="E1" s="40"/>
      <c r="F1" s="40"/>
      <c r="G1" s="40"/>
      <c r="H1" s="40"/>
      <c r="I1" s="40"/>
      <c r="L1" s="84"/>
    </row>
    <row r="2" spans="1:12" ht="15.5" x14ac:dyDescent="0.35">
      <c r="A2" s="41" t="str">
        <f>IF(title="&gt; Enter workbook title here","Enter workbook title in Cover sheet",title)</f>
        <v>Police_EW - Consolidated Factor Spreadsheet</v>
      </c>
      <c r="B2" s="42"/>
      <c r="C2" s="42"/>
      <c r="D2" s="42"/>
      <c r="E2" s="42"/>
      <c r="F2" s="42"/>
      <c r="G2" s="42"/>
      <c r="H2" s="42"/>
      <c r="I2" s="42"/>
    </row>
    <row r="3" spans="1:12" ht="15.5" x14ac:dyDescent="0.35">
      <c r="A3" s="43" t="str">
        <f>TABLE_FACTOR_TYPE_1&amp;" - x-"&amp;TABLE_SERIES_NUMBER_1</f>
        <v>CETV - x-214</v>
      </c>
      <c r="B3" s="42"/>
      <c r="C3" s="42"/>
      <c r="D3" s="42"/>
      <c r="E3" s="42"/>
      <c r="F3" s="42"/>
      <c r="G3" s="42"/>
      <c r="H3" s="42"/>
      <c r="I3" s="42"/>
    </row>
    <row r="4" spans="1:12" x14ac:dyDescent="0.25">
      <c r="A4" s="44"/>
    </row>
    <row r="6" spans="1:12" ht="13" x14ac:dyDescent="0.3">
      <c r="A6" s="169" t="s">
        <v>610</v>
      </c>
      <c r="B6" s="73" t="s">
        <v>611</v>
      </c>
      <c r="C6" s="73"/>
    </row>
    <row r="7" spans="1:12" x14ac:dyDescent="0.25">
      <c r="A7" s="170" t="s">
        <v>274</v>
      </c>
      <c r="B7" s="74" t="s">
        <v>72</v>
      </c>
      <c r="C7" s="74"/>
    </row>
    <row r="8" spans="1:12" x14ac:dyDescent="0.25">
      <c r="A8" s="170" t="s">
        <v>275</v>
      </c>
      <c r="B8" s="74">
        <v>2015</v>
      </c>
      <c r="C8" s="74"/>
    </row>
    <row r="9" spans="1:12" x14ac:dyDescent="0.25">
      <c r="A9" s="170" t="s">
        <v>276</v>
      </c>
      <c r="B9" s="74" t="s">
        <v>288</v>
      </c>
      <c r="C9" s="74"/>
    </row>
    <row r="10" spans="1:12" ht="27" customHeight="1" x14ac:dyDescent="0.25">
      <c r="A10" s="170" t="s">
        <v>6</v>
      </c>
      <c r="B10" s="74" t="s">
        <v>342</v>
      </c>
      <c r="C10" s="74"/>
    </row>
    <row r="11" spans="1:12" x14ac:dyDescent="0.25">
      <c r="A11" s="170" t="s">
        <v>277</v>
      </c>
      <c r="B11" s="74" t="s">
        <v>290</v>
      </c>
      <c r="C11" s="74"/>
    </row>
    <row r="12" spans="1:12" x14ac:dyDescent="0.25">
      <c r="A12" s="170" t="s">
        <v>278</v>
      </c>
      <c r="B12" s="74" t="s">
        <v>291</v>
      </c>
      <c r="C12" s="74"/>
    </row>
    <row r="13" spans="1:12" x14ac:dyDescent="0.25">
      <c r="A13" s="170" t="s">
        <v>618</v>
      </c>
      <c r="B13" s="74">
        <v>0</v>
      </c>
      <c r="C13" s="74"/>
    </row>
    <row r="14" spans="1:12" x14ac:dyDescent="0.25">
      <c r="A14" s="170" t="s">
        <v>280</v>
      </c>
      <c r="B14" s="74">
        <v>214</v>
      </c>
      <c r="C14" s="74"/>
    </row>
    <row r="15" spans="1:12" x14ac:dyDescent="0.25">
      <c r="A15" s="170" t="s">
        <v>621</v>
      </c>
      <c r="B15" s="74">
        <v>214</v>
      </c>
      <c r="C15" s="74"/>
    </row>
    <row r="16" spans="1:12" x14ac:dyDescent="0.25">
      <c r="A16" s="170" t="s">
        <v>282</v>
      </c>
      <c r="B16" s="74" t="s">
        <v>344</v>
      </c>
      <c r="C16" s="74"/>
    </row>
    <row r="17" spans="1:3" ht="36.65" customHeight="1" x14ac:dyDescent="0.25">
      <c r="A17" s="170" t="s">
        <v>693</v>
      </c>
      <c r="B17" s="180"/>
      <c r="C17" s="180"/>
    </row>
    <row r="18" spans="1:3" x14ac:dyDescent="0.25">
      <c r="A18" s="170" t="s">
        <v>284</v>
      </c>
      <c r="B18" s="181" t="str">
        <f>"24 May 2023"</f>
        <v>24 May 2023</v>
      </c>
      <c r="C18" s="181"/>
    </row>
    <row r="19" spans="1:3" x14ac:dyDescent="0.25">
      <c r="A19" s="170" t="s">
        <v>285</v>
      </c>
      <c r="B19" s="181"/>
      <c r="C19" s="181"/>
    </row>
    <row r="20" spans="1:3" x14ac:dyDescent="0.25">
      <c r="A20" s="170" t="s">
        <v>286</v>
      </c>
      <c r="B20" s="74" t="s">
        <v>294</v>
      </c>
      <c r="C20" s="74"/>
    </row>
    <row r="21" spans="1:3" x14ac:dyDescent="0.25">
      <c r="A21" s="170" t="s">
        <v>287</v>
      </c>
      <c r="B21" s="74" t="s">
        <v>295</v>
      </c>
      <c r="C21" s="74"/>
    </row>
    <row r="23" spans="1:3" x14ac:dyDescent="0.25">
      <c r="B23" s="84" t="str">
        <f>HYPERLINK("#'Factor List'!A1","Back to Factor List")</f>
        <v>Back to Factor List</v>
      </c>
    </row>
    <row r="24" spans="1:3" x14ac:dyDescent="0.25">
      <c r="B24" s="84" t="str">
        <f>HYPERLINK("#'Assumptions'!A1","Assumptions")</f>
        <v>Assumptions</v>
      </c>
    </row>
    <row r="26" spans="1:3" ht="26" x14ac:dyDescent="0.25">
      <c r="A26" s="80" t="s">
        <v>694</v>
      </c>
      <c r="B26" s="80" t="s">
        <v>700</v>
      </c>
      <c r="C26" s="80" t="s">
        <v>702</v>
      </c>
    </row>
    <row r="27" spans="1:3" x14ac:dyDescent="0.25">
      <c r="A27" s="81">
        <v>18</v>
      </c>
      <c r="B27" s="82">
        <v>8.15</v>
      </c>
      <c r="C27" s="82">
        <v>2.1800000000000002</v>
      </c>
    </row>
    <row r="28" spans="1:3" x14ac:dyDescent="0.25">
      <c r="A28" s="81">
        <v>19</v>
      </c>
      <c r="B28" s="82">
        <v>8.27</v>
      </c>
      <c r="C28" s="82">
        <v>2.2799999999999998</v>
      </c>
    </row>
    <row r="29" spans="1:3" x14ac:dyDescent="0.25">
      <c r="A29" s="81">
        <v>20</v>
      </c>
      <c r="B29" s="82">
        <v>8.3800000000000008</v>
      </c>
      <c r="C29" s="82">
        <v>2.31</v>
      </c>
    </row>
    <row r="30" spans="1:3" x14ac:dyDescent="0.25">
      <c r="A30" s="81">
        <v>21</v>
      </c>
      <c r="B30" s="82">
        <v>8.5</v>
      </c>
      <c r="C30" s="82">
        <v>2.35</v>
      </c>
    </row>
    <row r="31" spans="1:3" x14ac:dyDescent="0.25">
      <c r="A31" s="81">
        <v>22</v>
      </c>
      <c r="B31" s="82">
        <v>8.6199999999999992</v>
      </c>
      <c r="C31" s="82">
        <v>2.39</v>
      </c>
    </row>
    <row r="32" spans="1:3" x14ac:dyDescent="0.25">
      <c r="A32" s="81">
        <v>23</v>
      </c>
      <c r="B32" s="82">
        <v>8.74</v>
      </c>
      <c r="C32" s="82">
        <v>2.4300000000000002</v>
      </c>
    </row>
    <row r="33" spans="1:3" x14ac:dyDescent="0.25">
      <c r="A33" s="81">
        <v>24</v>
      </c>
      <c r="B33" s="82">
        <v>8.86</v>
      </c>
      <c r="C33" s="82">
        <v>2.46</v>
      </c>
    </row>
    <row r="34" spans="1:3" x14ac:dyDescent="0.25">
      <c r="A34" s="81">
        <v>25</v>
      </c>
      <c r="B34" s="82">
        <v>8.99</v>
      </c>
      <c r="C34" s="82">
        <v>2.5</v>
      </c>
    </row>
    <row r="35" spans="1:3" x14ac:dyDescent="0.25">
      <c r="A35" s="81">
        <v>26</v>
      </c>
      <c r="B35" s="82">
        <v>9.11</v>
      </c>
      <c r="C35" s="82">
        <v>2.54</v>
      </c>
    </row>
    <row r="36" spans="1:3" x14ac:dyDescent="0.25">
      <c r="A36" s="81">
        <v>27</v>
      </c>
      <c r="B36" s="82">
        <v>9.24</v>
      </c>
      <c r="C36" s="82">
        <v>2.58</v>
      </c>
    </row>
    <row r="37" spans="1:3" x14ac:dyDescent="0.25">
      <c r="A37" s="81">
        <v>28</v>
      </c>
      <c r="B37" s="82">
        <v>9.3699999999999992</v>
      </c>
      <c r="C37" s="82">
        <v>2.62</v>
      </c>
    </row>
    <row r="38" spans="1:3" x14ac:dyDescent="0.25">
      <c r="A38" s="81">
        <v>29</v>
      </c>
      <c r="B38" s="82">
        <v>9.5</v>
      </c>
      <c r="C38" s="82">
        <v>2.66</v>
      </c>
    </row>
    <row r="39" spans="1:3" x14ac:dyDescent="0.25">
      <c r="A39" s="81">
        <v>30</v>
      </c>
      <c r="B39" s="82">
        <v>9.6300000000000008</v>
      </c>
      <c r="C39" s="82">
        <v>2.7</v>
      </c>
    </row>
    <row r="40" spans="1:3" x14ac:dyDescent="0.25">
      <c r="A40" s="81">
        <v>31</v>
      </c>
      <c r="B40" s="82">
        <v>9.77</v>
      </c>
      <c r="C40" s="82">
        <v>2.74</v>
      </c>
    </row>
    <row r="41" spans="1:3" x14ac:dyDescent="0.25">
      <c r="A41" s="81">
        <v>32</v>
      </c>
      <c r="B41" s="82">
        <v>9.91</v>
      </c>
      <c r="C41" s="82">
        <v>2.77</v>
      </c>
    </row>
    <row r="42" spans="1:3" x14ac:dyDescent="0.25">
      <c r="A42" s="81">
        <v>33</v>
      </c>
      <c r="B42" s="82">
        <v>10.050000000000001</v>
      </c>
      <c r="C42" s="82">
        <v>2.81</v>
      </c>
    </row>
    <row r="43" spans="1:3" x14ac:dyDescent="0.25">
      <c r="A43" s="81">
        <v>34</v>
      </c>
      <c r="B43" s="82">
        <v>10.19</v>
      </c>
      <c r="C43" s="82">
        <v>2.85</v>
      </c>
    </row>
    <row r="44" spans="1:3" x14ac:dyDescent="0.25">
      <c r="A44" s="81">
        <v>35</v>
      </c>
      <c r="B44" s="82">
        <v>10.33</v>
      </c>
      <c r="C44" s="82">
        <v>2.89</v>
      </c>
    </row>
    <row r="45" spans="1:3" x14ac:dyDescent="0.25">
      <c r="A45" s="81">
        <v>36</v>
      </c>
      <c r="B45" s="82">
        <v>10.48</v>
      </c>
      <c r="C45" s="82">
        <v>2.92</v>
      </c>
    </row>
    <row r="46" spans="1:3" x14ac:dyDescent="0.25">
      <c r="A46" s="81">
        <v>37</v>
      </c>
      <c r="B46" s="82">
        <v>10.63</v>
      </c>
      <c r="C46" s="82">
        <v>2.96</v>
      </c>
    </row>
    <row r="47" spans="1:3" x14ac:dyDescent="0.25">
      <c r="A47" s="81">
        <v>38</v>
      </c>
      <c r="B47" s="82">
        <v>10.78</v>
      </c>
      <c r="C47" s="82">
        <v>3</v>
      </c>
    </row>
    <row r="48" spans="1:3" x14ac:dyDescent="0.25">
      <c r="A48" s="81">
        <v>39</v>
      </c>
      <c r="B48" s="82">
        <v>10.93</v>
      </c>
      <c r="C48" s="82">
        <v>3.03</v>
      </c>
    </row>
    <row r="49" spans="1:3" x14ac:dyDescent="0.25">
      <c r="A49" s="81">
        <v>40</v>
      </c>
      <c r="B49" s="82">
        <v>11.09</v>
      </c>
      <c r="C49" s="82">
        <v>3.07</v>
      </c>
    </row>
    <row r="50" spans="1:3" x14ac:dyDescent="0.25">
      <c r="A50" s="81">
        <v>41</v>
      </c>
      <c r="B50" s="82">
        <v>11.25</v>
      </c>
      <c r="C50" s="82">
        <v>3.1</v>
      </c>
    </row>
    <row r="51" spans="1:3" x14ac:dyDescent="0.25">
      <c r="A51" s="81">
        <v>42</v>
      </c>
      <c r="B51" s="82">
        <v>11.41</v>
      </c>
      <c r="C51" s="82">
        <v>3.14</v>
      </c>
    </row>
    <row r="52" spans="1:3" x14ac:dyDescent="0.25">
      <c r="A52" s="81">
        <v>43</v>
      </c>
      <c r="B52" s="82">
        <v>11.58</v>
      </c>
      <c r="C52" s="82">
        <v>3.17</v>
      </c>
    </row>
    <row r="53" spans="1:3" x14ac:dyDescent="0.25">
      <c r="A53" s="81">
        <v>44</v>
      </c>
      <c r="B53" s="82">
        <v>11.75</v>
      </c>
      <c r="C53" s="82">
        <v>3.2</v>
      </c>
    </row>
    <row r="54" spans="1:3" x14ac:dyDescent="0.25">
      <c r="A54" s="81">
        <v>45</v>
      </c>
      <c r="B54" s="82">
        <v>11.92</v>
      </c>
      <c r="C54" s="82">
        <v>3.24</v>
      </c>
    </row>
    <row r="55" spans="1:3" x14ac:dyDescent="0.25">
      <c r="A55" s="81">
        <v>46</v>
      </c>
      <c r="B55" s="82">
        <v>12.09</v>
      </c>
      <c r="C55" s="82">
        <v>3.27</v>
      </c>
    </row>
    <row r="56" spans="1:3" x14ac:dyDescent="0.25">
      <c r="A56" s="81">
        <v>47</v>
      </c>
      <c r="B56" s="82">
        <v>12.27</v>
      </c>
      <c r="C56" s="82">
        <v>3.29</v>
      </c>
    </row>
    <row r="57" spans="1:3" x14ac:dyDescent="0.25">
      <c r="A57" s="81">
        <v>48</v>
      </c>
      <c r="B57" s="82">
        <v>12.46</v>
      </c>
      <c r="C57" s="82">
        <v>3.32</v>
      </c>
    </row>
    <row r="58" spans="1:3" x14ac:dyDescent="0.25">
      <c r="A58" s="81">
        <v>49</v>
      </c>
      <c r="B58" s="82">
        <v>12.64</v>
      </c>
      <c r="C58" s="82">
        <v>3.35</v>
      </c>
    </row>
    <row r="59" spans="1:3" x14ac:dyDescent="0.25">
      <c r="A59" s="81">
        <v>50</v>
      </c>
      <c r="B59" s="82">
        <v>12.83</v>
      </c>
      <c r="C59" s="82">
        <v>3.38</v>
      </c>
    </row>
    <row r="60" spans="1:3" x14ac:dyDescent="0.25">
      <c r="A60" s="81">
        <v>51</v>
      </c>
      <c r="B60" s="82">
        <v>13.03</v>
      </c>
      <c r="C60" s="82">
        <v>3.4</v>
      </c>
    </row>
    <row r="61" spans="1:3" x14ac:dyDescent="0.25">
      <c r="A61" s="81">
        <v>52</v>
      </c>
      <c r="B61" s="82">
        <v>13.23</v>
      </c>
      <c r="C61" s="82">
        <v>3.42</v>
      </c>
    </row>
    <row r="62" spans="1:3" x14ac:dyDescent="0.25">
      <c r="A62" s="81">
        <v>53</v>
      </c>
      <c r="B62" s="82">
        <v>13.43</v>
      </c>
      <c r="C62" s="82">
        <v>3.44</v>
      </c>
    </row>
    <row r="63" spans="1:3" x14ac:dyDescent="0.25">
      <c r="A63" s="81">
        <v>54</v>
      </c>
      <c r="B63" s="82">
        <v>13.64</v>
      </c>
      <c r="C63" s="82">
        <v>3.47</v>
      </c>
    </row>
    <row r="64" spans="1:3" x14ac:dyDescent="0.25">
      <c r="A64" s="81">
        <v>55</v>
      </c>
      <c r="B64" s="82">
        <v>13.86</v>
      </c>
      <c r="C64" s="82">
        <v>3.48</v>
      </c>
    </row>
    <row r="65" spans="1:3" x14ac:dyDescent="0.25">
      <c r="A65" s="81">
        <v>56</v>
      </c>
      <c r="B65" s="82">
        <v>14.08</v>
      </c>
      <c r="C65" s="82">
        <v>3.5</v>
      </c>
    </row>
    <row r="66" spans="1:3" x14ac:dyDescent="0.25">
      <c r="A66" s="81">
        <v>57</v>
      </c>
      <c r="B66" s="82">
        <v>14.31</v>
      </c>
      <c r="C66" s="82">
        <v>3.52</v>
      </c>
    </row>
    <row r="67" spans="1:3" x14ac:dyDescent="0.25">
      <c r="A67" s="81">
        <v>58</v>
      </c>
      <c r="B67" s="82">
        <v>14.54</v>
      </c>
      <c r="C67" s="82">
        <v>3.53</v>
      </c>
    </row>
    <row r="68" spans="1:3" x14ac:dyDescent="0.25">
      <c r="A68" s="81">
        <v>59</v>
      </c>
      <c r="B68" s="82">
        <v>14.79</v>
      </c>
      <c r="C68" s="82">
        <v>3.54</v>
      </c>
    </row>
    <row r="69" spans="1:3" x14ac:dyDescent="0.25">
      <c r="A69" s="81">
        <v>60</v>
      </c>
      <c r="B69" s="82">
        <v>15.04</v>
      </c>
      <c r="C69" s="82">
        <v>3.55</v>
      </c>
    </row>
    <row r="70" spans="1:3" x14ac:dyDescent="0.25">
      <c r="A70" s="81">
        <v>61</v>
      </c>
      <c r="B70" s="82">
        <v>15.3</v>
      </c>
      <c r="C70" s="82">
        <v>3.55</v>
      </c>
    </row>
    <row r="71" spans="1:3" x14ac:dyDescent="0.25">
      <c r="A71" s="81">
        <v>62</v>
      </c>
      <c r="B71" s="82">
        <v>15.57</v>
      </c>
      <c r="C71" s="82">
        <v>3.55</v>
      </c>
    </row>
    <row r="72" spans="1:3" x14ac:dyDescent="0.25">
      <c r="A72" s="81">
        <v>63</v>
      </c>
      <c r="B72" s="82">
        <v>15.86</v>
      </c>
      <c r="C72" s="82">
        <v>3.55</v>
      </c>
    </row>
    <row r="73" spans="1:3" x14ac:dyDescent="0.25">
      <c r="A73" s="81">
        <v>64</v>
      </c>
      <c r="B73" s="82">
        <v>16.16</v>
      </c>
      <c r="C73" s="82">
        <v>3.54</v>
      </c>
    </row>
    <row r="74" spans="1:3" x14ac:dyDescent="0.25">
      <c r="A74" s="81">
        <v>65</v>
      </c>
      <c r="B74" s="82">
        <v>16.47</v>
      </c>
      <c r="C74" s="82">
        <v>3.52</v>
      </c>
    </row>
    <row r="75" spans="1:3" x14ac:dyDescent="0.25">
      <c r="A75" s="81">
        <v>66</v>
      </c>
      <c r="B75" s="82">
        <v>16.809999999999999</v>
      </c>
      <c r="C75" s="82">
        <v>3.5</v>
      </c>
    </row>
  </sheetData>
  <sheetProtection algorithmName="SHA-512" hashValue="sDAGoraDz5AI9XY/xeLsQNbdg5kbdyCvOYqoRR35Sx97oeC4CqVavAWpQ4M5rMZjq/VGLsYusqGYzYZKc024hQ==" saltValue="lOTU6g8AxowV2ZvutbMcJA==" spinCount="100000" sheet="1" objects="1" scenarios="1"/>
  <conditionalFormatting sqref="A6:A21">
    <cfRule type="expression" dxfId="775" priority="7" stopIfTrue="1">
      <formula>MOD(ROW(),2)=0</formula>
    </cfRule>
    <cfRule type="expression" dxfId="774" priority="8" stopIfTrue="1">
      <formula>MOD(ROW(),2)&lt;&gt;0</formula>
    </cfRule>
  </conditionalFormatting>
  <conditionalFormatting sqref="A26:A75">
    <cfRule type="expression" dxfId="773" priority="13" stopIfTrue="1">
      <formula>MOD(ROW(),2)=0</formula>
    </cfRule>
    <cfRule type="expression" dxfId="772" priority="14" stopIfTrue="1">
      <formula>MOD(ROW(),2)&lt;&gt;0</formula>
    </cfRule>
  </conditionalFormatting>
  <conditionalFormatting sqref="B6:C21">
    <cfRule type="expression" dxfId="771" priority="1" stopIfTrue="1">
      <formula>MOD(ROW(),2)=0</formula>
    </cfRule>
    <cfRule type="expression" dxfId="770" priority="2" stopIfTrue="1">
      <formula>MOD(ROW(),2)&lt;&gt;0</formula>
    </cfRule>
  </conditionalFormatting>
  <conditionalFormatting sqref="B26:C75">
    <cfRule type="expression" dxfId="769" priority="15" stopIfTrue="1">
      <formula>MOD(ROW(),2)=0</formula>
    </cfRule>
    <cfRule type="expression" dxfId="768" priority="16"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43"/>
  <dimension ref="A1:L76"/>
  <sheetViews>
    <sheetView showGridLines="0" zoomScale="85" zoomScaleNormal="85" workbookViewId="0">
      <selection activeCell="I26" sqref="I26"/>
    </sheetView>
  </sheetViews>
  <sheetFormatPr defaultColWidth="10" defaultRowHeight="12.5" x14ac:dyDescent="0.25"/>
  <cols>
    <col min="1" max="1" width="31.54296875" style="27" customWidth="1"/>
    <col min="2" max="3" width="22.54296875" style="27" customWidth="1"/>
    <col min="4" max="4" width="10" style="27" customWidth="1"/>
    <col min="5" max="16384" width="10" style="27"/>
  </cols>
  <sheetData>
    <row r="1" spans="1:12" ht="20" x14ac:dyDescent="0.4">
      <c r="A1" s="39" t="s">
        <v>0</v>
      </c>
      <c r="B1" s="40"/>
      <c r="C1" s="40"/>
      <c r="D1" s="40"/>
      <c r="E1" s="40"/>
      <c r="F1" s="40"/>
      <c r="G1" s="40"/>
      <c r="H1" s="40"/>
      <c r="I1" s="40"/>
      <c r="L1" s="84"/>
    </row>
    <row r="2" spans="1:12" ht="15.5" x14ac:dyDescent="0.35">
      <c r="A2" s="41" t="str">
        <f>IF(title="&gt; Enter workbook title here","Enter workbook title in Cover sheet",title)</f>
        <v>Police_EW - Consolidated Factor Spreadsheet</v>
      </c>
      <c r="B2" s="42"/>
      <c r="C2" s="42"/>
      <c r="D2" s="42"/>
      <c r="E2" s="42"/>
      <c r="F2" s="42"/>
      <c r="G2" s="42"/>
      <c r="H2" s="42"/>
      <c r="I2" s="42"/>
    </row>
    <row r="3" spans="1:12" ht="15.5" x14ac:dyDescent="0.35">
      <c r="A3" s="43" t="str">
        <f>TABLE_FACTOR_TYPE_1&amp;" - x-"&amp;TABLE_SERIES_NUMBER_1</f>
        <v>CETV - x-215</v>
      </c>
      <c r="B3" s="42"/>
      <c r="C3" s="42"/>
      <c r="D3" s="42"/>
      <c r="E3" s="42"/>
      <c r="F3" s="42"/>
      <c r="G3" s="42"/>
      <c r="H3" s="42"/>
      <c r="I3" s="42"/>
    </row>
    <row r="4" spans="1:12" x14ac:dyDescent="0.25">
      <c r="A4" s="44"/>
    </row>
    <row r="6" spans="1:12" ht="13" x14ac:dyDescent="0.3">
      <c r="A6" s="169" t="s">
        <v>610</v>
      </c>
      <c r="B6" s="73" t="s">
        <v>611</v>
      </c>
      <c r="C6" s="73"/>
    </row>
    <row r="7" spans="1:12" x14ac:dyDescent="0.25">
      <c r="A7" s="170" t="s">
        <v>274</v>
      </c>
      <c r="B7" s="74" t="s">
        <v>72</v>
      </c>
      <c r="C7" s="74"/>
    </row>
    <row r="8" spans="1:12" x14ac:dyDescent="0.25">
      <c r="A8" s="170" t="s">
        <v>275</v>
      </c>
      <c r="B8" s="74">
        <v>2015</v>
      </c>
      <c r="C8" s="74"/>
    </row>
    <row r="9" spans="1:12" x14ac:dyDescent="0.25">
      <c r="A9" s="170" t="s">
        <v>276</v>
      </c>
      <c r="B9" s="74" t="s">
        <v>288</v>
      </c>
      <c r="C9" s="74"/>
    </row>
    <row r="10" spans="1:12" ht="27.65" customHeight="1" x14ac:dyDescent="0.25">
      <c r="A10" s="170" t="s">
        <v>6</v>
      </c>
      <c r="B10" s="74" t="s">
        <v>345</v>
      </c>
      <c r="C10" s="74"/>
    </row>
    <row r="11" spans="1:12" x14ac:dyDescent="0.25">
      <c r="A11" s="170" t="s">
        <v>277</v>
      </c>
      <c r="B11" s="74" t="s">
        <v>290</v>
      </c>
      <c r="C11" s="74"/>
    </row>
    <row r="12" spans="1:12" x14ac:dyDescent="0.25">
      <c r="A12" s="170" t="s">
        <v>278</v>
      </c>
      <c r="B12" s="74" t="s">
        <v>291</v>
      </c>
      <c r="C12" s="74"/>
    </row>
    <row r="13" spans="1:12" x14ac:dyDescent="0.25">
      <c r="A13" s="170" t="s">
        <v>618</v>
      </c>
      <c r="B13" s="74">
        <v>0</v>
      </c>
      <c r="C13" s="74"/>
    </row>
    <row r="14" spans="1:12" x14ac:dyDescent="0.25">
      <c r="A14" s="170" t="s">
        <v>280</v>
      </c>
      <c r="B14" s="74">
        <v>215</v>
      </c>
      <c r="C14" s="74"/>
    </row>
    <row r="15" spans="1:12" x14ac:dyDescent="0.25">
      <c r="A15" s="170" t="s">
        <v>621</v>
      </c>
      <c r="B15" s="74">
        <v>215</v>
      </c>
      <c r="C15" s="74"/>
    </row>
    <row r="16" spans="1:12" x14ac:dyDescent="0.25">
      <c r="A16" s="170" t="s">
        <v>282</v>
      </c>
      <c r="B16" s="74" t="s">
        <v>347</v>
      </c>
      <c r="C16" s="74"/>
    </row>
    <row r="17" spans="1:3" ht="40.25" customHeight="1" x14ac:dyDescent="0.25">
      <c r="A17" s="170" t="s">
        <v>693</v>
      </c>
      <c r="B17" s="180"/>
      <c r="C17" s="180"/>
    </row>
    <row r="18" spans="1:3" x14ac:dyDescent="0.25">
      <c r="A18" s="170" t="s">
        <v>284</v>
      </c>
      <c r="B18" s="181" t="str">
        <f>"24 May 2023"</f>
        <v>24 May 2023</v>
      </c>
      <c r="C18" s="181"/>
    </row>
    <row r="19" spans="1:3" x14ac:dyDescent="0.25">
      <c r="A19" s="170" t="s">
        <v>285</v>
      </c>
      <c r="B19" s="181"/>
      <c r="C19" s="181"/>
    </row>
    <row r="20" spans="1:3" x14ac:dyDescent="0.25">
      <c r="A20" s="170" t="s">
        <v>286</v>
      </c>
      <c r="B20" s="74" t="s">
        <v>294</v>
      </c>
      <c r="C20" s="74"/>
    </row>
    <row r="21" spans="1:3" x14ac:dyDescent="0.25">
      <c r="A21" s="170" t="s">
        <v>287</v>
      </c>
      <c r="B21" s="74" t="s">
        <v>295</v>
      </c>
      <c r="C21" s="74"/>
    </row>
    <row r="23" spans="1:3" x14ac:dyDescent="0.25">
      <c r="B23" s="84" t="str">
        <f>HYPERLINK("#'Factor List'!A1","Back to Factor List")</f>
        <v>Back to Factor List</v>
      </c>
    </row>
    <row r="24" spans="1:3" x14ac:dyDescent="0.25">
      <c r="B24" s="84" t="str">
        <f>HYPERLINK("#'Assumptions'!A1","Assumptions")</f>
        <v>Assumptions</v>
      </c>
    </row>
    <row r="26" spans="1:3" ht="26" x14ac:dyDescent="0.25">
      <c r="A26" s="80" t="s">
        <v>694</v>
      </c>
      <c r="B26" s="80" t="s">
        <v>700</v>
      </c>
      <c r="C26" s="80" t="s">
        <v>702</v>
      </c>
    </row>
    <row r="27" spans="1:3" x14ac:dyDescent="0.25">
      <c r="A27" s="81">
        <v>18</v>
      </c>
      <c r="B27" s="82">
        <v>7.74</v>
      </c>
      <c r="C27" s="82">
        <v>2.19</v>
      </c>
    </row>
    <row r="28" spans="1:3" x14ac:dyDescent="0.25">
      <c r="A28" s="81">
        <v>19</v>
      </c>
      <c r="B28" s="82">
        <v>7.85</v>
      </c>
      <c r="C28" s="82">
        <v>2.29</v>
      </c>
    </row>
    <row r="29" spans="1:3" x14ac:dyDescent="0.25">
      <c r="A29" s="81">
        <v>20</v>
      </c>
      <c r="B29" s="82">
        <v>7.96</v>
      </c>
      <c r="C29" s="82">
        <v>2.3199999999999998</v>
      </c>
    </row>
    <row r="30" spans="1:3" x14ac:dyDescent="0.25">
      <c r="A30" s="81">
        <v>21</v>
      </c>
      <c r="B30" s="82">
        <v>8.07</v>
      </c>
      <c r="C30" s="82">
        <v>2.36</v>
      </c>
    </row>
    <row r="31" spans="1:3" x14ac:dyDescent="0.25">
      <c r="A31" s="81">
        <v>22</v>
      </c>
      <c r="B31" s="82">
        <v>8.18</v>
      </c>
      <c r="C31" s="82">
        <v>2.4</v>
      </c>
    </row>
    <row r="32" spans="1:3" x14ac:dyDescent="0.25">
      <c r="A32" s="81">
        <v>23</v>
      </c>
      <c r="B32" s="82">
        <v>8.2899999999999991</v>
      </c>
      <c r="C32" s="82">
        <v>2.44</v>
      </c>
    </row>
    <row r="33" spans="1:3" x14ac:dyDescent="0.25">
      <c r="A33" s="81">
        <v>24</v>
      </c>
      <c r="B33" s="82">
        <v>8.41</v>
      </c>
      <c r="C33" s="82">
        <v>2.48</v>
      </c>
    </row>
    <row r="34" spans="1:3" x14ac:dyDescent="0.25">
      <c r="A34" s="81">
        <v>25</v>
      </c>
      <c r="B34" s="82">
        <v>8.52</v>
      </c>
      <c r="C34" s="82">
        <v>2.52</v>
      </c>
    </row>
    <row r="35" spans="1:3" x14ac:dyDescent="0.25">
      <c r="A35" s="81">
        <v>26</v>
      </c>
      <c r="B35" s="82">
        <v>8.64</v>
      </c>
      <c r="C35" s="82">
        <v>2.56</v>
      </c>
    </row>
    <row r="36" spans="1:3" x14ac:dyDescent="0.25">
      <c r="A36" s="81">
        <v>27</v>
      </c>
      <c r="B36" s="82">
        <v>8.76</v>
      </c>
      <c r="C36" s="82">
        <v>2.59</v>
      </c>
    </row>
    <row r="37" spans="1:3" x14ac:dyDescent="0.25">
      <c r="A37" s="81">
        <v>28</v>
      </c>
      <c r="B37" s="82">
        <v>8.8800000000000008</v>
      </c>
      <c r="C37" s="82">
        <v>2.63</v>
      </c>
    </row>
    <row r="38" spans="1:3" x14ac:dyDescent="0.25">
      <c r="A38" s="81">
        <v>29</v>
      </c>
      <c r="B38" s="82">
        <v>9</v>
      </c>
      <c r="C38" s="82">
        <v>2.67</v>
      </c>
    </row>
    <row r="39" spans="1:3" x14ac:dyDescent="0.25">
      <c r="A39" s="81">
        <v>30</v>
      </c>
      <c r="B39" s="82">
        <v>9.1300000000000008</v>
      </c>
      <c r="C39" s="82">
        <v>2.71</v>
      </c>
    </row>
    <row r="40" spans="1:3" x14ac:dyDescent="0.25">
      <c r="A40" s="81">
        <v>31</v>
      </c>
      <c r="B40" s="82">
        <v>9.26</v>
      </c>
      <c r="C40" s="82">
        <v>2.75</v>
      </c>
    </row>
    <row r="41" spans="1:3" x14ac:dyDescent="0.25">
      <c r="A41" s="81">
        <v>32</v>
      </c>
      <c r="B41" s="82">
        <v>9.39</v>
      </c>
      <c r="C41" s="82">
        <v>2.79</v>
      </c>
    </row>
    <row r="42" spans="1:3" x14ac:dyDescent="0.25">
      <c r="A42" s="81">
        <v>33</v>
      </c>
      <c r="B42" s="82">
        <v>9.52</v>
      </c>
      <c r="C42" s="82">
        <v>2.83</v>
      </c>
    </row>
    <row r="43" spans="1:3" x14ac:dyDescent="0.25">
      <c r="A43" s="81">
        <v>34</v>
      </c>
      <c r="B43" s="82">
        <v>9.65</v>
      </c>
      <c r="C43" s="82">
        <v>2.87</v>
      </c>
    </row>
    <row r="44" spans="1:3" x14ac:dyDescent="0.25">
      <c r="A44" s="81">
        <v>35</v>
      </c>
      <c r="B44" s="82">
        <v>9.7799999999999994</v>
      </c>
      <c r="C44" s="82">
        <v>2.9</v>
      </c>
    </row>
    <row r="45" spans="1:3" x14ac:dyDescent="0.25">
      <c r="A45" s="81">
        <v>36</v>
      </c>
      <c r="B45" s="82">
        <v>9.92</v>
      </c>
      <c r="C45" s="82">
        <v>2.94</v>
      </c>
    </row>
    <row r="46" spans="1:3" x14ac:dyDescent="0.25">
      <c r="A46" s="81">
        <v>37</v>
      </c>
      <c r="B46" s="82">
        <v>10.06</v>
      </c>
      <c r="C46" s="82">
        <v>2.98</v>
      </c>
    </row>
    <row r="47" spans="1:3" x14ac:dyDescent="0.25">
      <c r="A47" s="81">
        <v>38</v>
      </c>
      <c r="B47" s="82">
        <v>10.199999999999999</v>
      </c>
      <c r="C47" s="82">
        <v>3.01</v>
      </c>
    </row>
    <row r="48" spans="1:3" x14ac:dyDescent="0.25">
      <c r="A48" s="81">
        <v>39</v>
      </c>
      <c r="B48" s="82">
        <v>10.35</v>
      </c>
      <c r="C48" s="82">
        <v>3.05</v>
      </c>
    </row>
    <row r="49" spans="1:3" x14ac:dyDescent="0.25">
      <c r="A49" s="81">
        <v>40</v>
      </c>
      <c r="B49" s="82">
        <v>10.49</v>
      </c>
      <c r="C49" s="82">
        <v>3.09</v>
      </c>
    </row>
    <row r="50" spans="1:3" x14ac:dyDescent="0.25">
      <c r="A50" s="81">
        <v>41</v>
      </c>
      <c r="B50" s="82">
        <v>10.64</v>
      </c>
      <c r="C50" s="82">
        <v>3.12</v>
      </c>
    </row>
    <row r="51" spans="1:3" x14ac:dyDescent="0.25">
      <c r="A51" s="81">
        <v>42</v>
      </c>
      <c r="B51" s="82">
        <v>10.8</v>
      </c>
      <c r="C51" s="82">
        <v>3.16</v>
      </c>
    </row>
    <row r="52" spans="1:3" x14ac:dyDescent="0.25">
      <c r="A52" s="81">
        <v>43</v>
      </c>
      <c r="B52" s="82">
        <v>10.95</v>
      </c>
      <c r="C52" s="82">
        <v>3.19</v>
      </c>
    </row>
    <row r="53" spans="1:3" x14ac:dyDescent="0.25">
      <c r="A53" s="81">
        <v>44</v>
      </c>
      <c r="B53" s="82">
        <v>11.11</v>
      </c>
      <c r="C53" s="82">
        <v>3.22</v>
      </c>
    </row>
    <row r="54" spans="1:3" x14ac:dyDescent="0.25">
      <c r="A54" s="81">
        <v>45</v>
      </c>
      <c r="B54" s="82">
        <v>11.27</v>
      </c>
      <c r="C54" s="82">
        <v>3.26</v>
      </c>
    </row>
    <row r="55" spans="1:3" x14ac:dyDescent="0.25">
      <c r="A55" s="81">
        <v>46</v>
      </c>
      <c r="B55" s="82">
        <v>11.43</v>
      </c>
      <c r="C55" s="82">
        <v>3.29</v>
      </c>
    </row>
    <row r="56" spans="1:3" x14ac:dyDescent="0.25">
      <c r="A56" s="81">
        <v>47</v>
      </c>
      <c r="B56" s="82">
        <v>11.6</v>
      </c>
      <c r="C56" s="82">
        <v>3.32</v>
      </c>
    </row>
    <row r="57" spans="1:3" x14ac:dyDescent="0.25">
      <c r="A57" s="81">
        <v>48</v>
      </c>
      <c r="B57" s="82">
        <v>11.77</v>
      </c>
      <c r="C57" s="82">
        <v>3.34</v>
      </c>
    </row>
    <row r="58" spans="1:3" x14ac:dyDescent="0.25">
      <c r="A58" s="81">
        <v>49</v>
      </c>
      <c r="B58" s="82">
        <v>11.95</v>
      </c>
      <c r="C58" s="82">
        <v>3.37</v>
      </c>
    </row>
    <row r="59" spans="1:3" x14ac:dyDescent="0.25">
      <c r="A59" s="81">
        <v>50</v>
      </c>
      <c r="B59" s="82">
        <v>12.12</v>
      </c>
      <c r="C59" s="82">
        <v>3.4</v>
      </c>
    </row>
    <row r="60" spans="1:3" x14ac:dyDescent="0.25">
      <c r="A60" s="81">
        <v>51</v>
      </c>
      <c r="B60" s="82">
        <v>12.31</v>
      </c>
      <c r="C60" s="82">
        <v>3.42</v>
      </c>
    </row>
    <row r="61" spans="1:3" x14ac:dyDescent="0.25">
      <c r="A61" s="81">
        <v>52</v>
      </c>
      <c r="B61" s="82">
        <v>12.49</v>
      </c>
      <c r="C61" s="82">
        <v>3.45</v>
      </c>
    </row>
    <row r="62" spans="1:3" x14ac:dyDescent="0.25">
      <c r="A62" s="81">
        <v>53</v>
      </c>
      <c r="B62" s="82">
        <v>12.68</v>
      </c>
      <c r="C62" s="82">
        <v>3.47</v>
      </c>
    </row>
    <row r="63" spans="1:3" x14ac:dyDescent="0.25">
      <c r="A63" s="81">
        <v>54</v>
      </c>
      <c r="B63" s="82">
        <v>12.88</v>
      </c>
      <c r="C63" s="82">
        <v>3.49</v>
      </c>
    </row>
    <row r="64" spans="1:3" x14ac:dyDescent="0.25">
      <c r="A64" s="81">
        <v>55</v>
      </c>
      <c r="B64" s="82">
        <v>13.08</v>
      </c>
      <c r="C64" s="82">
        <v>3.51</v>
      </c>
    </row>
    <row r="65" spans="1:3" x14ac:dyDescent="0.25">
      <c r="A65" s="81">
        <v>56</v>
      </c>
      <c r="B65" s="82">
        <v>13.29</v>
      </c>
      <c r="C65" s="82">
        <v>3.53</v>
      </c>
    </row>
    <row r="66" spans="1:3" x14ac:dyDescent="0.25">
      <c r="A66" s="81">
        <v>57</v>
      </c>
      <c r="B66" s="82">
        <v>13.5</v>
      </c>
      <c r="C66" s="82">
        <v>3.54</v>
      </c>
    </row>
    <row r="67" spans="1:3" x14ac:dyDescent="0.25">
      <c r="A67" s="81">
        <v>58</v>
      </c>
      <c r="B67" s="82">
        <v>13.72</v>
      </c>
      <c r="C67" s="82">
        <v>3.56</v>
      </c>
    </row>
    <row r="68" spans="1:3" x14ac:dyDescent="0.25">
      <c r="A68" s="81">
        <v>59</v>
      </c>
      <c r="B68" s="82">
        <v>13.95</v>
      </c>
      <c r="C68" s="82">
        <v>3.57</v>
      </c>
    </row>
    <row r="69" spans="1:3" x14ac:dyDescent="0.25">
      <c r="A69" s="81">
        <v>60</v>
      </c>
      <c r="B69" s="82">
        <v>14.18</v>
      </c>
      <c r="C69" s="82">
        <v>3.57</v>
      </c>
    </row>
    <row r="70" spans="1:3" x14ac:dyDescent="0.25">
      <c r="A70" s="81">
        <v>61</v>
      </c>
      <c r="B70" s="82">
        <v>14.42</v>
      </c>
      <c r="C70" s="82">
        <v>3.58</v>
      </c>
    </row>
    <row r="71" spans="1:3" x14ac:dyDescent="0.25">
      <c r="A71" s="81">
        <v>62</v>
      </c>
      <c r="B71" s="82">
        <v>14.68</v>
      </c>
      <c r="C71" s="82">
        <v>3.58</v>
      </c>
    </row>
    <row r="72" spans="1:3" x14ac:dyDescent="0.25">
      <c r="A72" s="81">
        <v>63</v>
      </c>
      <c r="B72" s="82">
        <v>14.95</v>
      </c>
      <c r="C72" s="82">
        <v>3.57</v>
      </c>
    </row>
    <row r="73" spans="1:3" x14ac:dyDescent="0.25">
      <c r="A73" s="81">
        <v>64</v>
      </c>
      <c r="B73" s="82">
        <v>15.23</v>
      </c>
      <c r="C73" s="82">
        <v>3.57</v>
      </c>
    </row>
    <row r="74" spans="1:3" x14ac:dyDescent="0.25">
      <c r="A74" s="81">
        <v>65</v>
      </c>
      <c r="B74" s="82">
        <v>15.52</v>
      </c>
      <c r="C74" s="82">
        <v>3.55</v>
      </c>
    </row>
    <row r="75" spans="1:3" x14ac:dyDescent="0.25">
      <c r="A75" s="81">
        <v>66</v>
      </c>
      <c r="B75" s="82">
        <v>15.83</v>
      </c>
      <c r="C75" s="82">
        <v>3.53</v>
      </c>
    </row>
    <row r="76" spans="1:3" x14ac:dyDescent="0.25">
      <c r="A76" s="81">
        <v>67</v>
      </c>
      <c r="B76" s="82">
        <v>16.16</v>
      </c>
      <c r="C76" s="82">
        <v>3.51</v>
      </c>
    </row>
  </sheetData>
  <sheetProtection algorithmName="SHA-512" hashValue="+7m95IRnG3OAu4NUPm/l64LU2zEXCnPdQSYkrhJIBYhEWHrzgg8r71loSmuuK50+YK1R+kBblcsC5cqDl0nkIQ==" saltValue="Er4pRrHvSBeiq3xOWkty8Q==" spinCount="100000" sheet="1" objects="1" scenarios="1"/>
  <conditionalFormatting sqref="A6:A21">
    <cfRule type="expression" dxfId="767" priority="7" stopIfTrue="1">
      <formula>MOD(ROW(),2)=0</formula>
    </cfRule>
    <cfRule type="expression" dxfId="766" priority="8" stopIfTrue="1">
      <formula>MOD(ROW(),2)&lt;&gt;0</formula>
    </cfRule>
  </conditionalFormatting>
  <conditionalFormatting sqref="A26:A76">
    <cfRule type="expression" dxfId="765" priority="13" stopIfTrue="1">
      <formula>MOD(ROW(),2)=0</formula>
    </cfRule>
    <cfRule type="expression" dxfId="764" priority="14" stopIfTrue="1">
      <formula>MOD(ROW(),2)&lt;&gt;0</formula>
    </cfRule>
  </conditionalFormatting>
  <conditionalFormatting sqref="B6:C21">
    <cfRule type="expression" dxfId="763" priority="1" stopIfTrue="1">
      <formula>MOD(ROW(),2)=0</formula>
    </cfRule>
    <cfRule type="expression" dxfId="762" priority="2" stopIfTrue="1">
      <formula>MOD(ROW(),2)&lt;&gt;0</formula>
    </cfRule>
  </conditionalFormatting>
  <conditionalFormatting sqref="B26:C76">
    <cfRule type="expression" dxfId="761" priority="15" stopIfTrue="1">
      <formula>MOD(ROW(),2)=0</formula>
    </cfRule>
    <cfRule type="expression" dxfId="760" priority="16"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44"/>
  <dimension ref="A1:L73"/>
  <sheetViews>
    <sheetView showGridLines="0" zoomScale="85" zoomScaleNormal="85" workbookViewId="0">
      <selection activeCell="I26" sqref="I26"/>
    </sheetView>
  </sheetViews>
  <sheetFormatPr defaultColWidth="10" defaultRowHeight="12.5" x14ac:dyDescent="0.25"/>
  <cols>
    <col min="1" max="1" width="31.54296875" style="27" customWidth="1"/>
    <col min="2" max="3" width="22.54296875" style="27" customWidth="1"/>
    <col min="4" max="4" width="10" style="27" customWidth="1"/>
    <col min="5" max="16384" width="10" style="27"/>
  </cols>
  <sheetData>
    <row r="1" spans="1:12" ht="20" x14ac:dyDescent="0.4">
      <c r="A1" s="39" t="s">
        <v>0</v>
      </c>
      <c r="B1" s="40"/>
      <c r="C1" s="40"/>
      <c r="D1" s="40"/>
      <c r="E1" s="40"/>
      <c r="F1" s="40"/>
      <c r="G1" s="40"/>
      <c r="H1" s="40"/>
      <c r="I1" s="40"/>
      <c r="L1" s="84"/>
    </row>
    <row r="2" spans="1:12" ht="15.5" x14ac:dyDescent="0.35">
      <c r="A2" s="41" t="str">
        <f>IF(title="&gt; Enter workbook title here","Enter workbook title in Cover sheet",title)</f>
        <v>Police_EW - Consolidated Factor Spreadsheet</v>
      </c>
      <c r="B2" s="42"/>
      <c r="C2" s="42"/>
      <c r="D2" s="42"/>
      <c r="E2" s="42"/>
      <c r="F2" s="42"/>
      <c r="G2" s="42"/>
      <c r="H2" s="42"/>
      <c r="I2" s="42"/>
    </row>
    <row r="3" spans="1:12" ht="15.5" x14ac:dyDescent="0.35">
      <c r="A3" s="43" t="str">
        <f>TABLE_FACTOR_TYPE_1&amp;" - x-"&amp;TABLE_SERIES_NUMBER_1</f>
        <v>CETV - x-216</v>
      </c>
      <c r="B3" s="42"/>
      <c r="C3" s="42"/>
      <c r="D3" s="42"/>
      <c r="E3" s="42"/>
      <c r="F3" s="42"/>
      <c r="G3" s="42"/>
      <c r="H3" s="42"/>
      <c r="I3" s="42"/>
    </row>
    <row r="4" spans="1:12" x14ac:dyDescent="0.25">
      <c r="A4" s="44"/>
    </row>
    <row r="6" spans="1:12" ht="13" x14ac:dyDescent="0.3">
      <c r="A6" s="169" t="s">
        <v>610</v>
      </c>
      <c r="B6" s="73" t="s">
        <v>611</v>
      </c>
      <c r="C6" s="73"/>
    </row>
    <row r="7" spans="1:12" x14ac:dyDescent="0.25">
      <c r="A7" s="170" t="s">
        <v>274</v>
      </c>
      <c r="B7" s="74" t="s">
        <v>72</v>
      </c>
      <c r="C7" s="74"/>
    </row>
    <row r="8" spans="1:12" x14ac:dyDescent="0.25">
      <c r="A8" s="170" t="s">
        <v>275</v>
      </c>
      <c r="B8" s="74">
        <v>2015</v>
      </c>
      <c r="C8" s="74"/>
    </row>
    <row r="9" spans="1:12" x14ac:dyDescent="0.25">
      <c r="A9" s="170" t="s">
        <v>276</v>
      </c>
      <c r="B9" s="74" t="s">
        <v>288</v>
      </c>
      <c r="C9" s="74"/>
    </row>
    <row r="10" spans="1:12" ht="29.15" customHeight="1" x14ac:dyDescent="0.25">
      <c r="A10" s="170" t="s">
        <v>6</v>
      </c>
      <c r="B10" s="74" t="s">
        <v>336</v>
      </c>
      <c r="C10" s="74"/>
    </row>
    <row r="11" spans="1:12" x14ac:dyDescent="0.25">
      <c r="A11" s="170" t="s">
        <v>277</v>
      </c>
      <c r="B11" s="74" t="s">
        <v>300</v>
      </c>
      <c r="C11" s="74"/>
    </row>
    <row r="12" spans="1:12" x14ac:dyDescent="0.25">
      <c r="A12" s="170" t="s">
        <v>278</v>
      </c>
      <c r="B12" s="74" t="s">
        <v>291</v>
      </c>
      <c r="C12" s="74"/>
    </row>
    <row r="13" spans="1:12" x14ac:dyDescent="0.25">
      <c r="A13" s="170" t="s">
        <v>618</v>
      </c>
      <c r="B13" s="74">
        <v>0</v>
      </c>
      <c r="C13" s="74"/>
    </row>
    <row r="14" spans="1:12" x14ac:dyDescent="0.25">
      <c r="A14" s="170" t="s">
        <v>280</v>
      </c>
      <c r="B14" s="74">
        <v>216</v>
      </c>
      <c r="C14" s="74"/>
    </row>
    <row r="15" spans="1:12" x14ac:dyDescent="0.25">
      <c r="A15" s="170" t="s">
        <v>621</v>
      </c>
      <c r="B15" s="74">
        <v>216</v>
      </c>
      <c r="C15" s="74"/>
    </row>
    <row r="16" spans="1:12" x14ac:dyDescent="0.25">
      <c r="A16" s="170" t="s">
        <v>282</v>
      </c>
      <c r="B16" s="74" t="s">
        <v>349</v>
      </c>
      <c r="C16" s="74"/>
    </row>
    <row r="17" spans="1:3" ht="40.5" customHeight="1" x14ac:dyDescent="0.25">
      <c r="A17" s="170" t="s">
        <v>693</v>
      </c>
      <c r="B17" s="180"/>
      <c r="C17" s="180"/>
    </row>
    <row r="18" spans="1:3" x14ac:dyDescent="0.25">
      <c r="A18" s="170" t="s">
        <v>284</v>
      </c>
      <c r="B18" s="181" t="str">
        <f>"24 May 2023"</f>
        <v>24 May 2023</v>
      </c>
      <c r="C18" s="181"/>
    </row>
    <row r="19" spans="1:3" x14ac:dyDescent="0.25">
      <c r="A19" s="170" t="s">
        <v>285</v>
      </c>
      <c r="B19" s="181"/>
      <c r="C19" s="181"/>
    </row>
    <row r="20" spans="1:3" x14ac:dyDescent="0.25">
      <c r="A20" s="170" t="s">
        <v>286</v>
      </c>
      <c r="B20" s="74" t="s">
        <v>294</v>
      </c>
      <c r="C20" s="74"/>
    </row>
    <row r="21" spans="1:3" x14ac:dyDescent="0.25">
      <c r="A21" s="170" t="s">
        <v>287</v>
      </c>
      <c r="B21" s="74" t="s">
        <v>295</v>
      </c>
      <c r="C21" s="74"/>
    </row>
    <row r="23" spans="1:3" x14ac:dyDescent="0.25">
      <c r="B23" s="84" t="str">
        <f>HYPERLINK("#'Factor List'!A1","Back to Factor List")</f>
        <v>Back to Factor List</v>
      </c>
    </row>
    <row r="24" spans="1:3" x14ac:dyDescent="0.25">
      <c r="B24" s="84" t="str">
        <f>HYPERLINK("#'Assumptions'!A1","Assumptions")</f>
        <v>Assumptions</v>
      </c>
    </row>
    <row r="26" spans="1:3" ht="26" x14ac:dyDescent="0.25">
      <c r="A26" s="80" t="s">
        <v>694</v>
      </c>
      <c r="B26" s="80" t="s">
        <v>700</v>
      </c>
      <c r="C26" s="80" t="s">
        <v>702</v>
      </c>
    </row>
    <row r="27" spans="1:3" x14ac:dyDescent="0.25">
      <c r="A27" s="81">
        <v>18</v>
      </c>
      <c r="B27" s="82">
        <v>9</v>
      </c>
      <c r="C27" s="82">
        <v>2.17</v>
      </c>
    </row>
    <row r="28" spans="1:3" x14ac:dyDescent="0.25">
      <c r="A28" s="81">
        <v>19</v>
      </c>
      <c r="B28" s="82">
        <v>9.1300000000000008</v>
      </c>
      <c r="C28" s="82">
        <v>2.2599999999999998</v>
      </c>
    </row>
    <row r="29" spans="1:3" x14ac:dyDescent="0.25">
      <c r="A29" s="81">
        <v>20</v>
      </c>
      <c r="B29" s="82">
        <v>9.26</v>
      </c>
      <c r="C29" s="82">
        <v>2.29</v>
      </c>
    </row>
    <row r="30" spans="1:3" x14ac:dyDescent="0.25">
      <c r="A30" s="81">
        <v>21</v>
      </c>
      <c r="B30" s="82">
        <v>9.4</v>
      </c>
      <c r="C30" s="82">
        <v>2.33</v>
      </c>
    </row>
    <row r="31" spans="1:3" x14ac:dyDescent="0.25">
      <c r="A31" s="81">
        <v>22</v>
      </c>
      <c r="B31" s="82">
        <v>9.5299999999999994</v>
      </c>
      <c r="C31" s="82">
        <v>2.37</v>
      </c>
    </row>
    <row r="32" spans="1:3" x14ac:dyDescent="0.25">
      <c r="A32" s="81">
        <v>23</v>
      </c>
      <c r="B32" s="82">
        <v>9.66</v>
      </c>
      <c r="C32" s="82">
        <v>2.41</v>
      </c>
    </row>
    <row r="33" spans="1:3" x14ac:dyDescent="0.25">
      <c r="A33" s="81">
        <v>24</v>
      </c>
      <c r="B33" s="82">
        <v>9.8000000000000007</v>
      </c>
      <c r="C33" s="82">
        <v>2.44</v>
      </c>
    </row>
    <row r="34" spans="1:3" x14ac:dyDescent="0.25">
      <c r="A34" s="81">
        <v>25</v>
      </c>
      <c r="B34" s="82">
        <v>9.94</v>
      </c>
      <c r="C34" s="82">
        <v>2.48</v>
      </c>
    </row>
    <row r="35" spans="1:3" x14ac:dyDescent="0.25">
      <c r="A35" s="81">
        <v>26</v>
      </c>
      <c r="B35" s="82">
        <v>10.08</v>
      </c>
      <c r="C35" s="82">
        <v>2.52</v>
      </c>
    </row>
    <row r="36" spans="1:3" x14ac:dyDescent="0.25">
      <c r="A36" s="81">
        <v>27</v>
      </c>
      <c r="B36" s="82">
        <v>10.23</v>
      </c>
      <c r="C36" s="82">
        <v>2.56</v>
      </c>
    </row>
    <row r="37" spans="1:3" x14ac:dyDescent="0.25">
      <c r="A37" s="81">
        <v>28</v>
      </c>
      <c r="B37" s="82">
        <v>10.37</v>
      </c>
      <c r="C37" s="82">
        <v>2.6</v>
      </c>
    </row>
    <row r="38" spans="1:3" x14ac:dyDescent="0.25">
      <c r="A38" s="81">
        <v>29</v>
      </c>
      <c r="B38" s="82">
        <v>10.52</v>
      </c>
      <c r="C38" s="82">
        <v>2.63</v>
      </c>
    </row>
    <row r="39" spans="1:3" x14ac:dyDescent="0.25">
      <c r="A39" s="81">
        <v>30</v>
      </c>
      <c r="B39" s="82">
        <v>10.67</v>
      </c>
      <c r="C39" s="82">
        <v>2.67</v>
      </c>
    </row>
    <row r="40" spans="1:3" x14ac:dyDescent="0.25">
      <c r="A40" s="81">
        <v>31</v>
      </c>
      <c r="B40" s="82">
        <v>10.83</v>
      </c>
      <c r="C40" s="82">
        <v>2.71</v>
      </c>
    </row>
    <row r="41" spans="1:3" x14ac:dyDescent="0.25">
      <c r="A41" s="81">
        <v>32</v>
      </c>
      <c r="B41" s="82">
        <v>10.98</v>
      </c>
      <c r="C41" s="82">
        <v>2.75</v>
      </c>
    </row>
    <row r="42" spans="1:3" x14ac:dyDescent="0.25">
      <c r="A42" s="81">
        <v>33</v>
      </c>
      <c r="B42" s="82">
        <v>11.14</v>
      </c>
      <c r="C42" s="82">
        <v>2.78</v>
      </c>
    </row>
    <row r="43" spans="1:3" x14ac:dyDescent="0.25">
      <c r="A43" s="81">
        <v>34</v>
      </c>
      <c r="B43" s="82">
        <v>11.3</v>
      </c>
      <c r="C43" s="82">
        <v>2.82</v>
      </c>
    </row>
    <row r="44" spans="1:3" x14ac:dyDescent="0.25">
      <c r="A44" s="81">
        <v>35</v>
      </c>
      <c r="B44" s="82">
        <v>11.46</v>
      </c>
      <c r="C44" s="82">
        <v>2.86</v>
      </c>
    </row>
    <row r="45" spans="1:3" x14ac:dyDescent="0.25">
      <c r="A45" s="81">
        <v>36</v>
      </c>
      <c r="B45" s="82">
        <v>11.63</v>
      </c>
      <c r="C45" s="82">
        <v>2.89</v>
      </c>
    </row>
    <row r="46" spans="1:3" x14ac:dyDescent="0.25">
      <c r="A46" s="81">
        <v>37</v>
      </c>
      <c r="B46" s="82">
        <v>11.8</v>
      </c>
      <c r="C46" s="82">
        <v>2.93</v>
      </c>
    </row>
    <row r="47" spans="1:3" x14ac:dyDescent="0.25">
      <c r="A47" s="81">
        <v>38</v>
      </c>
      <c r="B47" s="82">
        <v>11.97</v>
      </c>
      <c r="C47" s="82">
        <v>2.97</v>
      </c>
    </row>
    <row r="48" spans="1:3" x14ac:dyDescent="0.25">
      <c r="A48" s="81">
        <v>39</v>
      </c>
      <c r="B48" s="82">
        <v>12.14</v>
      </c>
      <c r="C48" s="82">
        <v>3</v>
      </c>
    </row>
    <row r="49" spans="1:3" x14ac:dyDescent="0.25">
      <c r="A49" s="81">
        <v>40</v>
      </c>
      <c r="B49" s="82">
        <v>12.32</v>
      </c>
      <c r="C49" s="82">
        <v>3.04</v>
      </c>
    </row>
    <row r="50" spans="1:3" x14ac:dyDescent="0.25">
      <c r="A50" s="81">
        <v>41</v>
      </c>
      <c r="B50" s="82">
        <v>12.5</v>
      </c>
      <c r="C50" s="82">
        <v>3.07</v>
      </c>
    </row>
    <row r="51" spans="1:3" x14ac:dyDescent="0.25">
      <c r="A51" s="81">
        <v>42</v>
      </c>
      <c r="B51" s="82">
        <v>12.69</v>
      </c>
      <c r="C51" s="82">
        <v>3.1</v>
      </c>
    </row>
    <row r="52" spans="1:3" x14ac:dyDescent="0.25">
      <c r="A52" s="81">
        <v>43</v>
      </c>
      <c r="B52" s="82">
        <v>12.88</v>
      </c>
      <c r="C52" s="82">
        <v>3.14</v>
      </c>
    </row>
    <row r="53" spans="1:3" x14ac:dyDescent="0.25">
      <c r="A53" s="81">
        <v>44</v>
      </c>
      <c r="B53" s="82">
        <v>13.07</v>
      </c>
      <c r="C53" s="82">
        <v>3.17</v>
      </c>
    </row>
    <row r="54" spans="1:3" x14ac:dyDescent="0.25">
      <c r="A54" s="81">
        <v>45</v>
      </c>
      <c r="B54" s="82">
        <v>13.26</v>
      </c>
      <c r="C54" s="82">
        <v>3.2</v>
      </c>
    </row>
    <row r="55" spans="1:3" x14ac:dyDescent="0.25">
      <c r="A55" s="81">
        <v>46</v>
      </c>
      <c r="B55" s="82">
        <v>13.46</v>
      </c>
      <c r="C55" s="82">
        <v>3.23</v>
      </c>
    </row>
    <row r="56" spans="1:3" x14ac:dyDescent="0.25">
      <c r="A56" s="81">
        <v>47</v>
      </c>
      <c r="B56" s="82">
        <v>13.67</v>
      </c>
      <c r="C56" s="82">
        <v>3.26</v>
      </c>
    </row>
    <row r="57" spans="1:3" x14ac:dyDescent="0.25">
      <c r="A57" s="81">
        <v>48</v>
      </c>
      <c r="B57" s="82">
        <v>13.87</v>
      </c>
      <c r="C57" s="82">
        <v>3.28</v>
      </c>
    </row>
    <row r="58" spans="1:3" x14ac:dyDescent="0.25">
      <c r="A58" s="81">
        <v>49</v>
      </c>
      <c r="B58" s="82">
        <v>14.09</v>
      </c>
      <c r="C58" s="82">
        <v>3.31</v>
      </c>
    </row>
    <row r="59" spans="1:3" x14ac:dyDescent="0.25">
      <c r="A59" s="81">
        <v>50</v>
      </c>
      <c r="B59" s="82">
        <v>14.3</v>
      </c>
      <c r="C59" s="82">
        <v>3.33</v>
      </c>
    </row>
    <row r="60" spans="1:3" x14ac:dyDescent="0.25">
      <c r="A60" s="81">
        <v>51</v>
      </c>
      <c r="B60" s="82">
        <v>14.53</v>
      </c>
      <c r="C60" s="82">
        <v>3.36</v>
      </c>
    </row>
    <row r="61" spans="1:3" x14ac:dyDescent="0.25">
      <c r="A61" s="81">
        <v>52</v>
      </c>
      <c r="B61" s="82">
        <v>14.75</v>
      </c>
      <c r="C61" s="82">
        <v>3.38</v>
      </c>
    </row>
    <row r="62" spans="1:3" x14ac:dyDescent="0.25">
      <c r="A62" s="81">
        <v>53</v>
      </c>
      <c r="B62" s="82">
        <v>14.99</v>
      </c>
      <c r="C62" s="82">
        <v>3.4</v>
      </c>
    </row>
    <row r="63" spans="1:3" x14ac:dyDescent="0.25">
      <c r="A63" s="81">
        <v>54</v>
      </c>
      <c r="B63" s="82">
        <v>15.23</v>
      </c>
      <c r="C63" s="82">
        <v>3.42</v>
      </c>
    </row>
    <row r="64" spans="1:3" x14ac:dyDescent="0.25">
      <c r="A64" s="81">
        <v>55</v>
      </c>
      <c r="B64" s="82">
        <v>15.47</v>
      </c>
      <c r="C64" s="82">
        <v>3.44</v>
      </c>
    </row>
    <row r="65" spans="1:3" x14ac:dyDescent="0.25">
      <c r="A65" s="81">
        <v>56</v>
      </c>
      <c r="B65" s="82">
        <v>15.72</v>
      </c>
      <c r="C65" s="82">
        <v>3.46</v>
      </c>
    </row>
    <row r="66" spans="1:3" x14ac:dyDescent="0.25">
      <c r="A66" s="81">
        <v>57</v>
      </c>
      <c r="B66" s="82">
        <v>15.98</v>
      </c>
      <c r="C66" s="82">
        <v>3.47</v>
      </c>
    </row>
    <row r="67" spans="1:3" x14ac:dyDescent="0.25">
      <c r="A67" s="81">
        <v>58</v>
      </c>
      <c r="B67" s="82">
        <v>16.25</v>
      </c>
      <c r="C67" s="82">
        <v>3.48</v>
      </c>
    </row>
    <row r="68" spans="1:3" x14ac:dyDescent="0.25">
      <c r="A68" s="81">
        <v>59</v>
      </c>
      <c r="B68" s="82">
        <v>16.53</v>
      </c>
      <c r="C68" s="82">
        <v>3.49</v>
      </c>
    </row>
    <row r="69" spans="1:3" x14ac:dyDescent="0.25">
      <c r="A69" s="81">
        <v>60</v>
      </c>
      <c r="B69" s="82">
        <v>16.82</v>
      </c>
      <c r="C69" s="82">
        <v>3.5</v>
      </c>
    </row>
    <row r="70" spans="1:3" x14ac:dyDescent="0.25">
      <c r="A70" s="81">
        <v>61</v>
      </c>
      <c r="B70" s="82">
        <v>17.11</v>
      </c>
      <c r="C70" s="82">
        <v>3.5</v>
      </c>
    </row>
    <row r="71" spans="1:3" x14ac:dyDescent="0.25">
      <c r="A71" s="81">
        <v>62</v>
      </c>
      <c r="B71" s="82">
        <v>17.420000000000002</v>
      </c>
      <c r="C71" s="82">
        <v>3.5</v>
      </c>
    </row>
    <row r="72" spans="1:3" x14ac:dyDescent="0.25">
      <c r="A72" s="81">
        <v>63</v>
      </c>
      <c r="B72" s="82">
        <v>17.75</v>
      </c>
      <c r="C72" s="82">
        <v>3.5</v>
      </c>
    </row>
    <row r="73" spans="1:3" x14ac:dyDescent="0.25">
      <c r="A73" s="81">
        <v>64</v>
      </c>
      <c r="B73" s="82">
        <v>18.09</v>
      </c>
      <c r="C73" s="82">
        <v>3.49</v>
      </c>
    </row>
  </sheetData>
  <sheetProtection algorithmName="SHA-512" hashValue="2hIDwTXUU+0aBUeGePA1NB6FA36w7phZRFyFSbLJzQgTFEdK0844ntbzxjaN2osY6R8K5uQaXFji3ptrqLIIcA==" saltValue="QnEo6Wc6hRKZ8XxaRYVsvw==" spinCount="100000" sheet="1" objects="1" scenarios="1"/>
  <conditionalFormatting sqref="A6:A21">
    <cfRule type="expression" dxfId="759" priority="7" stopIfTrue="1">
      <formula>MOD(ROW(),2)=0</formula>
    </cfRule>
    <cfRule type="expression" dxfId="758" priority="8" stopIfTrue="1">
      <formula>MOD(ROW(),2)&lt;&gt;0</formula>
    </cfRule>
  </conditionalFormatting>
  <conditionalFormatting sqref="A26:A73">
    <cfRule type="expression" dxfId="757" priority="13" stopIfTrue="1">
      <formula>MOD(ROW(),2)=0</formula>
    </cfRule>
    <cfRule type="expression" dxfId="756" priority="14" stopIfTrue="1">
      <formula>MOD(ROW(),2)&lt;&gt;0</formula>
    </cfRule>
  </conditionalFormatting>
  <conditionalFormatting sqref="B6:C21">
    <cfRule type="expression" dxfId="755" priority="1" stopIfTrue="1">
      <formula>MOD(ROW(),2)=0</formula>
    </cfRule>
    <cfRule type="expression" dxfId="754" priority="2" stopIfTrue="1">
      <formula>MOD(ROW(),2)&lt;&gt;0</formula>
    </cfRule>
  </conditionalFormatting>
  <conditionalFormatting sqref="B26:C73">
    <cfRule type="expression" dxfId="753" priority="15" stopIfTrue="1">
      <formula>MOD(ROW(),2)=0</formula>
    </cfRule>
    <cfRule type="expression" dxfId="752" priority="16"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45"/>
  <dimension ref="A1:L74"/>
  <sheetViews>
    <sheetView showGridLines="0" zoomScale="85" zoomScaleNormal="85" workbookViewId="0">
      <selection activeCell="I26" sqref="I26"/>
    </sheetView>
  </sheetViews>
  <sheetFormatPr defaultColWidth="10" defaultRowHeight="12.5" x14ac:dyDescent="0.25"/>
  <cols>
    <col min="1" max="1" width="31.54296875" style="27" customWidth="1"/>
    <col min="2" max="3" width="22.54296875" style="27" customWidth="1"/>
    <col min="4" max="4" width="10" style="27" customWidth="1"/>
    <col min="5" max="16384" width="10" style="27"/>
  </cols>
  <sheetData>
    <row r="1" spans="1:12" ht="20" x14ac:dyDescent="0.4">
      <c r="A1" s="39" t="s">
        <v>0</v>
      </c>
      <c r="B1" s="40"/>
      <c r="C1" s="40"/>
      <c r="D1" s="40"/>
      <c r="E1" s="40"/>
      <c r="F1" s="40"/>
      <c r="G1" s="40"/>
      <c r="H1" s="40"/>
      <c r="I1" s="40"/>
      <c r="L1" s="84"/>
    </row>
    <row r="2" spans="1:12" ht="15.5" x14ac:dyDescent="0.35">
      <c r="A2" s="41" t="str">
        <f>IF(title="&gt; Enter workbook title here","Enter workbook title in Cover sheet",title)</f>
        <v>Police_EW - Consolidated Factor Spreadsheet</v>
      </c>
      <c r="B2" s="42"/>
      <c r="C2" s="42"/>
      <c r="D2" s="42"/>
      <c r="E2" s="42"/>
      <c r="F2" s="42"/>
      <c r="G2" s="42"/>
      <c r="H2" s="42"/>
      <c r="I2" s="42"/>
    </row>
    <row r="3" spans="1:12" ht="15.5" x14ac:dyDescent="0.35">
      <c r="A3" s="43" t="str">
        <f>TABLE_FACTOR_TYPE_1&amp;" - x-"&amp;TABLE_SERIES_NUMBER_1</f>
        <v>CETV - x-217</v>
      </c>
      <c r="B3" s="42"/>
      <c r="C3" s="42"/>
      <c r="D3" s="42"/>
      <c r="E3" s="42"/>
      <c r="F3" s="42"/>
      <c r="G3" s="42"/>
      <c r="H3" s="42"/>
      <c r="I3" s="42"/>
    </row>
    <row r="4" spans="1:12" x14ac:dyDescent="0.25">
      <c r="A4" s="44"/>
    </row>
    <row r="6" spans="1:12" ht="13" x14ac:dyDescent="0.3">
      <c r="A6" s="169" t="s">
        <v>610</v>
      </c>
      <c r="B6" s="73" t="s">
        <v>611</v>
      </c>
      <c r="C6" s="73"/>
    </row>
    <row r="7" spans="1:12" x14ac:dyDescent="0.25">
      <c r="A7" s="170" t="s">
        <v>274</v>
      </c>
      <c r="B7" s="74" t="s">
        <v>72</v>
      </c>
      <c r="C7" s="74"/>
    </row>
    <row r="8" spans="1:12" x14ac:dyDescent="0.25">
      <c r="A8" s="170" t="s">
        <v>275</v>
      </c>
      <c r="B8" s="74">
        <v>2015</v>
      </c>
      <c r="C8" s="74"/>
    </row>
    <row r="9" spans="1:12" x14ac:dyDescent="0.25">
      <c r="A9" s="170" t="s">
        <v>276</v>
      </c>
      <c r="B9" s="74" t="s">
        <v>288</v>
      </c>
      <c r="C9" s="74"/>
    </row>
    <row r="10" spans="1:12" ht="29.15" customHeight="1" x14ac:dyDescent="0.25">
      <c r="A10" s="170" t="s">
        <v>6</v>
      </c>
      <c r="B10" s="74" t="s">
        <v>339</v>
      </c>
      <c r="C10" s="74"/>
    </row>
    <row r="11" spans="1:12" x14ac:dyDescent="0.25">
      <c r="A11" s="170" t="s">
        <v>277</v>
      </c>
      <c r="B11" s="74" t="s">
        <v>300</v>
      </c>
      <c r="C11" s="74"/>
    </row>
    <row r="12" spans="1:12" x14ac:dyDescent="0.25">
      <c r="A12" s="170" t="s">
        <v>278</v>
      </c>
      <c r="B12" s="74" t="s">
        <v>291</v>
      </c>
      <c r="C12" s="74"/>
    </row>
    <row r="13" spans="1:12" x14ac:dyDescent="0.25">
      <c r="A13" s="170" t="s">
        <v>618</v>
      </c>
      <c r="B13" s="74">
        <v>0</v>
      </c>
      <c r="C13" s="74"/>
    </row>
    <row r="14" spans="1:12" x14ac:dyDescent="0.25">
      <c r="A14" s="170" t="s">
        <v>280</v>
      </c>
      <c r="B14" s="74">
        <v>217</v>
      </c>
      <c r="C14" s="74"/>
    </row>
    <row r="15" spans="1:12" x14ac:dyDescent="0.25">
      <c r="A15" s="170" t="s">
        <v>621</v>
      </c>
      <c r="B15" s="74">
        <v>217</v>
      </c>
      <c r="C15" s="74"/>
    </row>
    <row r="16" spans="1:12" x14ac:dyDescent="0.25">
      <c r="A16" s="170" t="s">
        <v>282</v>
      </c>
      <c r="B16" s="74" t="s">
        <v>351</v>
      </c>
      <c r="C16" s="74"/>
    </row>
    <row r="17" spans="1:3" ht="40.25" customHeight="1" x14ac:dyDescent="0.25">
      <c r="A17" s="170" t="s">
        <v>693</v>
      </c>
      <c r="B17" s="180"/>
      <c r="C17" s="180"/>
    </row>
    <row r="18" spans="1:3" x14ac:dyDescent="0.25">
      <c r="A18" s="170" t="s">
        <v>284</v>
      </c>
      <c r="B18" s="181" t="str">
        <f>"24 May 2023"</f>
        <v>24 May 2023</v>
      </c>
      <c r="C18" s="181"/>
    </row>
    <row r="19" spans="1:3" x14ac:dyDescent="0.25">
      <c r="A19" s="170" t="s">
        <v>285</v>
      </c>
      <c r="B19" s="181"/>
      <c r="C19" s="181"/>
    </row>
    <row r="20" spans="1:3" x14ac:dyDescent="0.25">
      <c r="A20" s="170" t="s">
        <v>286</v>
      </c>
      <c r="B20" s="74" t="s">
        <v>294</v>
      </c>
      <c r="C20" s="74"/>
    </row>
    <row r="21" spans="1:3" x14ac:dyDescent="0.25">
      <c r="A21" s="170" t="s">
        <v>287</v>
      </c>
      <c r="B21" s="74" t="s">
        <v>295</v>
      </c>
      <c r="C21" s="74"/>
    </row>
    <row r="23" spans="1:3" x14ac:dyDescent="0.25">
      <c r="B23" s="84" t="str">
        <f>HYPERLINK("#'Factor List'!A1","Back to Factor List")</f>
        <v>Back to Factor List</v>
      </c>
    </row>
    <row r="24" spans="1:3" x14ac:dyDescent="0.25">
      <c r="B24" s="84" t="str">
        <f>HYPERLINK("#'Assumptions'!A1","Assumptions")</f>
        <v>Assumptions</v>
      </c>
    </row>
    <row r="26" spans="1:3" ht="26" x14ac:dyDescent="0.25">
      <c r="A26" s="80" t="s">
        <v>694</v>
      </c>
      <c r="B26" s="80" t="s">
        <v>700</v>
      </c>
      <c r="C26" s="80" t="s">
        <v>702</v>
      </c>
    </row>
    <row r="27" spans="1:3" x14ac:dyDescent="0.25">
      <c r="A27" s="81">
        <v>18</v>
      </c>
      <c r="B27" s="82">
        <v>8.57</v>
      </c>
      <c r="C27" s="82">
        <v>2.17</v>
      </c>
    </row>
    <row r="28" spans="1:3" x14ac:dyDescent="0.25">
      <c r="A28" s="81">
        <v>19</v>
      </c>
      <c r="B28" s="82">
        <v>8.6999999999999993</v>
      </c>
      <c r="C28" s="82">
        <v>2.27</v>
      </c>
    </row>
    <row r="29" spans="1:3" x14ac:dyDescent="0.25">
      <c r="A29" s="81">
        <v>20</v>
      </c>
      <c r="B29" s="82">
        <v>8.82</v>
      </c>
      <c r="C29" s="82">
        <v>2.2999999999999998</v>
      </c>
    </row>
    <row r="30" spans="1:3" x14ac:dyDescent="0.25">
      <c r="A30" s="81">
        <v>21</v>
      </c>
      <c r="B30" s="82">
        <v>8.94</v>
      </c>
      <c r="C30" s="82">
        <v>2.34</v>
      </c>
    </row>
    <row r="31" spans="1:3" x14ac:dyDescent="0.25">
      <c r="A31" s="81">
        <v>22</v>
      </c>
      <c r="B31" s="82">
        <v>9.07</v>
      </c>
      <c r="C31" s="82">
        <v>2.38</v>
      </c>
    </row>
    <row r="32" spans="1:3" x14ac:dyDescent="0.25">
      <c r="A32" s="81">
        <v>23</v>
      </c>
      <c r="B32" s="82">
        <v>9.1999999999999993</v>
      </c>
      <c r="C32" s="82">
        <v>2.42</v>
      </c>
    </row>
    <row r="33" spans="1:3" x14ac:dyDescent="0.25">
      <c r="A33" s="81">
        <v>24</v>
      </c>
      <c r="B33" s="82">
        <v>9.33</v>
      </c>
      <c r="C33" s="82">
        <v>2.4500000000000002</v>
      </c>
    </row>
    <row r="34" spans="1:3" x14ac:dyDescent="0.25">
      <c r="A34" s="81">
        <v>25</v>
      </c>
      <c r="B34" s="82">
        <v>9.4600000000000009</v>
      </c>
      <c r="C34" s="82">
        <v>2.4900000000000002</v>
      </c>
    </row>
    <row r="35" spans="1:3" x14ac:dyDescent="0.25">
      <c r="A35" s="81">
        <v>26</v>
      </c>
      <c r="B35" s="82">
        <v>9.59</v>
      </c>
      <c r="C35" s="82">
        <v>2.5299999999999998</v>
      </c>
    </row>
    <row r="36" spans="1:3" x14ac:dyDescent="0.25">
      <c r="A36" s="81">
        <v>27</v>
      </c>
      <c r="B36" s="82">
        <v>9.73</v>
      </c>
      <c r="C36" s="82">
        <v>2.57</v>
      </c>
    </row>
    <row r="37" spans="1:3" x14ac:dyDescent="0.25">
      <c r="A37" s="81">
        <v>28</v>
      </c>
      <c r="B37" s="82">
        <v>9.8699999999999992</v>
      </c>
      <c r="C37" s="82">
        <v>2.61</v>
      </c>
    </row>
    <row r="38" spans="1:3" x14ac:dyDescent="0.25">
      <c r="A38" s="81">
        <v>29</v>
      </c>
      <c r="B38" s="82">
        <v>10.01</v>
      </c>
      <c r="C38" s="82">
        <v>2.65</v>
      </c>
    </row>
    <row r="39" spans="1:3" x14ac:dyDescent="0.25">
      <c r="A39" s="81">
        <v>30</v>
      </c>
      <c r="B39" s="82">
        <v>10.15</v>
      </c>
      <c r="C39" s="82">
        <v>2.68</v>
      </c>
    </row>
    <row r="40" spans="1:3" x14ac:dyDescent="0.25">
      <c r="A40" s="81">
        <v>31</v>
      </c>
      <c r="B40" s="82">
        <v>10.29</v>
      </c>
      <c r="C40" s="82">
        <v>2.72</v>
      </c>
    </row>
    <row r="41" spans="1:3" x14ac:dyDescent="0.25">
      <c r="A41" s="81">
        <v>32</v>
      </c>
      <c r="B41" s="82">
        <v>10.44</v>
      </c>
      <c r="C41" s="82">
        <v>2.76</v>
      </c>
    </row>
    <row r="42" spans="1:3" x14ac:dyDescent="0.25">
      <c r="A42" s="81">
        <v>33</v>
      </c>
      <c r="B42" s="82">
        <v>10.59</v>
      </c>
      <c r="C42" s="82">
        <v>2.8</v>
      </c>
    </row>
    <row r="43" spans="1:3" x14ac:dyDescent="0.25">
      <c r="A43" s="81">
        <v>34</v>
      </c>
      <c r="B43" s="82">
        <v>10.74</v>
      </c>
      <c r="C43" s="82">
        <v>2.83</v>
      </c>
    </row>
    <row r="44" spans="1:3" x14ac:dyDescent="0.25">
      <c r="A44" s="81">
        <v>35</v>
      </c>
      <c r="B44" s="82">
        <v>10.89</v>
      </c>
      <c r="C44" s="82">
        <v>2.87</v>
      </c>
    </row>
    <row r="45" spans="1:3" x14ac:dyDescent="0.25">
      <c r="A45" s="81">
        <v>36</v>
      </c>
      <c r="B45" s="82">
        <v>11.05</v>
      </c>
      <c r="C45" s="82">
        <v>2.91</v>
      </c>
    </row>
    <row r="46" spans="1:3" x14ac:dyDescent="0.25">
      <c r="A46" s="81">
        <v>37</v>
      </c>
      <c r="B46" s="82">
        <v>11.21</v>
      </c>
      <c r="C46" s="82">
        <v>2.94</v>
      </c>
    </row>
    <row r="47" spans="1:3" x14ac:dyDescent="0.25">
      <c r="A47" s="81">
        <v>38</v>
      </c>
      <c r="B47" s="82">
        <v>11.37</v>
      </c>
      <c r="C47" s="82">
        <v>2.98</v>
      </c>
    </row>
    <row r="48" spans="1:3" x14ac:dyDescent="0.25">
      <c r="A48" s="81">
        <v>39</v>
      </c>
      <c r="B48" s="82">
        <v>11.53</v>
      </c>
      <c r="C48" s="82">
        <v>3.02</v>
      </c>
    </row>
    <row r="49" spans="1:3" x14ac:dyDescent="0.25">
      <c r="A49" s="81">
        <v>40</v>
      </c>
      <c r="B49" s="82">
        <v>11.7</v>
      </c>
      <c r="C49" s="82">
        <v>3.05</v>
      </c>
    </row>
    <row r="50" spans="1:3" x14ac:dyDescent="0.25">
      <c r="A50" s="81">
        <v>41</v>
      </c>
      <c r="B50" s="82">
        <v>11.87</v>
      </c>
      <c r="C50" s="82">
        <v>3.09</v>
      </c>
    </row>
    <row r="51" spans="1:3" x14ac:dyDescent="0.25">
      <c r="A51" s="81">
        <v>42</v>
      </c>
      <c r="B51" s="82">
        <v>12.04</v>
      </c>
      <c r="C51" s="82">
        <v>3.12</v>
      </c>
    </row>
    <row r="52" spans="1:3" x14ac:dyDescent="0.25">
      <c r="A52" s="81">
        <v>43</v>
      </c>
      <c r="B52" s="82">
        <v>12.22</v>
      </c>
      <c r="C52" s="82">
        <v>3.15</v>
      </c>
    </row>
    <row r="53" spans="1:3" x14ac:dyDescent="0.25">
      <c r="A53" s="81">
        <v>44</v>
      </c>
      <c r="B53" s="82">
        <v>12.4</v>
      </c>
      <c r="C53" s="82">
        <v>3.19</v>
      </c>
    </row>
    <row r="54" spans="1:3" x14ac:dyDescent="0.25">
      <c r="A54" s="81">
        <v>45</v>
      </c>
      <c r="B54" s="82">
        <v>12.58</v>
      </c>
      <c r="C54" s="82">
        <v>3.22</v>
      </c>
    </row>
    <row r="55" spans="1:3" x14ac:dyDescent="0.25">
      <c r="A55" s="81">
        <v>46</v>
      </c>
      <c r="B55" s="82">
        <v>12.77</v>
      </c>
      <c r="C55" s="82">
        <v>3.25</v>
      </c>
    </row>
    <row r="56" spans="1:3" x14ac:dyDescent="0.25">
      <c r="A56" s="81">
        <v>47</v>
      </c>
      <c r="B56" s="82">
        <v>12.96</v>
      </c>
      <c r="C56" s="82">
        <v>3.27</v>
      </c>
    </row>
    <row r="57" spans="1:3" x14ac:dyDescent="0.25">
      <c r="A57" s="81">
        <v>48</v>
      </c>
      <c r="B57" s="82">
        <v>13.16</v>
      </c>
      <c r="C57" s="82">
        <v>3.3</v>
      </c>
    </row>
    <row r="58" spans="1:3" x14ac:dyDescent="0.25">
      <c r="A58" s="81">
        <v>49</v>
      </c>
      <c r="B58" s="82">
        <v>13.36</v>
      </c>
      <c r="C58" s="82">
        <v>3.33</v>
      </c>
    </row>
    <row r="59" spans="1:3" x14ac:dyDescent="0.25">
      <c r="A59" s="81">
        <v>50</v>
      </c>
      <c r="B59" s="82">
        <v>13.56</v>
      </c>
      <c r="C59" s="82">
        <v>3.35</v>
      </c>
    </row>
    <row r="60" spans="1:3" x14ac:dyDescent="0.25">
      <c r="A60" s="81">
        <v>51</v>
      </c>
      <c r="B60" s="82">
        <v>13.77</v>
      </c>
      <c r="C60" s="82">
        <v>3.38</v>
      </c>
    </row>
    <row r="61" spans="1:3" x14ac:dyDescent="0.25">
      <c r="A61" s="81">
        <v>52</v>
      </c>
      <c r="B61" s="82">
        <v>13.98</v>
      </c>
      <c r="C61" s="82">
        <v>3.4</v>
      </c>
    </row>
    <row r="62" spans="1:3" x14ac:dyDescent="0.25">
      <c r="A62" s="81">
        <v>53</v>
      </c>
      <c r="B62" s="82">
        <v>14.2</v>
      </c>
      <c r="C62" s="82">
        <v>3.42</v>
      </c>
    </row>
    <row r="63" spans="1:3" x14ac:dyDescent="0.25">
      <c r="A63" s="81">
        <v>54</v>
      </c>
      <c r="B63" s="82">
        <v>14.43</v>
      </c>
      <c r="C63" s="82">
        <v>3.44</v>
      </c>
    </row>
    <row r="64" spans="1:3" x14ac:dyDescent="0.25">
      <c r="A64" s="81">
        <v>55</v>
      </c>
      <c r="B64" s="82">
        <v>14.66</v>
      </c>
      <c r="C64" s="82">
        <v>3.46</v>
      </c>
    </row>
    <row r="65" spans="1:3" x14ac:dyDescent="0.25">
      <c r="A65" s="81">
        <v>56</v>
      </c>
      <c r="B65" s="82">
        <v>14.89</v>
      </c>
      <c r="C65" s="82">
        <v>3.48</v>
      </c>
    </row>
    <row r="66" spans="1:3" x14ac:dyDescent="0.25">
      <c r="A66" s="81">
        <v>57</v>
      </c>
      <c r="B66" s="82">
        <v>15.14</v>
      </c>
      <c r="C66" s="82">
        <v>3.49</v>
      </c>
    </row>
    <row r="67" spans="1:3" x14ac:dyDescent="0.25">
      <c r="A67" s="81">
        <v>58</v>
      </c>
      <c r="B67" s="82">
        <v>15.39</v>
      </c>
      <c r="C67" s="82">
        <v>3.51</v>
      </c>
    </row>
    <row r="68" spans="1:3" x14ac:dyDescent="0.25">
      <c r="A68" s="81">
        <v>59</v>
      </c>
      <c r="B68" s="82">
        <v>15.65</v>
      </c>
      <c r="C68" s="82">
        <v>3.52</v>
      </c>
    </row>
    <row r="69" spans="1:3" x14ac:dyDescent="0.25">
      <c r="A69" s="81">
        <v>60</v>
      </c>
      <c r="B69" s="82">
        <v>15.92</v>
      </c>
      <c r="C69" s="82">
        <v>3.52</v>
      </c>
    </row>
    <row r="70" spans="1:3" x14ac:dyDescent="0.25">
      <c r="A70" s="81">
        <v>61</v>
      </c>
      <c r="B70" s="82">
        <v>16.2</v>
      </c>
      <c r="C70" s="82">
        <v>3.53</v>
      </c>
    </row>
    <row r="71" spans="1:3" x14ac:dyDescent="0.25">
      <c r="A71" s="81">
        <v>62</v>
      </c>
      <c r="B71" s="82">
        <v>16.489999999999998</v>
      </c>
      <c r="C71" s="82">
        <v>3.53</v>
      </c>
    </row>
    <row r="72" spans="1:3" x14ac:dyDescent="0.25">
      <c r="A72" s="81">
        <v>63</v>
      </c>
      <c r="B72" s="82">
        <v>16.79</v>
      </c>
      <c r="C72" s="82">
        <v>3.52</v>
      </c>
    </row>
    <row r="73" spans="1:3" x14ac:dyDescent="0.25">
      <c r="A73" s="81">
        <v>64</v>
      </c>
      <c r="B73" s="82">
        <v>17.11</v>
      </c>
      <c r="C73" s="82">
        <v>3.51</v>
      </c>
    </row>
    <row r="74" spans="1:3" x14ac:dyDescent="0.25">
      <c r="A74" s="81">
        <v>65</v>
      </c>
      <c r="B74" s="82">
        <v>17.45</v>
      </c>
      <c r="C74" s="82">
        <v>3.5</v>
      </c>
    </row>
  </sheetData>
  <sheetProtection algorithmName="SHA-512" hashValue="JJAuBunaKKxLd86iEbCPCQHczjcQ9/HTNJ+Zj82uYAF7/WkPLlKJaCQzeVjA2H0yZ08FggtlRQUFzcMu4GM0Ng==" saltValue="ElYGfWu7ybiiPPtBdWYK2g==" spinCount="100000" sheet="1" objects="1" scenarios="1"/>
  <conditionalFormatting sqref="A6:A21">
    <cfRule type="expression" dxfId="751" priority="7" stopIfTrue="1">
      <formula>MOD(ROW(),2)=0</formula>
    </cfRule>
    <cfRule type="expression" dxfId="750" priority="8" stopIfTrue="1">
      <formula>MOD(ROW(),2)&lt;&gt;0</formula>
    </cfRule>
  </conditionalFormatting>
  <conditionalFormatting sqref="A26:A74">
    <cfRule type="expression" dxfId="749" priority="25" stopIfTrue="1">
      <formula>MOD(ROW(),2)=0</formula>
    </cfRule>
    <cfRule type="expression" dxfId="748" priority="26" stopIfTrue="1">
      <formula>MOD(ROW(),2)&lt;&gt;0</formula>
    </cfRule>
  </conditionalFormatting>
  <conditionalFormatting sqref="B6:C21">
    <cfRule type="expression" dxfId="747" priority="1" stopIfTrue="1">
      <formula>MOD(ROW(),2)=0</formula>
    </cfRule>
    <cfRule type="expression" dxfId="746" priority="2" stopIfTrue="1">
      <formula>MOD(ROW(),2)&lt;&gt;0</formula>
    </cfRule>
  </conditionalFormatting>
  <conditionalFormatting sqref="B26:C74">
    <cfRule type="expression" dxfId="745" priority="27" stopIfTrue="1">
      <formula>MOD(ROW(),2)=0</formula>
    </cfRule>
    <cfRule type="expression" dxfId="744" priority="28"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FFC000"/>
  </sheetPr>
  <dimension ref="A1:L56"/>
  <sheetViews>
    <sheetView showGridLines="0" zoomScale="85" zoomScaleNormal="85" workbookViewId="0">
      <pane ySplit="9" topLeftCell="A33" activePane="bottomLeft" state="frozen"/>
      <selection activeCell="H29" sqref="H29"/>
      <selection pane="bottomLeft" activeCell="H29" sqref="H29"/>
    </sheetView>
  </sheetViews>
  <sheetFormatPr defaultRowHeight="12.5" x14ac:dyDescent="0.25"/>
  <cols>
    <col min="1" max="1" width="66.81640625" customWidth="1"/>
    <col min="2" max="2" width="3.453125" customWidth="1"/>
    <col min="3" max="3" width="62.54296875" customWidth="1"/>
    <col min="257" max="257" width="66.81640625" customWidth="1"/>
    <col min="258" max="258" width="3.453125" customWidth="1"/>
    <col min="259" max="259" width="62.54296875" customWidth="1"/>
    <col min="513" max="513" width="66.81640625" customWidth="1"/>
    <col min="514" max="514" width="3.453125" customWidth="1"/>
    <col min="515" max="515" width="62.54296875" customWidth="1"/>
    <col min="769" max="769" width="66.81640625" customWidth="1"/>
    <col min="770" max="770" width="3.453125" customWidth="1"/>
    <col min="771" max="771" width="62.54296875" customWidth="1"/>
    <col min="1025" max="1025" width="66.81640625" customWidth="1"/>
    <col min="1026" max="1026" width="3.453125" customWidth="1"/>
    <col min="1027" max="1027" width="62.54296875" customWidth="1"/>
    <col min="1281" max="1281" width="66.81640625" customWidth="1"/>
    <col min="1282" max="1282" width="3.453125" customWidth="1"/>
    <col min="1283" max="1283" width="62.54296875" customWidth="1"/>
    <col min="1537" max="1537" width="66.81640625" customWidth="1"/>
    <col min="1538" max="1538" width="3.453125" customWidth="1"/>
    <col min="1539" max="1539" width="62.54296875" customWidth="1"/>
    <col min="1793" max="1793" width="66.81640625" customWidth="1"/>
    <col min="1794" max="1794" width="3.453125" customWidth="1"/>
    <col min="1795" max="1795" width="62.54296875" customWidth="1"/>
    <col min="2049" max="2049" width="66.81640625" customWidth="1"/>
    <col min="2050" max="2050" width="3.453125" customWidth="1"/>
    <col min="2051" max="2051" width="62.54296875" customWidth="1"/>
    <col min="2305" max="2305" width="66.81640625" customWidth="1"/>
    <col min="2306" max="2306" width="3.453125" customWidth="1"/>
    <col min="2307" max="2307" width="62.54296875" customWidth="1"/>
    <col min="2561" max="2561" width="66.81640625" customWidth="1"/>
    <col min="2562" max="2562" width="3.453125" customWidth="1"/>
    <col min="2563" max="2563" width="62.54296875" customWidth="1"/>
    <col min="2817" max="2817" width="66.81640625" customWidth="1"/>
    <col min="2818" max="2818" width="3.453125" customWidth="1"/>
    <col min="2819" max="2819" width="62.54296875" customWidth="1"/>
    <col min="3073" max="3073" width="66.81640625" customWidth="1"/>
    <col min="3074" max="3074" width="3.453125" customWidth="1"/>
    <col min="3075" max="3075" width="62.54296875" customWidth="1"/>
    <col min="3329" max="3329" width="66.81640625" customWidth="1"/>
    <col min="3330" max="3330" width="3.453125" customWidth="1"/>
    <col min="3331" max="3331" width="62.54296875" customWidth="1"/>
    <col min="3585" max="3585" width="66.81640625" customWidth="1"/>
    <col min="3586" max="3586" width="3.453125" customWidth="1"/>
    <col min="3587" max="3587" width="62.54296875" customWidth="1"/>
    <col min="3841" max="3841" width="66.81640625" customWidth="1"/>
    <col min="3842" max="3842" width="3.453125" customWidth="1"/>
    <col min="3843" max="3843" width="62.54296875" customWidth="1"/>
    <col min="4097" max="4097" width="66.81640625" customWidth="1"/>
    <col min="4098" max="4098" width="3.453125" customWidth="1"/>
    <col min="4099" max="4099" width="62.54296875" customWidth="1"/>
    <col min="4353" max="4353" width="66.81640625" customWidth="1"/>
    <col min="4354" max="4354" width="3.453125" customWidth="1"/>
    <col min="4355" max="4355" width="62.54296875" customWidth="1"/>
    <col min="4609" max="4609" width="66.81640625" customWidth="1"/>
    <col min="4610" max="4610" width="3.453125" customWidth="1"/>
    <col min="4611" max="4611" width="62.54296875" customWidth="1"/>
    <col min="4865" max="4865" width="66.81640625" customWidth="1"/>
    <col min="4866" max="4866" width="3.453125" customWidth="1"/>
    <col min="4867" max="4867" width="62.54296875" customWidth="1"/>
    <col min="5121" max="5121" width="66.81640625" customWidth="1"/>
    <col min="5122" max="5122" width="3.453125" customWidth="1"/>
    <col min="5123" max="5123" width="62.54296875" customWidth="1"/>
    <col min="5377" max="5377" width="66.81640625" customWidth="1"/>
    <col min="5378" max="5378" width="3.453125" customWidth="1"/>
    <col min="5379" max="5379" width="62.54296875" customWidth="1"/>
    <col min="5633" max="5633" width="66.81640625" customWidth="1"/>
    <col min="5634" max="5634" width="3.453125" customWidth="1"/>
    <col min="5635" max="5635" width="62.54296875" customWidth="1"/>
    <col min="5889" max="5889" width="66.81640625" customWidth="1"/>
    <col min="5890" max="5890" width="3.453125" customWidth="1"/>
    <col min="5891" max="5891" width="62.54296875" customWidth="1"/>
    <col min="6145" max="6145" width="66.81640625" customWidth="1"/>
    <col min="6146" max="6146" width="3.453125" customWidth="1"/>
    <col min="6147" max="6147" width="62.54296875" customWidth="1"/>
    <col min="6401" max="6401" width="66.81640625" customWidth="1"/>
    <col min="6402" max="6402" width="3.453125" customWidth="1"/>
    <col min="6403" max="6403" width="62.54296875" customWidth="1"/>
    <col min="6657" max="6657" width="66.81640625" customWidth="1"/>
    <col min="6658" max="6658" width="3.453125" customWidth="1"/>
    <col min="6659" max="6659" width="62.54296875" customWidth="1"/>
    <col min="6913" max="6913" width="66.81640625" customWidth="1"/>
    <col min="6914" max="6914" width="3.453125" customWidth="1"/>
    <col min="6915" max="6915" width="62.54296875" customWidth="1"/>
    <col min="7169" max="7169" width="66.81640625" customWidth="1"/>
    <col min="7170" max="7170" width="3.453125" customWidth="1"/>
    <col min="7171" max="7171" width="62.54296875" customWidth="1"/>
    <col min="7425" max="7425" width="66.81640625" customWidth="1"/>
    <col min="7426" max="7426" width="3.453125" customWidth="1"/>
    <col min="7427" max="7427" width="62.54296875" customWidth="1"/>
    <col min="7681" max="7681" width="66.81640625" customWidth="1"/>
    <col min="7682" max="7682" width="3.453125" customWidth="1"/>
    <col min="7683" max="7683" width="62.54296875" customWidth="1"/>
    <col min="7937" max="7937" width="66.81640625" customWidth="1"/>
    <col min="7938" max="7938" width="3.453125" customWidth="1"/>
    <col min="7939" max="7939" width="62.54296875" customWidth="1"/>
    <col min="8193" max="8193" width="66.81640625" customWidth="1"/>
    <col min="8194" max="8194" width="3.453125" customWidth="1"/>
    <col min="8195" max="8195" width="62.54296875" customWidth="1"/>
    <col min="8449" max="8449" width="66.81640625" customWidth="1"/>
    <col min="8450" max="8450" width="3.453125" customWidth="1"/>
    <col min="8451" max="8451" width="62.54296875" customWidth="1"/>
    <col min="8705" max="8705" width="66.81640625" customWidth="1"/>
    <col min="8706" max="8706" width="3.453125" customWidth="1"/>
    <col min="8707" max="8707" width="62.54296875" customWidth="1"/>
    <col min="8961" max="8961" width="66.81640625" customWidth="1"/>
    <col min="8962" max="8962" width="3.453125" customWidth="1"/>
    <col min="8963" max="8963" width="62.54296875" customWidth="1"/>
    <col min="9217" max="9217" width="66.81640625" customWidth="1"/>
    <col min="9218" max="9218" width="3.453125" customWidth="1"/>
    <col min="9219" max="9219" width="62.54296875" customWidth="1"/>
    <col min="9473" max="9473" width="66.81640625" customWidth="1"/>
    <col min="9474" max="9474" width="3.453125" customWidth="1"/>
    <col min="9475" max="9475" width="62.54296875" customWidth="1"/>
    <col min="9729" max="9729" width="66.81640625" customWidth="1"/>
    <col min="9730" max="9730" width="3.453125" customWidth="1"/>
    <col min="9731" max="9731" width="62.54296875" customWidth="1"/>
    <col min="9985" max="9985" width="66.81640625" customWidth="1"/>
    <col min="9986" max="9986" width="3.453125" customWidth="1"/>
    <col min="9987" max="9987" width="62.54296875" customWidth="1"/>
    <col min="10241" max="10241" width="66.81640625" customWidth="1"/>
    <col min="10242" max="10242" width="3.453125" customWidth="1"/>
    <col min="10243" max="10243" width="62.54296875" customWidth="1"/>
    <col min="10497" max="10497" width="66.81640625" customWidth="1"/>
    <col min="10498" max="10498" width="3.453125" customWidth="1"/>
    <col min="10499" max="10499" width="62.54296875" customWidth="1"/>
    <col min="10753" max="10753" width="66.81640625" customWidth="1"/>
    <col min="10754" max="10754" width="3.453125" customWidth="1"/>
    <col min="10755" max="10755" width="62.54296875" customWidth="1"/>
    <col min="11009" max="11009" width="66.81640625" customWidth="1"/>
    <col min="11010" max="11010" width="3.453125" customWidth="1"/>
    <col min="11011" max="11011" width="62.54296875" customWidth="1"/>
    <col min="11265" max="11265" width="66.81640625" customWidth="1"/>
    <col min="11266" max="11266" width="3.453125" customWidth="1"/>
    <col min="11267" max="11267" width="62.54296875" customWidth="1"/>
    <col min="11521" max="11521" width="66.81640625" customWidth="1"/>
    <col min="11522" max="11522" width="3.453125" customWidth="1"/>
    <col min="11523" max="11523" width="62.54296875" customWidth="1"/>
    <col min="11777" max="11777" width="66.81640625" customWidth="1"/>
    <col min="11778" max="11778" width="3.453125" customWidth="1"/>
    <col min="11779" max="11779" width="62.54296875" customWidth="1"/>
    <col min="12033" max="12033" width="66.81640625" customWidth="1"/>
    <col min="12034" max="12034" width="3.453125" customWidth="1"/>
    <col min="12035" max="12035" width="62.54296875" customWidth="1"/>
    <col min="12289" max="12289" width="66.81640625" customWidth="1"/>
    <col min="12290" max="12290" width="3.453125" customWidth="1"/>
    <col min="12291" max="12291" width="62.54296875" customWidth="1"/>
    <col min="12545" max="12545" width="66.81640625" customWidth="1"/>
    <col min="12546" max="12546" width="3.453125" customWidth="1"/>
    <col min="12547" max="12547" width="62.54296875" customWidth="1"/>
    <col min="12801" max="12801" width="66.81640625" customWidth="1"/>
    <col min="12802" max="12802" width="3.453125" customWidth="1"/>
    <col min="12803" max="12803" width="62.54296875" customWidth="1"/>
    <col min="13057" max="13057" width="66.81640625" customWidth="1"/>
    <col min="13058" max="13058" width="3.453125" customWidth="1"/>
    <col min="13059" max="13059" width="62.54296875" customWidth="1"/>
    <col min="13313" max="13313" width="66.81640625" customWidth="1"/>
    <col min="13314" max="13314" width="3.453125" customWidth="1"/>
    <col min="13315" max="13315" width="62.54296875" customWidth="1"/>
    <col min="13569" max="13569" width="66.81640625" customWidth="1"/>
    <col min="13570" max="13570" width="3.453125" customWidth="1"/>
    <col min="13571" max="13571" width="62.54296875" customWidth="1"/>
    <col min="13825" max="13825" width="66.81640625" customWidth="1"/>
    <col min="13826" max="13826" width="3.453125" customWidth="1"/>
    <col min="13827" max="13827" width="62.54296875" customWidth="1"/>
    <col min="14081" max="14081" width="66.81640625" customWidth="1"/>
    <col min="14082" max="14082" width="3.453125" customWidth="1"/>
    <col min="14083" max="14083" width="62.54296875" customWidth="1"/>
    <col min="14337" max="14337" width="66.81640625" customWidth="1"/>
    <col min="14338" max="14338" width="3.453125" customWidth="1"/>
    <col min="14339" max="14339" width="62.54296875" customWidth="1"/>
    <col min="14593" max="14593" width="66.81640625" customWidth="1"/>
    <col min="14594" max="14594" width="3.453125" customWidth="1"/>
    <col min="14595" max="14595" width="62.54296875" customWidth="1"/>
    <col min="14849" max="14849" width="66.81640625" customWidth="1"/>
    <col min="14850" max="14850" width="3.453125" customWidth="1"/>
    <col min="14851" max="14851" width="62.54296875" customWidth="1"/>
    <col min="15105" max="15105" width="66.81640625" customWidth="1"/>
    <col min="15106" max="15106" width="3.453125" customWidth="1"/>
    <col min="15107" max="15107" width="62.54296875" customWidth="1"/>
    <col min="15361" max="15361" width="66.81640625" customWidth="1"/>
    <col min="15362" max="15362" width="3.453125" customWidth="1"/>
    <col min="15363" max="15363" width="62.54296875" customWidth="1"/>
    <col min="15617" max="15617" width="66.81640625" customWidth="1"/>
    <col min="15618" max="15618" width="3.453125" customWidth="1"/>
    <col min="15619" max="15619" width="62.54296875" customWidth="1"/>
    <col min="15873" max="15873" width="66.81640625" customWidth="1"/>
    <col min="15874" max="15874" width="3.453125" customWidth="1"/>
    <col min="15875" max="15875" width="62.54296875" customWidth="1"/>
    <col min="16129" max="16129" width="66.81640625" customWidth="1"/>
    <col min="16130" max="16130" width="3.453125" customWidth="1"/>
    <col min="16131" max="16131" width="62.54296875" customWidth="1"/>
  </cols>
  <sheetData>
    <row r="1" spans="1:12" ht="20" x14ac:dyDescent="0.4">
      <c r="A1" s="4" t="s">
        <v>0</v>
      </c>
      <c r="B1" s="4"/>
      <c r="C1" s="4"/>
      <c r="D1" s="4"/>
      <c r="E1" s="4"/>
      <c r="F1" s="4"/>
      <c r="G1" s="4"/>
      <c r="H1" s="4"/>
      <c r="I1" s="4"/>
      <c r="J1" s="4"/>
      <c r="K1" s="4"/>
      <c r="L1" s="4"/>
    </row>
    <row r="2" spans="1:12" ht="15.5" x14ac:dyDescent="0.35">
      <c r="A2" s="5" t="str">
        <f>IF(title="&gt; Enter workbook title here","Enter workbook title in Cover sheet",title)</f>
        <v>Police_EW - Consolidated Factor Spreadsheet</v>
      </c>
      <c r="B2" s="5"/>
      <c r="C2" s="5"/>
      <c r="D2" s="5"/>
      <c r="E2" s="5"/>
      <c r="F2" s="5"/>
      <c r="G2" s="5"/>
      <c r="H2" s="5"/>
      <c r="I2" s="5"/>
      <c r="J2" s="5"/>
      <c r="K2" s="5"/>
      <c r="L2" s="5"/>
    </row>
    <row r="3" spans="1:12" ht="15.5" x14ac:dyDescent="0.35">
      <c r="A3" s="6" t="s">
        <v>32</v>
      </c>
      <c r="B3" s="6"/>
      <c r="C3" s="6"/>
      <c r="D3" s="6"/>
      <c r="E3" s="6"/>
      <c r="F3" s="6"/>
      <c r="G3" s="6"/>
      <c r="H3" s="6"/>
      <c r="I3" s="6"/>
      <c r="J3" s="6"/>
      <c r="K3" s="6"/>
      <c r="L3" s="6"/>
    </row>
    <row r="4" spans="1:12" x14ac:dyDescent="0.25">
      <c r="A4" s="7"/>
      <c r="B4" s="7"/>
    </row>
    <row r="5" spans="1:12" x14ac:dyDescent="0.25">
      <c r="E5" s="8"/>
      <c r="F5" s="8"/>
      <c r="G5" s="8"/>
    </row>
    <row r="6" spans="1:12" ht="15.5" x14ac:dyDescent="0.25">
      <c r="A6" s="93" t="s">
        <v>33</v>
      </c>
      <c r="B6" s="72"/>
      <c r="C6" s="72"/>
    </row>
    <row r="7" spans="1:12" x14ac:dyDescent="0.25">
      <c r="A7" s="101"/>
      <c r="B7" s="101"/>
      <c r="C7" s="101"/>
    </row>
    <row r="8" spans="1:12" x14ac:dyDescent="0.25">
      <c r="A8" s="102" t="s">
        <v>34</v>
      </c>
      <c r="B8" s="101"/>
      <c r="C8" s="101"/>
    </row>
    <row r="9" spans="1:12" x14ac:dyDescent="0.25">
      <c r="A9" s="102" t="s">
        <v>35</v>
      </c>
      <c r="B9" s="101"/>
      <c r="C9" s="101"/>
    </row>
    <row r="11" spans="1:12" ht="13" x14ac:dyDescent="0.3">
      <c r="A11" s="118" t="s">
        <v>36</v>
      </c>
      <c r="B11" s="118"/>
      <c r="C11" s="120" t="s">
        <v>37</v>
      </c>
    </row>
    <row r="12" spans="1:12" ht="13" x14ac:dyDescent="0.25">
      <c r="A12" s="119" t="s">
        <v>38</v>
      </c>
      <c r="B12" s="121"/>
      <c r="C12" s="122" t="s">
        <v>39</v>
      </c>
    </row>
    <row r="13" spans="1:12" ht="13" x14ac:dyDescent="0.25">
      <c r="A13" s="119" t="s">
        <v>40</v>
      </c>
      <c r="B13" s="121"/>
      <c r="C13" s="122" t="s">
        <v>41</v>
      </c>
    </row>
    <row r="14" spans="1:12" ht="13" x14ac:dyDescent="0.25">
      <c r="A14" s="119" t="s">
        <v>42</v>
      </c>
      <c r="B14" s="121"/>
      <c r="C14" s="123">
        <v>201</v>
      </c>
    </row>
    <row r="15" spans="1:12" ht="13" x14ac:dyDescent="0.25">
      <c r="A15" s="119" t="s">
        <v>43</v>
      </c>
      <c r="B15" s="121"/>
      <c r="C15" s="122" t="s">
        <v>44</v>
      </c>
    </row>
    <row r="16" spans="1:12" ht="26.25" customHeight="1" x14ac:dyDescent="0.25">
      <c r="A16" s="119" t="s">
        <v>45</v>
      </c>
      <c r="B16" s="121"/>
      <c r="C16" s="122" t="s">
        <v>46</v>
      </c>
    </row>
    <row r="17" spans="1:3" x14ac:dyDescent="0.25">
      <c r="A17" s="119" t="s">
        <v>47</v>
      </c>
      <c r="B17" s="120"/>
      <c r="C17" s="124">
        <v>43410.707002314812</v>
      </c>
    </row>
    <row r="19" spans="1:3" ht="13" x14ac:dyDescent="0.3">
      <c r="A19" s="118" t="s">
        <v>48</v>
      </c>
      <c r="B19" s="120"/>
      <c r="C19" s="120"/>
    </row>
    <row r="20" spans="1:3" x14ac:dyDescent="0.25">
      <c r="A20" s="120" t="s">
        <v>38</v>
      </c>
      <c r="B20" s="120"/>
      <c r="C20" s="121"/>
    </row>
    <row r="21" spans="1:3" ht="37.5" x14ac:dyDescent="0.25">
      <c r="A21" s="120" t="s">
        <v>49</v>
      </c>
      <c r="B21" s="120"/>
      <c r="C21" s="121" t="s">
        <v>50</v>
      </c>
    </row>
    <row r="22" spans="1:3" x14ac:dyDescent="0.25">
      <c r="A22" s="120" t="s">
        <v>51</v>
      </c>
      <c r="B22" s="120"/>
      <c r="C22" s="121" t="s">
        <v>52</v>
      </c>
    </row>
    <row r="23" spans="1:3" x14ac:dyDescent="0.25">
      <c r="A23" s="120" t="s">
        <v>45</v>
      </c>
      <c r="B23" s="120"/>
      <c r="C23" s="120"/>
    </row>
    <row r="24" spans="1:3" x14ac:dyDescent="0.25">
      <c r="A24" s="120" t="s">
        <v>53</v>
      </c>
      <c r="B24" s="120"/>
      <c r="C24" s="125">
        <v>45070</v>
      </c>
    </row>
    <row r="26" spans="1:3" ht="13" x14ac:dyDescent="0.3">
      <c r="A26" s="118" t="s">
        <v>54</v>
      </c>
      <c r="B26" s="120"/>
      <c r="C26" s="120"/>
    </row>
    <row r="27" spans="1:3" x14ac:dyDescent="0.25">
      <c r="A27" s="120" t="s">
        <v>38</v>
      </c>
      <c r="B27" s="120"/>
      <c r="C27" s="121"/>
    </row>
    <row r="28" spans="1:3" ht="25" x14ac:dyDescent="0.25">
      <c r="A28" s="120" t="s">
        <v>49</v>
      </c>
      <c r="B28" s="120"/>
      <c r="C28" s="121" t="s">
        <v>55</v>
      </c>
    </row>
    <row r="29" spans="1:3" x14ac:dyDescent="0.25">
      <c r="A29" s="120" t="s">
        <v>56</v>
      </c>
      <c r="B29" s="120"/>
      <c r="C29" s="121" t="s">
        <v>57</v>
      </c>
    </row>
    <row r="30" spans="1:3" x14ac:dyDescent="0.25">
      <c r="A30" s="120" t="s">
        <v>45</v>
      </c>
      <c r="B30" s="120"/>
      <c r="C30" s="120"/>
    </row>
    <row r="31" spans="1:3" x14ac:dyDescent="0.25">
      <c r="A31" s="120" t="s">
        <v>53</v>
      </c>
      <c r="B31" s="120"/>
      <c r="C31" s="125">
        <v>45106</v>
      </c>
    </row>
    <row r="34" spans="1:3" s="129" customFormat="1" ht="13" x14ac:dyDescent="0.3">
      <c r="A34" s="128" t="s">
        <v>58</v>
      </c>
    </row>
    <row r="35" spans="1:3" s="129" customFormat="1" x14ac:dyDescent="0.25">
      <c r="A35" s="129" t="s">
        <v>38</v>
      </c>
      <c r="C35" s="130"/>
    </row>
    <row r="36" spans="1:3" s="129" customFormat="1" ht="37.5" x14ac:dyDescent="0.25">
      <c r="A36" s="129" t="s">
        <v>49</v>
      </c>
      <c r="B36" s="130"/>
      <c r="C36" s="130" t="s">
        <v>59</v>
      </c>
    </row>
    <row r="37" spans="1:3" s="129" customFormat="1" x14ac:dyDescent="0.25">
      <c r="A37" s="129" t="s">
        <v>56</v>
      </c>
      <c r="C37" s="130"/>
    </row>
    <row r="38" spans="1:3" s="129" customFormat="1" x14ac:dyDescent="0.25">
      <c r="A38" s="129" t="s">
        <v>45</v>
      </c>
    </row>
    <row r="39" spans="1:3" s="129" customFormat="1" x14ac:dyDescent="0.25">
      <c r="A39" s="129" t="s">
        <v>53</v>
      </c>
      <c r="C39" s="131">
        <v>45135</v>
      </c>
    </row>
    <row r="42" spans="1:3" ht="13" x14ac:dyDescent="0.3">
      <c r="A42" s="128" t="s">
        <v>60</v>
      </c>
      <c r="B42" s="129"/>
      <c r="C42" s="129"/>
    </row>
    <row r="43" spans="1:3" x14ac:dyDescent="0.25">
      <c r="A43" s="129" t="s">
        <v>38</v>
      </c>
      <c r="B43" s="129"/>
      <c r="C43" s="130"/>
    </row>
    <row r="44" spans="1:3" ht="62.5" x14ac:dyDescent="0.25">
      <c r="A44" s="129" t="s">
        <v>49</v>
      </c>
      <c r="B44" s="130"/>
      <c r="C44" s="130" t="s">
        <v>61</v>
      </c>
    </row>
    <row r="45" spans="1:3" x14ac:dyDescent="0.25">
      <c r="A45" s="129" t="s">
        <v>56</v>
      </c>
      <c r="B45" s="129"/>
      <c r="C45" s="130"/>
    </row>
    <row r="46" spans="1:3" x14ac:dyDescent="0.25">
      <c r="A46" s="129" t="s">
        <v>45</v>
      </c>
      <c r="B46" s="129"/>
      <c r="C46" s="129"/>
    </row>
    <row r="47" spans="1:3" x14ac:dyDescent="0.25">
      <c r="A47" s="129" t="s">
        <v>53</v>
      </c>
      <c r="B47" s="129"/>
      <c r="C47" s="131">
        <v>45196</v>
      </c>
    </row>
    <row r="50" spans="1:3" ht="13" x14ac:dyDescent="0.3">
      <c r="A50" s="1" t="s">
        <v>62</v>
      </c>
    </row>
    <row r="51" spans="1:3" x14ac:dyDescent="0.25">
      <c r="A51" t="s">
        <v>38</v>
      </c>
      <c r="B51" t="s">
        <v>63</v>
      </c>
      <c r="C51" s="26"/>
    </row>
    <row r="52" spans="1:3" x14ac:dyDescent="0.25">
      <c r="A52" t="s">
        <v>49</v>
      </c>
      <c r="C52" s="26"/>
    </row>
    <row r="53" spans="1:3" x14ac:dyDescent="0.25">
      <c r="A53" t="s">
        <v>64</v>
      </c>
      <c r="B53" s="132" t="s">
        <v>65</v>
      </c>
    </row>
    <row r="54" spans="1:3" x14ac:dyDescent="0.25">
      <c r="A54" t="s">
        <v>45</v>
      </c>
    </row>
    <row r="55" spans="1:3" ht="25" x14ac:dyDescent="0.25">
      <c r="A55" t="s">
        <v>66</v>
      </c>
      <c r="C55" s="26" t="s">
        <v>67</v>
      </c>
    </row>
    <row r="56" spans="1:3" x14ac:dyDescent="0.25">
      <c r="A56" t="s">
        <v>53</v>
      </c>
      <c r="C56" s="8">
        <v>45688</v>
      </c>
    </row>
  </sheetData>
  <sheetProtection algorithmName="SHA-512" hashValue="ZKs2SWKAM04hmTIFaAJMGdeBeKxjwzx2+0RiC4hQI3Ombcu+OUfAMSf3ImyT7tFwSBEG/1h1kyZ/FL+MIyOVig==" saltValue="8vv3ZcctlyNG8Yfn0m14fA==" spinCount="100000" sheet="1" objects="1" scenarios="1"/>
  <conditionalFormatting sqref="A11:A17 A19:A24">
    <cfRule type="expression" dxfId="1021" priority="45" stopIfTrue="1">
      <formula>MOD(ROW(),2)=0</formula>
    </cfRule>
    <cfRule type="expression" dxfId="1020" priority="46" stopIfTrue="1">
      <formula>MOD(ROW(),2)&lt;&gt;0</formula>
    </cfRule>
  </conditionalFormatting>
  <conditionalFormatting sqref="A26:A31">
    <cfRule type="expression" dxfId="1019" priority="17" stopIfTrue="1">
      <formula>MOD(ROW(),2)=0</formula>
    </cfRule>
    <cfRule type="expression" dxfId="1018" priority="18" stopIfTrue="1">
      <formula>MOD(ROW(),2)&lt;&gt;0</formula>
    </cfRule>
  </conditionalFormatting>
  <conditionalFormatting sqref="A34:A39">
    <cfRule type="expression" dxfId="1017" priority="31" stopIfTrue="1">
      <formula>MOD(ROW(),2)=0</formula>
    </cfRule>
    <cfRule type="expression" dxfId="1016" priority="32" stopIfTrue="1">
      <formula>MOD(ROW(),2)&lt;&gt;0</formula>
    </cfRule>
  </conditionalFormatting>
  <conditionalFormatting sqref="A42:A47">
    <cfRule type="expression" dxfId="1015" priority="9" stopIfTrue="1">
      <formula>MOD(ROW(),2)=0</formula>
    </cfRule>
    <cfRule type="expression" dxfId="1014" priority="10" stopIfTrue="1">
      <formula>MOD(ROW(),2)&lt;&gt;0</formula>
    </cfRule>
  </conditionalFormatting>
  <conditionalFormatting sqref="A50:A56">
    <cfRule type="expression" dxfId="1013" priority="2" stopIfTrue="1">
      <formula>MOD(ROW(),2)&lt;&gt;0</formula>
    </cfRule>
    <cfRule type="expression" dxfId="1012" priority="1" stopIfTrue="1">
      <formula>MOD(ROW(),2)=0</formula>
    </cfRule>
  </conditionalFormatting>
  <conditionalFormatting sqref="A6:C9">
    <cfRule type="expression" dxfId="1011" priority="35" stopIfTrue="1">
      <formula>MOD(ROW(),2)=0</formula>
    </cfRule>
    <cfRule type="expression" dxfId="1010" priority="36" stopIfTrue="1">
      <formula>MOD(ROW(),2)&lt;&gt;0</formula>
    </cfRule>
  </conditionalFormatting>
  <conditionalFormatting sqref="A11:C17">
    <cfRule type="expression" priority="53" stopIfTrue="1">
      <formula>MOD(ROW(),2)=0</formula>
    </cfRule>
    <cfRule type="expression" priority="54" stopIfTrue="1">
      <formula>MOD(ROW(),2)&lt;&gt;0</formula>
    </cfRule>
    <cfRule type="expression" priority="65" stopIfTrue="1">
      <formula>MOD(ROW(),2)=0</formula>
    </cfRule>
    <cfRule type="expression" priority="66" stopIfTrue="1">
      <formula>MOD(ROW(),2)&lt;&gt;0</formula>
    </cfRule>
  </conditionalFormatting>
  <conditionalFormatting sqref="A19:C24">
    <cfRule type="expression" priority="57" stopIfTrue="1">
      <formula>MOD(ROW(),2)=0</formula>
    </cfRule>
    <cfRule type="expression" priority="58" stopIfTrue="1">
      <formula>MOD(ROW(),2)&lt;&gt;0</formula>
    </cfRule>
    <cfRule type="expression" priority="69" stopIfTrue="1">
      <formula>MOD(ROW(),2)=0</formula>
    </cfRule>
    <cfRule type="expression" priority="70" stopIfTrue="1">
      <formula>MOD(ROW(),2)&lt;&gt;0</formula>
    </cfRule>
  </conditionalFormatting>
  <conditionalFormatting sqref="A26:C31">
    <cfRule type="expression" priority="27" stopIfTrue="1">
      <formula>MOD(ROW(),2)=0</formula>
    </cfRule>
    <cfRule type="expression" priority="28" stopIfTrue="1">
      <formula>MOD(ROW(),2)&lt;&gt;0</formula>
    </cfRule>
    <cfRule type="expression" priority="23" stopIfTrue="1">
      <formula>MOD(ROW(),2)=0</formula>
    </cfRule>
    <cfRule type="expression" priority="24" stopIfTrue="1">
      <formula>MOD(ROW(),2)&lt;&gt;0</formula>
    </cfRule>
  </conditionalFormatting>
  <conditionalFormatting sqref="B11:C17">
    <cfRule type="expression" dxfId="1009" priority="37" stopIfTrue="1">
      <formula>MOD(ROW(),2)=0</formula>
    </cfRule>
    <cfRule type="expression" dxfId="1008" priority="38" stopIfTrue="1">
      <formula>MOD(ROW(),2)&lt;&gt;0</formula>
    </cfRule>
  </conditionalFormatting>
  <conditionalFormatting sqref="B19:C24">
    <cfRule type="expression" dxfId="1007" priority="39" stopIfTrue="1">
      <formula>MOD(ROW(),2)=0</formula>
    </cfRule>
    <cfRule type="expression" dxfId="1006" priority="40" stopIfTrue="1">
      <formula>MOD(ROW(),2)&lt;&gt;0</formula>
    </cfRule>
  </conditionalFormatting>
  <conditionalFormatting sqref="B26:C31">
    <cfRule type="expression" dxfId="1005" priority="15" stopIfTrue="1">
      <formula>MOD(ROW(),2)=0</formula>
    </cfRule>
    <cfRule type="expression" dxfId="1004" priority="16" stopIfTrue="1">
      <formula>MOD(ROW(),2)&lt;&gt;0</formula>
    </cfRule>
  </conditionalFormatting>
  <conditionalFormatting sqref="B34:C39">
    <cfRule type="expression" dxfId="1003" priority="13" stopIfTrue="1">
      <formula>MOD(ROW(),2)=0</formula>
    </cfRule>
    <cfRule type="expression" dxfId="1002" priority="14" stopIfTrue="1">
      <formula>MOD(ROW(),2)&lt;&gt;0</formula>
    </cfRule>
  </conditionalFormatting>
  <conditionalFormatting sqref="B42:C47">
    <cfRule type="expression" dxfId="1001" priority="5" stopIfTrue="1">
      <formula>MOD(ROW(),2)=0</formula>
    </cfRule>
    <cfRule type="expression" dxfId="1000" priority="6" stopIfTrue="1">
      <formula>MOD(ROW(),2)&lt;&gt;0</formula>
    </cfRule>
  </conditionalFormatting>
  <conditionalFormatting sqref="B50:C56">
    <cfRule type="expression" dxfId="999" priority="3" stopIfTrue="1">
      <formula>MOD(ROW(),2)=0</formula>
    </cfRule>
    <cfRule type="expression" dxfId="998" priority="4" stopIfTrue="1">
      <formula>MOD(ROW(),2)&lt;&gt;0</formula>
    </cfRule>
  </conditionalFormatting>
  <pageMargins left="0.7" right="0.7" top="0.75" bottom="0.75" header="0.3" footer="0.3"/>
  <pageSetup paperSize="9" orientation="landscape"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46"/>
  <dimension ref="A1:L75"/>
  <sheetViews>
    <sheetView showGridLines="0" zoomScale="85" zoomScaleNormal="85" workbookViewId="0">
      <selection activeCell="I26" sqref="I26"/>
    </sheetView>
  </sheetViews>
  <sheetFormatPr defaultColWidth="10" defaultRowHeight="12.5" x14ac:dyDescent="0.25"/>
  <cols>
    <col min="1" max="1" width="31.54296875" style="27" customWidth="1"/>
    <col min="2" max="3" width="22.54296875" style="27" customWidth="1"/>
    <col min="4" max="4" width="10" style="27" customWidth="1"/>
    <col min="5" max="16384" width="10" style="27"/>
  </cols>
  <sheetData>
    <row r="1" spans="1:12" ht="20" x14ac:dyDescent="0.4">
      <c r="A1" s="39" t="s">
        <v>0</v>
      </c>
      <c r="B1" s="40"/>
      <c r="C1" s="40"/>
      <c r="D1" s="40"/>
      <c r="E1" s="40"/>
      <c r="F1" s="40"/>
      <c r="G1" s="40"/>
      <c r="H1" s="40"/>
      <c r="I1" s="40"/>
      <c r="L1" s="84"/>
    </row>
    <row r="2" spans="1:12" ht="15.5" x14ac:dyDescent="0.35">
      <c r="A2" s="41" t="str">
        <f>IF(title="&gt; Enter workbook title here","Enter workbook title in Cover sheet",title)</f>
        <v>Police_EW - Consolidated Factor Spreadsheet</v>
      </c>
      <c r="B2" s="42"/>
      <c r="C2" s="42"/>
      <c r="D2" s="42"/>
      <c r="E2" s="42"/>
      <c r="F2" s="42"/>
      <c r="G2" s="42"/>
      <c r="H2" s="42"/>
      <c r="I2" s="42"/>
    </row>
    <row r="3" spans="1:12" ht="15.5" x14ac:dyDescent="0.35">
      <c r="A3" s="43" t="str">
        <f>TABLE_FACTOR_TYPE_1&amp;" - x-"&amp;TABLE_SERIES_NUMBER_1</f>
        <v>CETV - x-218</v>
      </c>
      <c r="B3" s="42"/>
      <c r="C3" s="42"/>
      <c r="D3" s="42"/>
      <c r="E3" s="42"/>
      <c r="F3" s="42"/>
      <c r="G3" s="42"/>
      <c r="H3" s="42"/>
      <c r="I3" s="42"/>
    </row>
    <row r="4" spans="1:12" x14ac:dyDescent="0.25">
      <c r="A4" s="44"/>
    </row>
    <row r="6" spans="1:12" ht="13" x14ac:dyDescent="0.3">
      <c r="A6" s="169" t="s">
        <v>610</v>
      </c>
      <c r="B6" s="73" t="s">
        <v>611</v>
      </c>
      <c r="C6" s="73"/>
    </row>
    <row r="7" spans="1:12" x14ac:dyDescent="0.25">
      <c r="A7" s="170" t="s">
        <v>274</v>
      </c>
      <c r="B7" s="74" t="s">
        <v>72</v>
      </c>
      <c r="C7" s="74"/>
    </row>
    <row r="8" spans="1:12" x14ac:dyDescent="0.25">
      <c r="A8" s="170" t="s">
        <v>275</v>
      </c>
      <c r="B8" s="74">
        <v>2015</v>
      </c>
      <c r="C8" s="74"/>
    </row>
    <row r="9" spans="1:12" x14ac:dyDescent="0.25">
      <c r="A9" s="170" t="s">
        <v>276</v>
      </c>
      <c r="B9" s="74" t="s">
        <v>288</v>
      </c>
      <c r="C9" s="74"/>
    </row>
    <row r="10" spans="1:12" ht="25" x14ac:dyDescent="0.25">
      <c r="A10" s="170" t="s">
        <v>6</v>
      </c>
      <c r="B10" s="74" t="s">
        <v>342</v>
      </c>
      <c r="C10" s="74"/>
    </row>
    <row r="11" spans="1:12" x14ac:dyDescent="0.25">
      <c r="A11" s="170" t="s">
        <v>277</v>
      </c>
      <c r="B11" s="74" t="s">
        <v>300</v>
      </c>
      <c r="C11" s="74"/>
    </row>
    <row r="12" spans="1:12" x14ac:dyDescent="0.25">
      <c r="A12" s="170" t="s">
        <v>278</v>
      </c>
      <c r="B12" s="74" t="s">
        <v>291</v>
      </c>
      <c r="C12" s="74"/>
    </row>
    <row r="13" spans="1:12" x14ac:dyDescent="0.25">
      <c r="A13" s="170" t="s">
        <v>618</v>
      </c>
      <c r="B13" s="74">
        <v>0</v>
      </c>
      <c r="C13" s="74"/>
    </row>
    <row r="14" spans="1:12" x14ac:dyDescent="0.25">
      <c r="A14" s="170" t="s">
        <v>280</v>
      </c>
      <c r="B14" s="74">
        <v>218</v>
      </c>
      <c r="C14" s="74"/>
    </row>
    <row r="15" spans="1:12" x14ac:dyDescent="0.25">
      <c r="A15" s="170" t="s">
        <v>621</v>
      </c>
      <c r="B15" s="74">
        <v>218</v>
      </c>
      <c r="C15" s="74"/>
    </row>
    <row r="16" spans="1:12" x14ac:dyDescent="0.25">
      <c r="A16" s="170" t="s">
        <v>282</v>
      </c>
      <c r="B16" s="74" t="s">
        <v>353</v>
      </c>
      <c r="C16" s="74"/>
    </row>
    <row r="17" spans="1:3" x14ac:dyDescent="0.25">
      <c r="A17" s="170" t="s">
        <v>693</v>
      </c>
      <c r="B17" s="180"/>
      <c r="C17" s="180"/>
    </row>
    <row r="18" spans="1:3" x14ac:dyDescent="0.25">
      <c r="A18" s="170" t="s">
        <v>284</v>
      </c>
      <c r="B18" s="181" t="str">
        <f>"24 May 2023"</f>
        <v>24 May 2023</v>
      </c>
      <c r="C18" s="181"/>
    </row>
    <row r="19" spans="1:3" x14ac:dyDescent="0.25">
      <c r="A19" s="170" t="s">
        <v>285</v>
      </c>
      <c r="B19" s="181"/>
      <c r="C19" s="181"/>
    </row>
    <row r="20" spans="1:3" x14ac:dyDescent="0.25">
      <c r="A20" s="170" t="s">
        <v>286</v>
      </c>
      <c r="B20" s="74" t="s">
        <v>294</v>
      </c>
      <c r="C20" s="74"/>
    </row>
    <row r="21" spans="1:3" x14ac:dyDescent="0.25">
      <c r="A21" s="170" t="s">
        <v>287</v>
      </c>
      <c r="B21" s="74" t="s">
        <v>295</v>
      </c>
      <c r="C21" s="74"/>
    </row>
    <row r="23" spans="1:3" x14ac:dyDescent="0.25">
      <c r="B23" s="84" t="str">
        <f>HYPERLINK("#'Factor List'!A1","Back to Factor List")</f>
        <v>Back to Factor List</v>
      </c>
    </row>
    <row r="24" spans="1:3" x14ac:dyDescent="0.25">
      <c r="B24" s="84" t="str">
        <f>HYPERLINK("#'Assumptions'!A1","Assumptions")</f>
        <v>Assumptions</v>
      </c>
    </row>
    <row r="26" spans="1:3" ht="26" x14ac:dyDescent="0.25">
      <c r="A26" s="80" t="s">
        <v>694</v>
      </c>
      <c r="B26" s="80" t="s">
        <v>700</v>
      </c>
      <c r="C26" s="80" t="s">
        <v>702</v>
      </c>
    </row>
    <row r="27" spans="1:3" x14ac:dyDescent="0.25">
      <c r="A27" s="81">
        <v>18</v>
      </c>
      <c r="B27" s="82">
        <v>8.15</v>
      </c>
      <c r="C27" s="82">
        <v>2.1800000000000002</v>
      </c>
    </row>
    <row r="28" spans="1:3" x14ac:dyDescent="0.25">
      <c r="A28" s="81">
        <v>19</v>
      </c>
      <c r="B28" s="82">
        <v>8.27</v>
      </c>
      <c r="C28" s="82">
        <v>2.2799999999999998</v>
      </c>
    </row>
    <row r="29" spans="1:3" x14ac:dyDescent="0.25">
      <c r="A29" s="81">
        <v>20</v>
      </c>
      <c r="B29" s="82">
        <v>8.3800000000000008</v>
      </c>
      <c r="C29" s="82">
        <v>2.31</v>
      </c>
    </row>
    <row r="30" spans="1:3" x14ac:dyDescent="0.25">
      <c r="A30" s="81">
        <v>21</v>
      </c>
      <c r="B30" s="82">
        <v>8.5</v>
      </c>
      <c r="C30" s="82">
        <v>2.35</v>
      </c>
    </row>
    <row r="31" spans="1:3" x14ac:dyDescent="0.25">
      <c r="A31" s="81">
        <v>22</v>
      </c>
      <c r="B31" s="82">
        <v>8.6199999999999992</v>
      </c>
      <c r="C31" s="82">
        <v>2.39</v>
      </c>
    </row>
    <row r="32" spans="1:3" x14ac:dyDescent="0.25">
      <c r="A32" s="81">
        <v>23</v>
      </c>
      <c r="B32" s="82">
        <v>8.74</v>
      </c>
      <c r="C32" s="82">
        <v>2.4300000000000002</v>
      </c>
    </row>
    <row r="33" spans="1:3" x14ac:dyDescent="0.25">
      <c r="A33" s="81">
        <v>24</v>
      </c>
      <c r="B33" s="82">
        <v>8.86</v>
      </c>
      <c r="C33" s="82">
        <v>2.46</v>
      </c>
    </row>
    <row r="34" spans="1:3" x14ac:dyDescent="0.25">
      <c r="A34" s="81">
        <v>25</v>
      </c>
      <c r="B34" s="82">
        <v>8.99</v>
      </c>
      <c r="C34" s="82">
        <v>2.5</v>
      </c>
    </row>
    <row r="35" spans="1:3" x14ac:dyDescent="0.25">
      <c r="A35" s="81">
        <v>26</v>
      </c>
      <c r="B35" s="82">
        <v>9.11</v>
      </c>
      <c r="C35" s="82">
        <v>2.54</v>
      </c>
    </row>
    <row r="36" spans="1:3" x14ac:dyDescent="0.25">
      <c r="A36" s="81">
        <v>27</v>
      </c>
      <c r="B36" s="82">
        <v>9.24</v>
      </c>
      <c r="C36" s="82">
        <v>2.58</v>
      </c>
    </row>
    <row r="37" spans="1:3" x14ac:dyDescent="0.25">
      <c r="A37" s="81">
        <v>28</v>
      </c>
      <c r="B37" s="82">
        <v>9.3699999999999992</v>
      </c>
      <c r="C37" s="82">
        <v>2.62</v>
      </c>
    </row>
    <row r="38" spans="1:3" x14ac:dyDescent="0.25">
      <c r="A38" s="81">
        <v>29</v>
      </c>
      <c r="B38" s="82">
        <v>9.5</v>
      </c>
      <c r="C38" s="82">
        <v>2.66</v>
      </c>
    </row>
    <row r="39" spans="1:3" x14ac:dyDescent="0.25">
      <c r="A39" s="81">
        <v>30</v>
      </c>
      <c r="B39" s="82">
        <v>9.6300000000000008</v>
      </c>
      <c r="C39" s="82">
        <v>2.7</v>
      </c>
    </row>
    <row r="40" spans="1:3" x14ac:dyDescent="0.25">
      <c r="A40" s="81">
        <v>31</v>
      </c>
      <c r="B40" s="82">
        <v>9.77</v>
      </c>
      <c r="C40" s="82">
        <v>2.74</v>
      </c>
    </row>
    <row r="41" spans="1:3" x14ac:dyDescent="0.25">
      <c r="A41" s="81">
        <v>32</v>
      </c>
      <c r="B41" s="82">
        <v>9.91</v>
      </c>
      <c r="C41" s="82">
        <v>2.77</v>
      </c>
    </row>
    <row r="42" spans="1:3" x14ac:dyDescent="0.25">
      <c r="A42" s="81">
        <v>33</v>
      </c>
      <c r="B42" s="82">
        <v>10.050000000000001</v>
      </c>
      <c r="C42" s="82">
        <v>2.81</v>
      </c>
    </row>
    <row r="43" spans="1:3" x14ac:dyDescent="0.25">
      <c r="A43" s="81">
        <v>34</v>
      </c>
      <c r="B43" s="82">
        <v>10.19</v>
      </c>
      <c r="C43" s="82">
        <v>2.85</v>
      </c>
    </row>
    <row r="44" spans="1:3" x14ac:dyDescent="0.25">
      <c r="A44" s="81">
        <v>35</v>
      </c>
      <c r="B44" s="82">
        <v>10.33</v>
      </c>
      <c r="C44" s="82">
        <v>2.89</v>
      </c>
    </row>
    <row r="45" spans="1:3" x14ac:dyDescent="0.25">
      <c r="A45" s="81">
        <v>36</v>
      </c>
      <c r="B45" s="82">
        <v>10.48</v>
      </c>
      <c r="C45" s="82">
        <v>2.92</v>
      </c>
    </row>
    <row r="46" spans="1:3" x14ac:dyDescent="0.25">
      <c r="A46" s="81">
        <v>37</v>
      </c>
      <c r="B46" s="82">
        <v>10.63</v>
      </c>
      <c r="C46" s="82">
        <v>2.96</v>
      </c>
    </row>
    <row r="47" spans="1:3" x14ac:dyDescent="0.25">
      <c r="A47" s="81">
        <v>38</v>
      </c>
      <c r="B47" s="82">
        <v>10.78</v>
      </c>
      <c r="C47" s="82">
        <v>3</v>
      </c>
    </row>
    <row r="48" spans="1:3" x14ac:dyDescent="0.25">
      <c r="A48" s="81">
        <v>39</v>
      </c>
      <c r="B48" s="82">
        <v>10.93</v>
      </c>
      <c r="C48" s="82">
        <v>3.03</v>
      </c>
    </row>
    <row r="49" spans="1:3" x14ac:dyDescent="0.25">
      <c r="A49" s="81">
        <v>40</v>
      </c>
      <c r="B49" s="82">
        <v>11.09</v>
      </c>
      <c r="C49" s="82">
        <v>3.07</v>
      </c>
    </row>
    <row r="50" spans="1:3" x14ac:dyDescent="0.25">
      <c r="A50" s="81">
        <v>41</v>
      </c>
      <c r="B50" s="82">
        <v>11.25</v>
      </c>
      <c r="C50" s="82">
        <v>3.1</v>
      </c>
    </row>
    <row r="51" spans="1:3" x14ac:dyDescent="0.25">
      <c r="A51" s="81">
        <v>42</v>
      </c>
      <c r="B51" s="82">
        <v>11.41</v>
      </c>
      <c r="C51" s="82">
        <v>3.14</v>
      </c>
    </row>
    <row r="52" spans="1:3" x14ac:dyDescent="0.25">
      <c r="A52" s="81">
        <v>43</v>
      </c>
      <c r="B52" s="82">
        <v>11.58</v>
      </c>
      <c r="C52" s="82">
        <v>3.17</v>
      </c>
    </row>
    <row r="53" spans="1:3" x14ac:dyDescent="0.25">
      <c r="A53" s="81">
        <v>44</v>
      </c>
      <c r="B53" s="82">
        <v>11.75</v>
      </c>
      <c r="C53" s="82">
        <v>3.2</v>
      </c>
    </row>
    <row r="54" spans="1:3" x14ac:dyDescent="0.25">
      <c r="A54" s="81">
        <v>45</v>
      </c>
      <c r="B54" s="82">
        <v>11.92</v>
      </c>
      <c r="C54" s="82">
        <v>3.24</v>
      </c>
    </row>
    <row r="55" spans="1:3" x14ac:dyDescent="0.25">
      <c r="A55" s="81">
        <v>46</v>
      </c>
      <c r="B55" s="82">
        <v>12.09</v>
      </c>
      <c r="C55" s="82">
        <v>3.27</v>
      </c>
    </row>
    <row r="56" spans="1:3" x14ac:dyDescent="0.25">
      <c r="A56" s="81">
        <v>47</v>
      </c>
      <c r="B56" s="82">
        <v>12.27</v>
      </c>
      <c r="C56" s="82">
        <v>3.29</v>
      </c>
    </row>
    <row r="57" spans="1:3" x14ac:dyDescent="0.25">
      <c r="A57" s="81">
        <v>48</v>
      </c>
      <c r="B57" s="82">
        <v>12.46</v>
      </c>
      <c r="C57" s="82">
        <v>3.32</v>
      </c>
    </row>
    <row r="58" spans="1:3" x14ac:dyDescent="0.25">
      <c r="A58" s="81">
        <v>49</v>
      </c>
      <c r="B58" s="82">
        <v>12.64</v>
      </c>
      <c r="C58" s="82">
        <v>3.35</v>
      </c>
    </row>
    <row r="59" spans="1:3" x14ac:dyDescent="0.25">
      <c r="A59" s="81">
        <v>50</v>
      </c>
      <c r="B59" s="82">
        <v>12.83</v>
      </c>
      <c r="C59" s="82">
        <v>3.38</v>
      </c>
    </row>
    <row r="60" spans="1:3" x14ac:dyDescent="0.25">
      <c r="A60" s="81">
        <v>51</v>
      </c>
      <c r="B60" s="82">
        <v>13.03</v>
      </c>
      <c r="C60" s="82">
        <v>3.4</v>
      </c>
    </row>
    <row r="61" spans="1:3" x14ac:dyDescent="0.25">
      <c r="A61" s="81">
        <v>52</v>
      </c>
      <c r="B61" s="82">
        <v>13.23</v>
      </c>
      <c r="C61" s="82">
        <v>3.42</v>
      </c>
    </row>
    <row r="62" spans="1:3" x14ac:dyDescent="0.25">
      <c r="A62" s="81">
        <v>53</v>
      </c>
      <c r="B62" s="82">
        <v>13.43</v>
      </c>
      <c r="C62" s="82">
        <v>3.44</v>
      </c>
    </row>
    <row r="63" spans="1:3" x14ac:dyDescent="0.25">
      <c r="A63" s="81">
        <v>54</v>
      </c>
      <c r="B63" s="82">
        <v>13.64</v>
      </c>
      <c r="C63" s="82">
        <v>3.47</v>
      </c>
    </row>
    <row r="64" spans="1:3" x14ac:dyDescent="0.25">
      <c r="A64" s="81">
        <v>55</v>
      </c>
      <c r="B64" s="82">
        <v>13.86</v>
      </c>
      <c r="C64" s="82">
        <v>3.48</v>
      </c>
    </row>
    <row r="65" spans="1:3" x14ac:dyDescent="0.25">
      <c r="A65" s="81">
        <v>56</v>
      </c>
      <c r="B65" s="82">
        <v>14.08</v>
      </c>
      <c r="C65" s="82">
        <v>3.5</v>
      </c>
    </row>
    <row r="66" spans="1:3" x14ac:dyDescent="0.25">
      <c r="A66" s="81">
        <v>57</v>
      </c>
      <c r="B66" s="82">
        <v>14.31</v>
      </c>
      <c r="C66" s="82">
        <v>3.52</v>
      </c>
    </row>
    <row r="67" spans="1:3" x14ac:dyDescent="0.25">
      <c r="A67" s="81">
        <v>58</v>
      </c>
      <c r="B67" s="82">
        <v>14.54</v>
      </c>
      <c r="C67" s="82">
        <v>3.53</v>
      </c>
    </row>
    <row r="68" spans="1:3" x14ac:dyDescent="0.25">
      <c r="A68" s="81">
        <v>59</v>
      </c>
      <c r="B68" s="82">
        <v>14.79</v>
      </c>
      <c r="C68" s="82">
        <v>3.54</v>
      </c>
    </row>
    <row r="69" spans="1:3" x14ac:dyDescent="0.25">
      <c r="A69" s="81">
        <v>60</v>
      </c>
      <c r="B69" s="82">
        <v>15.04</v>
      </c>
      <c r="C69" s="82">
        <v>3.55</v>
      </c>
    </row>
    <row r="70" spans="1:3" x14ac:dyDescent="0.25">
      <c r="A70" s="81">
        <v>61</v>
      </c>
      <c r="B70" s="82">
        <v>15.3</v>
      </c>
      <c r="C70" s="82">
        <v>3.55</v>
      </c>
    </row>
    <row r="71" spans="1:3" x14ac:dyDescent="0.25">
      <c r="A71" s="81">
        <v>62</v>
      </c>
      <c r="B71" s="82">
        <v>15.57</v>
      </c>
      <c r="C71" s="82">
        <v>3.55</v>
      </c>
    </row>
    <row r="72" spans="1:3" x14ac:dyDescent="0.25">
      <c r="A72" s="81">
        <v>63</v>
      </c>
      <c r="B72" s="82">
        <v>15.86</v>
      </c>
      <c r="C72" s="82">
        <v>3.55</v>
      </c>
    </row>
    <row r="73" spans="1:3" x14ac:dyDescent="0.25">
      <c r="A73" s="81">
        <v>64</v>
      </c>
      <c r="B73" s="82">
        <v>16.16</v>
      </c>
      <c r="C73" s="82">
        <v>3.54</v>
      </c>
    </row>
    <row r="74" spans="1:3" x14ac:dyDescent="0.25">
      <c r="A74" s="81">
        <v>65</v>
      </c>
      <c r="B74" s="82">
        <v>16.47</v>
      </c>
      <c r="C74" s="82">
        <v>3.52</v>
      </c>
    </row>
    <row r="75" spans="1:3" x14ac:dyDescent="0.25">
      <c r="A75" s="81">
        <v>66</v>
      </c>
      <c r="B75" s="82">
        <v>16.809999999999999</v>
      </c>
      <c r="C75" s="82">
        <v>3.5</v>
      </c>
    </row>
  </sheetData>
  <sheetProtection algorithmName="SHA-512" hashValue="+h4+ZvB+OHcG77l0Xe5gySrOfsFHXuHx92aOoQ8bJd6J7cQzDLlNWrlzXbA7lJTpQNGZCjsEcQVljE+LCaQdjw==" saltValue="Enfqp/c5ceiVE8yrIvtiTA==" spinCount="100000" sheet="1" objects="1" scenarios="1"/>
  <conditionalFormatting sqref="A6:A21">
    <cfRule type="expression" dxfId="743" priority="7" stopIfTrue="1">
      <formula>MOD(ROW(),2)=0</formula>
    </cfRule>
    <cfRule type="expression" dxfId="742" priority="8" stopIfTrue="1">
      <formula>MOD(ROW(),2)&lt;&gt;0</formula>
    </cfRule>
  </conditionalFormatting>
  <conditionalFormatting sqref="A26:A75">
    <cfRule type="expression" dxfId="741" priority="13" stopIfTrue="1">
      <formula>MOD(ROW(),2)=0</formula>
    </cfRule>
    <cfRule type="expression" dxfId="740" priority="14" stopIfTrue="1">
      <formula>MOD(ROW(),2)&lt;&gt;0</formula>
    </cfRule>
  </conditionalFormatting>
  <conditionalFormatting sqref="B6:C21">
    <cfRule type="expression" dxfId="739" priority="1" stopIfTrue="1">
      <formula>MOD(ROW(),2)=0</formula>
    </cfRule>
    <cfRule type="expression" dxfId="738" priority="2" stopIfTrue="1">
      <formula>MOD(ROW(),2)&lt;&gt;0</formula>
    </cfRule>
  </conditionalFormatting>
  <conditionalFormatting sqref="B26:C75">
    <cfRule type="expression" dxfId="737" priority="15" stopIfTrue="1">
      <formula>MOD(ROW(),2)=0</formula>
    </cfRule>
    <cfRule type="expression" dxfId="736" priority="16"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47"/>
  <dimension ref="A1:L76"/>
  <sheetViews>
    <sheetView showGridLines="0" zoomScale="85" zoomScaleNormal="85" workbookViewId="0">
      <selection activeCell="I26" sqref="I26"/>
    </sheetView>
  </sheetViews>
  <sheetFormatPr defaultColWidth="10" defaultRowHeight="12.5" x14ac:dyDescent="0.25"/>
  <cols>
    <col min="1" max="1" width="31.54296875" style="27" customWidth="1"/>
    <col min="2" max="3" width="22.54296875" style="27" customWidth="1"/>
    <col min="4" max="4" width="10" style="27" customWidth="1"/>
    <col min="5" max="16384" width="10" style="27"/>
  </cols>
  <sheetData>
    <row r="1" spans="1:12" ht="20" x14ac:dyDescent="0.4">
      <c r="A1" s="39" t="s">
        <v>0</v>
      </c>
      <c r="B1" s="40"/>
      <c r="C1" s="40"/>
      <c r="D1" s="40"/>
      <c r="E1" s="40"/>
      <c r="F1" s="40"/>
      <c r="G1" s="40"/>
      <c r="H1" s="40"/>
      <c r="I1" s="40"/>
      <c r="L1" s="84"/>
    </row>
    <row r="2" spans="1:12" ht="15.5" x14ac:dyDescent="0.35">
      <c r="A2" s="41" t="str">
        <f>IF(title="&gt; Enter workbook title here","Enter workbook title in Cover sheet",title)</f>
        <v>Police_EW - Consolidated Factor Spreadsheet</v>
      </c>
      <c r="B2" s="42"/>
      <c r="C2" s="42"/>
      <c r="D2" s="42"/>
      <c r="E2" s="42"/>
      <c r="F2" s="42"/>
      <c r="G2" s="42"/>
      <c r="H2" s="42"/>
      <c r="I2" s="42"/>
    </row>
    <row r="3" spans="1:12" ht="15.5" x14ac:dyDescent="0.35">
      <c r="A3" s="43" t="str">
        <f>TABLE_FACTOR_TYPE_1&amp;" - x-"&amp;TABLE_SERIES_NUMBER_1</f>
        <v>CETV - x-219</v>
      </c>
      <c r="B3" s="42"/>
      <c r="C3" s="42"/>
      <c r="D3" s="42"/>
      <c r="E3" s="42"/>
      <c r="F3" s="42"/>
      <c r="G3" s="42"/>
      <c r="H3" s="42"/>
      <c r="I3" s="42"/>
    </row>
    <row r="4" spans="1:12" x14ac:dyDescent="0.25">
      <c r="A4" s="44"/>
    </row>
    <row r="6" spans="1:12" ht="13" x14ac:dyDescent="0.3">
      <c r="A6" s="169" t="s">
        <v>610</v>
      </c>
      <c r="B6" s="73" t="s">
        <v>611</v>
      </c>
      <c r="C6" s="73"/>
    </row>
    <row r="7" spans="1:12" x14ac:dyDescent="0.25">
      <c r="A7" s="170" t="s">
        <v>274</v>
      </c>
      <c r="B7" s="74" t="s">
        <v>72</v>
      </c>
      <c r="C7" s="74"/>
    </row>
    <row r="8" spans="1:12" x14ac:dyDescent="0.25">
      <c r="A8" s="170" t="s">
        <v>275</v>
      </c>
      <c r="B8" s="74">
        <v>2015</v>
      </c>
      <c r="C8" s="74"/>
    </row>
    <row r="9" spans="1:12" x14ac:dyDescent="0.25">
      <c r="A9" s="170" t="s">
        <v>276</v>
      </c>
      <c r="B9" s="74" t="s">
        <v>288</v>
      </c>
      <c r="C9" s="74"/>
    </row>
    <row r="10" spans="1:12" ht="28.5" customHeight="1" x14ac:dyDescent="0.25">
      <c r="A10" s="170" t="s">
        <v>6</v>
      </c>
      <c r="B10" s="74" t="s">
        <v>345</v>
      </c>
      <c r="C10" s="74"/>
    </row>
    <row r="11" spans="1:12" x14ac:dyDescent="0.25">
      <c r="A11" s="170" t="s">
        <v>277</v>
      </c>
      <c r="B11" s="74" t="s">
        <v>300</v>
      </c>
      <c r="C11" s="74"/>
    </row>
    <row r="12" spans="1:12" x14ac:dyDescent="0.25">
      <c r="A12" s="170" t="s">
        <v>278</v>
      </c>
      <c r="B12" s="74" t="s">
        <v>291</v>
      </c>
      <c r="C12" s="74"/>
    </row>
    <row r="13" spans="1:12" x14ac:dyDescent="0.25">
      <c r="A13" s="170" t="s">
        <v>618</v>
      </c>
      <c r="B13" s="74">
        <v>0</v>
      </c>
      <c r="C13" s="74"/>
    </row>
    <row r="14" spans="1:12" x14ac:dyDescent="0.25">
      <c r="A14" s="170" t="s">
        <v>280</v>
      </c>
      <c r="B14" s="74">
        <v>219</v>
      </c>
      <c r="C14" s="74"/>
    </row>
    <row r="15" spans="1:12" x14ac:dyDescent="0.25">
      <c r="A15" s="170" t="s">
        <v>621</v>
      </c>
      <c r="B15" s="74">
        <v>219</v>
      </c>
      <c r="C15" s="74"/>
    </row>
    <row r="16" spans="1:12" x14ac:dyDescent="0.25">
      <c r="A16" s="170" t="s">
        <v>282</v>
      </c>
      <c r="B16" s="74" t="s">
        <v>355</v>
      </c>
      <c r="C16" s="74"/>
    </row>
    <row r="17" spans="1:3" ht="41.75" customHeight="1" x14ac:dyDescent="0.25">
      <c r="A17" s="170" t="s">
        <v>693</v>
      </c>
      <c r="B17" s="180"/>
      <c r="C17" s="180"/>
    </row>
    <row r="18" spans="1:3" x14ac:dyDescent="0.25">
      <c r="A18" s="170" t="s">
        <v>284</v>
      </c>
      <c r="B18" s="181" t="str">
        <f>"24 May 2023"</f>
        <v>24 May 2023</v>
      </c>
      <c r="C18" s="181"/>
    </row>
    <row r="19" spans="1:3" x14ac:dyDescent="0.25">
      <c r="A19" s="170" t="s">
        <v>285</v>
      </c>
      <c r="B19" s="181"/>
      <c r="C19" s="181"/>
    </row>
    <row r="20" spans="1:3" x14ac:dyDescent="0.25">
      <c r="A20" s="170" t="s">
        <v>286</v>
      </c>
      <c r="B20" s="74" t="s">
        <v>294</v>
      </c>
      <c r="C20" s="74"/>
    </row>
    <row r="21" spans="1:3" x14ac:dyDescent="0.25">
      <c r="A21" s="170" t="s">
        <v>287</v>
      </c>
      <c r="B21" s="74" t="s">
        <v>295</v>
      </c>
      <c r="C21" s="74"/>
    </row>
    <row r="23" spans="1:3" x14ac:dyDescent="0.25">
      <c r="B23" s="84" t="str">
        <f>HYPERLINK("#'Factor List'!A1","Back to Factor List")</f>
        <v>Back to Factor List</v>
      </c>
    </row>
    <row r="24" spans="1:3" x14ac:dyDescent="0.25">
      <c r="B24" s="84" t="str">
        <f>HYPERLINK("#'Assumptions'!A1","Assumptions")</f>
        <v>Assumptions</v>
      </c>
    </row>
    <row r="26" spans="1:3" ht="26" x14ac:dyDescent="0.25">
      <c r="A26" s="80" t="s">
        <v>694</v>
      </c>
      <c r="B26" s="80" t="s">
        <v>700</v>
      </c>
      <c r="C26" s="80" t="s">
        <v>702</v>
      </c>
    </row>
    <row r="27" spans="1:3" x14ac:dyDescent="0.25">
      <c r="A27" s="81">
        <v>18</v>
      </c>
      <c r="B27" s="82">
        <v>7.74</v>
      </c>
      <c r="C27" s="82">
        <v>2.19</v>
      </c>
    </row>
    <row r="28" spans="1:3" x14ac:dyDescent="0.25">
      <c r="A28" s="81">
        <v>19</v>
      </c>
      <c r="B28" s="82">
        <v>7.85</v>
      </c>
      <c r="C28" s="82">
        <v>2.29</v>
      </c>
    </row>
    <row r="29" spans="1:3" x14ac:dyDescent="0.25">
      <c r="A29" s="81">
        <v>20</v>
      </c>
      <c r="B29" s="82">
        <v>7.96</v>
      </c>
      <c r="C29" s="82">
        <v>2.3199999999999998</v>
      </c>
    </row>
    <row r="30" spans="1:3" x14ac:dyDescent="0.25">
      <c r="A30" s="81">
        <v>21</v>
      </c>
      <c r="B30" s="82">
        <v>8.07</v>
      </c>
      <c r="C30" s="82">
        <v>2.36</v>
      </c>
    </row>
    <row r="31" spans="1:3" x14ac:dyDescent="0.25">
      <c r="A31" s="81">
        <v>22</v>
      </c>
      <c r="B31" s="82">
        <v>8.18</v>
      </c>
      <c r="C31" s="82">
        <v>2.4</v>
      </c>
    </row>
    <row r="32" spans="1:3" x14ac:dyDescent="0.25">
      <c r="A32" s="81">
        <v>23</v>
      </c>
      <c r="B32" s="82">
        <v>8.2899999999999991</v>
      </c>
      <c r="C32" s="82">
        <v>2.44</v>
      </c>
    </row>
    <row r="33" spans="1:3" x14ac:dyDescent="0.25">
      <c r="A33" s="81">
        <v>24</v>
      </c>
      <c r="B33" s="82">
        <v>8.41</v>
      </c>
      <c r="C33" s="82">
        <v>2.48</v>
      </c>
    </row>
    <row r="34" spans="1:3" x14ac:dyDescent="0.25">
      <c r="A34" s="81">
        <v>25</v>
      </c>
      <c r="B34" s="82">
        <v>8.52</v>
      </c>
      <c r="C34" s="82">
        <v>2.52</v>
      </c>
    </row>
    <row r="35" spans="1:3" x14ac:dyDescent="0.25">
      <c r="A35" s="81">
        <v>26</v>
      </c>
      <c r="B35" s="82">
        <v>8.64</v>
      </c>
      <c r="C35" s="82">
        <v>2.56</v>
      </c>
    </row>
    <row r="36" spans="1:3" x14ac:dyDescent="0.25">
      <c r="A36" s="81">
        <v>27</v>
      </c>
      <c r="B36" s="82">
        <v>8.76</v>
      </c>
      <c r="C36" s="82">
        <v>2.59</v>
      </c>
    </row>
    <row r="37" spans="1:3" x14ac:dyDescent="0.25">
      <c r="A37" s="81">
        <v>28</v>
      </c>
      <c r="B37" s="82">
        <v>8.8800000000000008</v>
      </c>
      <c r="C37" s="82">
        <v>2.63</v>
      </c>
    </row>
    <row r="38" spans="1:3" x14ac:dyDescent="0.25">
      <c r="A38" s="81">
        <v>29</v>
      </c>
      <c r="B38" s="82">
        <v>9</v>
      </c>
      <c r="C38" s="82">
        <v>2.67</v>
      </c>
    </row>
    <row r="39" spans="1:3" x14ac:dyDescent="0.25">
      <c r="A39" s="81">
        <v>30</v>
      </c>
      <c r="B39" s="82">
        <v>9.1300000000000008</v>
      </c>
      <c r="C39" s="82">
        <v>2.71</v>
      </c>
    </row>
    <row r="40" spans="1:3" x14ac:dyDescent="0.25">
      <c r="A40" s="81">
        <v>31</v>
      </c>
      <c r="B40" s="82">
        <v>9.26</v>
      </c>
      <c r="C40" s="82">
        <v>2.75</v>
      </c>
    </row>
    <row r="41" spans="1:3" x14ac:dyDescent="0.25">
      <c r="A41" s="81">
        <v>32</v>
      </c>
      <c r="B41" s="82">
        <v>9.39</v>
      </c>
      <c r="C41" s="82">
        <v>2.79</v>
      </c>
    </row>
    <row r="42" spans="1:3" x14ac:dyDescent="0.25">
      <c r="A42" s="81">
        <v>33</v>
      </c>
      <c r="B42" s="82">
        <v>9.52</v>
      </c>
      <c r="C42" s="82">
        <v>2.83</v>
      </c>
    </row>
    <row r="43" spans="1:3" x14ac:dyDescent="0.25">
      <c r="A43" s="81">
        <v>34</v>
      </c>
      <c r="B43" s="82">
        <v>9.65</v>
      </c>
      <c r="C43" s="82">
        <v>2.87</v>
      </c>
    </row>
    <row r="44" spans="1:3" x14ac:dyDescent="0.25">
      <c r="A44" s="81">
        <v>35</v>
      </c>
      <c r="B44" s="82">
        <v>9.7799999999999994</v>
      </c>
      <c r="C44" s="82">
        <v>2.9</v>
      </c>
    </row>
    <row r="45" spans="1:3" x14ac:dyDescent="0.25">
      <c r="A45" s="81">
        <v>36</v>
      </c>
      <c r="B45" s="82">
        <v>9.92</v>
      </c>
      <c r="C45" s="82">
        <v>2.94</v>
      </c>
    </row>
    <row r="46" spans="1:3" x14ac:dyDescent="0.25">
      <c r="A46" s="81">
        <v>37</v>
      </c>
      <c r="B46" s="82">
        <v>10.06</v>
      </c>
      <c r="C46" s="82">
        <v>2.98</v>
      </c>
    </row>
    <row r="47" spans="1:3" x14ac:dyDescent="0.25">
      <c r="A47" s="81">
        <v>38</v>
      </c>
      <c r="B47" s="82">
        <v>10.199999999999999</v>
      </c>
      <c r="C47" s="82">
        <v>3.01</v>
      </c>
    </row>
    <row r="48" spans="1:3" x14ac:dyDescent="0.25">
      <c r="A48" s="81">
        <v>39</v>
      </c>
      <c r="B48" s="82">
        <v>10.35</v>
      </c>
      <c r="C48" s="82">
        <v>3.05</v>
      </c>
    </row>
    <row r="49" spans="1:3" x14ac:dyDescent="0.25">
      <c r="A49" s="81">
        <v>40</v>
      </c>
      <c r="B49" s="82">
        <v>10.49</v>
      </c>
      <c r="C49" s="82">
        <v>3.09</v>
      </c>
    </row>
    <row r="50" spans="1:3" x14ac:dyDescent="0.25">
      <c r="A50" s="81">
        <v>41</v>
      </c>
      <c r="B50" s="82">
        <v>10.64</v>
      </c>
      <c r="C50" s="82">
        <v>3.12</v>
      </c>
    </row>
    <row r="51" spans="1:3" x14ac:dyDescent="0.25">
      <c r="A51" s="81">
        <v>42</v>
      </c>
      <c r="B51" s="82">
        <v>10.8</v>
      </c>
      <c r="C51" s="82">
        <v>3.16</v>
      </c>
    </row>
    <row r="52" spans="1:3" x14ac:dyDescent="0.25">
      <c r="A52" s="81">
        <v>43</v>
      </c>
      <c r="B52" s="82">
        <v>10.95</v>
      </c>
      <c r="C52" s="82">
        <v>3.19</v>
      </c>
    </row>
    <row r="53" spans="1:3" x14ac:dyDescent="0.25">
      <c r="A53" s="81">
        <v>44</v>
      </c>
      <c r="B53" s="82">
        <v>11.11</v>
      </c>
      <c r="C53" s="82">
        <v>3.22</v>
      </c>
    </row>
    <row r="54" spans="1:3" x14ac:dyDescent="0.25">
      <c r="A54" s="81">
        <v>45</v>
      </c>
      <c r="B54" s="82">
        <v>11.27</v>
      </c>
      <c r="C54" s="82">
        <v>3.26</v>
      </c>
    </row>
    <row r="55" spans="1:3" x14ac:dyDescent="0.25">
      <c r="A55" s="81">
        <v>46</v>
      </c>
      <c r="B55" s="82">
        <v>11.43</v>
      </c>
      <c r="C55" s="82">
        <v>3.29</v>
      </c>
    </row>
    <row r="56" spans="1:3" x14ac:dyDescent="0.25">
      <c r="A56" s="81">
        <v>47</v>
      </c>
      <c r="B56" s="82">
        <v>11.6</v>
      </c>
      <c r="C56" s="82">
        <v>3.32</v>
      </c>
    </row>
    <row r="57" spans="1:3" x14ac:dyDescent="0.25">
      <c r="A57" s="81">
        <v>48</v>
      </c>
      <c r="B57" s="82">
        <v>11.77</v>
      </c>
      <c r="C57" s="82">
        <v>3.34</v>
      </c>
    </row>
    <row r="58" spans="1:3" x14ac:dyDescent="0.25">
      <c r="A58" s="81">
        <v>49</v>
      </c>
      <c r="B58" s="82">
        <v>11.95</v>
      </c>
      <c r="C58" s="82">
        <v>3.37</v>
      </c>
    </row>
    <row r="59" spans="1:3" x14ac:dyDescent="0.25">
      <c r="A59" s="81">
        <v>50</v>
      </c>
      <c r="B59" s="82">
        <v>12.12</v>
      </c>
      <c r="C59" s="82">
        <v>3.4</v>
      </c>
    </row>
    <row r="60" spans="1:3" x14ac:dyDescent="0.25">
      <c r="A60" s="81">
        <v>51</v>
      </c>
      <c r="B60" s="82">
        <v>12.31</v>
      </c>
      <c r="C60" s="82">
        <v>3.42</v>
      </c>
    </row>
    <row r="61" spans="1:3" x14ac:dyDescent="0.25">
      <c r="A61" s="81">
        <v>52</v>
      </c>
      <c r="B61" s="82">
        <v>12.49</v>
      </c>
      <c r="C61" s="82">
        <v>3.45</v>
      </c>
    </row>
    <row r="62" spans="1:3" x14ac:dyDescent="0.25">
      <c r="A62" s="81">
        <v>53</v>
      </c>
      <c r="B62" s="82">
        <v>12.68</v>
      </c>
      <c r="C62" s="82">
        <v>3.47</v>
      </c>
    </row>
    <row r="63" spans="1:3" x14ac:dyDescent="0.25">
      <c r="A63" s="81">
        <v>54</v>
      </c>
      <c r="B63" s="82">
        <v>12.88</v>
      </c>
      <c r="C63" s="82">
        <v>3.49</v>
      </c>
    </row>
    <row r="64" spans="1:3" x14ac:dyDescent="0.25">
      <c r="A64" s="81">
        <v>55</v>
      </c>
      <c r="B64" s="82">
        <v>13.08</v>
      </c>
      <c r="C64" s="82">
        <v>3.51</v>
      </c>
    </row>
    <row r="65" spans="1:3" x14ac:dyDescent="0.25">
      <c r="A65" s="81">
        <v>56</v>
      </c>
      <c r="B65" s="82">
        <v>13.29</v>
      </c>
      <c r="C65" s="82">
        <v>3.53</v>
      </c>
    </row>
    <row r="66" spans="1:3" x14ac:dyDescent="0.25">
      <c r="A66" s="81">
        <v>57</v>
      </c>
      <c r="B66" s="82">
        <v>13.5</v>
      </c>
      <c r="C66" s="82">
        <v>3.54</v>
      </c>
    </row>
    <row r="67" spans="1:3" x14ac:dyDescent="0.25">
      <c r="A67" s="81">
        <v>58</v>
      </c>
      <c r="B67" s="82">
        <v>13.72</v>
      </c>
      <c r="C67" s="82">
        <v>3.56</v>
      </c>
    </row>
    <row r="68" spans="1:3" x14ac:dyDescent="0.25">
      <c r="A68" s="81">
        <v>59</v>
      </c>
      <c r="B68" s="82">
        <v>13.95</v>
      </c>
      <c r="C68" s="82">
        <v>3.57</v>
      </c>
    </row>
    <row r="69" spans="1:3" x14ac:dyDescent="0.25">
      <c r="A69" s="81">
        <v>60</v>
      </c>
      <c r="B69" s="82">
        <v>14.18</v>
      </c>
      <c r="C69" s="82">
        <v>3.57</v>
      </c>
    </row>
    <row r="70" spans="1:3" x14ac:dyDescent="0.25">
      <c r="A70" s="81">
        <v>61</v>
      </c>
      <c r="B70" s="82">
        <v>14.42</v>
      </c>
      <c r="C70" s="82">
        <v>3.58</v>
      </c>
    </row>
    <row r="71" spans="1:3" x14ac:dyDescent="0.25">
      <c r="A71" s="81">
        <v>62</v>
      </c>
      <c r="B71" s="82">
        <v>14.68</v>
      </c>
      <c r="C71" s="82">
        <v>3.58</v>
      </c>
    </row>
    <row r="72" spans="1:3" x14ac:dyDescent="0.25">
      <c r="A72" s="81">
        <v>63</v>
      </c>
      <c r="B72" s="82">
        <v>14.95</v>
      </c>
      <c r="C72" s="82">
        <v>3.57</v>
      </c>
    </row>
    <row r="73" spans="1:3" x14ac:dyDescent="0.25">
      <c r="A73" s="81">
        <v>64</v>
      </c>
      <c r="B73" s="82">
        <v>15.23</v>
      </c>
      <c r="C73" s="82">
        <v>3.57</v>
      </c>
    </row>
    <row r="74" spans="1:3" x14ac:dyDescent="0.25">
      <c r="A74" s="81">
        <v>65</v>
      </c>
      <c r="B74" s="82">
        <v>15.52</v>
      </c>
      <c r="C74" s="82">
        <v>3.55</v>
      </c>
    </row>
    <row r="75" spans="1:3" x14ac:dyDescent="0.25">
      <c r="A75" s="81">
        <v>66</v>
      </c>
      <c r="B75" s="82">
        <v>15.83</v>
      </c>
      <c r="C75" s="82">
        <v>3.53</v>
      </c>
    </row>
    <row r="76" spans="1:3" x14ac:dyDescent="0.25">
      <c r="A76" s="81">
        <v>67</v>
      </c>
      <c r="B76" s="82">
        <v>16.16</v>
      </c>
      <c r="C76" s="82">
        <v>3.51</v>
      </c>
    </row>
  </sheetData>
  <sheetProtection algorithmName="SHA-512" hashValue="gWPJmidBn9MAh5y1jI6C2nES5LWijImKuE4VF6BkjWHMXYz0VDYwKZIZWcaDXuMIjNRRYMwYr1UKCHTf4ZpRlg==" saltValue="CosfUkkY14GzY7rHHee24w==" spinCount="100000" sheet="1" objects="1" scenarios="1"/>
  <conditionalFormatting sqref="A6:A21">
    <cfRule type="expression" dxfId="735" priority="7" stopIfTrue="1">
      <formula>MOD(ROW(),2)=0</formula>
    </cfRule>
    <cfRule type="expression" dxfId="734" priority="8" stopIfTrue="1">
      <formula>MOD(ROW(),2)&lt;&gt;0</formula>
    </cfRule>
  </conditionalFormatting>
  <conditionalFormatting sqref="A26:A76">
    <cfRule type="expression" dxfId="733" priority="13" stopIfTrue="1">
      <formula>MOD(ROW(),2)=0</formula>
    </cfRule>
    <cfRule type="expression" dxfId="732" priority="14" stopIfTrue="1">
      <formula>MOD(ROW(),2)&lt;&gt;0</formula>
    </cfRule>
  </conditionalFormatting>
  <conditionalFormatting sqref="B6:C21">
    <cfRule type="expression" dxfId="731" priority="1" stopIfTrue="1">
      <formula>MOD(ROW(),2)=0</formula>
    </cfRule>
    <cfRule type="expression" dxfId="730" priority="2" stopIfTrue="1">
      <formula>MOD(ROW(),2)&lt;&gt;0</formula>
    </cfRule>
  </conditionalFormatting>
  <conditionalFormatting sqref="B26:C76">
    <cfRule type="expression" dxfId="729" priority="15" stopIfTrue="1">
      <formula>MOD(ROW(),2)=0</formula>
    </cfRule>
    <cfRule type="expression" dxfId="728" priority="16"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48"/>
  <dimension ref="A1:L65"/>
  <sheetViews>
    <sheetView showGridLines="0" zoomScale="85" zoomScaleNormal="85" workbookViewId="0">
      <selection activeCell="B23" sqref="B23"/>
    </sheetView>
  </sheetViews>
  <sheetFormatPr defaultColWidth="10" defaultRowHeight="12.5" x14ac:dyDescent="0.25"/>
  <cols>
    <col min="1" max="1" width="31.54296875" style="27" customWidth="1"/>
    <col min="2" max="3" width="22.54296875" style="27" customWidth="1"/>
    <col min="4" max="4" width="10" style="27" customWidth="1"/>
    <col min="5" max="16384" width="10" style="27"/>
  </cols>
  <sheetData>
    <row r="1" spans="1:12" ht="20" x14ac:dyDescent="0.4">
      <c r="A1" s="39" t="s">
        <v>0</v>
      </c>
      <c r="B1" s="40"/>
      <c r="C1" s="40"/>
      <c r="D1" s="40"/>
      <c r="E1" s="40"/>
      <c r="F1" s="40"/>
      <c r="G1" s="40"/>
      <c r="H1" s="40"/>
      <c r="I1" s="40"/>
      <c r="L1" s="84"/>
    </row>
    <row r="2" spans="1:12" ht="15.5" x14ac:dyDescent="0.35">
      <c r="A2" s="41" t="str">
        <f>IF(title="&gt; Enter workbook title here","Enter workbook title in Cover sheet",title)</f>
        <v>Police_EW - Consolidated Factor Spreadsheet</v>
      </c>
      <c r="B2" s="42"/>
      <c r="C2" s="42"/>
      <c r="D2" s="42"/>
      <c r="E2" s="42"/>
      <c r="F2" s="42"/>
      <c r="G2" s="42"/>
      <c r="H2" s="42"/>
      <c r="I2" s="42"/>
    </row>
    <row r="3" spans="1:12" ht="15.5" x14ac:dyDescent="0.35">
      <c r="A3" s="43" t="str">
        <f>TABLE_FACTOR_TYPE_1&amp;" - x-"&amp;TABLE_SERIES_NUMBER_1</f>
        <v>CETV - x-220</v>
      </c>
      <c r="B3" s="42"/>
      <c r="C3" s="42"/>
      <c r="D3" s="42"/>
      <c r="E3" s="42"/>
      <c r="F3" s="42"/>
      <c r="G3" s="42"/>
      <c r="H3" s="42"/>
      <c r="I3" s="42"/>
    </row>
    <row r="4" spans="1:12" x14ac:dyDescent="0.25">
      <c r="A4" s="44"/>
    </row>
    <row r="6" spans="1:12" ht="13" x14ac:dyDescent="0.3">
      <c r="A6" s="169" t="s">
        <v>610</v>
      </c>
      <c r="B6" s="73" t="s">
        <v>611</v>
      </c>
      <c r="C6" s="73"/>
    </row>
    <row r="7" spans="1:12" x14ac:dyDescent="0.25">
      <c r="A7" s="170" t="s">
        <v>274</v>
      </c>
      <c r="B7" s="74" t="s">
        <v>72</v>
      </c>
      <c r="C7" s="74"/>
    </row>
    <row r="8" spans="1:12" x14ac:dyDescent="0.25">
      <c r="A8" s="170" t="s">
        <v>275</v>
      </c>
      <c r="B8" s="74">
        <v>2015</v>
      </c>
      <c r="C8" s="74"/>
    </row>
    <row r="9" spans="1:12" x14ac:dyDescent="0.25">
      <c r="A9" s="170" t="s">
        <v>276</v>
      </c>
      <c r="B9" s="74" t="s">
        <v>288</v>
      </c>
      <c r="C9" s="74"/>
    </row>
    <row r="10" spans="1:12" ht="23.15" customHeight="1" x14ac:dyDescent="0.25">
      <c r="A10" s="170" t="s">
        <v>6</v>
      </c>
      <c r="B10" s="74" t="s">
        <v>311</v>
      </c>
      <c r="C10" s="74"/>
    </row>
    <row r="11" spans="1:12" x14ac:dyDescent="0.25">
      <c r="A11" s="170" t="s">
        <v>277</v>
      </c>
      <c r="B11" s="74" t="s">
        <v>290</v>
      </c>
      <c r="C11" s="74"/>
    </row>
    <row r="12" spans="1:12" x14ac:dyDescent="0.25">
      <c r="A12" s="170" t="s">
        <v>278</v>
      </c>
      <c r="B12" s="74" t="s">
        <v>291</v>
      </c>
      <c r="C12" s="74"/>
    </row>
    <row r="13" spans="1:12" x14ac:dyDescent="0.25">
      <c r="A13" s="170" t="s">
        <v>618</v>
      </c>
      <c r="B13" s="74">
        <v>0</v>
      </c>
      <c r="C13" s="74"/>
    </row>
    <row r="14" spans="1:12" x14ac:dyDescent="0.25">
      <c r="A14" s="170" t="s">
        <v>280</v>
      </c>
      <c r="B14" s="74">
        <v>220</v>
      </c>
      <c r="C14" s="74"/>
    </row>
    <row r="15" spans="1:12" x14ac:dyDescent="0.25">
      <c r="A15" s="170" t="s">
        <v>621</v>
      </c>
      <c r="B15" s="74">
        <v>220</v>
      </c>
      <c r="C15" s="74"/>
    </row>
    <row r="16" spans="1:12" x14ac:dyDescent="0.25">
      <c r="A16" s="170" t="s">
        <v>282</v>
      </c>
      <c r="B16" s="74" t="s">
        <v>357</v>
      </c>
      <c r="C16" s="74"/>
    </row>
    <row r="17" spans="1:3" ht="38.75" customHeight="1" x14ac:dyDescent="0.25">
      <c r="A17" s="170" t="s">
        <v>693</v>
      </c>
      <c r="B17" s="180"/>
      <c r="C17" s="180"/>
    </row>
    <row r="18" spans="1:3" x14ac:dyDescent="0.25">
      <c r="A18" s="170" t="s">
        <v>284</v>
      </c>
      <c r="B18" s="181" t="str">
        <f>"24 May 2023"</f>
        <v>24 May 2023</v>
      </c>
      <c r="C18" s="181"/>
    </row>
    <row r="19" spans="1:3" x14ac:dyDescent="0.25">
      <c r="A19" s="170" t="s">
        <v>285</v>
      </c>
      <c r="B19" s="181"/>
      <c r="C19" s="181"/>
    </row>
    <row r="20" spans="1:3" x14ac:dyDescent="0.25">
      <c r="A20" s="170" t="s">
        <v>286</v>
      </c>
      <c r="B20" s="74" t="s">
        <v>294</v>
      </c>
      <c r="C20" s="74"/>
    </row>
    <row r="21" spans="1:3" x14ac:dyDescent="0.25">
      <c r="A21" s="170" t="s">
        <v>287</v>
      </c>
      <c r="B21" s="74" t="s">
        <v>295</v>
      </c>
      <c r="C21" s="74"/>
    </row>
    <row r="23" spans="1:3" x14ac:dyDescent="0.25">
      <c r="B23" s="84" t="str">
        <f>HYPERLINK("#'Factor List'!A1","Back to Factor List")</f>
        <v>Back to Factor List</v>
      </c>
    </row>
    <row r="24" spans="1:3" x14ac:dyDescent="0.25">
      <c r="B24" s="84" t="str">
        <f>HYPERLINK("#'Assumptions'!A1","Assumptions")</f>
        <v>Assumptions</v>
      </c>
    </row>
    <row r="26" spans="1:3" ht="26" x14ac:dyDescent="0.25">
      <c r="A26" s="80" t="s">
        <v>694</v>
      </c>
      <c r="B26" s="80" t="s">
        <v>695</v>
      </c>
      <c r="C26" s="80" t="s">
        <v>696</v>
      </c>
    </row>
    <row r="27" spans="1:3" x14ac:dyDescent="0.25">
      <c r="A27" s="81">
        <v>60</v>
      </c>
      <c r="B27" s="82">
        <v>21.11</v>
      </c>
      <c r="C27" s="82">
        <v>3.39</v>
      </c>
    </row>
    <row r="28" spans="1:3" x14ac:dyDescent="0.25">
      <c r="A28" s="81">
        <v>61</v>
      </c>
      <c r="B28" s="82">
        <v>20.48</v>
      </c>
      <c r="C28" s="82">
        <v>3.41</v>
      </c>
    </row>
    <row r="29" spans="1:3" x14ac:dyDescent="0.25">
      <c r="A29" s="81">
        <v>62</v>
      </c>
      <c r="B29" s="82">
        <v>19.86</v>
      </c>
      <c r="C29" s="82">
        <v>3.43</v>
      </c>
    </row>
    <row r="30" spans="1:3" x14ac:dyDescent="0.25">
      <c r="A30" s="81">
        <v>63</v>
      </c>
      <c r="B30" s="82">
        <v>19.22</v>
      </c>
      <c r="C30" s="82">
        <v>3.45</v>
      </c>
    </row>
    <row r="31" spans="1:3" x14ac:dyDescent="0.25">
      <c r="A31" s="81">
        <v>64</v>
      </c>
      <c r="B31" s="82">
        <v>18.59</v>
      </c>
      <c r="C31" s="82">
        <v>3.33</v>
      </c>
    </row>
    <row r="32" spans="1:3" x14ac:dyDescent="0.25">
      <c r="A32"/>
      <c r="B32"/>
    </row>
    <row r="33" spans="1:2" x14ac:dyDescent="0.25">
      <c r="A33"/>
      <c r="B33"/>
    </row>
    <row r="34" spans="1:2" x14ac:dyDescent="0.25">
      <c r="A34"/>
      <c r="B34"/>
    </row>
    <row r="35" spans="1:2" x14ac:dyDescent="0.25">
      <c r="A35"/>
      <c r="B35"/>
    </row>
    <row r="36" spans="1:2" x14ac:dyDescent="0.25">
      <c r="A36"/>
      <c r="B36"/>
    </row>
    <row r="37" spans="1:2" x14ac:dyDescent="0.25">
      <c r="A37"/>
      <c r="B37"/>
    </row>
    <row r="38" spans="1:2" x14ac:dyDescent="0.25">
      <c r="A38"/>
      <c r="B38"/>
    </row>
    <row r="39" spans="1:2" x14ac:dyDescent="0.25">
      <c r="A39"/>
      <c r="B39"/>
    </row>
    <row r="40" spans="1:2" x14ac:dyDescent="0.25">
      <c r="A40"/>
      <c r="B40"/>
    </row>
    <row r="41" spans="1:2" x14ac:dyDescent="0.25">
      <c r="A41"/>
      <c r="B41"/>
    </row>
    <row r="42" spans="1:2" x14ac:dyDescent="0.25">
      <c r="A42"/>
      <c r="B42"/>
    </row>
    <row r="43" spans="1:2" x14ac:dyDescent="0.25">
      <c r="A43"/>
      <c r="B43"/>
    </row>
    <row r="44" spans="1:2" ht="39.65" customHeight="1" x14ac:dyDescent="0.25">
      <c r="A44"/>
      <c r="B44"/>
    </row>
    <row r="45" spans="1:2" x14ac:dyDescent="0.25">
      <c r="A45"/>
      <c r="B45"/>
    </row>
    <row r="46" spans="1:2" ht="27.65" customHeight="1" x14ac:dyDescent="0.25">
      <c r="A46"/>
      <c r="B46"/>
    </row>
    <row r="47" spans="1:2" x14ac:dyDescent="0.25">
      <c r="A47"/>
      <c r="B47"/>
    </row>
    <row r="48" spans="1:2"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row r="59" spans="1:2" x14ac:dyDescent="0.25">
      <c r="A59"/>
      <c r="B59"/>
    </row>
    <row r="60" spans="1:2" x14ac:dyDescent="0.25">
      <c r="A60"/>
      <c r="B60"/>
    </row>
    <row r="61" spans="1:2" x14ac:dyDescent="0.25">
      <c r="A61"/>
      <c r="B61"/>
    </row>
    <row r="62" spans="1:2" x14ac:dyDescent="0.25">
      <c r="A62"/>
      <c r="B62"/>
    </row>
    <row r="63" spans="1:2" x14ac:dyDescent="0.25">
      <c r="A63"/>
      <c r="B63"/>
    </row>
    <row r="64" spans="1:2" x14ac:dyDescent="0.25">
      <c r="A64"/>
      <c r="B64"/>
    </row>
    <row r="65" spans="1:2" x14ac:dyDescent="0.25">
      <c r="A65"/>
      <c r="B65"/>
    </row>
  </sheetData>
  <sheetProtection algorithmName="SHA-512" hashValue="34oIP4cHAWSoUaYTH75t67FoROZ3sy4Ggi1Cv7YOYztpia8eLKWBc7+R+TwGQCpjsPuB2u6/JrtGv7jpFVrMJQ==" saltValue="D5INE2m0QLOtMmMCxr50ww==" spinCount="100000" sheet="1" objects="1" scenarios="1"/>
  <conditionalFormatting sqref="A6:A21">
    <cfRule type="expression" dxfId="727" priority="7" stopIfTrue="1">
      <formula>MOD(ROW(),2)=0</formula>
    </cfRule>
    <cfRule type="expression" dxfId="726" priority="8" stopIfTrue="1">
      <formula>MOD(ROW(),2)&lt;&gt;0</formula>
    </cfRule>
  </conditionalFormatting>
  <conditionalFormatting sqref="A26:A31">
    <cfRule type="expression" dxfId="725" priority="13" stopIfTrue="1">
      <formula>MOD(ROW(),2)=0</formula>
    </cfRule>
    <cfRule type="expression" dxfId="724" priority="14" stopIfTrue="1">
      <formula>MOD(ROW(),2)&lt;&gt;0</formula>
    </cfRule>
  </conditionalFormatting>
  <conditionalFormatting sqref="B6:C21">
    <cfRule type="expression" dxfId="723" priority="1" stopIfTrue="1">
      <formula>MOD(ROW(),2)=0</formula>
    </cfRule>
    <cfRule type="expression" dxfId="722" priority="2" stopIfTrue="1">
      <formula>MOD(ROW(),2)&lt;&gt;0</formula>
    </cfRule>
  </conditionalFormatting>
  <conditionalFormatting sqref="B26:C31">
    <cfRule type="expression" dxfId="721" priority="15" stopIfTrue="1">
      <formula>MOD(ROW(),2)=0</formula>
    </cfRule>
    <cfRule type="expression" dxfId="720" priority="16"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49"/>
  <dimension ref="A1:L65"/>
  <sheetViews>
    <sheetView showGridLines="0" zoomScale="85" zoomScaleNormal="85" workbookViewId="0">
      <selection activeCell="B23" sqref="B23"/>
    </sheetView>
  </sheetViews>
  <sheetFormatPr defaultColWidth="10" defaultRowHeight="12.5" x14ac:dyDescent="0.25"/>
  <cols>
    <col min="1" max="1" width="31.54296875" style="27" customWidth="1"/>
    <col min="2" max="3" width="22.54296875" style="27" customWidth="1"/>
    <col min="4" max="4" width="10" style="27" customWidth="1"/>
    <col min="5" max="16384" width="10" style="27"/>
  </cols>
  <sheetData>
    <row r="1" spans="1:12" ht="20" x14ac:dyDescent="0.4">
      <c r="A1" s="39" t="s">
        <v>0</v>
      </c>
      <c r="B1" s="40"/>
      <c r="C1" s="40"/>
      <c r="D1" s="40"/>
      <c r="E1" s="40"/>
      <c r="F1" s="40"/>
      <c r="G1" s="40"/>
      <c r="H1" s="40"/>
      <c r="I1" s="40"/>
      <c r="L1" s="84"/>
    </row>
    <row r="2" spans="1:12" ht="15.5" x14ac:dyDescent="0.35">
      <c r="A2" s="41" t="str">
        <f>IF(title="&gt; Enter workbook title here","Enter workbook title in Cover sheet",title)</f>
        <v>Police_EW - Consolidated Factor Spreadsheet</v>
      </c>
      <c r="B2" s="42"/>
      <c r="C2" s="42"/>
      <c r="D2" s="42"/>
      <c r="E2" s="42"/>
      <c r="F2" s="42"/>
      <c r="G2" s="42"/>
      <c r="H2" s="42"/>
      <c r="I2" s="42"/>
    </row>
    <row r="3" spans="1:12" ht="15.5" x14ac:dyDescent="0.35">
      <c r="A3" s="43" t="str">
        <f>TABLE_FACTOR_TYPE_1&amp;" - x-"&amp;TABLE_SERIES_NUMBER_1</f>
        <v>CETV - x-221</v>
      </c>
      <c r="B3" s="42"/>
      <c r="C3" s="42"/>
      <c r="D3" s="42"/>
      <c r="E3" s="42"/>
      <c r="F3" s="42"/>
      <c r="G3" s="42"/>
      <c r="H3" s="42"/>
      <c r="I3" s="42"/>
    </row>
    <row r="4" spans="1:12" x14ac:dyDescent="0.25">
      <c r="A4" s="44"/>
    </row>
    <row r="6" spans="1:12" ht="13" x14ac:dyDescent="0.3">
      <c r="A6" s="169" t="s">
        <v>610</v>
      </c>
      <c r="B6" s="73" t="s">
        <v>611</v>
      </c>
      <c r="C6" s="73"/>
    </row>
    <row r="7" spans="1:12" x14ac:dyDescent="0.25">
      <c r="A7" s="170" t="s">
        <v>274</v>
      </c>
      <c r="B7" s="74" t="s">
        <v>72</v>
      </c>
      <c r="C7" s="74"/>
    </row>
    <row r="8" spans="1:12" x14ac:dyDescent="0.25">
      <c r="A8" s="170" t="s">
        <v>275</v>
      </c>
      <c r="B8" s="74">
        <v>2015</v>
      </c>
      <c r="C8" s="74"/>
    </row>
    <row r="9" spans="1:12" x14ac:dyDescent="0.25">
      <c r="A9" s="170" t="s">
        <v>276</v>
      </c>
      <c r="B9" s="74" t="s">
        <v>288</v>
      </c>
      <c r="C9" s="74"/>
    </row>
    <row r="10" spans="1:12" ht="26.15" customHeight="1" x14ac:dyDescent="0.25">
      <c r="A10" s="170" t="s">
        <v>6</v>
      </c>
      <c r="B10" s="74" t="s">
        <v>311</v>
      </c>
      <c r="C10" s="74"/>
    </row>
    <row r="11" spans="1:12" x14ac:dyDescent="0.25">
      <c r="A11" s="170" t="s">
        <v>277</v>
      </c>
      <c r="B11" s="74" t="s">
        <v>300</v>
      </c>
      <c r="C11" s="74"/>
    </row>
    <row r="12" spans="1:12" x14ac:dyDescent="0.25">
      <c r="A12" s="170" t="s">
        <v>278</v>
      </c>
      <c r="B12" s="74" t="s">
        <v>291</v>
      </c>
      <c r="C12" s="74"/>
    </row>
    <row r="13" spans="1:12" x14ac:dyDescent="0.25">
      <c r="A13" s="170" t="s">
        <v>618</v>
      </c>
      <c r="B13" s="74">
        <v>0</v>
      </c>
      <c r="C13" s="74"/>
    </row>
    <row r="14" spans="1:12" x14ac:dyDescent="0.25">
      <c r="A14" s="170" t="s">
        <v>280</v>
      </c>
      <c r="B14" s="74">
        <v>221</v>
      </c>
      <c r="C14" s="74"/>
    </row>
    <row r="15" spans="1:12" x14ac:dyDescent="0.25">
      <c r="A15" s="170" t="s">
        <v>621</v>
      </c>
      <c r="B15" s="74">
        <v>221</v>
      </c>
      <c r="C15" s="74"/>
    </row>
    <row r="16" spans="1:12" x14ac:dyDescent="0.25">
      <c r="A16" s="170" t="s">
        <v>282</v>
      </c>
      <c r="B16" s="74" t="s">
        <v>359</v>
      </c>
      <c r="C16" s="74"/>
    </row>
    <row r="17" spans="1:3" ht="39" customHeight="1" x14ac:dyDescent="0.25">
      <c r="A17" s="170" t="s">
        <v>693</v>
      </c>
      <c r="B17" s="180"/>
      <c r="C17" s="180"/>
    </row>
    <row r="18" spans="1:3" x14ac:dyDescent="0.25">
      <c r="A18" s="170" t="s">
        <v>284</v>
      </c>
      <c r="B18" s="181" t="str">
        <f>"24 May 2023"</f>
        <v>24 May 2023</v>
      </c>
      <c r="C18" s="181"/>
    </row>
    <row r="19" spans="1:3" x14ac:dyDescent="0.25">
      <c r="A19" s="170" t="s">
        <v>285</v>
      </c>
      <c r="B19" s="181"/>
      <c r="C19" s="181"/>
    </row>
    <row r="20" spans="1:3" x14ac:dyDescent="0.25">
      <c r="A20" s="170" t="s">
        <v>286</v>
      </c>
      <c r="B20" s="74" t="s">
        <v>294</v>
      </c>
      <c r="C20" s="74"/>
    </row>
    <row r="21" spans="1:3" x14ac:dyDescent="0.25">
      <c r="A21" s="170" t="s">
        <v>287</v>
      </c>
      <c r="B21" s="74" t="s">
        <v>295</v>
      </c>
      <c r="C21" s="74"/>
    </row>
    <row r="23" spans="1:3" x14ac:dyDescent="0.25">
      <c r="B23" s="84" t="str">
        <f>HYPERLINK("#'Factor List'!A1","Back to Factor List")</f>
        <v>Back to Factor List</v>
      </c>
    </row>
    <row r="24" spans="1:3" x14ac:dyDescent="0.25">
      <c r="B24" s="84" t="str">
        <f>HYPERLINK("#'Assumptions'!A1","Assumptions")</f>
        <v>Assumptions</v>
      </c>
    </row>
    <row r="26" spans="1:3" ht="26" x14ac:dyDescent="0.25">
      <c r="A26" s="80" t="s">
        <v>694</v>
      </c>
      <c r="B26" s="80" t="s">
        <v>695</v>
      </c>
      <c r="C26" s="80" t="s">
        <v>696</v>
      </c>
    </row>
    <row r="27" spans="1:3" x14ac:dyDescent="0.25">
      <c r="A27" s="81">
        <v>60</v>
      </c>
      <c r="B27" s="82">
        <v>21.11</v>
      </c>
      <c r="C27" s="82">
        <v>3.39</v>
      </c>
    </row>
    <row r="28" spans="1:3" x14ac:dyDescent="0.25">
      <c r="A28" s="81">
        <v>61</v>
      </c>
      <c r="B28" s="82">
        <v>20.48</v>
      </c>
      <c r="C28" s="82">
        <v>3.41</v>
      </c>
    </row>
    <row r="29" spans="1:3" x14ac:dyDescent="0.25">
      <c r="A29" s="81">
        <v>62</v>
      </c>
      <c r="B29" s="82">
        <v>19.86</v>
      </c>
      <c r="C29" s="82">
        <v>3.43</v>
      </c>
    </row>
    <row r="30" spans="1:3" x14ac:dyDescent="0.25">
      <c r="A30" s="81">
        <v>63</v>
      </c>
      <c r="B30" s="82">
        <v>19.22</v>
      </c>
      <c r="C30" s="82">
        <v>3.45</v>
      </c>
    </row>
    <row r="31" spans="1:3" x14ac:dyDescent="0.25">
      <c r="A31" s="81">
        <v>64</v>
      </c>
      <c r="B31" s="82">
        <v>18.59</v>
      </c>
      <c r="C31" s="82">
        <v>3.33</v>
      </c>
    </row>
    <row r="32" spans="1:3" x14ac:dyDescent="0.25">
      <c r="A32"/>
      <c r="B32"/>
    </row>
    <row r="33" spans="1:2" x14ac:dyDescent="0.25">
      <c r="A33"/>
      <c r="B33"/>
    </row>
    <row r="34" spans="1:2" x14ac:dyDescent="0.25">
      <c r="A34"/>
      <c r="B34"/>
    </row>
    <row r="35" spans="1:2" x14ac:dyDescent="0.25">
      <c r="A35"/>
      <c r="B35"/>
    </row>
    <row r="36" spans="1:2" x14ac:dyDescent="0.25">
      <c r="A36"/>
      <c r="B36"/>
    </row>
    <row r="37" spans="1:2" x14ac:dyDescent="0.25">
      <c r="A37"/>
      <c r="B37"/>
    </row>
    <row r="38" spans="1:2" x14ac:dyDescent="0.25">
      <c r="A38"/>
      <c r="B38"/>
    </row>
    <row r="39" spans="1:2" x14ac:dyDescent="0.25">
      <c r="A39"/>
      <c r="B39"/>
    </row>
    <row r="40" spans="1:2" x14ac:dyDescent="0.25">
      <c r="A40"/>
      <c r="B40"/>
    </row>
    <row r="41" spans="1:2" x14ac:dyDescent="0.25">
      <c r="A41"/>
      <c r="B41"/>
    </row>
    <row r="42" spans="1:2" x14ac:dyDescent="0.25">
      <c r="A42"/>
      <c r="B42"/>
    </row>
    <row r="43" spans="1:2" x14ac:dyDescent="0.25">
      <c r="A43"/>
      <c r="B43"/>
    </row>
    <row r="44" spans="1:2" ht="39.65" customHeight="1" x14ac:dyDescent="0.25">
      <c r="A44"/>
      <c r="B44"/>
    </row>
    <row r="45" spans="1:2" x14ac:dyDescent="0.25">
      <c r="A45"/>
      <c r="B45"/>
    </row>
    <row r="46" spans="1:2" ht="27.65" customHeight="1" x14ac:dyDescent="0.25">
      <c r="A46"/>
      <c r="B46"/>
    </row>
    <row r="47" spans="1:2" x14ac:dyDescent="0.25">
      <c r="A47"/>
      <c r="B47"/>
    </row>
    <row r="48" spans="1:2"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row r="59" spans="1:2" x14ac:dyDescent="0.25">
      <c r="A59"/>
      <c r="B59"/>
    </row>
    <row r="60" spans="1:2" x14ac:dyDescent="0.25">
      <c r="A60"/>
      <c r="B60"/>
    </row>
    <row r="61" spans="1:2" x14ac:dyDescent="0.25">
      <c r="A61"/>
      <c r="B61"/>
    </row>
    <row r="62" spans="1:2" x14ac:dyDescent="0.25">
      <c r="A62"/>
      <c r="B62"/>
    </row>
    <row r="63" spans="1:2" x14ac:dyDescent="0.25">
      <c r="A63"/>
      <c r="B63"/>
    </row>
    <row r="64" spans="1:2" x14ac:dyDescent="0.25">
      <c r="A64"/>
      <c r="B64"/>
    </row>
    <row r="65" spans="1:2" x14ac:dyDescent="0.25">
      <c r="A65"/>
      <c r="B65"/>
    </row>
  </sheetData>
  <sheetProtection algorithmName="SHA-512" hashValue="5SbFtUxlhhJSQts/d6QnCbYd1nn9OieVYINCfyGu12ZPun8JEvMSZJkH4AUete7M7KIKzqtpPQTdcBfmWEYr3w==" saltValue="Rxio8YQdq6zEhejplyKAJQ==" spinCount="100000" sheet="1" objects="1" scenarios="1"/>
  <conditionalFormatting sqref="A6:A21">
    <cfRule type="expression" dxfId="719" priority="7" stopIfTrue="1">
      <formula>MOD(ROW(),2)=0</formula>
    </cfRule>
    <cfRule type="expression" dxfId="718" priority="8" stopIfTrue="1">
      <formula>MOD(ROW(),2)&lt;&gt;0</formula>
    </cfRule>
  </conditionalFormatting>
  <conditionalFormatting sqref="A26:A31">
    <cfRule type="expression" dxfId="717" priority="13" stopIfTrue="1">
      <formula>MOD(ROW(),2)=0</formula>
    </cfRule>
    <cfRule type="expression" dxfId="716" priority="14" stopIfTrue="1">
      <formula>MOD(ROW(),2)&lt;&gt;0</formula>
    </cfRule>
  </conditionalFormatting>
  <conditionalFormatting sqref="B6:C21">
    <cfRule type="expression" dxfId="715" priority="1" stopIfTrue="1">
      <formula>MOD(ROW(),2)=0</formula>
    </cfRule>
    <cfRule type="expression" dxfId="714" priority="2" stopIfTrue="1">
      <formula>MOD(ROW(),2)&lt;&gt;0</formula>
    </cfRule>
  </conditionalFormatting>
  <conditionalFormatting sqref="B26:C31">
    <cfRule type="expression" dxfId="713" priority="15" stopIfTrue="1">
      <formula>MOD(ROW(),2)=0</formula>
    </cfRule>
    <cfRule type="expression" dxfId="712" priority="16"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94"/>
  <dimension ref="A1:L76"/>
  <sheetViews>
    <sheetView showGridLines="0" zoomScale="85" zoomScaleNormal="85" workbookViewId="0">
      <selection activeCell="I26" sqref="I26"/>
    </sheetView>
  </sheetViews>
  <sheetFormatPr defaultColWidth="10" defaultRowHeight="12.5" x14ac:dyDescent="0.25"/>
  <cols>
    <col min="1" max="1" width="31.54296875" style="27" customWidth="1"/>
    <col min="2" max="3" width="22.54296875" style="27" customWidth="1"/>
    <col min="4" max="16384" width="10" style="27"/>
  </cols>
  <sheetData>
    <row r="1" spans="1:12" ht="20" x14ac:dyDescent="0.4">
      <c r="A1" s="39" t="s">
        <v>0</v>
      </c>
      <c r="B1" s="40"/>
      <c r="C1" s="40"/>
      <c r="D1" s="40"/>
      <c r="E1" s="40"/>
      <c r="F1" s="40"/>
      <c r="G1" s="40"/>
      <c r="H1" s="40"/>
      <c r="L1" s="84"/>
    </row>
    <row r="2" spans="1:12" ht="15.5" x14ac:dyDescent="0.35">
      <c r="A2" s="83" t="str">
        <f>'[5]Purpose of spreadsheet'!A2</f>
        <v>Police_EW - TV in factors</v>
      </c>
      <c r="B2" s="42"/>
      <c r="C2" s="42"/>
      <c r="D2" s="42"/>
      <c r="E2" s="42"/>
      <c r="F2" s="42"/>
      <c r="G2" s="42"/>
      <c r="H2" s="42"/>
    </row>
    <row r="3" spans="1:12" ht="15.5" x14ac:dyDescent="0.35">
      <c r="A3" s="43" t="str">
        <f>TABLE_FACTOR_TYPE_1&amp;" - x-"&amp;TABLE_SERIES_NUMBER_1</f>
        <v>TV In (non-club) - x-226</v>
      </c>
      <c r="B3" s="42"/>
      <c r="C3" s="42"/>
      <c r="D3" s="42"/>
      <c r="E3" s="42"/>
      <c r="F3" s="42"/>
      <c r="G3" s="42"/>
      <c r="H3" s="42"/>
      <c r="I3"/>
    </row>
    <row r="6" spans="1:12" ht="13" x14ac:dyDescent="0.3">
      <c r="A6" s="78" t="s">
        <v>610</v>
      </c>
      <c r="B6" s="73" t="s">
        <v>611</v>
      </c>
      <c r="C6" s="73"/>
    </row>
    <row r="7" spans="1:12" x14ac:dyDescent="0.25">
      <c r="A7" s="79" t="s">
        <v>274</v>
      </c>
      <c r="B7" s="74" t="s">
        <v>72</v>
      </c>
      <c r="C7" s="74"/>
    </row>
    <row r="8" spans="1:12" x14ac:dyDescent="0.25">
      <c r="A8" s="79" t="s">
        <v>275</v>
      </c>
      <c r="B8" s="74">
        <v>2015</v>
      </c>
      <c r="C8" s="74"/>
    </row>
    <row r="9" spans="1:12" x14ac:dyDescent="0.25">
      <c r="A9" s="79" t="s">
        <v>276</v>
      </c>
      <c r="B9" s="74" t="s">
        <v>360</v>
      </c>
      <c r="C9" s="74"/>
    </row>
    <row r="10" spans="1:12" ht="19.25" customHeight="1" x14ac:dyDescent="0.25">
      <c r="A10" s="79" t="s">
        <v>6</v>
      </c>
      <c r="B10" s="74" t="s">
        <v>361</v>
      </c>
      <c r="C10" s="74"/>
    </row>
    <row r="11" spans="1:12" x14ac:dyDescent="0.25">
      <c r="A11" s="79" t="s">
        <v>277</v>
      </c>
      <c r="B11" s="74" t="s">
        <v>290</v>
      </c>
      <c r="C11" s="74"/>
    </row>
    <row r="12" spans="1:12" x14ac:dyDescent="0.25">
      <c r="A12" s="79" t="s">
        <v>278</v>
      </c>
      <c r="B12" s="74" t="s">
        <v>291</v>
      </c>
      <c r="C12" s="74"/>
    </row>
    <row r="13" spans="1:12" x14ac:dyDescent="0.25">
      <c r="A13" s="79" t="s">
        <v>618</v>
      </c>
      <c r="B13" s="74">
        <v>0</v>
      </c>
      <c r="C13" s="74"/>
    </row>
    <row r="14" spans="1:12" x14ac:dyDescent="0.25">
      <c r="A14" s="79" t="s">
        <v>280</v>
      </c>
      <c r="B14" s="74">
        <v>226</v>
      </c>
      <c r="C14" s="74"/>
    </row>
    <row r="15" spans="1:12" x14ac:dyDescent="0.25">
      <c r="A15" s="79" t="s">
        <v>621</v>
      </c>
      <c r="B15" s="74">
        <v>226</v>
      </c>
      <c r="C15" s="74"/>
    </row>
    <row r="16" spans="1:12" x14ac:dyDescent="0.25">
      <c r="A16" s="79" t="s">
        <v>282</v>
      </c>
      <c r="B16" s="74" t="s">
        <v>363</v>
      </c>
      <c r="C16" s="74"/>
    </row>
    <row r="17" spans="1:3" x14ac:dyDescent="0.25">
      <c r="A17" s="79" t="s">
        <v>693</v>
      </c>
      <c r="B17" s="180"/>
      <c r="C17" s="180"/>
    </row>
    <row r="18" spans="1:3" x14ac:dyDescent="0.25">
      <c r="A18" s="79" t="s">
        <v>284</v>
      </c>
      <c r="B18" s="181" t="str">
        <f>"29 June 2023"</f>
        <v>29 June 2023</v>
      </c>
      <c r="C18" s="181"/>
    </row>
    <row r="19" spans="1:3" x14ac:dyDescent="0.25">
      <c r="A19" s="170" t="s">
        <v>285</v>
      </c>
      <c r="B19" s="181"/>
      <c r="C19" s="181"/>
    </row>
    <row r="20" spans="1:3" x14ac:dyDescent="0.25">
      <c r="A20" s="170" t="s">
        <v>286</v>
      </c>
      <c r="B20" s="74" t="s">
        <v>294</v>
      </c>
      <c r="C20" s="74"/>
    </row>
    <row r="21" spans="1:3" x14ac:dyDescent="0.25">
      <c r="A21" s="170" t="s">
        <v>287</v>
      </c>
      <c r="B21" s="74" t="s">
        <v>295</v>
      </c>
      <c r="C21" s="74"/>
    </row>
    <row r="23" spans="1:3" x14ac:dyDescent="0.25">
      <c r="B23" s="84" t="str">
        <f>HYPERLINK("#'Factor List'!A1","Back to Factor List")</f>
        <v>Back to Factor List</v>
      </c>
    </row>
    <row r="24" spans="1:3" x14ac:dyDescent="0.25">
      <c r="B24" s="84" t="str">
        <f>HYPERLINK("#'Assumptions'!A1","Assumptions")</f>
        <v>Assumptions</v>
      </c>
    </row>
    <row r="26" spans="1:3" ht="26" x14ac:dyDescent="0.25">
      <c r="A26" s="80" t="s">
        <v>694</v>
      </c>
      <c r="B26" s="80" t="s">
        <v>703</v>
      </c>
      <c r="C26" s="80" t="s">
        <v>704</v>
      </c>
    </row>
    <row r="27" spans="1:3" x14ac:dyDescent="0.25">
      <c r="A27" s="81">
        <v>18</v>
      </c>
      <c r="B27" s="82">
        <v>19.62</v>
      </c>
      <c r="C27" s="82">
        <v>2.84</v>
      </c>
    </row>
    <row r="28" spans="1:3" x14ac:dyDescent="0.25">
      <c r="A28" s="81">
        <v>19</v>
      </c>
      <c r="B28" s="82">
        <v>19.670000000000002</v>
      </c>
      <c r="C28" s="82">
        <v>2.97</v>
      </c>
    </row>
    <row r="29" spans="1:3" x14ac:dyDescent="0.25">
      <c r="A29" s="81">
        <v>20</v>
      </c>
      <c r="B29" s="82">
        <v>19.73</v>
      </c>
      <c r="C29" s="82">
        <v>3.18</v>
      </c>
    </row>
    <row r="30" spans="1:3" x14ac:dyDescent="0.25">
      <c r="A30" s="81">
        <v>21</v>
      </c>
      <c r="B30" s="82">
        <v>19.78</v>
      </c>
      <c r="C30" s="82">
        <v>3.33</v>
      </c>
    </row>
    <row r="31" spans="1:3" x14ac:dyDescent="0.25">
      <c r="A31" s="81">
        <v>22</v>
      </c>
      <c r="B31" s="82">
        <v>19.84</v>
      </c>
      <c r="C31" s="82">
        <v>3.34</v>
      </c>
    </row>
    <row r="32" spans="1:3" x14ac:dyDescent="0.25">
      <c r="A32" s="81">
        <v>23</v>
      </c>
      <c r="B32" s="82">
        <v>19.89</v>
      </c>
      <c r="C32" s="82">
        <v>3.36</v>
      </c>
    </row>
    <row r="33" spans="1:3" x14ac:dyDescent="0.25">
      <c r="A33" s="81">
        <v>24</v>
      </c>
      <c r="B33" s="82">
        <v>19.940000000000001</v>
      </c>
      <c r="C33" s="82">
        <v>3.37</v>
      </c>
    </row>
    <row r="34" spans="1:3" x14ac:dyDescent="0.25">
      <c r="A34" s="81">
        <v>25</v>
      </c>
      <c r="B34" s="82">
        <v>20</v>
      </c>
      <c r="C34" s="82">
        <v>3.39</v>
      </c>
    </row>
    <row r="35" spans="1:3" x14ac:dyDescent="0.25">
      <c r="A35" s="81">
        <v>26</v>
      </c>
      <c r="B35" s="82">
        <v>20.05</v>
      </c>
      <c r="C35" s="82">
        <v>3.4</v>
      </c>
    </row>
    <row r="36" spans="1:3" x14ac:dyDescent="0.25">
      <c r="A36" s="81">
        <v>27</v>
      </c>
      <c r="B36" s="82">
        <v>20.100000000000001</v>
      </c>
      <c r="C36" s="82">
        <v>3.42</v>
      </c>
    </row>
    <row r="37" spans="1:3" x14ac:dyDescent="0.25">
      <c r="A37" s="81">
        <v>28</v>
      </c>
      <c r="B37" s="82">
        <v>20.149999999999999</v>
      </c>
      <c r="C37" s="82">
        <v>3.43</v>
      </c>
    </row>
    <row r="38" spans="1:3" x14ac:dyDescent="0.25">
      <c r="A38" s="81">
        <v>29</v>
      </c>
      <c r="B38" s="82">
        <v>20.2</v>
      </c>
      <c r="C38" s="82">
        <v>3.44</v>
      </c>
    </row>
    <row r="39" spans="1:3" x14ac:dyDescent="0.25">
      <c r="A39" s="81">
        <v>30</v>
      </c>
      <c r="B39" s="82">
        <v>20.25</v>
      </c>
      <c r="C39" s="82">
        <v>3.46</v>
      </c>
    </row>
    <row r="40" spans="1:3" x14ac:dyDescent="0.25">
      <c r="A40" s="81">
        <v>31</v>
      </c>
      <c r="B40" s="82">
        <v>20.3</v>
      </c>
      <c r="C40" s="82">
        <v>3.47</v>
      </c>
    </row>
    <row r="41" spans="1:3" x14ac:dyDescent="0.25">
      <c r="A41" s="81">
        <v>32</v>
      </c>
      <c r="B41" s="82">
        <v>20.34</v>
      </c>
      <c r="C41" s="82">
        <v>3.48</v>
      </c>
    </row>
    <row r="42" spans="1:3" x14ac:dyDescent="0.25">
      <c r="A42" s="81">
        <v>33</v>
      </c>
      <c r="B42" s="82">
        <v>20.39</v>
      </c>
      <c r="C42" s="82">
        <v>3.5</v>
      </c>
    </row>
    <row r="43" spans="1:3" x14ac:dyDescent="0.25">
      <c r="A43" s="81">
        <v>34</v>
      </c>
      <c r="B43" s="82">
        <v>20.43</v>
      </c>
      <c r="C43" s="82">
        <v>3.51</v>
      </c>
    </row>
    <row r="44" spans="1:3" x14ac:dyDescent="0.25">
      <c r="A44" s="81">
        <v>35</v>
      </c>
      <c r="B44" s="82">
        <v>20.47</v>
      </c>
      <c r="C44" s="82">
        <v>3.52</v>
      </c>
    </row>
    <row r="45" spans="1:3" x14ac:dyDescent="0.25">
      <c r="A45" s="81">
        <v>36</v>
      </c>
      <c r="B45" s="82">
        <v>20.51</v>
      </c>
      <c r="C45" s="82">
        <v>3.53</v>
      </c>
    </row>
    <row r="46" spans="1:3" x14ac:dyDescent="0.25">
      <c r="A46" s="81">
        <v>37</v>
      </c>
      <c r="B46" s="82">
        <v>20.55</v>
      </c>
      <c r="C46" s="82">
        <v>3.54</v>
      </c>
    </row>
    <row r="47" spans="1:3" x14ac:dyDescent="0.25">
      <c r="A47" s="81">
        <v>38</v>
      </c>
      <c r="B47" s="82">
        <v>20.59</v>
      </c>
      <c r="C47" s="82">
        <v>3.55</v>
      </c>
    </row>
    <row r="48" spans="1:3" x14ac:dyDescent="0.25">
      <c r="A48" s="81">
        <v>39</v>
      </c>
      <c r="B48" s="82">
        <v>20.62</v>
      </c>
      <c r="C48" s="82">
        <v>3.56</v>
      </c>
    </row>
    <row r="49" spans="1:3" x14ac:dyDescent="0.25">
      <c r="A49" s="81">
        <v>40</v>
      </c>
      <c r="B49" s="82">
        <v>20.66</v>
      </c>
      <c r="C49" s="82">
        <v>3.57</v>
      </c>
    </row>
    <row r="50" spans="1:3" x14ac:dyDescent="0.25">
      <c r="A50" s="81">
        <v>41</v>
      </c>
      <c r="B50" s="82">
        <v>20.69</v>
      </c>
      <c r="C50" s="82">
        <v>3.58</v>
      </c>
    </row>
    <row r="51" spans="1:3" x14ac:dyDescent="0.25">
      <c r="A51" s="81">
        <v>42</v>
      </c>
      <c r="B51" s="82">
        <v>20.72</v>
      </c>
      <c r="C51" s="82">
        <v>3.59</v>
      </c>
    </row>
    <row r="52" spans="1:3" x14ac:dyDescent="0.25">
      <c r="A52" s="81">
        <v>43</v>
      </c>
      <c r="B52" s="82">
        <v>20.74</v>
      </c>
      <c r="C52" s="82">
        <v>3.59</v>
      </c>
    </row>
    <row r="53" spans="1:3" x14ac:dyDescent="0.25">
      <c r="A53" s="81">
        <v>44</v>
      </c>
      <c r="B53" s="82">
        <v>20.76</v>
      </c>
      <c r="C53" s="82">
        <v>3.6</v>
      </c>
    </row>
    <row r="54" spans="1:3" x14ac:dyDescent="0.25">
      <c r="A54" s="81">
        <v>45</v>
      </c>
      <c r="B54" s="82">
        <v>20.77</v>
      </c>
      <c r="C54" s="82">
        <v>3.6</v>
      </c>
    </row>
    <row r="55" spans="1:3" x14ac:dyDescent="0.25">
      <c r="A55" s="81">
        <v>46</v>
      </c>
      <c r="B55" s="82">
        <v>20.78</v>
      </c>
      <c r="C55" s="82">
        <v>3.61</v>
      </c>
    </row>
    <row r="56" spans="1:3" x14ac:dyDescent="0.25">
      <c r="A56" s="81">
        <v>47</v>
      </c>
      <c r="B56" s="82">
        <v>20.79</v>
      </c>
      <c r="C56" s="82">
        <v>3.61</v>
      </c>
    </row>
    <row r="57" spans="1:3" x14ac:dyDescent="0.25">
      <c r="A57" s="81">
        <v>48</v>
      </c>
      <c r="B57" s="82">
        <v>20.81</v>
      </c>
      <c r="C57" s="82">
        <v>3.61</v>
      </c>
    </row>
    <row r="58" spans="1:3" x14ac:dyDescent="0.25">
      <c r="A58" s="81">
        <v>49</v>
      </c>
      <c r="B58" s="82">
        <v>20.82</v>
      </c>
      <c r="C58" s="82">
        <v>3.6</v>
      </c>
    </row>
    <row r="59" spans="1:3" x14ac:dyDescent="0.25">
      <c r="A59" s="81">
        <v>50</v>
      </c>
      <c r="B59" s="82">
        <v>20.83</v>
      </c>
      <c r="C59" s="82">
        <v>3.6</v>
      </c>
    </row>
    <row r="60" spans="1:3" x14ac:dyDescent="0.25">
      <c r="A60" s="81">
        <v>51</v>
      </c>
      <c r="B60" s="82">
        <v>20.85</v>
      </c>
      <c r="C60" s="82">
        <v>3.59</v>
      </c>
    </row>
    <row r="61" spans="1:3" x14ac:dyDescent="0.25">
      <c r="A61" s="81">
        <v>52</v>
      </c>
      <c r="B61" s="82">
        <v>20.88</v>
      </c>
      <c r="C61" s="82">
        <v>3.58</v>
      </c>
    </row>
    <row r="62" spans="1:3" x14ac:dyDescent="0.25">
      <c r="A62" s="81">
        <v>53</v>
      </c>
      <c r="B62" s="82">
        <v>20.91</v>
      </c>
      <c r="C62" s="82">
        <v>3.57</v>
      </c>
    </row>
    <row r="63" spans="1:3" x14ac:dyDescent="0.25">
      <c r="A63" s="81">
        <v>54</v>
      </c>
      <c r="B63" s="82">
        <v>20.95</v>
      </c>
      <c r="C63" s="82">
        <v>3.55</v>
      </c>
    </row>
    <row r="64" spans="1:3" x14ac:dyDescent="0.25">
      <c r="A64" s="81">
        <v>55</v>
      </c>
      <c r="B64" s="82">
        <v>21</v>
      </c>
      <c r="C64" s="82">
        <v>3.54</v>
      </c>
    </row>
    <row r="65" spans="1:3" x14ac:dyDescent="0.25">
      <c r="A65" s="81">
        <v>56</v>
      </c>
      <c r="B65" s="82">
        <v>21.07</v>
      </c>
      <c r="C65" s="82">
        <v>3.51</v>
      </c>
    </row>
    <row r="66" spans="1:3" x14ac:dyDescent="0.25">
      <c r="A66" s="81">
        <v>57</v>
      </c>
      <c r="B66" s="82">
        <v>21.15</v>
      </c>
      <c r="C66" s="82">
        <v>3.49</v>
      </c>
    </row>
    <row r="67" spans="1:3" x14ac:dyDescent="0.25">
      <c r="A67" s="81">
        <v>58</v>
      </c>
      <c r="B67" s="82">
        <v>21.24</v>
      </c>
      <c r="C67" s="82">
        <v>3.46</v>
      </c>
    </row>
    <row r="68" spans="1:3" x14ac:dyDescent="0.25">
      <c r="A68" s="81">
        <v>59</v>
      </c>
      <c r="B68" s="82">
        <v>21.36</v>
      </c>
      <c r="C68" s="82">
        <v>3.42</v>
      </c>
    </row>
    <row r="69" spans="1:3" x14ac:dyDescent="0.25">
      <c r="A69" s="81">
        <v>60</v>
      </c>
      <c r="B69" s="82">
        <v>21.11</v>
      </c>
      <c r="C69" s="82">
        <v>3.42</v>
      </c>
    </row>
    <row r="70" spans="1:3" x14ac:dyDescent="0.25">
      <c r="A70" s="81">
        <v>61</v>
      </c>
      <c r="B70" s="82">
        <v>20.48</v>
      </c>
      <c r="C70" s="82">
        <v>3.43</v>
      </c>
    </row>
    <row r="71" spans="1:3" x14ac:dyDescent="0.25">
      <c r="A71" s="81">
        <v>62</v>
      </c>
      <c r="B71" s="82">
        <v>19.86</v>
      </c>
      <c r="C71" s="82">
        <v>3.45</v>
      </c>
    </row>
    <row r="72" spans="1:3" x14ac:dyDescent="0.25">
      <c r="A72" s="81">
        <v>63</v>
      </c>
      <c r="B72" s="82">
        <v>19.22</v>
      </c>
      <c r="C72" s="82">
        <v>3.47</v>
      </c>
    </row>
    <row r="73" spans="1:3" x14ac:dyDescent="0.25">
      <c r="A73" s="81">
        <v>64</v>
      </c>
      <c r="B73" s="82">
        <v>18.59</v>
      </c>
      <c r="C73" s="82">
        <v>3.48</v>
      </c>
    </row>
    <row r="74" spans="1:3" x14ac:dyDescent="0.25">
      <c r="A74" s="81">
        <v>65</v>
      </c>
      <c r="B74" s="82">
        <v>17.95</v>
      </c>
      <c r="C74" s="82">
        <v>3.49</v>
      </c>
    </row>
    <row r="75" spans="1:3" x14ac:dyDescent="0.25">
      <c r="A75" s="81">
        <v>66</v>
      </c>
      <c r="B75" s="82">
        <v>17.3</v>
      </c>
      <c r="C75" s="82">
        <v>3.49</v>
      </c>
    </row>
    <row r="76" spans="1:3" x14ac:dyDescent="0.25">
      <c r="A76" s="81">
        <v>67</v>
      </c>
      <c r="B76" s="82">
        <v>16.66</v>
      </c>
      <c r="C76" s="82">
        <v>3.49</v>
      </c>
    </row>
  </sheetData>
  <sheetProtection algorithmName="SHA-512" hashValue="LAu6jBsqfAISBAtr09NBlIMlHdJ6naRwDmBSlLqEaBmNahop4LZmxeBqqVCGDpSdjORNqHjc1qEDW4VDA+XceQ==" saltValue="8u0TQN9lCfG6kkow8ySVFg==" spinCount="100000" sheet="1" objects="1" scenarios="1"/>
  <conditionalFormatting sqref="A6:A21">
    <cfRule type="expression" dxfId="711" priority="13" stopIfTrue="1">
      <formula>MOD(ROW(),2)=0</formula>
    </cfRule>
    <cfRule type="expression" dxfId="710" priority="14" stopIfTrue="1">
      <formula>MOD(ROW(),2)&lt;&gt;0</formula>
    </cfRule>
  </conditionalFormatting>
  <conditionalFormatting sqref="A26:A76">
    <cfRule type="expression" dxfId="709" priority="19" stopIfTrue="1">
      <formula>MOD(ROW(),2)=0</formula>
    </cfRule>
    <cfRule type="expression" dxfId="708" priority="20" stopIfTrue="1">
      <formula>MOD(ROW(),2)&lt;&gt;0</formula>
    </cfRule>
  </conditionalFormatting>
  <conditionalFormatting sqref="B6:C21">
    <cfRule type="expression" dxfId="707" priority="1" stopIfTrue="1">
      <formula>MOD(ROW(),2)=0</formula>
    </cfRule>
    <cfRule type="expression" dxfId="706" priority="2" stopIfTrue="1">
      <formula>MOD(ROW(),2)&lt;&gt;0</formula>
    </cfRule>
  </conditionalFormatting>
  <conditionalFormatting sqref="B26:C76">
    <cfRule type="expression" dxfId="705" priority="7" stopIfTrue="1">
      <formula>MOD(ROW(),2)=0</formula>
    </cfRule>
    <cfRule type="expression" dxfId="704" priority="8"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95"/>
  <dimension ref="A1:L76"/>
  <sheetViews>
    <sheetView showGridLines="0" zoomScale="85" zoomScaleNormal="85" workbookViewId="0">
      <selection activeCell="I26" sqref="I26"/>
    </sheetView>
  </sheetViews>
  <sheetFormatPr defaultColWidth="10" defaultRowHeight="12.5" x14ac:dyDescent="0.25"/>
  <cols>
    <col min="1" max="1" width="31.54296875" style="27" customWidth="1"/>
    <col min="2" max="3" width="22.54296875" style="27" customWidth="1"/>
    <col min="4" max="16384" width="10" style="27"/>
  </cols>
  <sheetData>
    <row r="1" spans="1:12" ht="20" x14ac:dyDescent="0.4">
      <c r="A1" s="39" t="s">
        <v>0</v>
      </c>
      <c r="B1" s="40"/>
      <c r="C1" s="40"/>
      <c r="D1" s="40"/>
      <c r="E1" s="40"/>
      <c r="F1" s="40"/>
      <c r="G1" s="40"/>
      <c r="H1" s="40"/>
      <c r="L1" s="84"/>
    </row>
    <row r="2" spans="1:12" ht="15.5" x14ac:dyDescent="0.35">
      <c r="A2" s="83" t="str">
        <f>'[5]Purpose of spreadsheet'!A2</f>
        <v>Police_EW - TV in factors</v>
      </c>
      <c r="B2" s="42"/>
      <c r="C2" s="42"/>
      <c r="D2" s="42"/>
      <c r="E2" s="42"/>
      <c r="F2" s="42"/>
      <c r="G2" s="42"/>
      <c r="H2" s="42"/>
    </row>
    <row r="3" spans="1:12" ht="15.5" x14ac:dyDescent="0.35">
      <c r="A3" s="43" t="str">
        <f>TABLE_FACTOR_TYPE_1&amp;" - x-"&amp;TABLE_SERIES_NUMBER_1</f>
        <v>TV In (non-club) - x-227</v>
      </c>
      <c r="B3" s="42"/>
      <c r="C3" s="42"/>
      <c r="D3" s="42"/>
      <c r="E3" s="42"/>
      <c r="F3" s="42"/>
      <c r="G3" s="42"/>
      <c r="H3" s="42"/>
      <c r="I3"/>
    </row>
    <row r="5" spans="1:12" x14ac:dyDescent="0.25">
      <c r="A5" s="132"/>
      <c r="B5" s="132"/>
      <c r="C5" s="132"/>
    </row>
    <row r="6" spans="1:12" ht="13" x14ac:dyDescent="0.3">
      <c r="A6" s="175" t="s">
        <v>610</v>
      </c>
      <c r="B6" s="73" t="s">
        <v>611</v>
      </c>
      <c r="C6" s="73"/>
    </row>
    <row r="7" spans="1:12" x14ac:dyDescent="0.25">
      <c r="A7" s="176" t="s">
        <v>274</v>
      </c>
      <c r="B7" s="74" t="s">
        <v>72</v>
      </c>
      <c r="C7" s="74"/>
    </row>
    <row r="8" spans="1:12" x14ac:dyDescent="0.25">
      <c r="A8" s="177" t="s">
        <v>275</v>
      </c>
      <c r="B8" s="74">
        <v>2015</v>
      </c>
      <c r="C8" s="74"/>
    </row>
    <row r="9" spans="1:12" x14ac:dyDescent="0.25">
      <c r="A9" s="176" t="s">
        <v>276</v>
      </c>
      <c r="B9" s="74" t="s">
        <v>360</v>
      </c>
      <c r="C9" s="74"/>
    </row>
    <row r="10" spans="1:12" x14ac:dyDescent="0.25">
      <c r="A10" s="177" t="s">
        <v>6</v>
      </c>
      <c r="B10" s="74" t="s">
        <v>361</v>
      </c>
      <c r="C10" s="74"/>
    </row>
    <row r="11" spans="1:12" x14ac:dyDescent="0.25">
      <c r="A11" s="176" t="s">
        <v>277</v>
      </c>
      <c r="B11" s="74" t="s">
        <v>300</v>
      </c>
      <c r="C11" s="74"/>
    </row>
    <row r="12" spans="1:12" x14ac:dyDescent="0.25">
      <c r="A12" s="177" t="s">
        <v>278</v>
      </c>
      <c r="B12" s="74" t="s">
        <v>291</v>
      </c>
      <c r="C12" s="74"/>
    </row>
    <row r="13" spans="1:12" x14ac:dyDescent="0.25">
      <c r="A13" s="178" t="s">
        <v>618</v>
      </c>
      <c r="B13" s="74">
        <v>0</v>
      </c>
      <c r="C13" s="74"/>
    </row>
    <row r="14" spans="1:12" x14ac:dyDescent="0.25">
      <c r="A14" s="179" t="s">
        <v>280</v>
      </c>
      <c r="B14" s="74">
        <v>227</v>
      </c>
      <c r="C14" s="74"/>
    </row>
    <row r="15" spans="1:12" x14ac:dyDescent="0.25">
      <c r="A15" s="176" t="s">
        <v>621</v>
      </c>
      <c r="B15" s="74">
        <v>227</v>
      </c>
      <c r="C15" s="74"/>
    </row>
    <row r="16" spans="1:12" x14ac:dyDescent="0.25">
      <c r="A16" s="177" t="s">
        <v>282</v>
      </c>
      <c r="B16" s="74" t="s">
        <v>365</v>
      </c>
      <c r="C16" s="74"/>
    </row>
    <row r="17" spans="1:3" x14ac:dyDescent="0.25">
      <c r="A17" s="176" t="s">
        <v>693</v>
      </c>
      <c r="B17" s="180"/>
      <c r="C17" s="180"/>
    </row>
    <row r="18" spans="1:3" x14ac:dyDescent="0.25">
      <c r="A18" s="177" t="s">
        <v>284</v>
      </c>
      <c r="B18" s="181">
        <v>45106</v>
      </c>
      <c r="C18" s="181"/>
    </row>
    <row r="19" spans="1:3" x14ac:dyDescent="0.25">
      <c r="A19" s="178" t="s">
        <v>285</v>
      </c>
      <c r="B19" s="181"/>
      <c r="C19" s="181"/>
    </row>
    <row r="20" spans="1:3" x14ac:dyDescent="0.25">
      <c r="A20" s="179" t="s">
        <v>286</v>
      </c>
      <c r="B20" s="74" t="s">
        <v>294</v>
      </c>
      <c r="C20" s="74"/>
    </row>
    <row r="21" spans="1:3" x14ac:dyDescent="0.25">
      <c r="A21" s="178" t="s">
        <v>287</v>
      </c>
      <c r="B21" s="74" t="s">
        <v>295</v>
      </c>
      <c r="C21" s="74"/>
    </row>
    <row r="22" spans="1:3" x14ac:dyDescent="0.25">
      <c r="A22" s="132"/>
      <c r="B22" s="132"/>
      <c r="C22" s="132"/>
    </row>
    <row r="23" spans="1:3" x14ac:dyDescent="0.25">
      <c r="A23" s="132"/>
      <c r="B23" s="154" t="s">
        <v>705</v>
      </c>
      <c r="C23" s="132"/>
    </row>
    <row r="24" spans="1:3" x14ac:dyDescent="0.25">
      <c r="A24" s="132"/>
      <c r="B24" s="154" t="s">
        <v>13</v>
      </c>
      <c r="C24" s="132"/>
    </row>
    <row r="25" spans="1:3" x14ac:dyDescent="0.25">
      <c r="A25" s="132"/>
      <c r="B25" s="132"/>
      <c r="C25" s="132"/>
    </row>
    <row r="26" spans="1:3" ht="26" x14ac:dyDescent="0.25">
      <c r="A26" s="155" t="s">
        <v>694</v>
      </c>
      <c r="B26" s="156" t="s">
        <v>703</v>
      </c>
      <c r="C26" s="156" t="s">
        <v>704</v>
      </c>
    </row>
    <row r="27" spans="1:3" x14ac:dyDescent="0.25">
      <c r="A27" s="157">
        <v>18</v>
      </c>
      <c r="B27" s="158">
        <v>19.62</v>
      </c>
      <c r="C27" s="158">
        <v>2.84</v>
      </c>
    </row>
    <row r="28" spans="1:3" x14ac:dyDescent="0.25">
      <c r="A28" s="159">
        <v>19</v>
      </c>
      <c r="B28" s="160">
        <v>19.670000000000002</v>
      </c>
      <c r="C28" s="160">
        <v>2.97</v>
      </c>
    </row>
    <row r="29" spans="1:3" x14ac:dyDescent="0.25">
      <c r="A29" s="157">
        <v>20</v>
      </c>
      <c r="B29" s="158">
        <v>19.73</v>
      </c>
      <c r="C29" s="158">
        <v>3.18</v>
      </c>
    </row>
    <row r="30" spans="1:3" x14ac:dyDescent="0.25">
      <c r="A30" s="159">
        <v>21</v>
      </c>
      <c r="B30" s="160">
        <v>19.78</v>
      </c>
      <c r="C30" s="160">
        <v>3.33</v>
      </c>
    </row>
    <row r="31" spans="1:3" x14ac:dyDescent="0.25">
      <c r="A31" s="157">
        <v>22</v>
      </c>
      <c r="B31" s="158">
        <v>19.84</v>
      </c>
      <c r="C31" s="158">
        <v>3.34</v>
      </c>
    </row>
    <row r="32" spans="1:3" x14ac:dyDescent="0.25">
      <c r="A32" s="159">
        <v>23</v>
      </c>
      <c r="B32" s="160">
        <v>19.89</v>
      </c>
      <c r="C32" s="160">
        <v>3.36</v>
      </c>
    </row>
    <row r="33" spans="1:3" x14ac:dyDescent="0.25">
      <c r="A33" s="157">
        <v>24</v>
      </c>
      <c r="B33" s="158">
        <v>19.940000000000001</v>
      </c>
      <c r="C33" s="158">
        <v>3.37</v>
      </c>
    </row>
    <row r="34" spans="1:3" x14ac:dyDescent="0.25">
      <c r="A34" s="159">
        <v>25</v>
      </c>
      <c r="B34" s="160">
        <v>20</v>
      </c>
      <c r="C34" s="160">
        <v>3.39</v>
      </c>
    </row>
    <row r="35" spans="1:3" x14ac:dyDescent="0.25">
      <c r="A35" s="157">
        <v>26</v>
      </c>
      <c r="B35" s="158">
        <v>20.05</v>
      </c>
      <c r="C35" s="158">
        <v>3.4</v>
      </c>
    </row>
    <row r="36" spans="1:3" x14ac:dyDescent="0.25">
      <c r="A36" s="159">
        <v>27</v>
      </c>
      <c r="B36" s="160">
        <v>20.100000000000001</v>
      </c>
      <c r="C36" s="160">
        <v>3.42</v>
      </c>
    </row>
    <row r="37" spans="1:3" x14ac:dyDescent="0.25">
      <c r="A37" s="157">
        <v>28</v>
      </c>
      <c r="B37" s="158">
        <v>20.149999999999999</v>
      </c>
      <c r="C37" s="158">
        <v>3.43</v>
      </c>
    </row>
    <row r="38" spans="1:3" x14ac:dyDescent="0.25">
      <c r="A38" s="159">
        <v>29</v>
      </c>
      <c r="B38" s="160">
        <v>20.2</v>
      </c>
      <c r="C38" s="160">
        <v>3.44</v>
      </c>
    </row>
    <row r="39" spans="1:3" x14ac:dyDescent="0.25">
      <c r="A39" s="157">
        <v>30</v>
      </c>
      <c r="B39" s="158">
        <v>20.25</v>
      </c>
      <c r="C39" s="158">
        <v>3.46</v>
      </c>
    </row>
    <row r="40" spans="1:3" x14ac:dyDescent="0.25">
      <c r="A40" s="159">
        <v>31</v>
      </c>
      <c r="B40" s="160">
        <v>20.3</v>
      </c>
      <c r="C40" s="160">
        <v>3.47</v>
      </c>
    </row>
    <row r="41" spans="1:3" x14ac:dyDescent="0.25">
      <c r="A41" s="157">
        <v>32</v>
      </c>
      <c r="B41" s="158">
        <v>20.34</v>
      </c>
      <c r="C41" s="158">
        <v>3.48</v>
      </c>
    </row>
    <row r="42" spans="1:3" x14ac:dyDescent="0.25">
      <c r="A42" s="159">
        <v>33</v>
      </c>
      <c r="B42" s="160">
        <v>20.39</v>
      </c>
      <c r="C42" s="160">
        <v>3.5</v>
      </c>
    </row>
    <row r="43" spans="1:3" x14ac:dyDescent="0.25">
      <c r="A43" s="157">
        <v>34</v>
      </c>
      <c r="B43" s="158">
        <v>20.43</v>
      </c>
      <c r="C43" s="158">
        <v>3.51</v>
      </c>
    </row>
    <row r="44" spans="1:3" x14ac:dyDescent="0.25">
      <c r="A44" s="159">
        <v>35</v>
      </c>
      <c r="B44" s="160">
        <v>20.47</v>
      </c>
      <c r="C44" s="160">
        <v>3.52</v>
      </c>
    </row>
    <row r="45" spans="1:3" x14ac:dyDescent="0.25">
      <c r="A45" s="157">
        <v>36</v>
      </c>
      <c r="B45" s="158">
        <v>20.51</v>
      </c>
      <c r="C45" s="158">
        <v>3.53</v>
      </c>
    </row>
    <row r="46" spans="1:3" x14ac:dyDescent="0.25">
      <c r="A46" s="159">
        <v>37</v>
      </c>
      <c r="B46" s="160">
        <v>20.55</v>
      </c>
      <c r="C46" s="160">
        <v>3.54</v>
      </c>
    </row>
    <row r="47" spans="1:3" x14ac:dyDescent="0.25">
      <c r="A47" s="157">
        <v>38</v>
      </c>
      <c r="B47" s="158">
        <v>20.59</v>
      </c>
      <c r="C47" s="158">
        <v>3.55</v>
      </c>
    </row>
    <row r="48" spans="1:3" x14ac:dyDescent="0.25">
      <c r="A48" s="159">
        <v>39</v>
      </c>
      <c r="B48" s="160">
        <v>20.62</v>
      </c>
      <c r="C48" s="160">
        <v>3.56</v>
      </c>
    </row>
    <row r="49" spans="1:3" x14ac:dyDescent="0.25">
      <c r="A49" s="157">
        <v>40</v>
      </c>
      <c r="B49" s="158">
        <v>20.66</v>
      </c>
      <c r="C49" s="158">
        <v>3.57</v>
      </c>
    </row>
    <row r="50" spans="1:3" x14ac:dyDescent="0.25">
      <c r="A50" s="159">
        <v>41</v>
      </c>
      <c r="B50" s="160">
        <v>20.69</v>
      </c>
      <c r="C50" s="160">
        <v>3.58</v>
      </c>
    </row>
    <row r="51" spans="1:3" x14ac:dyDescent="0.25">
      <c r="A51" s="157">
        <v>42</v>
      </c>
      <c r="B51" s="158">
        <v>20.72</v>
      </c>
      <c r="C51" s="158">
        <v>3.59</v>
      </c>
    </row>
    <row r="52" spans="1:3" x14ac:dyDescent="0.25">
      <c r="A52" s="159">
        <v>43</v>
      </c>
      <c r="B52" s="160">
        <v>20.74</v>
      </c>
      <c r="C52" s="160">
        <v>3.59</v>
      </c>
    </row>
    <row r="53" spans="1:3" x14ac:dyDescent="0.25">
      <c r="A53" s="157">
        <v>44</v>
      </c>
      <c r="B53" s="158">
        <v>20.76</v>
      </c>
      <c r="C53" s="158">
        <v>3.6</v>
      </c>
    </row>
    <row r="54" spans="1:3" x14ac:dyDescent="0.25">
      <c r="A54" s="159">
        <v>45</v>
      </c>
      <c r="B54" s="160">
        <v>20.77</v>
      </c>
      <c r="C54" s="160">
        <v>3.6</v>
      </c>
    </row>
    <row r="55" spans="1:3" x14ac:dyDescent="0.25">
      <c r="A55" s="157">
        <v>46</v>
      </c>
      <c r="B55" s="158">
        <v>20.78</v>
      </c>
      <c r="C55" s="158">
        <v>3.61</v>
      </c>
    </row>
    <row r="56" spans="1:3" x14ac:dyDescent="0.25">
      <c r="A56" s="159">
        <v>47</v>
      </c>
      <c r="B56" s="160">
        <v>20.79</v>
      </c>
      <c r="C56" s="160">
        <v>3.61</v>
      </c>
    </row>
    <row r="57" spans="1:3" x14ac:dyDescent="0.25">
      <c r="A57" s="157">
        <v>48</v>
      </c>
      <c r="B57" s="158">
        <v>20.81</v>
      </c>
      <c r="C57" s="158">
        <v>3.61</v>
      </c>
    </row>
    <row r="58" spans="1:3" x14ac:dyDescent="0.25">
      <c r="A58" s="159">
        <v>49</v>
      </c>
      <c r="B58" s="160">
        <v>20.82</v>
      </c>
      <c r="C58" s="160">
        <v>3.6</v>
      </c>
    </row>
    <row r="59" spans="1:3" x14ac:dyDescent="0.25">
      <c r="A59" s="157">
        <v>50</v>
      </c>
      <c r="B59" s="158">
        <v>20.83</v>
      </c>
      <c r="C59" s="158">
        <v>3.6</v>
      </c>
    </row>
    <row r="60" spans="1:3" x14ac:dyDescent="0.25">
      <c r="A60" s="159">
        <v>51</v>
      </c>
      <c r="B60" s="160">
        <v>20.85</v>
      </c>
      <c r="C60" s="160">
        <v>3.59</v>
      </c>
    </row>
    <row r="61" spans="1:3" x14ac:dyDescent="0.25">
      <c r="A61" s="157">
        <v>52</v>
      </c>
      <c r="B61" s="158">
        <v>20.88</v>
      </c>
      <c r="C61" s="158">
        <v>3.58</v>
      </c>
    </row>
    <row r="62" spans="1:3" x14ac:dyDescent="0.25">
      <c r="A62" s="159">
        <v>53</v>
      </c>
      <c r="B62" s="160">
        <v>20.91</v>
      </c>
      <c r="C62" s="160">
        <v>3.57</v>
      </c>
    </row>
    <row r="63" spans="1:3" x14ac:dyDescent="0.25">
      <c r="A63" s="157">
        <v>54</v>
      </c>
      <c r="B63" s="158">
        <v>20.95</v>
      </c>
      <c r="C63" s="158">
        <v>3.55</v>
      </c>
    </row>
    <row r="64" spans="1:3" x14ac:dyDescent="0.25">
      <c r="A64" s="159">
        <v>55</v>
      </c>
      <c r="B64" s="160">
        <v>21</v>
      </c>
      <c r="C64" s="160">
        <v>3.54</v>
      </c>
    </row>
    <row r="65" spans="1:3" x14ac:dyDescent="0.25">
      <c r="A65" s="157">
        <v>56</v>
      </c>
      <c r="B65" s="158">
        <v>21.07</v>
      </c>
      <c r="C65" s="158">
        <v>3.51</v>
      </c>
    </row>
    <row r="66" spans="1:3" x14ac:dyDescent="0.25">
      <c r="A66" s="159">
        <v>57</v>
      </c>
      <c r="B66" s="160">
        <v>21.15</v>
      </c>
      <c r="C66" s="160">
        <v>3.49</v>
      </c>
    </row>
    <row r="67" spans="1:3" x14ac:dyDescent="0.25">
      <c r="A67" s="157">
        <v>58</v>
      </c>
      <c r="B67" s="158">
        <v>21.24</v>
      </c>
      <c r="C67" s="158">
        <v>3.46</v>
      </c>
    </row>
    <row r="68" spans="1:3" x14ac:dyDescent="0.25">
      <c r="A68" s="159">
        <v>59</v>
      </c>
      <c r="B68" s="160">
        <v>21.36</v>
      </c>
      <c r="C68" s="160">
        <v>3.42</v>
      </c>
    </row>
    <row r="69" spans="1:3" x14ac:dyDescent="0.25">
      <c r="A69" s="157">
        <v>60</v>
      </c>
      <c r="B69" s="158">
        <v>21.11</v>
      </c>
      <c r="C69" s="158">
        <v>3.42</v>
      </c>
    </row>
    <row r="70" spans="1:3" x14ac:dyDescent="0.25">
      <c r="A70" s="159">
        <v>61</v>
      </c>
      <c r="B70" s="160">
        <v>20.48</v>
      </c>
      <c r="C70" s="160">
        <v>3.43</v>
      </c>
    </row>
    <row r="71" spans="1:3" x14ac:dyDescent="0.25">
      <c r="A71" s="157">
        <v>62</v>
      </c>
      <c r="B71" s="158">
        <v>19.86</v>
      </c>
      <c r="C71" s="158">
        <v>3.45</v>
      </c>
    </row>
    <row r="72" spans="1:3" x14ac:dyDescent="0.25">
      <c r="A72" s="159">
        <v>63</v>
      </c>
      <c r="B72" s="160">
        <v>19.22</v>
      </c>
      <c r="C72" s="160">
        <v>3.47</v>
      </c>
    </row>
    <row r="73" spans="1:3" x14ac:dyDescent="0.25">
      <c r="A73" s="157">
        <v>64</v>
      </c>
      <c r="B73" s="158">
        <v>18.59</v>
      </c>
      <c r="C73" s="158">
        <v>3.48</v>
      </c>
    </row>
    <row r="74" spans="1:3" x14ac:dyDescent="0.25">
      <c r="A74" s="159">
        <v>65</v>
      </c>
      <c r="B74" s="160">
        <v>17.95</v>
      </c>
      <c r="C74" s="160">
        <v>3.49</v>
      </c>
    </row>
    <row r="75" spans="1:3" x14ac:dyDescent="0.25">
      <c r="A75" s="157">
        <v>66</v>
      </c>
      <c r="B75" s="158">
        <v>17.3</v>
      </c>
      <c r="C75" s="158">
        <v>3.49</v>
      </c>
    </row>
    <row r="76" spans="1:3" x14ac:dyDescent="0.25">
      <c r="A76" s="159">
        <v>67</v>
      </c>
      <c r="B76" s="160">
        <v>16.66</v>
      </c>
      <c r="C76" s="160">
        <v>3.49</v>
      </c>
    </row>
  </sheetData>
  <sheetProtection algorithmName="SHA-512" hashValue="M5544QBfLj6iwgtitfWmmUmMESrim5gkukZb4/ivN2DNqw4r+ITSdMsVn7oXeA0siFVzdwyCjyVi9FukM9BkIA==" saltValue="3xdH1wIKV7AIKXPeWs617w==" spinCount="100000" sheet="1" objects="1" scenarios="1"/>
  <conditionalFormatting sqref="B6:C21">
    <cfRule type="expression" dxfId="703" priority="1" stopIfTrue="1">
      <formula>MOD(ROW(),2)=0</formula>
    </cfRule>
    <cfRule type="expression" dxfId="702" priority="2"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96"/>
  <dimension ref="A1:L43"/>
  <sheetViews>
    <sheetView showGridLines="0" zoomScale="85" zoomScaleNormal="85" workbookViewId="0">
      <selection activeCell="I26" sqref="I26"/>
    </sheetView>
  </sheetViews>
  <sheetFormatPr defaultColWidth="10" defaultRowHeight="12.5" x14ac:dyDescent="0.25"/>
  <cols>
    <col min="1" max="1" width="31.54296875" style="27" customWidth="1"/>
    <col min="2" max="3" width="22.54296875" style="27" customWidth="1"/>
    <col min="4" max="4" width="10" style="27" customWidth="1"/>
    <col min="5" max="16384" width="10" style="27"/>
  </cols>
  <sheetData>
    <row r="1" spans="1:12" ht="20" x14ac:dyDescent="0.4">
      <c r="A1" s="39" t="s">
        <v>0</v>
      </c>
      <c r="B1" s="40"/>
      <c r="C1" s="40"/>
      <c r="D1" s="40"/>
      <c r="E1" s="40"/>
      <c r="F1" s="40"/>
      <c r="G1" s="40"/>
      <c r="H1" s="40"/>
      <c r="I1" s="40"/>
      <c r="L1" s="84"/>
    </row>
    <row r="2" spans="1:12" ht="15.5" x14ac:dyDescent="0.35">
      <c r="A2" s="83" t="str">
        <f>'[5]Purpose of spreadsheet'!A2</f>
        <v>Police_EW - TV in factors</v>
      </c>
      <c r="B2" s="42"/>
      <c r="C2" s="42"/>
      <c r="D2" s="42"/>
      <c r="E2" s="42"/>
      <c r="F2" s="42"/>
      <c r="G2" s="42"/>
      <c r="H2" s="42"/>
      <c r="I2" s="42"/>
    </row>
    <row r="3" spans="1:12" ht="15.5" x14ac:dyDescent="0.35">
      <c r="A3" s="43" t="str">
        <f>TABLE_FACTOR_TYPE_1&amp;" - x-"&amp;TABLE_SERIES_NUMBER_1</f>
        <v>TV In (non-club) - x-228</v>
      </c>
      <c r="B3" s="42"/>
      <c r="C3" s="42"/>
      <c r="D3" s="42"/>
      <c r="E3" s="42"/>
      <c r="F3" s="42"/>
      <c r="G3" s="42"/>
      <c r="H3" s="42"/>
      <c r="I3" s="42"/>
    </row>
    <row r="5" spans="1:12" x14ac:dyDescent="0.25">
      <c r="A5" s="132"/>
      <c r="B5" s="132"/>
      <c r="C5" s="132"/>
    </row>
    <row r="6" spans="1:12" ht="13" x14ac:dyDescent="0.3">
      <c r="A6" s="175" t="s">
        <v>610</v>
      </c>
      <c r="B6" s="73" t="s">
        <v>611</v>
      </c>
      <c r="C6" s="73"/>
    </row>
    <row r="7" spans="1:12" x14ac:dyDescent="0.25">
      <c r="A7" s="176" t="s">
        <v>274</v>
      </c>
      <c r="B7" s="74" t="s">
        <v>72</v>
      </c>
      <c r="C7" s="74"/>
    </row>
    <row r="8" spans="1:12" x14ac:dyDescent="0.25">
      <c r="A8" s="177" t="s">
        <v>275</v>
      </c>
      <c r="B8" s="74">
        <v>2015</v>
      </c>
      <c r="C8" s="74"/>
    </row>
    <row r="9" spans="1:12" x14ac:dyDescent="0.25">
      <c r="A9" s="176" t="s">
        <v>276</v>
      </c>
      <c r="B9" s="74" t="s">
        <v>360</v>
      </c>
      <c r="C9" s="74"/>
    </row>
    <row r="10" spans="1:12" x14ac:dyDescent="0.25">
      <c r="A10" s="177" t="s">
        <v>6</v>
      </c>
      <c r="B10" s="74" t="s">
        <v>366</v>
      </c>
      <c r="C10" s="74"/>
    </row>
    <row r="11" spans="1:12" x14ac:dyDescent="0.25">
      <c r="A11" s="176" t="s">
        <v>277</v>
      </c>
      <c r="B11" s="74" t="s">
        <v>367</v>
      </c>
      <c r="C11" s="74"/>
    </row>
    <row r="12" spans="1:12" x14ac:dyDescent="0.25">
      <c r="A12" s="177" t="s">
        <v>278</v>
      </c>
      <c r="B12" s="74" t="s">
        <v>291</v>
      </c>
      <c r="C12" s="74"/>
    </row>
    <row r="13" spans="1:12" x14ac:dyDescent="0.25">
      <c r="A13" s="178" t="s">
        <v>618</v>
      </c>
      <c r="B13" s="74">
        <v>0</v>
      </c>
      <c r="C13" s="74"/>
    </row>
    <row r="14" spans="1:12" x14ac:dyDescent="0.25">
      <c r="A14" s="179" t="s">
        <v>280</v>
      </c>
      <c r="B14" s="74">
        <v>228</v>
      </c>
      <c r="C14" s="74"/>
    </row>
    <row r="15" spans="1:12" x14ac:dyDescent="0.25">
      <c r="A15" s="176" t="s">
        <v>621</v>
      </c>
      <c r="B15" s="74">
        <v>228</v>
      </c>
      <c r="C15" s="74"/>
    </row>
    <row r="16" spans="1:12" x14ac:dyDescent="0.25">
      <c r="A16" s="177" t="s">
        <v>282</v>
      </c>
      <c r="B16" s="74" t="s">
        <v>369</v>
      </c>
      <c r="C16" s="74"/>
    </row>
    <row r="17" spans="1:3" x14ac:dyDescent="0.25">
      <c r="A17" s="176" t="s">
        <v>693</v>
      </c>
      <c r="B17" s="180"/>
      <c r="C17" s="180"/>
    </row>
    <row r="18" spans="1:3" x14ac:dyDescent="0.25">
      <c r="A18" s="177" t="s">
        <v>284</v>
      </c>
      <c r="B18" s="181">
        <v>45106</v>
      </c>
      <c r="C18" s="181"/>
    </row>
    <row r="19" spans="1:3" x14ac:dyDescent="0.25">
      <c r="A19" s="178" t="s">
        <v>285</v>
      </c>
      <c r="B19" s="181"/>
      <c r="C19" s="181"/>
    </row>
    <row r="20" spans="1:3" x14ac:dyDescent="0.25">
      <c r="A20" s="179" t="s">
        <v>286</v>
      </c>
      <c r="B20" s="74" t="s">
        <v>294</v>
      </c>
      <c r="C20" s="74"/>
    </row>
    <row r="21" spans="1:3" x14ac:dyDescent="0.25">
      <c r="A21" s="178" t="s">
        <v>287</v>
      </c>
      <c r="B21" s="74" t="s">
        <v>295</v>
      </c>
      <c r="C21" s="74"/>
    </row>
    <row r="22" spans="1:3" x14ac:dyDescent="0.25">
      <c r="A22" s="132"/>
      <c r="B22" s="132"/>
      <c r="C22" s="132"/>
    </row>
    <row r="23" spans="1:3" x14ac:dyDescent="0.25">
      <c r="A23" s="132"/>
      <c r="B23" s="154" t="s">
        <v>705</v>
      </c>
      <c r="C23" s="132"/>
    </row>
    <row r="24" spans="1:3" x14ac:dyDescent="0.25">
      <c r="A24" s="132"/>
      <c r="B24" s="154" t="s">
        <v>13</v>
      </c>
      <c r="C24" s="132"/>
    </row>
    <row r="25" spans="1:3" x14ac:dyDescent="0.25">
      <c r="A25" s="132"/>
      <c r="B25" s="132"/>
      <c r="C25" s="132"/>
    </row>
    <row r="26" spans="1:3" ht="13" x14ac:dyDescent="0.25">
      <c r="A26" s="161" t="s">
        <v>694</v>
      </c>
      <c r="B26" s="162" t="s">
        <v>706</v>
      </c>
      <c r="C26" s="162" t="s">
        <v>707</v>
      </c>
    </row>
    <row r="27" spans="1:3" x14ac:dyDescent="0.25">
      <c r="A27" s="163" t="s">
        <v>708</v>
      </c>
      <c r="B27" s="164">
        <v>12.8</v>
      </c>
      <c r="C27" s="164">
        <v>13.4</v>
      </c>
    </row>
    <row r="28" spans="1:3" x14ac:dyDescent="0.25">
      <c r="A28" s="165" t="s">
        <v>709</v>
      </c>
      <c r="B28" s="166">
        <v>12.9</v>
      </c>
      <c r="C28" s="166">
        <v>13.6</v>
      </c>
    </row>
    <row r="29" spans="1:3" x14ac:dyDescent="0.25">
      <c r="A29" s="163" t="s">
        <v>710</v>
      </c>
      <c r="B29" s="164">
        <v>13.1</v>
      </c>
      <c r="C29" s="164">
        <v>13.8</v>
      </c>
    </row>
    <row r="30" spans="1:3" x14ac:dyDescent="0.25">
      <c r="A30" s="165" t="s">
        <v>711</v>
      </c>
      <c r="B30" s="166">
        <v>13.3</v>
      </c>
      <c r="C30" s="166">
        <v>14.3</v>
      </c>
    </row>
    <row r="31" spans="1:3" x14ac:dyDescent="0.25">
      <c r="A31" s="163" t="s">
        <v>712</v>
      </c>
      <c r="B31" s="164">
        <v>13.8</v>
      </c>
      <c r="C31" s="164">
        <v>14.2</v>
      </c>
    </row>
    <row r="32" spans="1:3" x14ac:dyDescent="0.25">
      <c r="A32" s="132"/>
      <c r="B32" s="132"/>
      <c r="C32" s="132"/>
    </row>
    <row r="41" ht="39.65" customHeight="1" x14ac:dyDescent="0.25"/>
    <row r="43" ht="27.65" customHeight="1" x14ac:dyDescent="0.25"/>
  </sheetData>
  <sheetProtection algorithmName="SHA-512" hashValue="7vp2ndUFl9P+6hIarPsDDIytMabeouFMn8YsaiiVqAEvrupfHBqlD/+2HmEE/w1W/Ielb+kwbhtWfqOUkeV70Q==" saltValue="f/hAHEX5BHnZV6c41CzkXw==" spinCount="100000" sheet="1" objects="1" scenarios="1"/>
  <conditionalFormatting sqref="B6:C21">
    <cfRule type="expression" dxfId="701" priority="1" stopIfTrue="1">
      <formula>MOD(ROW(),2)=0</formula>
    </cfRule>
    <cfRule type="expression" dxfId="700" priority="2"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86"/>
  <dimension ref="A1:L65"/>
  <sheetViews>
    <sheetView showGridLines="0" zoomScale="85" zoomScaleNormal="85" workbookViewId="0">
      <selection activeCell="I26" sqref="I26"/>
    </sheetView>
  </sheetViews>
  <sheetFormatPr defaultColWidth="10" defaultRowHeight="12.5" x14ac:dyDescent="0.25"/>
  <cols>
    <col min="1" max="1" width="31.54296875" style="27" customWidth="1"/>
    <col min="2" max="3" width="22.54296875" style="27" customWidth="1"/>
    <col min="4" max="4" width="10" style="27" customWidth="1"/>
    <col min="5" max="16384" width="10" style="27"/>
  </cols>
  <sheetData>
    <row r="1" spans="1:12" ht="20" x14ac:dyDescent="0.4">
      <c r="A1" s="39" t="s">
        <v>0</v>
      </c>
      <c r="B1" s="40"/>
      <c r="C1" s="40"/>
      <c r="D1" s="40"/>
      <c r="E1" s="40"/>
      <c r="F1" s="40"/>
      <c r="G1" s="40"/>
      <c r="H1" s="40"/>
      <c r="I1" s="40"/>
      <c r="L1" s="84"/>
    </row>
    <row r="2" spans="1:12" ht="15.5" x14ac:dyDescent="0.35">
      <c r="A2" s="41" t="str">
        <f>IF(title="&gt; Enter workbook title here","Enter workbook title in Cover sheet",title)</f>
        <v>Police_EW - Consolidated Factor Spreadsheet</v>
      </c>
      <c r="B2" s="42"/>
      <c r="C2" s="42"/>
      <c r="D2" s="42"/>
      <c r="E2" s="42"/>
      <c r="F2" s="42"/>
      <c r="G2" s="42"/>
      <c r="H2" s="42"/>
      <c r="I2" s="42"/>
    </row>
    <row r="3" spans="1:12" ht="15.5" x14ac:dyDescent="0.35">
      <c r="A3" s="43" t="str">
        <f>TABLE_FACTOR_TYPE_1&amp;" - x-"&amp;TABLE_SERIES_NUMBER_1</f>
        <v>CETV - x-229</v>
      </c>
      <c r="B3" s="42"/>
      <c r="C3" s="42"/>
      <c r="D3" s="42"/>
      <c r="E3" s="42"/>
      <c r="F3" s="42"/>
      <c r="G3" s="42"/>
      <c r="H3" s="42"/>
      <c r="I3" s="42"/>
    </row>
    <row r="4" spans="1:12" x14ac:dyDescent="0.25">
      <c r="A4" s="44"/>
    </row>
    <row r="6" spans="1:12" ht="13" x14ac:dyDescent="0.3">
      <c r="A6" s="169" t="s">
        <v>610</v>
      </c>
      <c r="B6" s="73" t="s">
        <v>611</v>
      </c>
      <c r="C6" s="73"/>
    </row>
    <row r="7" spans="1:12" x14ac:dyDescent="0.25">
      <c r="A7" s="170" t="s">
        <v>274</v>
      </c>
      <c r="B7" s="74" t="s">
        <v>72</v>
      </c>
      <c r="C7" s="74"/>
    </row>
    <row r="8" spans="1:12" x14ac:dyDescent="0.25">
      <c r="A8" s="170" t="s">
        <v>275</v>
      </c>
      <c r="B8" s="74">
        <v>1987</v>
      </c>
      <c r="C8" s="74"/>
    </row>
    <row r="9" spans="1:12" x14ac:dyDescent="0.25">
      <c r="A9" s="170" t="s">
        <v>276</v>
      </c>
      <c r="B9" s="74" t="s">
        <v>288</v>
      </c>
      <c r="C9" s="74"/>
    </row>
    <row r="10" spans="1:12" ht="25" x14ac:dyDescent="0.25">
      <c r="A10" s="170" t="s">
        <v>6</v>
      </c>
      <c r="B10" s="74" t="s">
        <v>370</v>
      </c>
      <c r="C10" s="74"/>
    </row>
    <row r="11" spans="1:12" x14ac:dyDescent="0.25">
      <c r="A11" s="170" t="s">
        <v>277</v>
      </c>
      <c r="B11" s="74" t="s">
        <v>371</v>
      </c>
      <c r="C11" s="74"/>
    </row>
    <row r="12" spans="1:12" x14ac:dyDescent="0.25">
      <c r="A12" s="170" t="s">
        <v>278</v>
      </c>
      <c r="B12" s="74" t="s">
        <v>291</v>
      </c>
      <c r="C12" s="74"/>
    </row>
    <row r="13" spans="1:12" x14ac:dyDescent="0.25">
      <c r="A13" s="170" t="s">
        <v>618</v>
      </c>
      <c r="B13" s="74">
        <v>2</v>
      </c>
      <c r="C13" s="74"/>
    </row>
    <row r="14" spans="1:12" x14ac:dyDescent="0.25">
      <c r="A14" s="170" t="s">
        <v>280</v>
      </c>
      <c r="B14" s="74">
        <v>229</v>
      </c>
      <c r="C14" s="74"/>
    </row>
    <row r="15" spans="1:12" x14ac:dyDescent="0.25">
      <c r="A15" s="170" t="s">
        <v>621</v>
      </c>
      <c r="B15" s="74">
        <v>229</v>
      </c>
      <c r="C15" s="74"/>
    </row>
    <row r="16" spans="1:12" x14ac:dyDescent="0.25">
      <c r="A16" s="170" t="s">
        <v>282</v>
      </c>
      <c r="B16" s="74" t="s">
        <v>373</v>
      </c>
      <c r="C16" s="74"/>
    </row>
    <row r="17" spans="1:3" x14ac:dyDescent="0.25">
      <c r="A17" s="170" t="s">
        <v>693</v>
      </c>
      <c r="B17" s="180"/>
      <c r="C17" s="180"/>
    </row>
    <row r="18" spans="1:3" x14ac:dyDescent="0.25">
      <c r="A18" s="170" t="s">
        <v>284</v>
      </c>
      <c r="B18" s="181" t="str">
        <f>"24 May 2023"</f>
        <v>24 May 2023</v>
      </c>
      <c r="C18" s="181"/>
    </row>
    <row r="19" spans="1:3" x14ac:dyDescent="0.25">
      <c r="A19" s="170" t="s">
        <v>285</v>
      </c>
      <c r="B19" s="181"/>
      <c r="C19" s="181"/>
    </row>
    <row r="20" spans="1:3" x14ac:dyDescent="0.25">
      <c r="A20" s="170" t="s">
        <v>286</v>
      </c>
      <c r="B20" s="74" t="s">
        <v>294</v>
      </c>
      <c r="C20" s="74"/>
    </row>
    <row r="21" spans="1:3" x14ac:dyDescent="0.25">
      <c r="A21" s="170" t="s">
        <v>287</v>
      </c>
      <c r="B21" s="74" t="s">
        <v>295</v>
      </c>
      <c r="C21" s="74"/>
    </row>
    <row r="23" spans="1:3" x14ac:dyDescent="0.25">
      <c r="B23" s="84" t="str">
        <f>HYPERLINK("#'Factor List'!A1","Back to Factor List")</f>
        <v>Back to Factor List</v>
      </c>
    </row>
    <row r="24" spans="1:3" x14ac:dyDescent="0.25">
      <c r="B24" s="84" t="str">
        <f>HYPERLINK("#'Assumptions'!A1","Assumptions")</f>
        <v>Assumptions</v>
      </c>
    </row>
    <row r="26" spans="1:3" ht="13" x14ac:dyDescent="0.25">
      <c r="A26" s="80" t="s">
        <v>694</v>
      </c>
      <c r="B26" s="80" t="s">
        <v>713</v>
      </c>
      <c r="C26" s="80" t="s">
        <v>714</v>
      </c>
    </row>
    <row r="27" spans="1:3" x14ac:dyDescent="0.25">
      <c r="A27" s="81">
        <v>43</v>
      </c>
      <c r="B27" s="82">
        <v>20.22</v>
      </c>
      <c r="C27" s="82">
        <v>20.22</v>
      </c>
    </row>
    <row r="28" spans="1:3" x14ac:dyDescent="0.25">
      <c r="A28" s="81">
        <v>44</v>
      </c>
      <c r="B28" s="82">
        <v>20.55</v>
      </c>
      <c r="C28" s="82">
        <v>20.55</v>
      </c>
    </row>
    <row r="29" spans="1:3" x14ac:dyDescent="0.25">
      <c r="A29" s="81">
        <v>45</v>
      </c>
      <c r="B29" s="82">
        <v>20.88</v>
      </c>
      <c r="C29" s="82">
        <v>20.88</v>
      </c>
    </row>
    <row r="30" spans="1:3" x14ac:dyDescent="0.25">
      <c r="A30" s="81">
        <v>46</v>
      </c>
      <c r="B30" s="82">
        <v>21.22</v>
      </c>
      <c r="C30" s="82">
        <v>21.22</v>
      </c>
    </row>
    <row r="31" spans="1:3" x14ac:dyDescent="0.25">
      <c r="A31" s="81">
        <v>47</v>
      </c>
      <c r="B31" s="82">
        <v>21.56</v>
      </c>
      <c r="C31" s="82">
        <v>21.56</v>
      </c>
    </row>
    <row r="32" spans="1:3" x14ac:dyDescent="0.25">
      <c r="A32" s="81">
        <v>48</v>
      </c>
      <c r="B32" s="82">
        <v>21.91</v>
      </c>
      <c r="C32" s="82">
        <v>21.91</v>
      </c>
    </row>
    <row r="33" spans="1:3" x14ac:dyDescent="0.25">
      <c r="A33" s="81">
        <v>49</v>
      </c>
      <c r="B33" s="82">
        <v>22.27</v>
      </c>
      <c r="C33" s="82">
        <v>22.27</v>
      </c>
    </row>
    <row r="34" spans="1:3" x14ac:dyDescent="0.25">
      <c r="A34" s="81">
        <v>50</v>
      </c>
      <c r="B34" s="82">
        <v>22.64</v>
      </c>
      <c r="C34" s="82">
        <v>22.64</v>
      </c>
    </row>
    <row r="35" spans="1:3" x14ac:dyDescent="0.25">
      <c r="A35" s="81">
        <v>51</v>
      </c>
      <c r="B35" s="82">
        <v>23.02</v>
      </c>
      <c r="C35" s="82">
        <v>23.02</v>
      </c>
    </row>
    <row r="36" spans="1:3" x14ac:dyDescent="0.25">
      <c r="A36" s="81">
        <v>52</v>
      </c>
      <c r="B36" s="82">
        <v>23.41</v>
      </c>
      <c r="C36" s="82">
        <v>23.41</v>
      </c>
    </row>
    <row r="37" spans="1:3" x14ac:dyDescent="0.25">
      <c r="A37" s="81">
        <v>53</v>
      </c>
      <c r="B37" s="82">
        <v>23.8</v>
      </c>
      <c r="C37" s="82">
        <v>23.8</v>
      </c>
    </row>
    <row r="38" spans="1:3" x14ac:dyDescent="0.25">
      <c r="A38" s="81">
        <v>54</v>
      </c>
      <c r="B38" s="82">
        <v>24.21</v>
      </c>
      <c r="C38" s="82">
        <v>24.21</v>
      </c>
    </row>
    <row r="39" spans="1:3" x14ac:dyDescent="0.25">
      <c r="A39"/>
      <c r="B39"/>
    </row>
    <row r="40" spans="1:3" x14ac:dyDescent="0.25">
      <c r="A40"/>
      <c r="B40"/>
    </row>
    <row r="41" spans="1:3" x14ac:dyDescent="0.25">
      <c r="A41"/>
      <c r="B41"/>
    </row>
    <row r="42" spans="1:3" x14ac:dyDescent="0.25">
      <c r="A42"/>
      <c r="B42"/>
    </row>
    <row r="43" spans="1:3" x14ac:dyDescent="0.25">
      <c r="A43"/>
      <c r="B43"/>
    </row>
    <row r="44" spans="1:3" ht="39.65" customHeight="1" x14ac:dyDescent="0.25">
      <c r="A44"/>
      <c r="B44"/>
    </row>
    <row r="45" spans="1:3" x14ac:dyDescent="0.25">
      <c r="A45"/>
      <c r="B45"/>
    </row>
    <row r="46" spans="1:3" ht="27.65" customHeight="1" x14ac:dyDescent="0.25">
      <c r="A46"/>
      <c r="B46"/>
    </row>
    <row r="47" spans="1:3" x14ac:dyDescent="0.25">
      <c r="A47"/>
      <c r="B47"/>
    </row>
    <row r="48" spans="1:3"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row r="59" spans="1:2" x14ac:dyDescent="0.25">
      <c r="A59"/>
      <c r="B59"/>
    </row>
    <row r="60" spans="1:2" x14ac:dyDescent="0.25">
      <c r="A60"/>
      <c r="B60"/>
    </row>
    <row r="61" spans="1:2" x14ac:dyDescent="0.25">
      <c r="A61"/>
      <c r="B61"/>
    </row>
    <row r="62" spans="1:2" x14ac:dyDescent="0.25">
      <c r="A62"/>
      <c r="B62"/>
    </row>
    <row r="63" spans="1:2" x14ac:dyDescent="0.25">
      <c r="A63"/>
      <c r="B63"/>
    </row>
    <row r="64" spans="1:2" x14ac:dyDescent="0.25">
      <c r="A64"/>
      <c r="B64"/>
    </row>
    <row r="65" spans="1:2" x14ac:dyDescent="0.25">
      <c r="A65"/>
      <c r="B65"/>
    </row>
  </sheetData>
  <sheetProtection algorithmName="SHA-512" hashValue="lc4vCz9rL2FNQ1hV+jW19xzSUzAdYqHUbIiQIDOxTaLfbbh/BvcyN4L5cmavIojczQwHMTUjGaz/ygRFgX5hig==" saltValue="1WflMMQPAwkoHNdnyLJPMA==" spinCount="100000" sheet="1" objects="1" scenarios="1"/>
  <conditionalFormatting sqref="A6:A21">
    <cfRule type="expression" dxfId="699" priority="7" stopIfTrue="1">
      <formula>MOD(ROW(),2)=0</formula>
    </cfRule>
    <cfRule type="expression" dxfId="698" priority="8" stopIfTrue="1">
      <formula>MOD(ROW(),2)&lt;&gt;0</formula>
    </cfRule>
  </conditionalFormatting>
  <conditionalFormatting sqref="A26:A38">
    <cfRule type="expression" dxfId="697" priority="13" stopIfTrue="1">
      <formula>MOD(ROW(),2)=0</formula>
    </cfRule>
    <cfRule type="expression" dxfId="696" priority="14" stopIfTrue="1">
      <formula>MOD(ROW(),2)&lt;&gt;0</formula>
    </cfRule>
  </conditionalFormatting>
  <conditionalFormatting sqref="B6:C21">
    <cfRule type="expression" dxfId="695" priority="1" stopIfTrue="1">
      <formula>MOD(ROW(),2)=0</formula>
    </cfRule>
    <cfRule type="expression" dxfId="694" priority="2" stopIfTrue="1">
      <formula>MOD(ROW(),2)&lt;&gt;0</formula>
    </cfRule>
  </conditionalFormatting>
  <conditionalFormatting sqref="B26:C38">
    <cfRule type="expression" dxfId="693" priority="15" stopIfTrue="1">
      <formula>MOD(ROW(),2)=0</formula>
    </cfRule>
    <cfRule type="expression" dxfId="692" priority="16"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50"/>
  <dimension ref="A1:L74"/>
  <sheetViews>
    <sheetView showGridLines="0" zoomScale="85" zoomScaleNormal="85" workbookViewId="0">
      <selection activeCell="I26" sqref="I26"/>
    </sheetView>
  </sheetViews>
  <sheetFormatPr defaultColWidth="10" defaultRowHeight="12.5" x14ac:dyDescent="0.25"/>
  <cols>
    <col min="1" max="1" width="31.54296875" style="27" customWidth="1"/>
    <col min="2" max="4" width="22.54296875" style="27" customWidth="1"/>
    <col min="5" max="16384" width="10" style="27"/>
  </cols>
  <sheetData>
    <row r="1" spans="1:12" ht="20" x14ac:dyDescent="0.4">
      <c r="A1" s="39" t="s">
        <v>0</v>
      </c>
      <c r="B1" s="40"/>
      <c r="C1" s="40"/>
      <c r="D1" s="40"/>
      <c r="E1" s="40"/>
      <c r="F1" s="40"/>
      <c r="G1" s="40"/>
      <c r="H1" s="40"/>
      <c r="I1" s="40"/>
      <c r="L1" s="84"/>
    </row>
    <row r="2" spans="1:12" ht="15.5" x14ac:dyDescent="0.35">
      <c r="A2" s="41" t="str">
        <f>IF(title="&gt; Enter workbook title here","Enter workbook title in Cover sheet",title)</f>
        <v>Police_EW - Consolidated Factor Spreadsheet</v>
      </c>
      <c r="B2" s="42"/>
      <c r="C2" s="42"/>
      <c r="D2" s="42"/>
      <c r="E2" s="42"/>
      <c r="F2" s="42"/>
      <c r="G2" s="42"/>
      <c r="H2" s="42"/>
      <c r="I2" s="42"/>
    </row>
    <row r="3" spans="1:12" ht="15.5" x14ac:dyDescent="0.35">
      <c r="A3" s="43" t="str">
        <f>TABLE_FACTOR_TYPE_1&amp;" - x-"&amp;TABLE_SERIES_NUMBER_1</f>
        <v>PenCE - x-301</v>
      </c>
      <c r="B3" s="42"/>
      <c r="C3" s="42"/>
      <c r="D3" s="42"/>
      <c r="E3" s="42"/>
      <c r="F3" s="42"/>
      <c r="G3" s="42"/>
      <c r="H3" s="42"/>
      <c r="I3" s="42"/>
    </row>
    <row r="4" spans="1:12" x14ac:dyDescent="0.25">
      <c r="A4" s="44"/>
    </row>
    <row r="6" spans="1:12" ht="13" x14ac:dyDescent="0.3">
      <c r="A6" s="173" t="s">
        <v>610</v>
      </c>
      <c r="B6" s="73" t="s">
        <v>611</v>
      </c>
      <c r="C6" s="73"/>
      <c r="D6" s="172"/>
    </row>
    <row r="7" spans="1:12" x14ac:dyDescent="0.25">
      <c r="A7" s="174" t="s">
        <v>274</v>
      </c>
      <c r="B7" s="74" t="s">
        <v>72</v>
      </c>
      <c r="C7" s="74"/>
      <c r="D7" s="172"/>
    </row>
    <row r="8" spans="1:12" x14ac:dyDescent="0.25">
      <c r="A8" s="174" t="s">
        <v>275</v>
      </c>
      <c r="B8" s="74">
        <v>1987</v>
      </c>
      <c r="C8" s="74"/>
      <c r="D8" s="172"/>
    </row>
    <row r="9" spans="1:12" x14ac:dyDescent="0.25">
      <c r="A9" s="174" t="s">
        <v>276</v>
      </c>
      <c r="B9" s="74" t="s">
        <v>374</v>
      </c>
      <c r="C9" s="74"/>
      <c r="D9" s="172"/>
    </row>
    <row r="10" spans="1:12" ht="25" x14ac:dyDescent="0.25">
      <c r="A10" s="174" t="s">
        <v>6</v>
      </c>
      <c r="B10" s="74" t="s">
        <v>375</v>
      </c>
      <c r="C10" s="74"/>
      <c r="D10" s="172"/>
    </row>
    <row r="11" spans="1:12" x14ac:dyDescent="0.25">
      <c r="A11" s="174" t="s">
        <v>277</v>
      </c>
      <c r="B11" s="74" t="s">
        <v>290</v>
      </c>
      <c r="C11" s="74"/>
      <c r="D11" s="172"/>
    </row>
    <row r="12" spans="1:12" x14ac:dyDescent="0.25">
      <c r="A12" s="174" t="s">
        <v>278</v>
      </c>
      <c r="B12" s="74" t="s">
        <v>291</v>
      </c>
      <c r="C12" s="74"/>
      <c r="D12" s="172"/>
    </row>
    <row r="13" spans="1:12" x14ac:dyDescent="0.25">
      <c r="A13" s="174" t="s">
        <v>618</v>
      </c>
      <c r="B13" s="74">
        <v>2</v>
      </c>
      <c r="C13" s="74"/>
      <c r="D13" s="172"/>
    </row>
    <row r="14" spans="1:12" x14ac:dyDescent="0.25">
      <c r="A14" s="174" t="s">
        <v>280</v>
      </c>
      <c r="B14" s="74">
        <v>301</v>
      </c>
      <c r="C14" s="74"/>
      <c r="D14" s="172"/>
    </row>
    <row r="15" spans="1:12" x14ac:dyDescent="0.25">
      <c r="A15" s="174" t="s">
        <v>621</v>
      </c>
      <c r="B15" s="74">
        <v>301</v>
      </c>
      <c r="C15" s="74"/>
      <c r="D15" s="172"/>
    </row>
    <row r="16" spans="1:12" x14ac:dyDescent="0.25">
      <c r="A16" s="174" t="s">
        <v>282</v>
      </c>
      <c r="B16" s="74" t="s">
        <v>377</v>
      </c>
      <c r="C16" s="74"/>
      <c r="D16" s="172"/>
    </row>
    <row r="17" spans="1:4" ht="25.25" customHeight="1" x14ac:dyDescent="0.25">
      <c r="A17" s="79" t="s">
        <v>693</v>
      </c>
      <c r="B17" s="180"/>
      <c r="C17" s="180"/>
      <c r="D17" s="172"/>
    </row>
    <row r="18" spans="1:4" x14ac:dyDescent="0.25">
      <c r="A18" s="174" t="s">
        <v>284</v>
      </c>
      <c r="B18" s="181" t="str">
        <f>"24 May 2023"</f>
        <v>24 May 2023</v>
      </c>
      <c r="C18" s="181"/>
      <c r="D18" s="172"/>
    </row>
    <row r="19" spans="1:4" x14ac:dyDescent="0.25">
      <c r="A19" s="174" t="s">
        <v>285</v>
      </c>
      <c r="B19" s="181"/>
      <c r="C19" s="181"/>
      <c r="D19" s="172"/>
    </row>
    <row r="20" spans="1:4" x14ac:dyDescent="0.25">
      <c r="A20" s="174" t="s">
        <v>286</v>
      </c>
      <c r="B20" s="74" t="s">
        <v>294</v>
      </c>
      <c r="C20" s="74"/>
      <c r="D20" s="172"/>
    </row>
    <row r="21" spans="1:4" x14ac:dyDescent="0.25">
      <c r="A21" s="174" t="s">
        <v>287</v>
      </c>
      <c r="B21" s="74" t="s">
        <v>295</v>
      </c>
      <c r="C21" s="74"/>
      <c r="D21" s="172"/>
    </row>
    <row r="23" spans="1:4" x14ac:dyDescent="0.25">
      <c r="B23" s="84" t="str">
        <f>HYPERLINK("#'Factor List'!A1","Back to Factor List")</f>
        <v>Back to Factor List</v>
      </c>
    </row>
    <row r="24" spans="1:4" x14ac:dyDescent="0.25">
      <c r="B24" s="84" t="str">
        <f>HYPERLINK("#'Assumptions'!A1","Assumptions")</f>
        <v>Assumptions</v>
      </c>
    </row>
    <row r="26" spans="1:4" ht="26" x14ac:dyDescent="0.25">
      <c r="A26" s="80" t="s">
        <v>694</v>
      </c>
      <c r="B26" s="80" t="s">
        <v>695</v>
      </c>
      <c r="C26" s="80" t="s">
        <v>696</v>
      </c>
      <c r="D26" s="80" t="s">
        <v>715</v>
      </c>
    </row>
    <row r="27" spans="1:4" x14ac:dyDescent="0.25">
      <c r="A27" s="81">
        <v>48</v>
      </c>
      <c r="B27" s="82">
        <v>27.66</v>
      </c>
      <c r="C27" s="82">
        <v>2.92</v>
      </c>
      <c r="D27" s="82"/>
    </row>
    <row r="28" spans="1:4" x14ac:dyDescent="0.25">
      <c r="A28" s="81">
        <v>49</v>
      </c>
      <c r="B28" s="82">
        <v>27.23</v>
      </c>
      <c r="C28" s="82">
        <v>2.94</v>
      </c>
      <c r="D28" s="82"/>
    </row>
    <row r="29" spans="1:4" x14ac:dyDescent="0.25">
      <c r="A29" s="81">
        <v>50</v>
      </c>
      <c r="B29" s="82">
        <v>26.77</v>
      </c>
      <c r="C29" s="82">
        <v>2.97</v>
      </c>
      <c r="D29" s="82"/>
    </row>
    <row r="30" spans="1:4" x14ac:dyDescent="0.25">
      <c r="A30" s="81">
        <v>51</v>
      </c>
      <c r="B30" s="82">
        <v>26.29</v>
      </c>
      <c r="C30" s="82">
        <v>3</v>
      </c>
      <c r="D30" s="82"/>
    </row>
    <row r="31" spans="1:4" x14ac:dyDescent="0.25">
      <c r="A31" s="81">
        <v>52</v>
      </c>
      <c r="B31" s="82">
        <v>25.79</v>
      </c>
      <c r="C31" s="82">
        <v>3.02</v>
      </c>
      <c r="D31" s="82"/>
    </row>
    <row r="32" spans="1:4" x14ac:dyDescent="0.25">
      <c r="A32" s="81">
        <v>53</v>
      </c>
      <c r="B32" s="82">
        <v>25.26</v>
      </c>
      <c r="C32" s="82">
        <v>3.05</v>
      </c>
      <c r="D32" s="82"/>
    </row>
    <row r="33" spans="1:4" x14ac:dyDescent="0.25">
      <c r="A33" s="81">
        <v>54</v>
      </c>
      <c r="B33" s="82">
        <v>24.7</v>
      </c>
      <c r="C33" s="82">
        <v>3.08</v>
      </c>
      <c r="D33" s="82"/>
    </row>
    <row r="34" spans="1:4" x14ac:dyDescent="0.25">
      <c r="A34" s="81">
        <v>55</v>
      </c>
      <c r="B34" s="82">
        <v>24.12</v>
      </c>
      <c r="C34" s="82">
        <v>3.1</v>
      </c>
      <c r="D34" s="82"/>
    </row>
    <row r="35" spans="1:4" x14ac:dyDescent="0.25">
      <c r="A35" s="81">
        <v>56</v>
      </c>
      <c r="B35" s="82">
        <v>23.53</v>
      </c>
      <c r="C35" s="82">
        <v>3.13</v>
      </c>
      <c r="D35" s="82"/>
    </row>
    <row r="36" spans="1:4" x14ac:dyDescent="0.25">
      <c r="A36" s="81">
        <v>57</v>
      </c>
      <c r="B36" s="82">
        <v>22.94</v>
      </c>
      <c r="C36" s="82">
        <v>3.15</v>
      </c>
      <c r="D36" s="82"/>
    </row>
    <row r="37" spans="1:4" x14ac:dyDescent="0.25">
      <c r="A37" s="81">
        <v>58</v>
      </c>
      <c r="B37" s="82">
        <v>22.33</v>
      </c>
      <c r="C37" s="82">
        <v>3.17</v>
      </c>
      <c r="D37" s="82"/>
    </row>
    <row r="38" spans="1:4" x14ac:dyDescent="0.25">
      <c r="A38" s="81">
        <v>59</v>
      </c>
      <c r="B38" s="82">
        <v>21.72</v>
      </c>
      <c r="C38" s="82">
        <v>3.19</v>
      </c>
      <c r="D38" s="82"/>
    </row>
    <row r="39" spans="1:4" x14ac:dyDescent="0.25">
      <c r="A39" s="81">
        <v>60</v>
      </c>
      <c r="B39" s="82">
        <v>21.11</v>
      </c>
      <c r="C39" s="82">
        <v>3.2</v>
      </c>
      <c r="D39" s="82"/>
    </row>
    <row r="40" spans="1:4" x14ac:dyDescent="0.25">
      <c r="A40" s="81">
        <v>61</v>
      </c>
      <c r="B40" s="82">
        <v>20.48</v>
      </c>
      <c r="C40" s="82">
        <v>3.22</v>
      </c>
      <c r="D40" s="82"/>
    </row>
    <row r="41" spans="1:4" x14ac:dyDescent="0.25">
      <c r="A41" s="81">
        <v>62</v>
      </c>
      <c r="B41" s="82">
        <v>19.86</v>
      </c>
      <c r="C41" s="82">
        <v>3.24</v>
      </c>
      <c r="D41" s="82"/>
    </row>
    <row r="42" spans="1:4" x14ac:dyDescent="0.25">
      <c r="A42" s="81">
        <v>63</v>
      </c>
      <c r="B42" s="82">
        <v>19.22</v>
      </c>
      <c r="C42" s="82">
        <v>3.25</v>
      </c>
      <c r="D42" s="82"/>
    </row>
    <row r="43" spans="1:4" x14ac:dyDescent="0.25">
      <c r="A43" s="81">
        <v>64</v>
      </c>
      <c r="B43" s="82">
        <v>18.59</v>
      </c>
      <c r="C43" s="82">
        <v>3.17</v>
      </c>
      <c r="D43" s="82"/>
    </row>
    <row r="44" spans="1:4" x14ac:dyDescent="0.25">
      <c r="A44" s="81">
        <v>65</v>
      </c>
      <c r="B44" s="82">
        <v>17.95</v>
      </c>
      <c r="C44" s="82">
        <v>3.09</v>
      </c>
      <c r="D44" s="82"/>
    </row>
    <row r="45" spans="1:4" x14ac:dyDescent="0.25">
      <c r="A45" s="81">
        <v>66</v>
      </c>
      <c r="B45" s="82">
        <v>17.3</v>
      </c>
      <c r="C45" s="82">
        <v>3.1</v>
      </c>
      <c r="D45" s="82"/>
    </row>
    <row r="46" spans="1:4" x14ac:dyDescent="0.25">
      <c r="A46" s="81">
        <v>67</v>
      </c>
      <c r="B46" s="82">
        <v>16.66</v>
      </c>
      <c r="C46" s="82">
        <v>3.1</v>
      </c>
      <c r="D46" s="82"/>
    </row>
    <row r="47" spans="1:4" x14ac:dyDescent="0.25">
      <c r="A47" s="81">
        <v>68</v>
      </c>
      <c r="B47" s="82">
        <v>16.010000000000002</v>
      </c>
      <c r="C47" s="82">
        <v>3.1</v>
      </c>
      <c r="D47" s="82"/>
    </row>
    <row r="48" spans="1:4" x14ac:dyDescent="0.25">
      <c r="A48" s="81">
        <v>69</v>
      </c>
      <c r="B48" s="82">
        <v>15.36</v>
      </c>
      <c r="C48" s="82">
        <v>3.05</v>
      </c>
      <c r="D48" s="82">
        <v>3.12</v>
      </c>
    </row>
    <row r="49" spans="1:4" x14ac:dyDescent="0.25">
      <c r="A49" s="81">
        <v>70</v>
      </c>
      <c r="B49" s="82">
        <v>14.71</v>
      </c>
      <c r="C49" s="82">
        <v>2.99</v>
      </c>
      <c r="D49" s="82">
        <v>2.9</v>
      </c>
    </row>
    <row r="50" spans="1:4" x14ac:dyDescent="0.25">
      <c r="A50" s="81">
        <v>71</v>
      </c>
      <c r="B50" s="82">
        <v>14.06</v>
      </c>
      <c r="C50" s="82">
        <v>2.98</v>
      </c>
      <c r="D50" s="82">
        <v>2.7</v>
      </c>
    </row>
    <row r="51" spans="1:4" x14ac:dyDescent="0.25">
      <c r="A51" s="81">
        <v>72</v>
      </c>
      <c r="B51" s="82">
        <v>13.41</v>
      </c>
      <c r="C51" s="82">
        <v>2.97</v>
      </c>
      <c r="D51" s="82">
        <v>2.5</v>
      </c>
    </row>
    <row r="52" spans="1:4" x14ac:dyDescent="0.25">
      <c r="A52" s="81">
        <v>73</v>
      </c>
      <c r="B52" s="82">
        <v>12.77</v>
      </c>
      <c r="C52" s="82">
        <v>2.95</v>
      </c>
      <c r="D52" s="82">
        <v>2.31</v>
      </c>
    </row>
    <row r="53" spans="1:4" x14ac:dyDescent="0.25">
      <c r="A53" s="81">
        <v>74</v>
      </c>
      <c r="B53" s="82">
        <v>12.13</v>
      </c>
      <c r="C53" s="82">
        <v>2.81</v>
      </c>
      <c r="D53" s="82">
        <v>2.11</v>
      </c>
    </row>
    <row r="54" spans="1:4" x14ac:dyDescent="0.25">
      <c r="A54" s="81">
        <v>75</v>
      </c>
      <c r="B54" s="82">
        <v>11.49</v>
      </c>
      <c r="C54" s="82">
        <v>2.67</v>
      </c>
      <c r="D54" s="82">
        <v>1.92</v>
      </c>
    </row>
    <row r="55" spans="1:4" x14ac:dyDescent="0.25">
      <c r="A55" s="81">
        <v>76</v>
      </c>
      <c r="B55" s="82">
        <v>10.87</v>
      </c>
      <c r="C55" s="82">
        <v>2.63</v>
      </c>
      <c r="D55" s="82">
        <v>1.75</v>
      </c>
    </row>
    <row r="56" spans="1:4" x14ac:dyDescent="0.25">
      <c r="A56" s="81">
        <v>77</v>
      </c>
      <c r="B56" s="82">
        <v>10.25</v>
      </c>
      <c r="C56" s="82">
        <v>2.6</v>
      </c>
      <c r="D56" s="82">
        <v>1.6</v>
      </c>
    </row>
    <row r="57" spans="1:4" x14ac:dyDescent="0.25">
      <c r="A57" s="81">
        <v>78</v>
      </c>
      <c r="B57" s="82">
        <v>9.64</v>
      </c>
      <c r="C57" s="82">
        <v>2.5499999999999998</v>
      </c>
      <c r="D57" s="82">
        <v>1.45</v>
      </c>
    </row>
    <row r="58" spans="1:4" x14ac:dyDescent="0.25">
      <c r="A58" s="81">
        <v>79</v>
      </c>
      <c r="B58" s="82">
        <v>9.0500000000000007</v>
      </c>
      <c r="C58" s="82">
        <v>2.33</v>
      </c>
      <c r="D58" s="82">
        <v>1.29</v>
      </c>
    </row>
    <row r="59" spans="1:4" x14ac:dyDescent="0.25">
      <c r="A59" s="81">
        <v>80</v>
      </c>
      <c r="B59" s="82">
        <v>8.4700000000000006</v>
      </c>
      <c r="C59" s="82">
        <v>2.1</v>
      </c>
      <c r="D59" s="82">
        <v>1.1399999999999999</v>
      </c>
    </row>
    <row r="60" spans="1:4" x14ac:dyDescent="0.25">
      <c r="A60" s="81">
        <v>81</v>
      </c>
      <c r="B60" s="82">
        <v>7.91</v>
      </c>
      <c r="C60" s="82">
        <v>2.0499999999999998</v>
      </c>
      <c r="D60" s="82">
        <v>1.02</v>
      </c>
    </row>
    <row r="61" spans="1:4" x14ac:dyDescent="0.25">
      <c r="A61" s="81">
        <v>82</v>
      </c>
      <c r="B61" s="82">
        <v>7.37</v>
      </c>
      <c r="C61" s="82">
        <v>1.99</v>
      </c>
      <c r="D61" s="82">
        <v>0.91</v>
      </c>
    </row>
    <row r="62" spans="1:4" x14ac:dyDescent="0.25">
      <c r="A62" s="81">
        <v>83</v>
      </c>
      <c r="B62" s="82">
        <v>6.85</v>
      </c>
      <c r="C62" s="82">
        <v>1.93</v>
      </c>
      <c r="D62" s="82">
        <v>0.81</v>
      </c>
    </row>
    <row r="63" spans="1:4" x14ac:dyDescent="0.25">
      <c r="A63" s="81">
        <v>84</v>
      </c>
      <c r="B63" s="82">
        <v>6.36</v>
      </c>
      <c r="C63" s="82">
        <v>1.68</v>
      </c>
      <c r="D63" s="82">
        <v>0.7</v>
      </c>
    </row>
    <row r="64" spans="1:4" x14ac:dyDescent="0.25">
      <c r="A64" s="81">
        <v>85</v>
      </c>
      <c r="B64" s="82">
        <v>5.88</v>
      </c>
      <c r="C64" s="82">
        <v>1.43</v>
      </c>
      <c r="D64" s="82">
        <v>0.6</v>
      </c>
    </row>
    <row r="65" spans="1:4" x14ac:dyDescent="0.25">
      <c r="A65" s="81">
        <v>86</v>
      </c>
      <c r="B65" s="82">
        <v>5.43</v>
      </c>
      <c r="C65" s="82">
        <v>1.37</v>
      </c>
      <c r="D65" s="82">
        <v>0.53</v>
      </c>
    </row>
    <row r="66" spans="1:4" x14ac:dyDescent="0.25">
      <c r="A66" s="81">
        <v>87</v>
      </c>
      <c r="B66" s="82">
        <v>5.01</v>
      </c>
      <c r="C66" s="82">
        <v>1.31</v>
      </c>
      <c r="D66" s="82">
        <v>0.46</v>
      </c>
    </row>
    <row r="67" spans="1:4" x14ac:dyDescent="0.25">
      <c r="A67" s="81">
        <v>88</v>
      </c>
      <c r="B67" s="82">
        <v>4.6100000000000003</v>
      </c>
      <c r="C67" s="82">
        <v>1.24</v>
      </c>
      <c r="D67" s="82">
        <v>0.4</v>
      </c>
    </row>
    <row r="68" spans="1:4" x14ac:dyDescent="0.25">
      <c r="A68" s="81">
        <v>89</v>
      </c>
      <c r="B68" s="82">
        <v>4.24</v>
      </c>
      <c r="C68" s="82">
        <v>1</v>
      </c>
      <c r="D68" s="82">
        <v>0.34</v>
      </c>
    </row>
    <row r="69" spans="1:4" x14ac:dyDescent="0.25">
      <c r="A69" s="81">
        <v>90</v>
      </c>
      <c r="B69" s="82">
        <v>3.9</v>
      </c>
      <c r="C69" s="82">
        <v>0.76</v>
      </c>
      <c r="D69" s="82">
        <v>0.28000000000000003</v>
      </c>
    </row>
    <row r="70" spans="1:4" x14ac:dyDescent="0.25">
      <c r="A70" s="81">
        <v>91</v>
      </c>
      <c r="B70" s="82">
        <v>3.58</v>
      </c>
      <c r="C70" s="82">
        <v>0.72</v>
      </c>
      <c r="D70" s="82">
        <v>0.24</v>
      </c>
    </row>
    <row r="71" spans="1:4" x14ac:dyDescent="0.25">
      <c r="A71" s="81">
        <v>92</v>
      </c>
      <c r="B71" s="82">
        <v>3.29</v>
      </c>
      <c r="C71" s="82">
        <v>0.67</v>
      </c>
      <c r="D71" s="82">
        <v>0.21</v>
      </c>
    </row>
    <row r="72" spans="1:4" x14ac:dyDescent="0.25">
      <c r="A72" s="81">
        <v>93</v>
      </c>
      <c r="B72" s="82">
        <v>3.03</v>
      </c>
      <c r="C72" s="82">
        <v>0.63</v>
      </c>
      <c r="D72" s="82">
        <v>0.18</v>
      </c>
    </row>
    <row r="73" spans="1:4" x14ac:dyDescent="0.25">
      <c r="A73" s="81">
        <v>94</v>
      </c>
      <c r="B73" s="82">
        <v>2.8</v>
      </c>
      <c r="C73" s="82">
        <v>0.59</v>
      </c>
      <c r="D73" s="82">
        <v>0.16</v>
      </c>
    </row>
    <row r="74" spans="1:4" x14ac:dyDescent="0.25">
      <c r="A74" s="81">
        <v>95</v>
      </c>
      <c r="B74" s="82">
        <v>2.59</v>
      </c>
      <c r="C74" s="82">
        <v>0.55000000000000004</v>
      </c>
      <c r="D74" s="82">
        <v>0.14000000000000001</v>
      </c>
    </row>
  </sheetData>
  <sheetProtection algorithmName="SHA-512" hashValue="PQxLrVgp2UwQWPcc1sg0F7IhutrFWf5VSJuEW9hxE1ub0UtYe3T/UHAlPeqW1qcuWzrQ6Kpq8j7IOtSP/ahzMw==" saltValue="hSSqcBtIowVumIiTkz2eXA==" spinCount="100000" sheet="1" objects="1" scenarios="1"/>
  <conditionalFormatting sqref="A6:A21">
    <cfRule type="expression" dxfId="691" priority="7" stopIfTrue="1">
      <formula>MOD(ROW(),2)=0</formula>
    </cfRule>
    <cfRule type="expression" dxfId="690" priority="8" stopIfTrue="1">
      <formula>MOD(ROW(),2)&lt;&gt;0</formula>
    </cfRule>
  </conditionalFormatting>
  <conditionalFormatting sqref="A26:A74">
    <cfRule type="expression" dxfId="689" priority="17" stopIfTrue="1">
      <formula>MOD(ROW(),2)=0</formula>
    </cfRule>
    <cfRule type="expression" dxfId="688" priority="18" stopIfTrue="1">
      <formula>MOD(ROW(),2)&lt;&gt;0</formula>
    </cfRule>
  </conditionalFormatting>
  <conditionalFormatting sqref="B6:D21">
    <cfRule type="expression" dxfId="687" priority="1" stopIfTrue="1">
      <formula>MOD(ROW(),2)=0</formula>
    </cfRule>
    <cfRule type="expression" dxfId="686" priority="2" stopIfTrue="1">
      <formula>MOD(ROW(),2)&lt;&gt;0</formula>
    </cfRule>
  </conditionalFormatting>
  <conditionalFormatting sqref="B26:D74">
    <cfRule type="expression" dxfId="685" priority="19" stopIfTrue="1">
      <formula>MOD(ROW(),2)=0</formula>
    </cfRule>
    <cfRule type="expression" dxfId="684" priority="20"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51"/>
  <dimension ref="A1:L74"/>
  <sheetViews>
    <sheetView showGridLines="0" zoomScale="85" zoomScaleNormal="85" workbookViewId="0">
      <selection activeCell="I26" sqref="I26"/>
    </sheetView>
  </sheetViews>
  <sheetFormatPr defaultColWidth="10" defaultRowHeight="12.5" x14ac:dyDescent="0.25"/>
  <cols>
    <col min="1" max="1" width="31.54296875" style="27" customWidth="1"/>
    <col min="2" max="4" width="22.54296875" style="27" customWidth="1"/>
    <col min="5" max="16384" width="10" style="27"/>
  </cols>
  <sheetData>
    <row r="1" spans="1:12" ht="20" x14ac:dyDescent="0.4">
      <c r="A1" s="39" t="s">
        <v>0</v>
      </c>
      <c r="B1" s="40"/>
      <c r="C1" s="40"/>
      <c r="D1" s="40"/>
      <c r="E1" s="40"/>
      <c r="F1" s="40"/>
      <c r="G1" s="40"/>
      <c r="H1" s="40"/>
      <c r="I1" s="40"/>
      <c r="L1" s="84"/>
    </row>
    <row r="2" spans="1:12" ht="15.5" x14ac:dyDescent="0.35">
      <c r="A2" s="41" t="str">
        <f>IF(title="&gt; Enter workbook title here","Enter workbook title in Cover sheet",title)</f>
        <v>Police_EW - Consolidated Factor Spreadsheet</v>
      </c>
      <c r="B2" s="42"/>
      <c r="C2" s="42"/>
      <c r="D2" s="42"/>
      <c r="E2" s="42"/>
      <c r="F2" s="42"/>
      <c r="G2" s="42"/>
      <c r="H2" s="42"/>
      <c r="I2" s="42"/>
    </row>
    <row r="3" spans="1:12" ht="15.5" x14ac:dyDescent="0.35">
      <c r="A3" s="43" t="str">
        <f>TABLE_FACTOR_TYPE_1&amp;" - x-"&amp;TABLE_SERIES_NUMBER_1</f>
        <v>PenCE - x-302</v>
      </c>
      <c r="B3" s="42"/>
      <c r="C3" s="42"/>
      <c r="D3" s="42"/>
      <c r="E3" s="42"/>
      <c r="F3" s="42"/>
      <c r="G3" s="42"/>
      <c r="H3" s="42"/>
      <c r="I3" s="42"/>
    </row>
    <row r="4" spans="1:12" x14ac:dyDescent="0.25">
      <c r="A4" s="44"/>
    </row>
    <row r="6" spans="1:12" ht="13" x14ac:dyDescent="0.3">
      <c r="A6" s="173" t="s">
        <v>610</v>
      </c>
      <c r="B6" s="73" t="s">
        <v>611</v>
      </c>
      <c r="C6" s="73"/>
      <c r="D6" s="172"/>
    </row>
    <row r="7" spans="1:12" x14ac:dyDescent="0.25">
      <c r="A7" s="174" t="s">
        <v>274</v>
      </c>
      <c r="B7" s="74" t="s">
        <v>72</v>
      </c>
      <c r="C7" s="74"/>
      <c r="D7" s="172"/>
    </row>
    <row r="8" spans="1:12" x14ac:dyDescent="0.25">
      <c r="A8" s="174" t="s">
        <v>275</v>
      </c>
      <c r="B8" s="74">
        <v>1987</v>
      </c>
      <c r="C8" s="74"/>
      <c r="D8" s="172"/>
    </row>
    <row r="9" spans="1:12" x14ac:dyDescent="0.25">
      <c r="A9" s="174" t="s">
        <v>276</v>
      </c>
      <c r="B9" s="74" t="s">
        <v>374</v>
      </c>
      <c r="C9" s="74"/>
      <c r="D9" s="172"/>
    </row>
    <row r="10" spans="1:12" ht="25" x14ac:dyDescent="0.25">
      <c r="A10" s="174" t="s">
        <v>6</v>
      </c>
      <c r="B10" s="74" t="s">
        <v>375</v>
      </c>
      <c r="C10" s="74"/>
      <c r="D10" s="172"/>
    </row>
    <row r="11" spans="1:12" x14ac:dyDescent="0.25">
      <c r="A11" s="174" t="s">
        <v>277</v>
      </c>
      <c r="B11" s="74" t="s">
        <v>300</v>
      </c>
      <c r="C11" s="74"/>
      <c r="D11" s="172"/>
    </row>
    <row r="12" spans="1:12" x14ac:dyDescent="0.25">
      <c r="A12" s="174" t="s">
        <v>278</v>
      </c>
      <c r="B12" s="74" t="s">
        <v>291</v>
      </c>
      <c r="C12" s="74"/>
      <c r="D12" s="172"/>
    </row>
    <row r="13" spans="1:12" x14ac:dyDescent="0.25">
      <c r="A13" s="174" t="s">
        <v>618</v>
      </c>
      <c r="B13" s="74">
        <v>2</v>
      </c>
      <c r="C13" s="74"/>
      <c r="D13" s="172"/>
    </row>
    <row r="14" spans="1:12" x14ac:dyDescent="0.25">
      <c r="A14" s="174" t="s">
        <v>280</v>
      </c>
      <c r="B14" s="74">
        <v>302</v>
      </c>
      <c r="C14" s="74"/>
      <c r="D14" s="172"/>
    </row>
    <row r="15" spans="1:12" x14ac:dyDescent="0.25">
      <c r="A15" s="174" t="s">
        <v>621</v>
      </c>
      <c r="B15" s="74">
        <v>302</v>
      </c>
      <c r="C15" s="74"/>
      <c r="D15" s="172"/>
    </row>
    <row r="16" spans="1:12" x14ac:dyDescent="0.25">
      <c r="A16" s="174" t="s">
        <v>282</v>
      </c>
      <c r="B16" s="74" t="s">
        <v>379</v>
      </c>
      <c r="C16" s="74"/>
      <c r="D16" s="172"/>
    </row>
    <row r="17" spans="1:4" ht="26.15" customHeight="1" x14ac:dyDescent="0.25">
      <c r="A17" s="79" t="s">
        <v>693</v>
      </c>
      <c r="B17" s="180"/>
      <c r="C17" s="180"/>
      <c r="D17" s="172"/>
    </row>
    <row r="18" spans="1:4" x14ac:dyDescent="0.25">
      <c r="A18" s="174" t="s">
        <v>284</v>
      </c>
      <c r="B18" s="181" t="str">
        <f>"24 May 2023"</f>
        <v>24 May 2023</v>
      </c>
      <c r="C18" s="181"/>
      <c r="D18" s="172"/>
    </row>
    <row r="19" spans="1:4" x14ac:dyDescent="0.25">
      <c r="A19" s="174" t="s">
        <v>285</v>
      </c>
      <c r="B19" s="181"/>
      <c r="C19" s="181"/>
      <c r="D19" s="172"/>
    </row>
    <row r="20" spans="1:4" x14ac:dyDescent="0.25">
      <c r="A20" s="174" t="s">
        <v>286</v>
      </c>
      <c r="B20" s="74" t="s">
        <v>294</v>
      </c>
      <c r="C20" s="74"/>
      <c r="D20" s="172"/>
    </row>
    <row r="21" spans="1:4" x14ac:dyDescent="0.25">
      <c r="A21" s="174" t="s">
        <v>287</v>
      </c>
      <c r="B21" s="74" t="s">
        <v>295</v>
      </c>
      <c r="C21" s="74"/>
      <c r="D21" s="172"/>
    </row>
    <row r="23" spans="1:4" x14ac:dyDescent="0.25">
      <c r="B23" s="84" t="str">
        <f>HYPERLINK("#'Factor List'!A1","Back to Factor List")</f>
        <v>Back to Factor List</v>
      </c>
    </row>
    <row r="24" spans="1:4" x14ac:dyDescent="0.25">
      <c r="B24" s="84" t="str">
        <f>HYPERLINK("#'Assumptions'!A1","Assumptions")</f>
        <v>Assumptions</v>
      </c>
    </row>
    <row r="26" spans="1:4" ht="26" x14ac:dyDescent="0.25">
      <c r="A26" s="80" t="s">
        <v>694</v>
      </c>
      <c r="B26" s="80" t="s">
        <v>695</v>
      </c>
      <c r="C26" s="80" t="s">
        <v>696</v>
      </c>
      <c r="D26" s="80" t="s">
        <v>715</v>
      </c>
    </row>
    <row r="27" spans="1:4" x14ac:dyDescent="0.25">
      <c r="A27" s="81">
        <v>48</v>
      </c>
      <c r="B27" s="82">
        <v>27.66</v>
      </c>
      <c r="C27" s="82">
        <v>2.92</v>
      </c>
      <c r="D27" s="82"/>
    </row>
    <row r="28" spans="1:4" x14ac:dyDescent="0.25">
      <c r="A28" s="81">
        <v>49</v>
      </c>
      <c r="B28" s="82">
        <v>27.23</v>
      </c>
      <c r="C28" s="82">
        <v>2.94</v>
      </c>
      <c r="D28" s="82"/>
    </row>
    <row r="29" spans="1:4" x14ac:dyDescent="0.25">
      <c r="A29" s="81">
        <v>50</v>
      </c>
      <c r="B29" s="82">
        <v>26.77</v>
      </c>
      <c r="C29" s="82">
        <v>2.97</v>
      </c>
      <c r="D29" s="82"/>
    </row>
    <row r="30" spans="1:4" x14ac:dyDescent="0.25">
      <c r="A30" s="81">
        <v>51</v>
      </c>
      <c r="B30" s="82">
        <v>26.29</v>
      </c>
      <c r="C30" s="82">
        <v>3</v>
      </c>
      <c r="D30" s="82"/>
    </row>
    <row r="31" spans="1:4" x14ac:dyDescent="0.25">
      <c r="A31" s="81">
        <v>52</v>
      </c>
      <c r="B31" s="82">
        <v>25.79</v>
      </c>
      <c r="C31" s="82">
        <v>3.02</v>
      </c>
      <c r="D31" s="82"/>
    </row>
    <row r="32" spans="1:4" x14ac:dyDescent="0.25">
      <c r="A32" s="81">
        <v>53</v>
      </c>
      <c r="B32" s="82">
        <v>25.26</v>
      </c>
      <c r="C32" s="82">
        <v>3.05</v>
      </c>
      <c r="D32" s="82"/>
    </row>
    <row r="33" spans="1:4" x14ac:dyDescent="0.25">
      <c r="A33" s="81">
        <v>54</v>
      </c>
      <c r="B33" s="82">
        <v>24.7</v>
      </c>
      <c r="C33" s="82">
        <v>3.08</v>
      </c>
      <c r="D33" s="82"/>
    </row>
    <row r="34" spans="1:4" x14ac:dyDescent="0.25">
      <c r="A34" s="81">
        <v>55</v>
      </c>
      <c r="B34" s="82">
        <v>24.12</v>
      </c>
      <c r="C34" s="82">
        <v>3.1</v>
      </c>
      <c r="D34" s="82"/>
    </row>
    <row r="35" spans="1:4" x14ac:dyDescent="0.25">
      <c r="A35" s="81">
        <v>56</v>
      </c>
      <c r="B35" s="82">
        <v>23.53</v>
      </c>
      <c r="C35" s="82">
        <v>3.13</v>
      </c>
      <c r="D35" s="82"/>
    </row>
    <row r="36" spans="1:4" x14ac:dyDescent="0.25">
      <c r="A36" s="81">
        <v>57</v>
      </c>
      <c r="B36" s="82">
        <v>22.94</v>
      </c>
      <c r="C36" s="82">
        <v>3.15</v>
      </c>
      <c r="D36" s="82"/>
    </row>
    <row r="37" spans="1:4" x14ac:dyDescent="0.25">
      <c r="A37" s="81">
        <v>58</v>
      </c>
      <c r="B37" s="82">
        <v>22.33</v>
      </c>
      <c r="C37" s="82">
        <v>3.17</v>
      </c>
      <c r="D37" s="82"/>
    </row>
    <row r="38" spans="1:4" x14ac:dyDescent="0.25">
      <c r="A38" s="81">
        <v>59</v>
      </c>
      <c r="B38" s="82">
        <v>21.72</v>
      </c>
      <c r="C38" s="82">
        <v>3.19</v>
      </c>
      <c r="D38" s="82"/>
    </row>
    <row r="39" spans="1:4" x14ac:dyDescent="0.25">
      <c r="A39" s="81">
        <v>60</v>
      </c>
      <c r="B39" s="82">
        <v>21.11</v>
      </c>
      <c r="C39" s="82">
        <v>3.2</v>
      </c>
      <c r="D39" s="82"/>
    </row>
    <row r="40" spans="1:4" x14ac:dyDescent="0.25">
      <c r="A40" s="81">
        <v>61</v>
      </c>
      <c r="B40" s="82">
        <v>20.48</v>
      </c>
      <c r="C40" s="82">
        <v>3.22</v>
      </c>
      <c r="D40" s="82"/>
    </row>
    <row r="41" spans="1:4" x14ac:dyDescent="0.25">
      <c r="A41" s="81">
        <v>62</v>
      </c>
      <c r="B41" s="82">
        <v>19.86</v>
      </c>
      <c r="C41" s="82">
        <v>3.24</v>
      </c>
      <c r="D41" s="82"/>
    </row>
    <row r="42" spans="1:4" x14ac:dyDescent="0.25">
      <c r="A42" s="81">
        <v>63</v>
      </c>
      <c r="B42" s="82">
        <v>19.22</v>
      </c>
      <c r="C42" s="82">
        <v>3.25</v>
      </c>
      <c r="D42" s="82"/>
    </row>
    <row r="43" spans="1:4" x14ac:dyDescent="0.25">
      <c r="A43" s="81">
        <v>64</v>
      </c>
      <c r="B43" s="82">
        <v>18.59</v>
      </c>
      <c r="C43" s="82">
        <v>3.17</v>
      </c>
      <c r="D43" s="82"/>
    </row>
    <row r="44" spans="1:4" x14ac:dyDescent="0.25">
      <c r="A44" s="81">
        <v>65</v>
      </c>
      <c r="B44" s="82">
        <v>17.95</v>
      </c>
      <c r="C44" s="82">
        <v>3.09</v>
      </c>
      <c r="D44" s="82"/>
    </row>
    <row r="45" spans="1:4" x14ac:dyDescent="0.25">
      <c r="A45" s="81">
        <v>66</v>
      </c>
      <c r="B45" s="82">
        <v>17.3</v>
      </c>
      <c r="C45" s="82">
        <v>3.1</v>
      </c>
      <c r="D45" s="82"/>
    </row>
    <row r="46" spans="1:4" x14ac:dyDescent="0.25">
      <c r="A46" s="81">
        <v>67</v>
      </c>
      <c r="B46" s="82">
        <v>16.66</v>
      </c>
      <c r="C46" s="82">
        <v>3.1</v>
      </c>
      <c r="D46" s="82"/>
    </row>
    <row r="47" spans="1:4" x14ac:dyDescent="0.25">
      <c r="A47" s="81">
        <v>68</v>
      </c>
      <c r="B47" s="82">
        <v>16.010000000000002</v>
      </c>
      <c r="C47" s="82">
        <v>3.1</v>
      </c>
      <c r="D47" s="82"/>
    </row>
    <row r="48" spans="1:4" x14ac:dyDescent="0.25">
      <c r="A48" s="81">
        <v>69</v>
      </c>
      <c r="B48" s="82">
        <v>15.36</v>
      </c>
      <c r="C48" s="82">
        <v>3.05</v>
      </c>
      <c r="D48" s="82">
        <v>2.82</v>
      </c>
    </row>
    <row r="49" spans="1:4" x14ac:dyDescent="0.25">
      <c r="A49" s="81">
        <v>70</v>
      </c>
      <c r="B49" s="82">
        <v>14.71</v>
      </c>
      <c r="C49" s="82">
        <v>2.99</v>
      </c>
      <c r="D49" s="82">
        <v>2.61</v>
      </c>
    </row>
    <row r="50" spans="1:4" x14ac:dyDescent="0.25">
      <c r="A50" s="81">
        <v>71</v>
      </c>
      <c r="B50" s="82">
        <v>14.06</v>
      </c>
      <c r="C50" s="82">
        <v>2.98</v>
      </c>
      <c r="D50" s="82">
        <v>2.41</v>
      </c>
    </row>
    <row r="51" spans="1:4" x14ac:dyDescent="0.25">
      <c r="A51" s="81">
        <v>72</v>
      </c>
      <c r="B51" s="82">
        <v>13.41</v>
      </c>
      <c r="C51" s="82">
        <v>2.97</v>
      </c>
      <c r="D51" s="82">
        <v>2.2200000000000002</v>
      </c>
    </row>
    <row r="52" spans="1:4" x14ac:dyDescent="0.25">
      <c r="A52" s="81">
        <v>73</v>
      </c>
      <c r="B52" s="82">
        <v>12.77</v>
      </c>
      <c r="C52" s="82">
        <v>2.95</v>
      </c>
      <c r="D52" s="82">
        <v>2.0299999999999998</v>
      </c>
    </row>
    <row r="53" spans="1:4" x14ac:dyDescent="0.25">
      <c r="A53" s="81">
        <v>74</v>
      </c>
      <c r="B53" s="82">
        <v>12.13</v>
      </c>
      <c r="C53" s="82">
        <v>2.81</v>
      </c>
      <c r="D53" s="82">
        <v>1.86</v>
      </c>
    </row>
    <row r="54" spans="1:4" x14ac:dyDescent="0.25">
      <c r="A54" s="81">
        <v>75</v>
      </c>
      <c r="B54" s="82">
        <v>11.49</v>
      </c>
      <c r="C54" s="82">
        <v>2.67</v>
      </c>
      <c r="D54" s="82">
        <v>1.69</v>
      </c>
    </row>
    <row r="55" spans="1:4" x14ac:dyDescent="0.25">
      <c r="A55" s="81">
        <v>76</v>
      </c>
      <c r="B55" s="82">
        <v>10.87</v>
      </c>
      <c r="C55" s="82">
        <v>2.63</v>
      </c>
      <c r="D55" s="82">
        <v>1.53</v>
      </c>
    </row>
    <row r="56" spans="1:4" x14ac:dyDescent="0.25">
      <c r="A56" s="81">
        <v>77</v>
      </c>
      <c r="B56" s="82">
        <v>10.25</v>
      </c>
      <c r="C56" s="82">
        <v>2.6</v>
      </c>
      <c r="D56" s="82">
        <v>1.38</v>
      </c>
    </row>
    <row r="57" spans="1:4" x14ac:dyDescent="0.25">
      <c r="A57" s="81">
        <v>78</v>
      </c>
      <c r="B57" s="82">
        <v>9.64</v>
      </c>
      <c r="C57" s="82">
        <v>2.5499999999999998</v>
      </c>
      <c r="D57" s="82">
        <v>1.24</v>
      </c>
    </row>
    <row r="58" spans="1:4" x14ac:dyDescent="0.25">
      <c r="A58" s="81">
        <v>79</v>
      </c>
      <c r="B58" s="82">
        <v>9.0500000000000007</v>
      </c>
      <c r="C58" s="82">
        <v>2.33</v>
      </c>
      <c r="D58" s="82">
        <v>1.1000000000000001</v>
      </c>
    </row>
    <row r="59" spans="1:4" x14ac:dyDescent="0.25">
      <c r="A59" s="81">
        <v>80</v>
      </c>
      <c r="B59" s="82">
        <v>8.4700000000000006</v>
      </c>
      <c r="C59" s="82">
        <v>2.1</v>
      </c>
      <c r="D59" s="82">
        <v>0.98</v>
      </c>
    </row>
    <row r="60" spans="1:4" x14ac:dyDescent="0.25">
      <c r="A60" s="81">
        <v>81</v>
      </c>
      <c r="B60" s="82">
        <v>7.91</v>
      </c>
      <c r="C60" s="82">
        <v>2.0499999999999998</v>
      </c>
      <c r="D60" s="82">
        <v>0.87</v>
      </c>
    </row>
    <row r="61" spans="1:4" x14ac:dyDescent="0.25">
      <c r="A61" s="81">
        <v>82</v>
      </c>
      <c r="B61" s="82">
        <v>7.37</v>
      </c>
      <c r="C61" s="82">
        <v>1.99</v>
      </c>
      <c r="D61" s="82">
        <v>0.77</v>
      </c>
    </row>
    <row r="62" spans="1:4" x14ac:dyDescent="0.25">
      <c r="A62" s="81">
        <v>83</v>
      </c>
      <c r="B62" s="82">
        <v>6.85</v>
      </c>
      <c r="C62" s="82">
        <v>1.93</v>
      </c>
      <c r="D62" s="82">
        <v>0.67</v>
      </c>
    </row>
    <row r="63" spans="1:4" x14ac:dyDescent="0.25">
      <c r="A63" s="81">
        <v>84</v>
      </c>
      <c r="B63" s="82">
        <v>6.36</v>
      </c>
      <c r="C63" s="82">
        <v>1.68</v>
      </c>
      <c r="D63" s="82">
        <v>0.59</v>
      </c>
    </row>
    <row r="64" spans="1:4" x14ac:dyDescent="0.25">
      <c r="A64" s="81">
        <v>85</v>
      </c>
      <c r="B64" s="82">
        <v>5.88</v>
      </c>
      <c r="C64" s="82">
        <v>1.43</v>
      </c>
      <c r="D64" s="82">
        <v>0.51</v>
      </c>
    </row>
    <row r="65" spans="1:4" x14ac:dyDescent="0.25">
      <c r="A65" s="81">
        <v>86</v>
      </c>
      <c r="B65" s="82">
        <v>5.43</v>
      </c>
      <c r="C65" s="82">
        <v>1.37</v>
      </c>
      <c r="D65" s="82">
        <v>0.44</v>
      </c>
    </row>
    <row r="66" spans="1:4" x14ac:dyDescent="0.25">
      <c r="A66" s="81">
        <v>87</v>
      </c>
      <c r="B66" s="82">
        <v>5.01</v>
      </c>
      <c r="C66" s="82">
        <v>1.31</v>
      </c>
      <c r="D66" s="82">
        <v>0.38</v>
      </c>
    </row>
    <row r="67" spans="1:4" x14ac:dyDescent="0.25">
      <c r="A67" s="81">
        <v>88</v>
      </c>
      <c r="B67" s="82">
        <v>4.6100000000000003</v>
      </c>
      <c r="C67" s="82">
        <v>1.24</v>
      </c>
      <c r="D67" s="82">
        <v>0.33</v>
      </c>
    </row>
    <row r="68" spans="1:4" x14ac:dyDescent="0.25">
      <c r="A68" s="81">
        <v>89</v>
      </c>
      <c r="B68" s="82">
        <v>4.24</v>
      </c>
      <c r="C68" s="82">
        <v>1</v>
      </c>
      <c r="D68" s="82">
        <v>0.28000000000000003</v>
      </c>
    </row>
    <row r="69" spans="1:4" x14ac:dyDescent="0.25">
      <c r="A69" s="81">
        <v>90</v>
      </c>
      <c r="B69" s="82">
        <v>3.9</v>
      </c>
      <c r="C69" s="82">
        <v>0.76</v>
      </c>
      <c r="D69" s="82">
        <v>0.24</v>
      </c>
    </row>
    <row r="70" spans="1:4" x14ac:dyDescent="0.25">
      <c r="A70" s="81">
        <v>91</v>
      </c>
      <c r="B70" s="82">
        <v>3.58</v>
      </c>
      <c r="C70" s="82">
        <v>0.72</v>
      </c>
      <c r="D70" s="82">
        <v>0.21</v>
      </c>
    </row>
    <row r="71" spans="1:4" x14ac:dyDescent="0.25">
      <c r="A71" s="81">
        <v>92</v>
      </c>
      <c r="B71" s="82">
        <v>3.29</v>
      </c>
      <c r="C71" s="82">
        <v>0.67</v>
      </c>
      <c r="D71" s="82">
        <v>0.18</v>
      </c>
    </row>
    <row r="72" spans="1:4" x14ac:dyDescent="0.25">
      <c r="A72" s="81">
        <v>93</v>
      </c>
      <c r="B72" s="82">
        <v>3.03</v>
      </c>
      <c r="C72" s="82">
        <v>0.63</v>
      </c>
      <c r="D72" s="82">
        <v>0.15</v>
      </c>
    </row>
    <row r="73" spans="1:4" x14ac:dyDescent="0.25">
      <c r="A73" s="81">
        <v>94</v>
      </c>
      <c r="B73" s="82">
        <v>2.8</v>
      </c>
      <c r="C73" s="82">
        <v>0.59</v>
      </c>
      <c r="D73" s="82">
        <v>0.13</v>
      </c>
    </row>
    <row r="74" spans="1:4" x14ac:dyDescent="0.25">
      <c r="A74" s="81">
        <v>95</v>
      </c>
      <c r="B74" s="82">
        <v>2.59</v>
      </c>
      <c r="C74" s="82">
        <v>0.55000000000000004</v>
      </c>
      <c r="D74" s="82">
        <v>0.11</v>
      </c>
    </row>
  </sheetData>
  <sheetProtection algorithmName="SHA-512" hashValue="G0yLkob20OhUMiif7tLxEMbdioYpKHTu6d7qKv6tv2ZffBtjabNsUD9xaig6nKOvrfL3YbHnm97Grz2LAox8JA==" saltValue="pKdktTaAJ8wBSL5Yz0gV7A==" spinCount="100000" sheet="1" objects="1" scenarios="1"/>
  <conditionalFormatting sqref="A6:A21">
    <cfRule type="expression" dxfId="683" priority="7" stopIfTrue="1">
      <formula>MOD(ROW(),2)=0</formula>
    </cfRule>
    <cfRule type="expression" dxfId="682" priority="8" stopIfTrue="1">
      <formula>MOD(ROW(),2)&lt;&gt;0</formula>
    </cfRule>
  </conditionalFormatting>
  <conditionalFormatting sqref="A26:A74">
    <cfRule type="expression" dxfId="681" priority="17" stopIfTrue="1">
      <formula>MOD(ROW(),2)=0</formula>
    </cfRule>
    <cfRule type="expression" dxfId="680" priority="18" stopIfTrue="1">
      <formula>MOD(ROW(),2)&lt;&gt;0</formula>
    </cfRule>
  </conditionalFormatting>
  <conditionalFormatting sqref="B6:D21">
    <cfRule type="expression" dxfId="679" priority="1" stopIfTrue="1">
      <formula>MOD(ROW(),2)=0</formula>
    </cfRule>
    <cfRule type="expression" dxfId="678" priority="2" stopIfTrue="1">
      <formula>MOD(ROW(),2)&lt;&gt;0</formula>
    </cfRule>
  </conditionalFormatting>
  <conditionalFormatting sqref="B26:D74">
    <cfRule type="expression" dxfId="677" priority="19" stopIfTrue="1">
      <formula>MOD(ROW(),2)=0</formula>
    </cfRule>
    <cfRule type="expression" dxfId="676" priority="20"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9">
    <tabColor theme="4"/>
  </sheetPr>
  <dimension ref="A1:I224"/>
  <sheetViews>
    <sheetView view="pageBreakPreview" zoomScale="60" zoomScaleNormal="100" workbookViewId="0">
      <selection activeCell="E11" sqref="E11:G224"/>
    </sheetView>
  </sheetViews>
  <sheetFormatPr defaultRowHeight="12.5" x14ac:dyDescent="0.25"/>
  <cols>
    <col min="2" max="2" width="3.453125" style="12" customWidth="1"/>
    <col min="3" max="3" width="7" style="12" customWidth="1"/>
    <col min="4" max="4" width="62" customWidth="1"/>
    <col min="5" max="6" width="16.54296875" style="12" customWidth="1"/>
    <col min="7" max="7" width="19.453125" style="12" customWidth="1"/>
  </cols>
  <sheetData>
    <row r="1" spans="1:9" ht="20" x14ac:dyDescent="0.4">
      <c r="A1" s="4" t="s">
        <v>0</v>
      </c>
      <c r="B1" s="13"/>
      <c r="C1" s="13"/>
      <c r="D1" s="10"/>
      <c r="E1" s="13"/>
      <c r="F1" s="13"/>
      <c r="G1" s="13"/>
      <c r="H1" s="10"/>
      <c r="I1" s="10"/>
    </row>
    <row r="2" spans="1:9" ht="15.5" x14ac:dyDescent="0.35">
      <c r="A2" s="11" t="str">
        <f>IF(title="&gt; Enter workbook title here","Enter workbook title in Cover sheet",title)</f>
        <v>Police_EW - Consolidated Factor Spreadsheet</v>
      </c>
      <c r="B2" s="14"/>
      <c r="C2" s="14"/>
      <c r="D2" s="9"/>
      <c r="E2" s="14"/>
      <c r="F2" s="14"/>
      <c r="G2" s="14"/>
      <c r="H2" s="9"/>
      <c r="I2" s="9"/>
    </row>
    <row r="3" spans="1:9" ht="15.5" x14ac:dyDescent="0.35">
      <c r="A3" s="6" t="s">
        <v>68</v>
      </c>
      <c r="B3" s="14"/>
      <c r="C3" s="14"/>
      <c r="D3" s="9"/>
      <c r="E3" s="14"/>
      <c r="F3" s="14"/>
      <c r="G3" s="14"/>
      <c r="H3" s="9"/>
      <c r="I3" s="9"/>
    </row>
    <row r="4" spans="1:9" x14ac:dyDescent="0.25">
      <c r="A4" s="7" t="str">
        <f ca="1">CELL("filename",A1)</f>
        <v>https://tris42.sharepoint.com/sites/gad_wrkgrp_actuarial/pspsactuarialwork/Central/Factors &amp; Guidance/2024 Guidance Review/4. Online portal/3. Import data/3. Factor tables/0_client_friendly/Ready to be uploaded/2025-03/[Police EW Consolidated Factors 2025-02.xlsx]Summary - Police_EW</v>
      </c>
    </row>
    <row r="7" spans="1:9" ht="13" x14ac:dyDescent="0.3">
      <c r="E7" s="30" t="s">
        <v>69</v>
      </c>
      <c r="F7" s="30" t="s">
        <v>70</v>
      </c>
      <c r="G7" s="30" t="s">
        <v>71</v>
      </c>
    </row>
    <row r="8" spans="1:9" ht="13" x14ac:dyDescent="0.3">
      <c r="B8" s="32" t="s">
        <v>72</v>
      </c>
      <c r="C8" s="21"/>
      <c r="D8" s="15"/>
      <c r="E8" s="31">
        <v>2015</v>
      </c>
      <c r="F8" s="31">
        <v>2006</v>
      </c>
      <c r="G8" s="34">
        <v>1987</v>
      </c>
    </row>
    <row r="9" spans="1:9" x14ac:dyDescent="0.25">
      <c r="B9" s="23"/>
      <c r="C9" s="22"/>
      <c r="D9" s="17"/>
      <c r="E9" s="16"/>
      <c r="F9" s="16"/>
      <c r="G9" s="16"/>
    </row>
    <row r="10" spans="1:9" ht="13" x14ac:dyDescent="0.3">
      <c r="B10" s="33" t="s">
        <v>73</v>
      </c>
      <c r="D10" s="18"/>
      <c r="E10" s="20"/>
      <c r="F10" s="20"/>
      <c r="G10" s="20"/>
    </row>
    <row r="11" spans="1:9" x14ac:dyDescent="0.25">
      <c r="B11" s="24" t="s">
        <v>74</v>
      </c>
      <c r="C11" s="12">
        <v>101</v>
      </c>
      <c r="D11" s="18"/>
      <c r="E11" s="35"/>
      <c r="F11" s="35"/>
      <c r="G11" s="35"/>
    </row>
    <row r="12" spans="1:9" x14ac:dyDescent="0.25">
      <c r="B12" s="24" t="s">
        <v>74</v>
      </c>
      <c r="C12" s="12">
        <v>102</v>
      </c>
      <c r="D12" s="18"/>
      <c r="E12" s="35"/>
      <c r="F12" s="35"/>
      <c r="G12" s="35"/>
    </row>
    <row r="13" spans="1:9" x14ac:dyDescent="0.25">
      <c r="B13" s="24" t="s">
        <v>74</v>
      </c>
      <c r="C13" s="12">
        <v>103</v>
      </c>
      <c r="D13" s="18"/>
      <c r="E13" s="35"/>
      <c r="F13" s="35"/>
      <c r="G13" s="35"/>
    </row>
    <row r="14" spans="1:9" x14ac:dyDescent="0.25">
      <c r="B14" s="24" t="s">
        <v>74</v>
      </c>
      <c r="C14" s="12">
        <v>104</v>
      </c>
      <c r="D14" s="18"/>
      <c r="E14" s="35"/>
      <c r="F14" s="35"/>
      <c r="G14" s="35"/>
    </row>
    <row r="15" spans="1:9" x14ac:dyDescent="0.25">
      <c r="B15" s="24" t="s">
        <v>74</v>
      </c>
      <c r="C15" s="12">
        <v>105</v>
      </c>
      <c r="D15" s="18"/>
      <c r="E15" s="35"/>
      <c r="F15" s="35"/>
      <c r="G15" s="35"/>
    </row>
    <row r="16" spans="1:9" x14ac:dyDescent="0.25">
      <c r="B16" s="24" t="s">
        <v>74</v>
      </c>
      <c r="C16" s="12">
        <v>106</v>
      </c>
      <c r="D16" s="18"/>
      <c r="E16" s="35"/>
      <c r="F16" s="35"/>
      <c r="G16" s="35"/>
    </row>
    <row r="17" spans="2:8" x14ac:dyDescent="0.25">
      <c r="B17" s="24" t="s">
        <v>74</v>
      </c>
      <c r="C17" s="12">
        <v>107</v>
      </c>
      <c r="D17" s="18"/>
      <c r="E17" s="35"/>
      <c r="F17" s="35"/>
      <c r="G17" s="35"/>
    </row>
    <row r="18" spans="2:8" x14ac:dyDescent="0.25">
      <c r="B18" s="24" t="s">
        <v>74</v>
      </c>
      <c r="C18" s="12">
        <v>108</v>
      </c>
      <c r="D18" s="18"/>
      <c r="E18" s="35"/>
      <c r="F18" s="35"/>
      <c r="G18" s="35"/>
    </row>
    <row r="19" spans="2:8" x14ac:dyDescent="0.25">
      <c r="B19" s="24" t="s">
        <v>74</v>
      </c>
      <c r="C19" s="12">
        <v>109</v>
      </c>
      <c r="D19" s="18"/>
      <c r="E19" s="35"/>
      <c r="F19" s="35"/>
      <c r="G19" s="35"/>
    </row>
    <row r="20" spans="2:8" x14ac:dyDescent="0.25">
      <c r="B20" s="24" t="s">
        <v>74</v>
      </c>
      <c r="C20" s="12">
        <v>110</v>
      </c>
      <c r="D20" s="18"/>
      <c r="E20" s="35"/>
      <c r="F20" s="35"/>
      <c r="G20" s="35"/>
    </row>
    <row r="21" spans="2:8" x14ac:dyDescent="0.25">
      <c r="B21" s="24" t="s">
        <v>74</v>
      </c>
      <c r="C21" s="12">
        <v>111</v>
      </c>
      <c r="D21" s="18"/>
      <c r="E21" s="35"/>
      <c r="F21" s="35"/>
      <c r="G21" s="35"/>
    </row>
    <row r="22" spans="2:8" x14ac:dyDescent="0.25">
      <c r="B22" s="24" t="s">
        <v>74</v>
      </c>
      <c r="C22" s="12">
        <v>112</v>
      </c>
      <c r="D22" s="18"/>
      <c r="E22" s="35"/>
      <c r="F22" s="35"/>
      <c r="G22" s="35"/>
    </row>
    <row r="23" spans="2:8" x14ac:dyDescent="0.25">
      <c r="B23" s="24" t="s">
        <v>74</v>
      </c>
      <c r="C23" s="12">
        <v>113</v>
      </c>
      <c r="D23" s="18"/>
      <c r="E23" s="35"/>
      <c r="F23" s="35"/>
      <c r="G23" s="35"/>
    </row>
    <row r="24" spans="2:8" x14ac:dyDescent="0.25">
      <c r="B24" s="24" t="s">
        <v>74</v>
      </c>
      <c r="C24" s="12">
        <v>114</v>
      </c>
      <c r="D24" s="18"/>
      <c r="E24" s="35"/>
      <c r="F24" s="35"/>
      <c r="G24" s="35"/>
    </row>
    <row r="25" spans="2:8" x14ac:dyDescent="0.25">
      <c r="B25" s="24" t="s">
        <v>74</v>
      </c>
      <c r="C25" s="12">
        <v>115</v>
      </c>
      <c r="D25" s="18"/>
      <c r="E25" s="35"/>
      <c r="F25" s="35"/>
      <c r="G25" s="35"/>
    </row>
    <row r="26" spans="2:8" x14ac:dyDescent="0.25">
      <c r="B26" s="24" t="s">
        <v>74</v>
      </c>
      <c r="C26" s="12">
        <v>116</v>
      </c>
      <c r="D26" s="18"/>
      <c r="E26" s="35"/>
      <c r="F26" s="35"/>
      <c r="G26" s="35"/>
    </row>
    <row r="27" spans="2:8" x14ac:dyDescent="0.25">
      <c r="B27" s="24" t="s">
        <v>74</v>
      </c>
      <c r="C27" s="12">
        <v>117</v>
      </c>
      <c r="D27" s="18"/>
      <c r="E27" s="35"/>
      <c r="F27" s="35"/>
      <c r="G27" s="35"/>
    </row>
    <row r="28" spans="2:8" x14ac:dyDescent="0.25">
      <c r="B28" s="24" t="s">
        <v>74</v>
      </c>
      <c r="C28" s="12">
        <v>118</v>
      </c>
      <c r="D28" s="18"/>
      <c r="E28" s="35"/>
      <c r="F28" s="35"/>
      <c r="G28" s="35"/>
    </row>
    <row r="29" spans="2:8" x14ac:dyDescent="0.25">
      <c r="B29" s="24" t="s">
        <v>74</v>
      </c>
      <c r="C29" s="12">
        <v>119</v>
      </c>
      <c r="D29" s="18"/>
      <c r="E29" s="35"/>
      <c r="F29" s="35"/>
      <c r="G29" s="35"/>
    </row>
    <row r="30" spans="2:8" x14ac:dyDescent="0.25">
      <c r="B30" s="24" t="s">
        <v>74</v>
      </c>
      <c r="C30" s="12">
        <v>120</v>
      </c>
      <c r="D30" s="18"/>
      <c r="E30" s="35"/>
      <c r="F30" s="35"/>
      <c r="G30" s="35"/>
    </row>
    <row r="31" spans="2:8" x14ac:dyDescent="0.25">
      <c r="B31" s="24" t="s">
        <v>74</v>
      </c>
      <c r="C31" s="12">
        <v>121</v>
      </c>
      <c r="E31" s="36"/>
      <c r="F31" s="36"/>
      <c r="G31" s="36"/>
      <c r="H31" s="29"/>
    </row>
    <row r="32" spans="2:8" x14ac:dyDescent="0.25">
      <c r="B32" s="24" t="s">
        <v>74</v>
      </c>
      <c r="C32" s="12">
        <v>122</v>
      </c>
      <c r="D32" s="18"/>
      <c r="E32" s="35"/>
      <c r="F32" s="35"/>
      <c r="G32" s="35"/>
    </row>
    <row r="33" spans="2:8" x14ac:dyDescent="0.25">
      <c r="B33" s="24" t="s">
        <v>74</v>
      </c>
      <c r="C33" s="12">
        <v>123</v>
      </c>
      <c r="D33" s="18"/>
      <c r="E33" s="35"/>
      <c r="F33" s="35"/>
      <c r="G33" s="35"/>
    </row>
    <row r="34" spans="2:8" x14ac:dyDescent="0.25">
      <c r="B34" s="24" t="s">
        <v>74</v>
      </c>
      <c r="C34" s="12">
        <v>124</v>
      </c>
      <c r="D34" s="18"/>
      <c r="E34" s="35"/>
      <c r="F34" s="35"/>
      <c r="G34" s="35"/>
    </row>
    <row r="35" spans="2:8" x14ac:dyDescent="0.25">
      <c r="B35" s="24" t="s">
        <v>74</v>
      </c>
      <c r="C35" s="12">
        <v>125</v>
      </c>
      <c r="D35" s="18"/>
      <c r="E35" s="35"/>
      <c r="F35" s="35"/>
      <c r="G35" s="35"/>
      <c r="H35" s="28"/>
    </row>
    <row r="36" spans="2:8" x14ac:dyDescent="0.25">
      <c r="B36" s="25"/>
      <c r="C36" s="22"/>
      <c r="D36" s="17"/>
      <c r="E36" s="37"/>
      <c r="F36" s="37"/>
      <c r="G36" s="37"/>
    </row>
    <row r="37" spans="2:8" ht="13" x14ac:dyDescent="0.3">
      <c r="B37" s="33" t="s">
        <v>75</v>
      </c>
      <c r="D37" s="18"/>
      <c r="E37" s="35"/>
      <c r="F37" s="35"/>
      <c r="G37" s="35"/>
    </row>
    <row r="38" spans="2:8" x14ac:dyDescent="0.25">
      <c r="B38" s="24" t="s">
        <v>74</v>
      </c>
      <c r="C38" s="12">
        <v>201</v>
      </c>
      <c r="D38" s="18"/>
      <c r="E38" s="35"/>
      <c r="F38" s="35"/>
      <c r="G38" s="35"/>
    </row>
    <row r="39" spans="2:8" x14ac:dyDescent="0.25">
      <c r="B39" s="24" t="s">
        <v>74</v>
      </c>
      <c r="C39" s="12">
        <v>202</v>
      </c>
      <c r="D39" s="18"/>
      <c r="E39" s="35"/>
      <c r="F39" s="35"/>
      <c r="G39" s="35"/>
    </row>
    <row r="40" spans="2:8" x14ac:dyDescent="0.25">
      <c r="B40" s="24" t="s">
        <v>74</v>
      </c>
      <c r="C40" s="12">
        <v>203</v>
      </c>
      <c r="D40" s="18"/>
      <c r="E40" s="35"/>
      <c r="F40" s="35"/>
      <c r="G40" s="35"/>
    </row>
    <row r="41" spans="2:8" x14ac:dyDescent="0.25">
      <c r="B41" s="24" t="s">
        <v>74</v>
      </c>
      <c r="C41" s="12">
        <v>204</v>
      </c>
      <c r="D41" s="18"/>
      <c r="E41" s="35"/>
      <c r="F41" s="35"/>
      <c r="G41" s="35"/>
    </row>
    <row r="42" spans="2:8" x14ac:dyDescent="0.25">
      <c r="B42" s="24" t="s">
        <v>74</v>
      </c>
      <c r="C42" s="12">
        <v>205</v>
      </c>
      <c r="D42" s="18"/>
      <c r="E42" s="35"/>
      <c r="F42" s="35"/>
      <c r="G42" s="35"/>
    </row>
    <row r="43" spans="2:8" x14ac:dyDescent="0.25">
      <c r="B43" s="24" t="s">
        <v>74</v>
      </c>
      <c r="C43" s="12">
        <v>206</v>
      </c>
      <c r="D43" s="18"/>
      <c r="E43" s="35"/>
      <c r="F43" s="35"/>
      <c r="G43" s="35"/>
    </row>
    <row r="44" spans="2:8" x14ac:dyDescent="0.25">
      <c r="B44" s="24" t="s">
        <v>74</v>
      </c>
      <c r="C44" s="12">
        <v>207</v>
      </c>
      <c r="D44" s="18"/>
      <c r="E44" s="35"/>
      <c r="F44" s="35"/>
      <c r="G44" s="35"/>
    </row>
    <row r="45" spans="2:8" x14ac:dyDescent="0.25">
      <c r="B45" s="24" t="s">
        <v>74</v>
      </c>
      <c r="C45" s="12">
        <v>208</v>
      </c>
      <c r="D45" s="18"/>
      <c r="E45" s="35"/>
      <c r="F45" s="35"/>
      <c r="G45" s="35"/>
    </row>
    <row r="46" spans="2:8" x14ac:dyDescent="0.25">
      <c r="B46" s="24" t="s">
        <v>74</v>
      </c>
      <c r="C46" s="12">
        <v>209</v>
      </c>
      <c r="D46" s="18"/>
      <c r="E46" s="35"/>
      <c r="F46" s="35"/>
      <c r="G46" s="35"/>
    </row>
    <row r="47" spans="2:8" x14ac:dyDescent="0.25">
      <c r="B47" s="24" t="s">
        <v>74</v>
      </c>
      <c r="C47" s="12">
        <v>210</v>
      </c>
      <c r="D47" s="18"/>
      <c r="E47" s="35"/>
      <c r="F47" s="35"/>
      <c r="G47" s="35"/>
    </row>
    <row r="48" spans="2:8" x14ac:dyDescent="0.25">
      <c r="B48" s="24" t="s">
        <v>74</v>
      </c>
      <c r="C48" s="12">
        <v>211</v>
      </c>
      <c r="D48" s="18"/>
      <c r="E48" s="35"/>
      <c r="F48" s="35"/>
      <c r="G48" s="35"/>
    </row>
    <row r="49" spans="2:7" x14ac:dyDescent="0.25">
      <c r="B49" s="24" t="s">
        <v>74</v>
      </c>
      <c r="C49" s="12">
        <v>212</v>
      </c>
      <c r="D49" s="18"/>
      <c r="E49" s="35"/>
      <c r="F49" s="35"/>
      <c r="G49" s="35"/>
    </row>
    <row r="50" spans="2:7" x14ac:dyDescent="0.25">
      <c r="B50" s="24" t="s">
        <v>74</v>
      </c>
      <c r="C50" s="12">
        <v>213</v>
      </c>
      <c r="D50" s="18"/>
      <c r="E50" s="35"/>
      <c r="F50" s="35"/>
      <c r="G50" s="35"/>
    </row>
    <row r="51" spans="2:7" x14ac:dyDescent="0.25">
      <c r="B51" s="24" t="s">
        <v>74</v>
      </c>
      <c r="C51" s="12">
        <v>214</v>
      </c>
      <c r="D51" s="18"/>
      <c r="E51" s="35"/>
      <c r="F51" s="35"/>
      <c r="G51" s="35"/>
    </row>
    <row r="52" spans="2:7" x14ac:dyDescent="0.25">
      <c r="B52" s="24" t="s">
        <v>74</v>
      </c>
      <c r="C52" s="12">
        <v>215</v>
      </c>
      <c r="D52" s="18"/>
      <c r="E52" s="35"/>
      <c r="F52" s="35"/>
      <c r="G52" s="35"/>
    </row>
    <row r="53" spans="2:7" x14ac:dyDescent="0.25">
      <c r="B53" s="24" t="s">
        <v>74</v>
      </c>
      <c r="C53" s="12">
        <v>216</v>
      </c>
      <c r="D53" s="18"/>
      <c r="E53" s="35"/>
      <c r="F53" s="35"/>
      <c r="G53" s="35"/>
    </row>
    <row r="54" spans="2:7" x14ac:dyDescent="0.25">
      <c r="B54" s="24" t="s">
        <v>74</v>
      </c>
      <c r="C54" s="12">
        <v>217</v>
      </c>
      <c r="D54" s="18"/>
      <c r="E54" s="35"/>
      <c r="F54" s="35"/>
      <c r="G54" s="35"/>
    </row>
    <row r="55" spans="2:7" x14ac:dyDescent="0.25">
      <c r="B55" s="24" t="s">
        <v>74</v>
      </c>
      <c r="C55" s="12">
        <v>218</v>
      </c>
      <c r="D55" s="18"/>
      <c r="E55" s="35"/>
      <c r="F55" s="35"/>
      <c r="G55" s="35"/>
    </row>
    <row r="56" spans="2:7" x14ac:dyDescent="0.25">
      <c r="B56" s="24" t="s">
        <v>74</v>
      </c>
      <c r="C56" s="12">
        <v>219</v>
      </c>
      <c r="D56" s="18"/>
      <c r="E56" s="35"/>
      <c r="F56" s="35"/>
      <c r="G56" s="35"/>
    </row>
    <row r="57" spans="2:7" x14ac:dyDescent="0.25">
      <c r="B57" s="24" t="s">
        <v>74</v>
      </c>
      <c r="C57" s="12">
        <v>220</v>
      </c>
      <c r="D57" s="18"/>
      <c r="E57" s="35"/>
      <c r="F57" s="35"/>
      <c r="G57" s="35"/>
    </row>
    <row r="58" spans="2:7" x14ac:dyDescent="0.25">
      <c r="B58" s="24" t="s">
        <v>74</v>
      </c>
      <c r="C58" s="12">
        <v>221</v>
      </c>
      <c r="D58" s="18"/>
      <c r="E58" s="35"/>
      <c r="F58" s="35"/>
      <c r="G58" s="35"/>
    </row>
    <row r="59" spans="2:7" x14ac:dyDescent="0.25">
      <c r="B59" s="24" t="s">
        <v>74</v>
      </c>
      <c r="C59" s="12">
        <v>222</v>
      </c>
      <c r="D59" s="18"/>
      <c r="E59" s="35"/>
      <c r="F59" s="35"/>
      <c r="G59" s="35"/>
    </row>
    <row r="60" spans="2:7" x14ac:dyDescent="0.25">
      <c r="B60" s="24" t="s">
        <v>74</v>
      </c>
      <c r="C60" s="12">
        <v>223</v>
      </c>
      <c r="D60" s="18"/>
      <c r="E60" s="35"/>
      <c r="F60" s="35"/>
      <c r="G60" s="35"/>
    </row>
    <row r="61" spans="2:7" x14ac:dyDescent="0.25">
      <c r="B61" s="24" t="s">
        <v>74</v>
      </c>
      <c r="C61" s="12">
        <v>224</v>
      </c>
      <c r="D61" s="18"/>
      <c r="E61" s="35"/>
      <c r="F61" s="35"/>
      <c r="G61" s="35"/>
    </row>
    <row r="62" spans="2:7" x14ac:dyDescent="0.25">
      <c r="B62" s="24" t="s">
        <v>74</v>
      </c>
      <c r="C62" s="12">
        <v>225</v>
      </c>
      <c r="D62" s="19"/>
      <c r="E62" s="38"/>
      <c r="F62" s="38"/>
      <c r="G62" s="38"/>
    </row>
    <row r="63" spans="2:7" x14ac:dyDescent="0.25">
      <c r="B63" s="25"/>
      <c r="C63" s="22"/>
      <c r="D63" s="17"/>
      <c r="E63" s="37"/>
      <c r="F63" s="37"/>
      <c r="G63" s="37"/>
    </row>
    <row r="64" spans="2:7" ht="13" x14ac:dyDescent="0.3">
      <c r="B64" s="33" t="s">
        <v>76</v>
      </c>
      <c r="D64" s="18"/>
      <c r="E64" s="35"/>
      <c r="F64" s="35"/>
      <c r="G64" s="35"/>
    </row>
    <row r="65" spans="2:7" x14ac:dyDescent="0.25">
      <c r="B65" s="24" t="s">
        <v>74</v>
      </c>
      <c r="C65" s="12">
        <v>301</v>
      </c>
      <c r="D65" s="18"/>
      <c r="E65" s="35"/>
      <c r="F65" s="35"/>
      <c r="G65" s="35"/>
    </row>
    <row r="66" spans="2:7" x14ac:dyDescent="0.25">
      <c r="B66" s="24" t="s">
        <v>74</v>
      </c>
      <c r="C66" s="12">
        <v>302</v>
      </c>
      <c r="D66" s="18"/>
      <c r="E66" s="35"/>
      <c r="F66" s="35"/>
      <c r="G66" s="35"/>
    </row>
    <row r="67" spans="2:7" x14ac:dyDescent="0.25">
      <c r="B67" s="24" t="s">
        <v>74</v>
      </c>
      <c r="C67" s="12">
        <v>303</v>
      </c>
      <c r="D67" s="18"/>
      <c r="E67" s="35"/>
      <c r="F67" s="35"/>
      <c r="G67" s="35"/>
    </row>
    <row r="68" spans="2:7" x14ac:dyDescent="0.25">
      <c r="B68" s="24" t="s">
        <v>74</v>
      </c>
      <c r="C68" s="12">
        <v>304</v>
      </c>
      <c r="D68" s="18"/>
      <c r="E68" s="35"/>
      <c r="F68" s="35"/>
      <c r="G68" s="35"/>
    </row>
    <row r="69" spans="2:7" x14ac:dyDescent="0.25">
      <c r="B69" s="24" t="s">
        <v>74</v>
      </c>
      <c r="C69" s="12">
        <v>305</v>
      </c>
      <c r="D69" s="18"/>
      <c r="E69" s="35"/>
      <c r="F69" s="35"/>
      <c r="G69" s="35"/>
    </row>
    <row r="70" spans="2:7" x14ac:dyDescent="0.25">
      <c r="B70" s="24" t="s">
        <v>74</v>
      </c>
      <c r="C70" s="12">
        <v>306</v>
      </c>
      <c r="D70" s="18"/>
      <c r="E70" s="35"/>
      <c r="F70" s="35"/>
      <c r="G70" s="35"/>
    </row>
    <row r="71" spans="2:7" x14ac:dyDescent="0.25">
      <c r="B71" s="24" t="s">
        <v>74</v>
      </c>
      <c r="C71" s="12">
        <v>307</v>
      </c>
      <c r="D71" s="18"/>
      <c r="E71" s="35"/>
      <c r="F71" s="35"/>
      <c r="G71" s="35"/>
    </row>
    <row r="72" spans="2:7" x14ac:dyDescent="0.25">
      <c r="B72" s="24" t="s">
        <v>74</v>
      </c>
      <c r="C72" s="12">
        <v>308</v>
      </c>
      <c r="D72" s="18"/>
      <c r="E72" s="35"/>
      <c r="F72" s="35"/>
      <c r="G72" s="35"/>
    </row>
    <row r="73" spans="2:7" x14ac:dyDescent="0.25">
      <c r="B73" s="24" t="s">
        <v>74</v>
      </c>
      <c r="C73" s="12">
        <v>309</v>
      </c>
      <c r="D73" s="18"/>
      <c r="E73" s="35"/>
      <c r="F73" s="35"/>
      <c r="G73" s="35"/>
    </row>
    <row r="74" spans="2:7" x14ac:dyDescent="0.25">
      <c r="B74" s="24" t="s">
        <v>74</v>
      </c>
      <c r="C74" s="12">
        <v>310</v>
      </c>
      <c r="D74" s="18"/>
      <c r="E74" s="35"/>
      <c r="F74" s="35"/>
      <c r="G74" s="35"/>
    </row>
    <row r="75" spans="2:7" x14ac:dyDescent="0.25">
      <c r="B75" s="24" t="s">
        <v>74</v>
      </c>
      <c r="C75" s="12">
        <v>311</v>
      </c>
      <c r="D75" s="18"/>
      <c r="E75" s="35"/>
      <c r="F75" s="35"/>
      <c r="G75" s="35"/>
    </row>
    <row r="76" spans="2:7" x14ac:dyDescent="0.25">
      <c r="B76" s="24" t="s">
        <v>74</v>
      </c>
      <c r="C76" s="12">
        <v>312</v>
      </c>
      <c r="D76" s="18"/>
      <c r="E76" s="35"/>
      <c r="F76" s="35"/>
      <c r="G76" s="35"/>
    </row>
    <row r="77" spans="2:7" x14ac:dyDescent="0.25">
      <c r="B77" s="24" t="s">
        <v>74</v>
      </c>
      <c r="C77" s="12">
        <v>313</v>
      </c>
      <c r="D77" s="18"/>
      <c r="E77" s="35"/>
      <c r="F77" s="35"/>
      <c r="G77" s="35"/>
    </row>
    <row r="78" spans="2:7" x14ac:dyDescent="0.25">
      <c r="B78" s="24" t="s">
        <v>74</v>
      </c>
      <c r="C78" s="12">
        <v>314</v>
      </c>
      <c r="D78" s="18"/>
      <c r="E78" s="35"/>
      <c r="F78" s="35"/>
      <c r="G78" s="35"/>
    </row>
    <row r="79" spans="2:7" x14ac:dyDescent="0.25">
      <c r="B79" s="24" t="s">
        <v>74</v>
      </c>
      <c r="C79" s="12">
        <v>315</v>
      </c>
      <c r="D79" s="18"/>
      <c r="E79" s="35"/>
      <c r="F79" s="35"/>
      <c r="G79" s="35"/>
    </row>
    <row r="80" spans="2:7" x14ac:dyDescent="0.25">
      <c r="B80" s="24" t="s">
        <v>74</v>
      </c>
      <c r="C80" s="12">
        <v>316</v>
      </c>
      <c r="D80" s="18"/>
      <c r="E80" s="35"/>
      <c r="F80" s="35"/>
      <c r="G80" s="35"/>
    </row>
    <row r="81" spans="2:7" x14ac:dyDescent="0.25">
      <c r="B81" s="24" t="s">
        <v>74</v>
      </c>
      <c r="C81" s="12">
        <v>317</v>
      </c>
      <c r="D81" s="18"/>
      <c r="E81" s="35"/>
      <c r="F81" s="35"/>
      <c r="G81" s="35"/>
    </row>
    <row r="82" spans="2:7" x14ac:dyDescent="0.25">
      <c r="B82" s="24" t="s">
        <v>74</v>
      </c>
      <c r="C82" s="12">
        <v>318</v>
      </c>
      <c r="D82" s="18"/>
      <c r="E82" s="35"/>
      <c r="F82" s="35"/>
      <c r="G82" s="35"/>
    </row>
    <row r="83" spans="2:7" x14ac:dyDescent="0.25">
      <c r="B83" s="24" t="s">
        <v>74</v>
      </c>
      <c r="C83" s="12">
        <v>319</v>
      </c>
      <c r="D83" s="18"/>
      <c r="E83" s="35"/>
      <c r="F83" s="35"/>
      <c r="G83" s="35"/>
    </row>
    <row r="84" spans="2:7" x14ac:dyDescent="0.25">
      <c r="B84" s="24" t="s">
        <v>74</v>
      </c>
      <c r="C84" s="12">
        <v>320</v>
      </c>
      <c r="D84" s="18"/>
      <c r="E84" s="35"/>
      <c r="F84" s="35"/>
      <c r="G84" s="35"/>
    </row>
    <row r="85" spans="2:7" x14ac:dyDescent="0.25">
      <c r="B85" s="24" t="s">
        <v>74</v>
      </c>
      <c r="C85" s="12">
        <v>321</v>
      </c>
      <c r="D85" s="18"/>
      <c r="E85" s="35"/>
      <c r="F85" s="35"/>
      <c r="G85" s="35"/>
    </row>
    <row r="86" spans="2:7" x14ac:dyDescent="0.25">
      <c r="B86" s="24" t="s">
        <v>74</v>
      </c>
      <c r="C86" s="12">
        <v>322</v>
      </c>
      <c r="D86" s="18"/>
      <c r="E86" s="35"/>
      <c r="F86" s="35"/>
      <c r="G86" s="35"/>
    </row>
    <row r="87" spans="2:7" x14ac:dyDescent="0.25">
      <c r="B87" s="24" t="s">
        <v>74</v>
      </c>
      <c r="C87" s="12">
        <v>323</v>
      </c>
      <c r="D87" s="18"/>
      <c r="E87" s="35"/>
      <c r="F87" s="35"/>
      <c r="G87" s="35"/>
    </row>
    <row r="88" spans="2:7" x14ac:dyDescent="0.25">
      <c r="B88" s="24" t="s">
        <v>74</v>
      </c>
      <c r="C88" s="12">
        <v>324</v>
      </c>
      <c r="D88" s="18"/>
      <c r="E88" s="35"/>
      <c r="F88" s="35"/>
      <c r="G88" s="35"/>
    </row>
    <row r="89" spans="2:7" x14ac:dyDescent="0.25">
      <c r="B89" s="24" t="s">
        <v>74</v>
      </c>
      <c r="C89" s="12">
        <v>325</v>
      </c>
      <c r="D89" s="19"/>
      <c r="E89" s="38"/>
      <c r="F89" s="38"/>
      <c r="G89" s="38"/>
    </row>
    <row r="90" spans="2:7" x14ac:dyDescent="0.25">
      <c r="B90" s="25"/>
      <c r="C90" s="22"/>
      <c r="D90" s="17"/>
      <c r="E90" s="37"/>
      <c r="F90" s="37"/>
      <c r="G90" s="37"/>
    </row>
    <row r="91" spans="2:7" ht="13" x14ac:dyDescent="0.3">
      <c r="B91" s="33" t="s">
        <v>77</v>
      </c>
      <c r="D91" s="18"/>
      <c r="E91" s="35"/>
      <c r="F91" s="35"/>
      <c r="G91" s="35"/>
    </row>
    <row r="92" spans="2:7" x14ac:dyDescent="0.25">
      <c r="B92" s="24" t="s">
        <v>74</v>
      </c>
      <c r="C92" s="12">
        <v>401</v>
      </c>
      <c r="D92" s="18"/>
      <c r="E92" s="35"/>
      <c r="F92" s="35"/>
      <c r="G92" s="35"/>
    </row>
    <row r="93" spans="2:7" x14ac:dyDescent="0.25">
      <c r="B93" s="24" t="s">
        <v>74</v>
      </c>
      <c r="C93" s="12">
        <v>402</v>
      </c>
      <c r="D93" s="18"/>
      <c r="E93" s="35"/>
      <c r="F93" s="35"/>
      <c r="G93" s="35"/>
    </row>
    <row r="94" spans="2:7" x14ac:dyDescent="0.25">
      <c r="B94" s="24" t="s">
        <v>74</v>
      </c>
      <c r="C94" s="12">
        <v>403</v>
      </c>
      <c r="D94" s="18"/>
      <c r="E94" s="35"/>
      <c r="F94" s="35"/>
      <c r="G94" s="35"/>
    </row>
    <row r="95" spans="2:7" x14ac:dyDescent="0.25">
      <c r="B95" s="24" t="s">
        <v>74</v>
      </c>
      <c r="C95" s="12">
        <v>404</v>
      </c>
      <c r="D95" s="18"/>
      <c r="E95" s="35"/>
      <c r="F95" s="35"/>
      <c r="G95" s="35"/>
    </row>
    <row r="96" spans="2:7" x14ac:dyDescent="0.25">
      <c r="B96" s="24" t="s">
        <v>74</v>
      </c>
      <c r="C96" s="12">
        <v>405</v>
      </c>
      <c r="D96" s="18"/>
      <c r="E96" s="35"/>
      <c r="F96" s="35"/>
      <c r="G96" s="35"/>
    </row>
    <row r="97" spans="2:7" x14ac:dyDescent="0.25">
      <c r="B97" s="24" t="s">
        <v>74</v>
      </c>
      <c r="C97" s="12">
        <v>406</v>
      </c>
      <c r="D97" s="18"/>
      <c r="E97" s="35"/>
      <c r="F97" s="35"/>
      <c r="G97" s="35"/>
    </row>
    <row r="98" spans="2:7" x14ac:dyDescent="0.25">
      <c r="B98" s="24" t="s">
        <v>74</v>
      </c>
      <c r="C98" s="12">
        <v>407</v>
      </c>
      <c r="D98" s="18"/>
      <c r="E98" s="35"/>
      <c r="F98" s="35"/>
      <c r="G98" s="35"/>
    </row>
    <row r="99" spans="2:7" x14ac:dyDescent="0.25">
      <c r="B99" s="24" t="s">
        <v>74</v>
      </c>
      <c r="C99" s="12">
        <v>408</v>
      </c>
      <c r="D99" s="18"/>
      <c r="E99" s="35"/>
      <c r="F99" s="35"/>
      <c r="G99" s="35"/>
    </row>
    <row r="100" spans="2:7" x14ac:dyDescent="0.25">
      <c r="B100" s="24" t="s">
        <v>74</v>
      </c>
      <c r="C100" s="12">
        <v>409</v>
      </c>
      <c r="D100" s="18"/>
      <c r="E100" s="35"/>
      <c r="F100" s="35"/>
      <c r="G100" s="35"/>
    </row>
    <row r="101" spans="2:7" x14ac:dyDescent="0.25">
      <c r="B101" s="24" t="s">
        <v>74</v>
      </c>
      <c r="C101" s="12">
        <v>410</v>
      </c>
      <c r="D101" s="18"/>
      <c r="E101" s="35"/>
      <c r="F101" s="35"/>
      <c r="G101" s="35"/>
    </row>
    <row r="102" spans="2:7" x14ac:dyDescent="0.25">
      <c r="B102" s="24" t="s">
        <v>74</v>
      </c>
      <c r="C102" s="12">
        <v>411</v>
      </c>
      <c r="D102" s="18"/>
      <c r="E102" s="35"/>
      <c r="F102" s="35"/>
      <c r="G102" s="35"/>
    </row>
    <row r="103" spans="2:7" x14ac:dyDescent="0.25">
      <c r="B103" s="24" t="s">
        <v>74</v>
      </c>
      <c r="C103" s="12">
        <v>412</v>
      </c>
      <c r="D103" s="18"/>
      <c r="E103" s="35"/>
      <c r="F103" s="35"/>
      <c r="G103" s="35"/>
    </row>
    <row r="104" spans="2:7" x14ac:dyDescent="0.25">
      <c r="B104" s="24" t="s">
        <v>74</v>
      </c>
      <c r="C104" s="12">
        <v>413</v>
      </c>
      <c r="D104" s="18"/>
      <c r="E104" s="35"/>
      <c r="F104" s="35"/>
      <c r="G104" s="35"/>
    </row>
    <row r="105" spans="2:7" x14ac:dyDescent="0.25">
      <c r="B105" s="24" t="s">
        <v>74</v>
      </c>
      <c r="C105" s="12">
        <v>414</v>
      </c>
      <c r="D105" s="18"/>
      <c r="E105" s="35"/>
      <c r="F105" s="35"/>
      <c r="G105" s="35"/>
    </row>
    <row r="106" spans="2:7" x14ac:dyDescent="0.25">
      <c r="B106" s="24" t="s">
        <v>74</v>
      </c>
      <c r="C106" s="12">
        <v>415</v>
      </c>
      <c r="D106" s="18"/>
      <c r="E106" s="35"/>
      <c r="F106" s="35"/>
      <c r="G106" s="35"/>
    </row>
    <row r="107" spans="2:7" x14ac:dyDescent="0.25">
      <c r="B107" s="24" t="s">
        <v>74</v>
      </c>
      <c r="C107" s="12">
        <v>416</v>
      </c>
      <c r="D107" s="18"/>
      <c r="E107" s="35"/>
      <c r="F107" s="35"/>
      <c r="G107" s="35"/>
    </row>
    <row r="108" spans="2:7" x14ac:dyDescent="0.25">
      <c r="B108" s="24" t="s">
        <v>74</v>
      </c>
      <c r="C108" s="12">
        <v>417</v>
      </c>
      <c r="D108" s="18"/>
      <c r="E108" s="35"/>
      <c r="F108" s="35"/>
      <c r="G108" s="35"/>
    </row>
    <row r="109" spans="2:7" x14ac:dyDescent="0.25">
      <c r="B109" s="24" t="s">
        <v>74</v>
      </c>
      <c r="C109" s="12">
        <v>418</v>
      </c>
      <c r="D109" s="18"/>
      <c r="E109" s="35"/>
      <c r="F109" s="35"/>
      <c r="G109" s="35"/>
    </row>
    <row r="110" spans="2:7" x14ac:dyDescent="0.25">
      <c r="B110" s="24" t="s">
        <v>74</v>
      </c>
      <c r="C110" s="12">
        <v>419</v>
      </c>
      <c r="D110" s="18"/>
      <c r="E110" s="35"/>
      <c r="F110" s="35"/>
      <c r="G110" s="35"/>
    </row>
    <row r="111" spans="2:7" x14ac:dyDescent="0.25">
      <c r="B111" s="24" t="s">
        <v>74</v>
      </c>
      <c r="C111" s="12">
        <v>420</v>
      </c>
      <c r="D111" s="18"/>
      <c r="E111" s="35"/>
      <c r="F111" s="35"/>
      <c r="G111" s="35"/>
    </row>
    <row r="112" spans="2:7" x14ac:dyDescent="0.25">
      <c r="B112" s="24" t="s">
        <v>74</v>
      </c>
      <c r="C112" s="12">
        <v>421</v>
      </c>
      <c r="D112" s="18"/>
      <c r="E112" s="35"/>
      <c r="F112" s="35"/>
      <c r="G112" s="35"/>
    </row>
    <row r="113" spans="2:7" x14ac:dyDescent="0.25">
      <c r="B113" s="24" t="s">
        <v>74</v>
      </c>
      <c r="C113" s="12">
        <v>422</v>
      </c>
      <c r="D113" s="18"/>
      <c r="E113" s="35"/>
      <c r="F113" s="35"/>
      <c r="G113" s="35"/>
    </row>
    <row r="114" spans="2:7" x14ac:dyDescent="0.25">
      <c r="B114" s="24" t="s">
        <v>74</v>
      </c>
      <c r="C114" s="12">
        <v>423</v>
      </c>
      <c r="D114" s="18"/>
      <c r="E114" s="35"/>
      <c r="F114" s="35"/>
      <c r="G114" s="35"/>
    </row>
    <row r="115" spans="2:7" x14ac:dyDescent="0.25">
      <c r="B115" s="24" t="s">
        <v>74</v>
      </c>
      <c r="C115" s="12">
        <v>424</v>
      </c>
      <c r="D115" s="18"/>
      <c r="E115" s="35"/>
      <c r="F115" s="35"/>
      <c r="G115" s="35"/>
    </row>
    <row r="116" spans="2:7" x14ac:dyDescent="0.25">
      <c r="B116" s="24" t="s">
        <v>74</v>
      </c>
      <c r="C116" s="12">
        <v>425</v>
      </c>
      <c r="D116" s="19"/>
      <c r="E116" s="38"/>
      <c r="F116" s="38"/>
      <c r="G116" s="38"/>
    </row>
    <row r="117" spans="2:7" x14ac:dyDescent="0.25">
      <c r="B117" s="25"/>
      <c r="C117" s="22"/>
      <c r="D117" s="17"/>
      <c r="E117" s="37"/>
      <c r="F117" s="37"/>
      <c r="G117" s="37"/>
    </row>
    <row r="118" spans="2:7" ht="13" x14ac:dyDescent="0.3">
      <c r="B118" s="33" t="s">
        <v>78</v>
      </c>
      <c r="D118" s="18"/>
      <c r="E118" s="35"/>
      <c r="F118" s="35"/>
      <c r="G118" s="35"/>
    </row>
    <row r="119" spans="2:7" x14ac:dyDescent="0.25">
      <c r="B119" s="24" t="s">
        <v>74</v>
      </c>
      <c r="C119" s="12">
        <v>501</v>
      </c>
      <c r="D119" s="18"/>
      <c r="E119" s="35"/>
      <c r="F119" s="35"/>
      <c r="G119" s="35"/>
    </row>
    <row r="120" spans="2:7" x14ac:dyDescent="0.25">
      <c r="B120" s="24" t="s">
        <v>74</v>
      </c>
      <c r="C120" s="12">
        <v>502</v>
      </c>
      <c r="D120" s="18"/>
      <c r="E120" s="35"/>
      <c r="F120" s="35"/>
      <c r="G120" s="35"/>
    </row>
    <row r="121" spans="2:7" x14ac:dyDescent="0.25">
      <c r="B121" s="24" t="s">
        <v>74</v>
      </c>
      <c r="C121" s="12">
        <v>503</v>
      </c>
      <c r="D121" s="18"/>
      <c r="E121" s="35"/>
      <c r="F121" s="35"/>
      <c r="G121" s="35"/>
    </row>
    <row r="122" spans="2:7" x14ac:dyDescent="0.25">
      <c r="B122" s="24" t="s">
        <v>74</v>
      </c>
      <c r="C122" s="12">
        <v>504</v>
      </c>
      <c r="D122" s="18"/>
      <c r="E122" s="35"/>
      <c r="F122" s="35"/>
      <c r="G122" s="35"/>
    </row>
    <row r="123" spans="2:7" x14ac:dyDescent="0.25">
      <c r="B123" s="24" t="s">
        <v>74</v>
      </c>
      <c r="C123" s="12">
        <v>505</v>
      </c>
      <c r="D123" s="18"/>
      <c r="E123" s="35"/>
      <c r="F123" s="35"/>
      <c r="G123" s="35"/>
    </row>
    <row r="124" spans="2:7" x14ac:dyDescent="0.25">
      <c r="B124" s="24" t="s">
        <v>74</v>
      </c>
      <c r="C124" s="12">
        <v>506</v>
      </c>
      <c r="D124" s="18"/>
      <c r="E124" s="35"/>
      <c r="F124" s="35"/>
      <c r="G124" s="35"/>
    </row>
    <row r="125" spans="2:7" x14ac:dyDescent="0.25">
      <c r="B125" s="24" t="s">
        <v>74</v>
      </c>
      <c r="C125" s="12">
        <v>507</v>
      </c>
      <c r="D125" s="18"/>
      <c r="E125" s="35"/>
      <c r="F125" s="35"/>
      <c r="G125" s="35"/>
    </row>
    <row r="126" spans="2:7" x14ac:dyDescent="0.25">
      <c r="B126" s="24" t="s">
        <v>74</v>
      </c>
      <c r="C126" s="12">
        <v>508</v>
      </c>
      <c r="D126" s="18"/>
      <c r="E126" s="35"/>
      <c r="F126" s="35"/>
      <c r="G126" s="35"/>
    </row>
    <row r="127" spans="2:7" x14ac:dyDescent="0.25">
      <c r="B127" s="24" t="s">
        <v>74</v>
      </c>
      <c r="C127" s="12">
        <v>509</v>
      </c>
      <c r="D127" s="18"/>
      <c r="E127" s="35"/>
      <c r="F127" s="35"/>
      <c r="G127" s="35"/>
    </row>
    <row r="128" spans="2:7" x14ac:dyDescent="0.25">
      <c r="B128" s="24" t="s">
        <v>74</v>
      </c>
      <c r="C128" s="12">
        <v>510</v>
      </c>
      <c r="D128" s="18"/>
      <c r="E128" s="35"/>
      <c r="F128" s="35"/>
      <c r="G128" s="35"/>
    </row>
    <row r="129" spans="2:7" x14ac:dyDescent="0.25">
      <c r="B129" s="24" t="s">
        <v>74</v>
      </c>
      <c r="C129" s="12">
        <v>511</v>
      </c>
      <c r="D129" s="18"/>
      <c r="E129" s="35"/>
      <c r="F129" s="35"/>
      <c r="G129" s="35"/>
    </row>
    <row r="130" spans="2:7" x14ac:dyDescent="0.25">
      <c r="B130" s="24" t="s">
        <v>74</v>
      </c>
      <c r="C130" s="12">
        <v>512</v>
      </c>
      <c r="D130" s="18"/>
      <c r="E130" s="35"/>
      <c r="F130" s="35"/>
      <c r="G130" s="35"/>
    </row>
    <row r="131" spans="2:7" x14ac:dyDescent="0.25">
      <c r="B131" s="24" t="s">
        <v>74</v>
      </c>
      <c r="C131" s="12">
        <v>513</v>
      </c>
      <c r="D131" s="18"/>
      <c r="E131" s="35"/>
      <c r="F131" s="35"/>
      <c r="G131" s="35"/>
    </row>
    <row r="132" spans="2:7" x14ac:dyDescent="0.25">
      <c r="B132" s="24" t="s">
        <v>74</v>
      </c>
      <c r="C132" s="12">
        <v>514</v>
      </c>
      <c r="D132" s="18"/>
      <c r="E132" s="35"/>
      <c r="F132" s="35"/>
      <c r="G132" s="35"/>
    </row>
    <row r="133" spans="2:7" x14ac:dyDescent="0.25">
      <c r="B133" s="24" t="s">
        <v>74</v>
      </c>
      <c r="C133" s="12">
        <v>515</v>
      </c>
      <c r="D133" s="18"/>
      <c r="E133" s="35"/>
      <c r="F133" s="35"/>
      <c r="G133" s="35"/>
    </row>
    <row r="134" spans="2:7" x14ac:dyDescent="0.25">
      <c r="B134" s="24" t="s">
        <v>74</v>
      </c>
      <c r="C134" s="12">
        <v>516</v>
      </c>
      <c r="D134" s="18"/>
      <c r="E134" s="35"/>
      <c r="F134" s="35"/>
      <c r="G134" s="35"/>
    </row>
    <row r="135" spans="2:7" x14ac:dyDescent="0.25">
      <c r="B135" s="24" t="s">
        <v>74</v>
      </c>
      <c r="C135" s="12">
        <v>517</v>
      </c>
      <c r="D135" s="18"/>
      <c r="E135" s="35"/>
      <c r="F135" s="35"/>
      <c r="G135" s="35"/>
    </row>
    <row r="136" spans="2:7" x14ac:dyDescent="0.25">
      <c r="B136" s="24" t="s">
        <v>74</v>
      </c>
      <c r="C136" s="12">
        <v>518</v>
      </c>
      <c r="D136" s="18"/>
      <c r="E136" s="35"/>
      <c r="F136" s="35"/>
      <c r="G136" s="35"/>
    </row>
    <row r="137" spans="2:7" x14ac:dyDescent="0.25">
      <c r="B137" s="24" t="s">
        <v>74</v>
      </c>
      <c r="C137" s="12">
        <v>519</v>
      </c>
      <c r="D137" s="18"/>
      <c r="E137" s="35"/>
      <c r="F137" s="35"/>
      <c r="G137" s="35"/>
    </row>
    <row r="138" spans="2:7" x14ac:dyDescent="0.25">
      <c r="B138" s="24" t="s">
        <v>74</v>
      </c>
      <c r="C138" s="12">
        <v>520</v>
      </c>
      <c r="D138" s="18"/>
      <c r="E138" s="35"/>
      <c r="F138" s="35"/>
      <c r="G138" s="35"/>
    </row>
    <row r="139" spans="2:7" x14ac:dyDescent="0.25">
      <c r="B139" s="24" t="s">
        <v>74</v>
      </c>
      <c r="C139" s="12">
        <v>521</v>
      </c>
      <c r="D139" s="18"/>
      <c r="E139" s="35"/>
      <c r="F139" s="35"/>
      <c r="G139" s="35"/>
    </row>
    <row r="140" spans="2:7" x14ac:dyDescent="0.25">
      <c r="B140" s="24" t="s">
        <v>74</v>
      </c>
      <c r="C140" s="12">
        <v>522</v>
      </c>
      <c r="D140" s="18"/>
      <c r="E140" s="35"/>
      <c r="F140" s="35"/>
      <c r="G140" s="35"/>
    </row>
    <row r="141" spans="2:7" x14ac:dyDescent="0.25">
      <c r="B141" s="24" t="s">
        <v>74</v>
      </c>
      <c r="C141" s="12">
        <v>523</v>
      </c>
      <c r="D141" s="18"/>
      <c r="E141" s="35"/>
      <c r="F141" s="35"/>
      <c r="G141" s="35"/>
    </row>
    <row r="142" spans="2:7" x14ac:dyDescent="0.25">
      <c r="B142" s="24" t="s">
        <v>74</v>
      </c>
      <c r="C142" s="12">
        <v>524</v>
      </c>
      <c r="D142" s="18"/>
      <c r="E142" s="35"/>
      <c r="F142" s="35"/>
      <c r="G142" s="35"/>
    </row>
    <row r="143" spans="2:7" x14ac:dyDescent="0.25">
      <c r="B143" s="24" t="s">
        <v>74</v>
      </c>
      <c r="C143" s="12">
        <v>525</v>
      </c>
      <c r="D143" s="19"/>
      <c r="E143" s="38"/>
      <c r="F143" s="38"/>
      <c r="G143" s="38"/>
    </row>
    <row r="144" spans="2:7" x14ac:dyDescent="0.25">
      <c r="B144" s="25"/>
      <c r="C144" s="22"/>
      <c r="D144" s="17"/>
      <c r="E144" s="37"/>
      <c r="F144" s="37"/>
      <c r="G144" s="37"/>
    </row>
    <row r="145" spans="2:7" ht="13" x14ac:dyDescent="0.3">
      <c r="B145" s="33" t="s">
        <v>79</v>
      </c>
      <c r="D145" s="18"/>
      <c r="E145" s="35"/>
      <c r="F145" s="35"/>
      <c r="G145" s="35"/>
    </row>
    <row r="146" spans="2:7" x14ac:dyDescent="0.25">
      <c r="B146" s="24" t="s">
        <v>74</v>
      </c>
      <c r="C146" s="12">
        <v>601</v>
      </c>
      <c r="D146" s="18"/>
      <c r="E146" s="35"/>
      <c r="F146" s="35"/>
      <c r="G146" s="35"/>
    </row>
    <row r="147" spans="2:7" x14ac:dyDescent="0.25">
      <c r="B147" s="24" t="s">
        <v>74</v>
      </c>
      <c r="C147" s="12">
        <v>602</v>
      </c>
      <c r="D147" s="18"/>
      <c r="E147" s="35"/>
      <c r="F147" s="35"/>
      <c r="G147" s="35"/>
    </row>
    <row r="148" spans="2:7" x14ac:dyDescent="0.25">
      <c r="B148" s="24" t="s">
        <v>74</v>
      </c>
      <c r="C148" s="12">
        <v>603</v>
      </c>
      <c r="D148" s="18"/>
      <c r="E148" s="35"/>
      <c r="F148" s="35"/>
      <c r="G148" s="35"/>
    </row>
    <row r="149" spans="2:7" x14ac:dyDescent="0.25">
      <c r="B149" s="24" t="s">
        <v>74</v>
      </c>
      <c r="C149" s="12">
        <v>604</v>
      </c>
      <c r="D149" s="18"/>
      <c r="E149" s="35"/>
      <c r="F149" s="35"/>
      <c r="G149" s="35"/>
    </row>
    <row r="150" spans="2:7" x14ac:dyDescent="0.25">
      <c r="B150" s="24" t="s">
        <v>74</v>
      </c>
      <c r="C150" s="12">
        <v>605</v>
      </c>
      <c r="D150" s="18"/>
      <c r="E150" s="35"/>
      <c r="F150" s="35"/>
      <c r="G150" s="35"/>
    </row>
    <row r="151" spans="2:7" x14ac:dyDescent="0.25">
      <c r="B151" s="24" t="s">
        <v>74</v>
      </c>
      <c r="C151" s="12">
        <v>606</v>
      </c>
      <c r="D151" s="18"/>
      <c r="E151" s="35"/>
      <c r="F151" s="35"/>
      <c r="G151" s="35"/>
    </row>
    <row r="152" spans="2:7" x14ac:dyDescent="0.25">
      <c r="B152" s="24" t="s">
        <v>74</v>
      </c>
      <c r="C152" s="12">
        <v>607</v>
      </c>
      <c r="D152" s="18"/>
      <c r="E152" s="35"/>
      <c r="F152" s="35"/>
      <c r="G152" s="35"/>
    </row>
    <row r="153" spans="2:7" x14ac:dyDescent="0.25">
      <c r="B153" s="24" t="s">
        <v>74</v>
      </c>
      <c r="C153" s="12">
        <v>608</v>
      </c>
      <c r="D153" s="18"/>
      <c r="E153" s="35"/>
      <c r="F153" s="35"/>
      <c r="G153" s="35"/>
    </row>
    <row r="154" spans="2:7" x14ac:dyDescent="0.25">
      <c r="B154" s="24" t="s">
        <v>74</v>
      </c>
      <c r="C154" s="12">
        <v>609</v>
      </c>
      <c r="D154" s="18"/>
      <c r="E154" s="35"/>
      <c r="F154" s="35"/>
      <c r="G154" s="35"/>
    </row>
    <row r="155" spans="2:7" x14ac:dyDescent="0.25">
      <c r="B155" s="24" t="s">
        <v>74</v>
      </c>
      <c r="C155" s="12">
        <v>610</v>
      </c>
      <c r="D155" s="18"/>
      <c r="E155" s="35"/>
      <c r="F155" s="35"/>
      <c r="G155" s="35"/>
    </row>
    <row r="156" spans="2:7" x14ac:dyDescent="0.25">
      <c r="B156" s="24" t="s">
        <v>74</v>
      </c>
      <c r="C156" s="12">
        <v>611</v>
      </c>
      <c r="D156" s="18"/>
      <c r="E156" s="35"/>
      <c r="F156" s="35"/>
      <c r="G156" s="35"/>
    </row>
    <row r="157" spans="2:7" x14ac:dyDescent="0.25">
      <c r="B157" s="24" t="s">
        <v>74</v>
      </c>
      <c r="C157" s="12">
        <v>612</v>
      </c>
      <c r="D157" s="18"/>
      <c r="E157" s="35"/>
      <c r="F157" s="35"/>
      <c r="G157" s="35"/>
    </row>
    <row r="158" spans="2:7" x14ac:dyDescent="0.25">
      <c r="B158" s="24" t="s">
        <v>74</v>
      </c>
      <c r="C158" s="12">
        <v>613</v>
      </c>
      <c r="D158" s="18"/>
      <c r="E158" s="35"/>
      <c r="F158" s="35"/>
      <c r="G158" s="35"/>
    </row>
    <row r="159" spans="2:7" x14ac:dyDescent="0.25">
      <c r="B159" s="24" t="s">
        <v>74</v>
      </c>
      <c r="C159" s="12">
        <v>614</v>
      </c>
      <c r="D159" s="18"/>
      <c r="E159" s="35"/>
      <c r="F159" s="35"/>
      <c r="G159" s="35"/>
    </row>
    <row r="160" spans="2:7" x14ac:dyDescent="0.25">
      <c r="B160" s="24" t="s">
        <v>74</v>
      </c>
      <c r="C160" s="12">
        <v>615</v>
      </c>
      <c r="D160" s="18"/>
      <c r="E160" s="35"/>
      <c r="F160" s="35"/>
      <c r="G160" s="35"/>
    </row>
    <row r="161" spans="2:7" x14ac:dyDescent="0.25">
      <c r="B161" s="24" t="s">
        <v>74</v>
      </c>
      <c r="C161" s="12">
        <v>616</v>
      </c>
      <c r="D161" s="18"/>
      <c r="E161" s="35"/>
      <c r="F161" s="35"/>
      <c r="G161" s="35"/>
    </row>
    <row r="162" spans="2:7" x14ac:dyDescent="0.25">
      <c r="B162" s="24" t="s">
        <v>74</v>
      </c>
      <c r="C162" s="12">
        <v>617</v>
      </c>
      <c r="D162" s="18"/>
      <c r="E162" s="35"/>
      <c r="F162" s="35"/>
      <c r="G162" s="35"/>
    </row>
    <row r="163" spans="2:7" x14ac:dyDescent="0.25">
      <c r="B163" s="24" t="s">
        <v>74</v>
      </c>
      <c r="C163" s="12">
        <v>618</v>
      </c>
      <c r="D163" s="18"/>
      <c r="E163" s="35"/>
      <c r="F163" s="35"/>
      <c r="G163" s="35"/>
    </row>
    <row r="164" spans="2:7" x14ac:dyDescent="0.25">
      <c r="B164" s="24" t="s">
        <v>74</v>
      </c>
      <c r="C164" s="12">
        <v>619</v>
      </c>
      <c r="D164" s="18"/>
      <c r="E164" s="35"/>
      <c r="F164" s="35"/>
      <c r="G164" s="35"/>
    </row>
    <row r="165" spans="2:7" x14ac:dyDescent="0.25">
      <c r="B165" s="24" t="s">
        <v>74</v>
      </c>
      <c r="C165" s="12">
        <v>620</v>
      </c>
      <c r="D165" s="18"/>
      <c r="E165" s="35"/>
      <c r="F165" s="35"/>
      <c r="G165" s="35"/>
    </row>
    <row r="166" spans="2:7" x14ac:dyDescent="0.25">
      <c r="B166" s="24" t="s">
        <v>74</v>
      </c>
      <c r="C166" s="12">
        <v>621</v>
      </c>
      <c r="D166" s="18"/>
      <c r="E166" s="35"/>
      <c r="F166" s="35"/>
      <c r="G166" s="35"/>
    </row>
    <row r="167" spans="2:7" x14ac:dyDescent="0.25">
      <c r="B167" s="24" t="s">
        <v>74</v>
      </c>
      <c r="C167" s="12">
        <v>622</v>
      </c>
      <c r="D167" s="18"/>
      <c r="E167" s="35"/>
      <c r="F167" s="35"/>
      <c r="G167" s="35"/>
    </row>
    <row r="168" spans="2:7" x14ac:dyDescent="0.25">
      <c r="B168" s="24" t="s">
        <v>74</v>
      </c>
      <c r="C168" s="12">
        <v>623</v>
      </c>
      <c r="D168" s="18"/>
      <c r="E168" s="35"/>
      <c r="F168" s="35"/>
      <c r="G168" s="35"/>
    </row>
    <row r="169" spans="2:7" x14ac:dyDescent="0.25">
      <c r="B169" s="24" t="s">
        <v>74</v>
      </c>
      <c r="C169" s="12">
        <v>624</v>
      </c>
      <c r="D169" s="18"/>
      <c r="E169" s="35"/>
      <c r="F169" s="35"/>
      <c r="G169" s="35"/>
    </row>
    <row r="170" spans="2:7" x14ac:dyDescent="0.25">
      <c r="B170" s="24" t="s">
        <v>74</v>
      </c>
      <c r="C170" s="12">
        <v>625</v>
      </c>
      <c r="D170" s="19"/>
      <c r="E170" s="38"/>
      <c r="F170" s="38"/>
      <c r="G170" s="38"/>
    </row>
    <row r="171" spans="2:7" x14ac:dyDescent="0.25">
      <c r="B171" s="25"/>
      <c r="C171" s="22"/>
      <c r="D171" s="17"/>
      <c r="E171" s="37"/>
      <c r="F171" s="37"/>
      <c r="G171" s="37"/>
    </row>
    <row r="172" spans="2:7" ht="13" x14ac:dyDescent="0.3">
      <c r="B172" s="33" t="s">
        <v>80</v>
      </c>
      <c r="D172" s="18"/>
      <c r="E172" s="35"/>
      <c r="F172" s="35"/>
      <c r="G172" s="35"/>
    </row>
    <row r="173" spans="2:7" x14ac:dyDescent="0.25">
      <c r="B173" s="24" t="s">
        <v>74</v>
      </c>
      <c r="C173" s="12">
        <v>701</v>
      </c>
      <c r="D173" s="18"/>
      <c r="E173" s="35"/>
      <c r="F173" s="35"/>
      <c r="G173" s="35"/>
    </row>
    <row r="174" spans="2:7" x14ac:dyDescent="0.25">
      <c r="B174" s="24" t="s">
        <v>74</v>
      </c>
      <c r="C174" s="12">
        <v>702</v>
      </c>
      <c r="D174" s="18"/>
      <c r="E174" s="35"/>
      <c r="F174" s="35"/>
      <c r="G174" s="35"/>
    </row>
    <row r="175" spans="2:7" x14ac:dyDescent="0.25">
      <c r="B175" s="24" t="s">
        <v>74</v>
      </c>
      <c r="C175" s="12">
        <v>703</v>
      </c>
      <c r="D175" s="18"/>
      <c r="E175" s="35"/>
      <c r="F175" s="35"/>
      <c r="G175" s="35"/>
    </row>
    <row r="176" spans="2:7" x14ac:dyDescent="0.25">
      <c r="B176" s="24" t="s">
        <v>74</v>
      </c>
      <c r="C176" s="12">
        <v>704</v>
      </c>
      <c r="D176" s="18"/>
      <c r="E176" s="35"/>
      <c r="F176" s="35"/>
      <c r="G176" s="35"/>
    </row>
    <row r="177" spans="2:7" x14ac:dyDescent="0.25">
      <c r="B177" s="24" t="s">
        <v>74</v>
      </c>
      <c r="C177" s="12">
        <v>705</v>
      </c>
      <c r="D177" s="18"/>
      <c r="E177" s="35"/>
      <c r="F177" s="35"/>
      <c r="G177" s="35"/>
    </row>
    <row r="178" spans="2:7" x14ac:dyDescent="0.25">
      <c r="B178" s="24" t="s">
        <v>74</v>
      </c>
      <c r="C178" s="12">
        <v>706</v>
      </c>
      <c r="D178" s="18"/>
      <c r="E178" s="35"/>
      <c r="F178" s="35"/>
      <c r="G178" s="35"/>
    </row>
    <row r="179" spans="2:7" x14ac:dyDescent="0.25">
      <c r="B179" s="24" t="s">
        <v>74</v>
      </c>
      <c r="C179" s="12">
        <v>707</v>
      </c>
      <c r="D179" s="18"/>
      <c r="E179" s="35"/>
      <c r="F179" s="35"/>
      <c r="G179" s="35"/>
    </row>
    <row r="180" spans="2:7" x14ac:dyDescent="0.25">
      <c r="B180" s="24" t="s">
        <v>74</v>
      </c>
      <c r="C180" s="12">
        <v>708</v>
      </c>
      <c r="D180" s="18"/>
      <c r="E180" s="35"/>
      <c r="F180" s="35"/>
      <c r="G180" s="35"/>
    </row>
    <row r="181" spans="2:7" x14ac:dyDescent="0.25">
      <c r="B181" s="24" t="s">
        <v>74</v>
      </c>
      <c r="C181" s="12">
        <v>709</v>
      </c>
      <c r="D181" s="18"/>
      <c r="E181" s="35"/>
      <c r="F181" s="35"/>
      <c r="G181" s="35"/>
    </row>
    <row r="182" spans="2:7" x14ac:dyDescent="0.25">
      <c r="B182" s="24" t="s">
        <v>74</v>
      </c>
      <c r="C182" s="12">
        <v>710</v>
      </c>
      <c r="D182" s="18"/>
      <c r="E182" s="35"/>
      <c r="F182" s="35"/>
      <c r="G182" s="35"/>
    </row>
    <row r="183" spans="2:7" x14ac:dyDescent="0.25">
      <c r="B183" s="24" t="s">
        <v>74</v>
      </c>
      <c r="C183" s="12">
        <v>711</v>
      </c>
      <c r="D183" s="18"/>
      <c r="E183" s="35"/>
      <c r="F183" s="35"/>
      <c r="G183" s="35"/>
    </row>
    <row r="184" spans="2:7" x14ac:dyDescent="0.25">
      <c r="B184" s="24" t="s">
        <v>74</v>
      </c>
      <c r="C184" s="12">
        <v>712</v>
      </c>
      <c r="D184" s="18"/>
      <c r="E184" s="35"/>
      <c r="F184" s="35"/>
      <c r="G184" s="35"/>
    </row>
    <row r="185" spans="2:7" x14ac:dyDescent="0.25">
      <c r="B185" s="24" t="s">
        <v>74</v>
      </c>
      <c r="C185" s="12">
        <v>713</v>
      </c>
      <c r="D185" s="18"/>
      <c r="E185" s="35"/>
      <c r="F185" s="35"/>
      <c r="G185" s="35"/>
    </row>
    <row r="186" spans="2:7" x14ac:dyDescent="0.25">
      <c r="B186" s="24" t="s">
        <v>74</v>
      </c>
      <c r="C186" s="12">
        <v>714</v>
      </c>
      <c r="D186" s="18"/>
      <c r="E186" s="35"/>
      <c r="F186" s="35"/>
      <c r="G186" s="35"/>
    </row>
    <row r="187" spans="2:7" x14ac:dyDescent="0.25">
      <c r="B187" s="24" t="s">
        <v>74</v>
      </c>
      <c r="C187" s="12">
        <v>715</v>
      </c>
      <c r="D187" s="18"/>
      <c r="E187" s="35"/>
      <c r="F187" s="35"/>
      <c r="G187" s="35"/>
    </row>
    <row r="188" spans="2:7" x14ac:dyDescent="0.25">
      <c r="B188" s="24" t="s">
        <v>74</v>
      </c>
      <c r="C188" s="12">
        <v>716</v>
      </c>
      <c r="D188" s="18"/>
      <c r="E188" s="35"/>
      <c r="F188" s="35"/>
      <c r="G188" s="35"/>
    </row>
    <row r="189" spans="2:7" x14ac:dyDescent="0.25">
      <c r="B189" s="24" t="s">
        <v>74</v>
      </c>
      <c r="C189" s="12">
        <v>717</v>
      </c>
      <c r="D189" s="18"/>
      <c r="E189" s="35"/>
      <c r="F189" s="35"/>
      <c r="G189" s="35"/>
    </row>
    <row r="190" spans="2:7" x14ac:dyDescent="0.25">
      <c r="B190" s="24" t="s">
        <v>74</v>
      </c>
      <c r="C190" s="12">
        <v>718</v>
      </c>
      <c r="D190" s="18"/>
      <c r="E190" s="35"/>
      <c r="F190" s="35"/>
      <c r="G190" s="35"/>
    </row>
    <row r="191" spans="2:7" x14ac:dyDescent="0.25">
      <c r="B191" s="24" t="s">
        <v>74</v>
      </c>
      <c r="C191" s="12">
        <v>719</v>
      </c>
      <c r="D191" s="18"/>
      <c r="E191" s="35"/>
      <c r="F191" s="35"/>
      <c r="G191" s="35"/>
    </row>
    <row r="192" spans="2:7" x14ac:dyDescent="0.25">
      <c r="B192" s="24" t="s">
        <v>74</v>
      </c>
      <c r="C192" s="12">
        <v>720</v>
      </c>
      <c r="D192" s="18"/>
      <c r="E192" s="35"/>
      <c r="F192" s="35"/>
      <c r="G192" s="35"/>
    </row>
    <row r="193" spans="2:7" x14ac:dyDescent="0.25">
      <c r="B193" s="24" t="s">
        <v>74</v>
      </c>
      <c r="C193" s="12">
        <v>721</v>
      </c>
      <c r="D193" s="18"/>
      <c r="E193" s="35"/>
      <c r="F193" s="35"/>
      <c r="G193" s="35"/>
    </row>
    <row r="194" spans="2:7" x14ac:dyDescent="0.25">
      <c r="B194" s="24" t="s">
        <v>74</v>
      </c>
      <c r="C194" s="12">
        <v>722</v>
      </c>
      <c r="D194" s="18"/>
      <c r="E194" s="35"/>
      <c r="F194" s="35"/>
      <c r="G194" s="35"/>
    </row>
    <row r="195" spans="2:7" x14ac:dyDescent="0.25">
      <c r="B195" s="24" t="s">
        <v>74</v>
      </c>
      <c r="C195" s="12">
        <v>723</v>
      </c>
      <c r="D195" s="18"/>
      <c r="E195" s="35"/>
      <c r="F195" s="35"/>
      <c r="G195" s="35"/>
    </row>
    <row r="196" spans="2:7" x14ac:dyDescent="0.25">
      <c r="B196" s="24" t="s">
        <v>74</v>
      </c>
      <c r="C196" s="12">
        <v>724</v>
      </c>
      <c r="D196" s="18"/>
      <c r="E196" s="35"/>
      <c r="F196" s="35"/>
      <c r="G196" s="35"/>
    </row>
    <row r="197" spans="2:7" x14ac:dyDescent="0.25">
      <c r="B197" s="24" t="s">
        <v>74</v>
      </c>
      <c r="C197" s="12">
        <v>725</v>
      </c>
      <c r="D197" s="18"/>
      <c r="E197" s="35"/>
      <c r="F197" s="35"/>
      <c r="G197" s="35"/>
    </row>
    <row r="198" spans="2:7" x14ac:dyDescent="0.25">
      <c r="B198" s="25"/>
      <c r="C198" s="22"/>
      <c r="D198" s="17"/>
      <c r="E198" s="37"/>
      <c r="F198" s="37"/>
      <c r="G198" s="37"/>
    </row>
    <row r="199" spans="2:7" ht="13" x14ac:dyDescent="0.3">
      <c r="B199" s="33" t="s">
        <v>81</v>
      </c>
      <c r="D199" s="18"/>
      <c r="E199" s="35"/>
      <c r="F199" s="35"/>
      <c r="G199" s="35"/>
    </row>
    <row r="200" spans="2:7" x14ac:dyDescent="0.25">
      <c r="B200" s="24" t="s">
        <v>74</v>
      </c>
      <c r="C200" s="12">
        <v>801</v>
      </c>
      <c r="D200" s="18"/>
      <c r="E200" s="35"/>
      <c r="F200" s="35"/>
      <c r="G200" s="35"/>
    </row>
    <row r="201" spans="2:7" x14ac:dyDescent="0.25">
      <c r="B201" s="24" t="s">
        <v>74</v>
      </c>
      <c r="C201" s="12">
        <v>802</v>
      </c>
      <c r="D201" s="18"/>
      <c r="E201" s="35"/>
      <c r="F201" s="35"/>
      <c r="G201" s="35"/>
    </row>
    <row r="202" spans="2:7" x14ac:dyDescent="0.25">
      <c r="B202" s="24" t="s">
        <v>74</v>
      </c>
      <c r="C202" s="12">
        <v>803</v>
      </c>
      <c r="D202" s="18"/>
      <c r="E202" s="35"/>
      <c r="F202" s="35"/>
      <c r="G202" s="35"/>
    </row>
    <row r="203" spans="2:7" x14ac:dyDescent="0.25">
      <c r="B203" s="24" t="s">
        <v>74</v>
      </c>
      <c r="C203" s="12">
        <v>804</v>
      </c>
      <c r="D203" s="18"/>
      <c r="E203" s="35"/>
      <c r="F203" s="35"/>
      <c r="G203" s="35"/>
    </row>
    <row r="204" spans="2:7" x14ac:dyDescent="0.25">
      <c r="B204" s="24" t="s">
        <v>74</v>
      </c>
      <c r="C204" s="12">
        <v>805</v>
      </c>
      <c r="D204" s="18"/>
      <c r="E204" s="35"/>
      <c r="F204" s="35"/>
      <c r="G204" s="35"/>
    </row>
    <row r="205" spans="2:7" x14ac:dyDescent="0.25">
      <c r="B205" s="24" t="s">
        <v>74</v>
      </c>
      <c r="C205" s="12">
        <v>806</v>
      </c>
      <c r="D205" s="18"/>
      <c r="E205" s="35"/>
      <c r="F205" s="35"/>
      <c r="G205" s="35"/>
    </row>
    <row r="206" spans="2:7" x14ac:dyDescent="0.25">
      <c r="B206" s="24" t="s">
        <v>74</v>
      </c>
      <c r="C206" s="12">
        <v>807</v>
      </c>
      <c r="D206" s="18"/>
      <c r="E206" s="35"/>
      <c r="F206" s="35"/>
      <c r="G206" s="35"/>
    </row>
    <row r="207" spans="2:7" x14ac:dyDescent="0.25">
      <c r="B207" s="24" t="s">
        <v>74</v>
      </c>
      <c r="C207" s="12">
        <v>808</v>
      </c>
      <c r="D207" s="18"/>
      <c r="E207" s="35"/>
      <c r="F207" s="35"/>
      <c r="G207" s="35"/>
    </row>
    <row r="208" spans="2:7" x14ac:dyDescent="0.25">
      <c r="B208" s="24" t="s">
        <v>74</v>
      </c>
      <c r="C208" s="12">
        <v>809</v>
      </c>
      <c r="D208" s="18"/>
      <c r="E208" s="35"/>
      <c r="F208" s="35"/>
      <c r="G208" s="35"/>
    </row>
    <row r="209" spans="2:7" x14ac:dyDescent="0.25">
      <c r="B209" s="24" t="s">
        <v>74</v>
      </c>
      <c r="C209" s="12">
        <v>810</v>
      </c>
      <c r="D209" s="18"/>
      <c r="E209" s="35"/>
      <c r="F209" s="35"/>
      <c r="G209" s="35"/>
    </row>
    <row r="210" spans="2:7" x14ac:dyDescent="0.25">
      <c r="B210" s="24" t="s">
        <v>74</v>
      </c>
      <c r="C210" s="12">
        <v>811</v>
      </c>
      <c r="D210" s="18"/>
      <c r="E210" s="35"/>
      <c r="F210" s="35"/>
      <c r="G210" s="35"/>
    </row>
    <row r="211" spans="2:7" x14ac:dyDescent="0.25">
      <c r="B211" s="24" t="s">
        <v>74</v>
      </c>
      <c r="C211" s="12">
        <v>812</v>
      </c>
      <c r="D211" s="18"/>
      <c r="E211" s="35"/>
      <c r="F211" s="35"/>
      <c r="G211" s="35"/>
    </row>
    <row r="212" spans="2:7" x14ac:dyDescent="0.25">
      <c r="B212" s="24" t="s">
        <v>74</v>
      </c>
      <c r="C212" s="12">
        <v>813</v>
      </c>
      <c r="D212" s="18"/>
      <c r="E212" s="35"/>
      <c r="F212" s="35"/>
      <c r="G212" s="35"/>
    </row>
    <row r="213" spans="2:7" x14ac:dyDescent="0.25">
      <c r="B213" s="24" t="s">
        <v>74</v>
      </c>
      <c r="C213" s="12">
        <v>814</v>
      </c>
      <c r="D213" s="18"/>
      <c r="E213" s="35"/>
      <c r="F213" s="35"/>
      <c r="G213" s="35"/>
    </row>
    <row r="214" spans="2:7" x14ac:dyDescent="0.25">
      <c r="B214" s="24" t="s">
        <v>74</v>
      </c>
      <c r="C214" s="12">
        <v>815</v>
      </c>
      <c r="D214" s="18"/>
      <c r="E214" s="35"/>
      <c r="F214" s="35"/>
      <c r="G214" s="35"/>
    </row>
    <row r="215" spans="2:7" x14ac:dyDescent="0.25">
      <c r="B215" s="24" t="s">
        <v>74</v>
      </c>
      <c r="C215" s="12">
        <v>816</v>
      </c>
      <c r="D215" s="18"/>
      <c r="E215" s="35"/>
      <c r="F215" s="35"/>
      <c r="G215" s="35"/>
    </row>
    <row r="216" spans="2:7" x14ac:dyDescent="0.25">
      <c r="B216" s="24" t="s">
        <v>74</v>
      </c>
      <c r="C216" s="12">
        <v>817</v>
      </c>
      <c r="D216" s="18"/>
      <c r="E216" s="35"/>
      <c r="F216" s="35"/>
      <c r="G216" s="35"/>
    </row>
    <row r="217" spans="2:7" x14ac:dyDescent="0.25">
      <c r="B217" s="24" t="s">
        <v>74</v>
      </c>
      <c r="C217" s="12">
        <v>818</v>
      </c>
      <c r="D217" s="18"/>
      <c r="E217" s="35"/>
      <c r="F217" s="35"/>
      <c r="G217" s="35"/>
    </row>
    <row r="218" spans="2:7" x14ac:dyDescent="0.25">
      <c r="B218" s="24" t="s">
        <v>74</v>
      </c>
      <c r="C218" s="12">
        <v>819</v>
      </c>
      <c r="D218" s="18"/>
      <c r="E218" s="35"/>
      <c r="F218" s="35"/>
      <c r="G218" s="35"/>
    </row>
    <row r="219" spans="2:7" x14ac:dyDescent="0.25">
      <c r="B219" s="24" t="s">
        <v>74</v>
      </c>
      <c r="C219" s="12">
        <v>820</v>
      </c>
      <c r="D219" s="18"/>
      <c r="E219" s="35"/>
      <c r="F219" s="35"/>
      <c r="G219" s="35"/>
    </row>
    <row r="220" spans="2:7" x14ac:dyDescent="0.25">
      <c r="B220" s="24" t="s">
        <v>74</v>
      </c>
      <c r="C220" s="12">
        <v>821</v>
      </c>
      <c r="D220" s="18"/>
      <c r="E220" s="35"/>
      <c r="F220" s="35"/>
      <c r="G220" s="35"/>
    </row>
    <row r="221" spans="2:7" x14ac:dyDescent="0.25">
      <c r="B221" s="24" t="s">
        <v>74</v>
      </c>
      <c r="C221" s="12">
        <v>822</v>
      </c>
      <c r="D221" s="18"/>
      <c r="E221" s="35"/>
      <c r="F221" s="35"/>
      <c r="G221" s="35"/>
    </row>
    <row r="222" spans="2:7" x14ac:dyDescent="0.25">
      <c r="B222" s="24" t="s">
        <v>74</v>
      </c>
      <c r="C222" s="12">
        <v>823</v>
      </c>
      <c r="D222" s="18"/>
      <c r="E222" s="35"/>
      <c r="F222" s="35"/>
      <c r="G222" s="35"/>
    </row>
    <row r="223" spans="2:7" x14ac:dyDescent="0.25">
      <c r="B223" s="24" t="s">
        <v>74</v>
      </c>
      <c r="C223" s="12">
        <v>824</v>
      </c>
      <c r="D223" s="18"/>
      <c r="E223" s="35"/>
      <c r="F223" s="35"/>
      <c r="G223" s="35"/>
    </row>
    <row r="224" spans="2:7" x14ac:dyDescent="0.25">
      <c r="B224" s="24" t="s">
        <v>74</v>
      </c>
      <c r="C224" s="12">
        <v>825</v>
      </c>
      <c r="D224" s="19"/>
      <c r="E224" s="38"/>
      <c r="F224" s="38"/>
      <c r="G224" s="38"/>
    </row>
  </sheetData>
  <sheetProtection algorithmName="SHA-512" hashValue="O5MvMACV2nXneMtLqQrVlKe+0jL9bxFb2HT8si7udewEA6cuc2EjXSp/fRNhH9ycNRKIEBkT5Uy9JDkR8dDFew==" saltValue="E6wGEbSgginSo+gIUp+3lg==" spinCount="100000" sheet="1" objects="1" scenarios="1"/>
  <pageMargins left="0.7" right="0.7" top="0.75" bottom="0.75" header="0.3" footer="0.3"/>
  <pageSetup paperSize="9" scale="45" orientation="portrait" horizontalDpi="1200" verticalDpi="1200" r:id="rId1"/>
  <headerFooter>
    <oddHeader>&amp;L&amp;Z&amp;F  [&amp;A]</oddHeader>
    <oddFooter>&amp;LPage &amp;P of &amp;N&amp;R&amp;T &amp;D</oddFooter>
  </headerFooter>
  <rowBreaks count="2" manualBreakCount="2">
    <brk id="89" max="7" man="1"/>
    <brk id="197" max="7" man="1"/>
  </rowBreaks>
  <colBreaks count="1" manualBreakCount="1">
    <brk id="8" max="1048575" man="1"/>
  </col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52"/>
  <dimension ref="A1:L102"/>
  <sheetViews>
    <sheetView showGridLines="0" zoomScale="85" zoomScaleNormal="85" workbookViewId="0">
      <selection activeCell="I26" sqref="I26"/>
    </sheetView>
  </sheetViews>
  <sheetFormatPr defaultColWidth="10" defaultRowHeight="12.5" x14ac:dyDescent="0.25"/>
  <cols>
    <col min="1" max="1" width="31.54296875" style="27" customWidth="1"/>
    <col min="2" max="4" width="22.54296875" style="27" customWidth="1"/>
    <col min="5" max="16384" width="10" style="27"/>
  </cols>
  <sheetData>
    <row r="1" spans="1:12" ht="20" x14ac:dyDescent="0.4">
      <c r="A1" s="39" t="s">
        <v>0</v>
      </c>
      <c r="B1" s="40"/>
      <c r="C1" s="40"/>
      <c r="D1" s="40"/>
      <c r="E1" s="40"/>
      <c r="F1" s="40"/>
      <c r="G1" s="40"/>
      <c r="H1" s="40"/>
      <c r="I1" s="40"/>
      <c r="L1" s="84"/>
    </row>
    <row r="2" spans="1:12" ht="15.5" x14ac:dyDescent="0.35">
      <c r="A2" s="41" t="str">
        <f>IF(title="&gt; Enter workbook title here","Enter workbook title in Cover sheet",title)</f>
        <v>Police_EW - Consolidated Factor Spreadsheet</v>
      </c>
      <c r="B2" s="42"/>
      <c r="C2" s="42"/>
      <c r="D2" s="42"/>
      <c r="E2" s="42"/>
      <c r="F2" s="42"/>
      <c r="G2" s="42"/>
      <c r="H2" s="42"/>
      <c r="I2" s="42"/>
    </row>
    <row r="3" spans="1:12" ht="15.5" x14ac:dyDescent="0.35">
      <c r="A3" s="43" t="str">
        <f>TABLE_FACTOR_TYPE_1&amp;" - x-"&amp;TABLE_SERIES_NUMBER_1</f>
        <v>PenCE - x-303</v>
      </c>
      <c r="B3" s="42"/>
      <c r="C3" s="42"/>
      <c r="D3" s="42"/>
      <c r="E3" s="42"/>
      <c r="F3" s="42"/>
      <c r="G3" s="42"/>
      <c r="H3" s="42"/>
      <c r="I3" s="42"/>
    </row>
    <row r="4" spans="1:12" x14ac:dyDescent="0.25">
      <c r="A4" s="44"/>
    </row>
    <row r="6" spans="1:12" ht="13" x14ac:dyDescent="0.3">
      <c r="A6" s="173" t="s">
        <v>610</v>
      </c>
      <c r="B6" s="73" t="s">
        <v>611</v>
      </c>
      <c r="C6" s="73"/>
      <c r="D6" s="172"/>
    </row>
    <row r="7" spans="1:12" x14ac:dyDescent="0.25">
      <c r="A7" s="174" t="s">
        <v>274</v>
      </c>
      <c r="B7" s="74" t="s">
        <v>72</v>
      </c>
      <c r="C7" s="74"/>
      <c r="D7" s="172"/>
    </row>
    <row r="8" spans="1:12" x14ac:dyDescent="0.25">
      <c r="A8" s="174" t="s">
        <v>275</v>
      </c>
      <c r="B8" s="74">
        <v>1987</v>
      </c>
      <c r="C8" s="74"/>
      <c r="D8" s="172"/>
    </row>
    <row r="9" spans="1:12" x14ac:dyDescent="0.25">
      <c r="A9" s="174" t="s">
        <v>276</v>
      </c>
      <c r="B9" s="74" t="s">
        <v>374</v>
      </c>
      <c r="C9" s="74"/>
      <c r="D9" s="172"/>
    </row>
    <row r="10" spans="1:12" ht="25" x14ac:dyDescent="0.25">
      <c r="A10" s="174" t="s">
        <v>6</v>
      </c>
      <c r="B10" s="74" t="s">
        <v>380</v>
      </c>
      <c r="C10" s="74"/>
      <c r="D10" s="172"/>
    </row>
    <row r="11" spans="1:12" x14ac:dyDescent="0.25">
      <c r="A11" s="174" t="s">
        <v>277</v>
      </c>
      <c r="B11" s="74" t="s">
        <v>290</v>
      </c>
      <c r="C11" s="74"/>
      <c r="D11" s="172"/>
    </row>
    <row r="12" spans="1:12" x14ac:dyDescent="0.25">
      <c r="A12" s="174" t="s">
        <v>278</v>
      </c>
      <c r="B12" s="74" t="s">
        <v>291</v>
      </c>
      <c r="C12" s="74"/>
      <c r="D12" s="172"/>
    </row>
    <row r="13" spans="1:12" x14ac:dyDescent="0.25">
      <c r="A13" s="174" t="s">
        <v>618</v>
      </c>
      <c r="B13" s="74">
        <v>2</v>
      </c>
      <c r="C13" s="74"/>
      <c r="D13" s="172"/>
    </row>
    <row r="14" spans="1:12" x14ac:dyDescent="0.25">
      <c r="A14" s="174" t="s">
        <v>280</v>
      </c>
      <c r="B14" s="74">
        <v>303</v>
      </c>
      <c r="C14" s="74"/>
      <c r="D14" s="172"/>
    </row>
    <row r="15" spans="1:12" x14ac:dyDescent="0.25">
      <c r="A15" s="174" t="s">
        <v>621</v>
      </c>
      <c r="B15" s="74">
        <v>303</v>
      </c>
      <c r="C15" s="74"/>
      <c r="D15" s="172"/>
    </row>
    <row r="16" spans="1:12" x14ac:dyDescent="0.25">
      <c r="A16" s="174" t="s">
        <v>282</v>
      </c>
      <c r="B16" s="74" t="s">
        <v>382</v>
      </c>
      <c r="C16" s="74"/>
      <c r="D16" s="172"/>
    </row>
    <row r="17" spans="1:4" ht="26.15" customHeight="1" x14ac:dyDescent="0.25">
      <c r="A17" s="79" t="s">
        <v>693</v>
      </c>
      <c r="B17" s="180"/>
      <c r="C17" s="180"/>
      <c r="D17" s="172"/>
    </row>
    <row r="18" spans="1:4" x14ac:dyDescent="0.25">
      <c r="A18" s="174" t="s">
        <v>284</v>
      </c>
      <c r="B18" s="181" t="str">
        <f>"24 May 2023"</f>
        <v>24 May 2023</v>
      </c>
      <c r="C18" s="181"/>
      <c r="D18" s="172"/>
    </row>
    <row r="19" spans="1:4" x14ac:dyDescent="0.25">
      <c r="A19" s="174" t="s">
        <v>285</v>
      </c>
      <c r="B19" s="181"/>
      <c r="C19" s="181"/>
      <c r="D19" s="172"/>
    </row>
    <row r="20" spans="1:4" x14ac:dyDescent="0.25">
      <c r="A20" s="174" t="s">
        <v>286</v>
      </c>
      <c r="B20" s="74" t="s">
        <v>294</v>
      </c>
      <c r="C20" s="74"/>
      <c r="D20" s="172"/>
    </row>
    <row r="21" spans="1:4" x14ac:dyDescent="0.25">
      <c r="A21" s="174" t="s">
        <v>287</v>
      </c>
      <c r="B21" s="74" t="s">
        <v>295</v>
      </c>
      <c r="C21" s="74"/>
      <c r="D21" s="172"/>
    </row>
    <row r="23" spans="1:4" x14ac:dyDescent="0.25">
      <c r="B23" s="84" t="str">
        <f>HYPERLINK("#'Factor List'!A1","Back to Factor List")</f>
        <v>Back to Factor List</v>
      </c>
    </row>
    <row r="24" spans="1:4" x14ac:dyDescent="0.25">
      <c r="B24" s="84" t="str">
        <f>HYPERLINK("#'Assumptions'!A1","Assumptions")</f>
        <v>Assumptions</v>
      </c>
    </row>
    <row r="26" spans="1:4" ht="26" x14ac:dyDescent="0.25">
      <c r="A26" s="80" t="s">
        <v>694</v>
      </c>
      <c r="B26" s="80" t="s">
        <v>695</v>
      </c>
      <c r="C26" s="80" t="s">
        <v>696</v>
      </c>
      <c r="D26" s="80" t="s">
        <v>715</v>
      </c>
    </row>
    <row r="27" spans="1:4" x14ac:dyDescent="0.25">
      <c r="A27" s="81">
        <v>20</v>
      </c>
      <c r="B27" s="82">
        <v>39.31</v>
      </c>
      <c r="C27" s="82">
        <v>2.5499999999999998</v>
      </c>
      <c r="D27" s="82"/>
    </row>
    <row r="28" spans="1:4" x14ac:dyDescent="0.25">
      <c r="A28" s="81">
        <v>21</v>
      </c>
      <c r="B28" s="82">
        <v>38.94</v>
      </c>
      <c r="C28" s="82">
        <v>2.59</v>
      </c>
      <c r="D28" s="82"/>
    </row>
    <row r="29" spans="1:4" x14ac:dyDescent="0.25">
      <c r="A29" s="81">
        <v>22</v>
      </c>
      <c r="B29" s="82">
        <v>38.57</v>
      </c>
      <c r="C29" s="82">
        <v>2.63</v>
      </c>
      <c r="D29" s="82"/>
    </row>
    <row r="30" spans="1:4" x14ac:dyDescent="0.25">
      <c r="A30" s="81">
        <v>23</v>
      </c>
      <c r="B30" s="82">
        <v>38.19</v>
      </c>
      <c r="C30" s="82">
        <v>2.68</v>
      </c>
      <c r="D30" s="82"/>
    </row>
    <row r="31" spans="1:4" x14ac:dyDescent="0.25">
      <c r="A31" s="81">
        <v>24</v>
      </c>
      <c r="B31" s="82">
        <v>37.81</v>
      </c>
      <c r="C31" s="82">
        <v>2.72</v>
      </c>
      <c r="D31" s="82"/>
    </row>
    <row r="32" spans="1:4" x14ac:dyDescent="0.25">
      <c r="A32" s="81">
        <v>25</v>
      </c>
      <c r="B32" s="82">
        <v>37.409999999999997</v>
      </c>
      <c r="C32" s="82">
        <v>2.77</v>
      </c>
      <c r="D32" s="82"/>
    </row>
    <row r="33" spans="1:4" x14ac:dyDescent="0.25">
      <c r="A33" s="81">
        <v>26</v>
      </c>
      <c r="B33" s="82">
        <v>37.020000000000003</v>
      </c>
      <c r="C33" s="82">
        <v>2.81</v>
      </c>
      <c r="D33" s="82"/>
    </row>
    <row r="34" spans="1:4" x14ac:dyDescent="0.25">
      <c r="A34" s="81">
        <v>27</v>
      </c>
      <c r="B34" s="82">
        <v>36.61</v>
      </c>
      <c r="C34" s="82">
        <v>2.86</v>
      </c>
      <c r="D34" s="82"/>
    </row>
    <row r="35" spans="1:4" x14ac:dyDescent="0.25">
      <c r="A35" s="81">
        <v>28</v>
      </c>
      <c r="B35" s="82">
        <v>36.200000000000003</v>
      </c>
      <c r="C35" s="82">
        <v>2.9</v>
      </c>
      <c r="D35" s="82"/>
    </row>
    <row r="36" spans="1:4" x14ac:dyDescent="0.25">
      <c r="A36" s="81">
        <v>29</v>
      </c>
      <c r="B36" s="82">
        <v>35.78</v>
      </c>
      <c r="C36" s="82">
        <v>2.95</v>
      </c>
      <c r="D36" s="82"/>
    </row>
    <row r="37" spans="1:4" x14ac:dyDescent="0.25">
      <c r="A37" s="81">
        <v>30</v>
      </c>
      <c r="B37" s="82">
        <v>35.36</v>
      </c>
      <c r="C37" s="82">
        <v>2.99</v>
      </c>
      <c r="D37" s="82"/>
    </row>
    <row r="38" spans="1:4" x14ac:dyDescent="0.25">
      <c r="A38" s="81">
        <v>31</v>
      </c>
      <c r="B38" s="82">
        <v>34.93</v>
      </c>
      <c r="C38" s="82">
        <v>3.04</v>
      </c>
      <c r="D38" s="82"/>
    </row>
    <row r="39" spans="1:4" x14ac:dyDescent="0.25">
      <c r="A39" s="81">
        <v>32</v>
      </c>
      <c r="B39" s="82">
        <v>34.49</v>
      </c>
      <c r="C39" s="82">
        <v>3.08</v>
      </c>
      <c r="D39" s="82"/>
    </row>
    <row r="40" spans="1:4" x14ac:dyDescent="0.25">
      <c r="A40" s="81">
        <v>33</v>
      </c>
      <c r="B40" s="82">
        <v>34.04</v>
      </c>
      <c r="C40" s="82">
        <v>3.13</v>
      </c>
      <c r="D40" s="82"/>
    </row>
    <row r="41" spans="1:4" x14ac:dyDescent="0.25">
      <c r="A41" s="81">
        <v>34</v>
      </c>
      <c r="B41" s="82">
        <v>33.590000000000003</v>
      </c>
      <c r="C41" s="82">
        <v>3.17</v>
      </c>
      <c r="D41" s="82"/>
    </row>
    <row r="42" spans="1:4" x14ac:dyDescent="0.25">
      <c r="A42" s="81">
        <v>35</v>
      </c>
      <c r="B42" s="82">
        <v>33.14</v>
      </c>
      <c r="C42" s="82">
        <v>3.22</v>
      </c>
      <c r="D42" s="82"/>
    </row>
    <row r="43" spans="1:4" x14ac:dyDescent="0.25">
      <c r="A43" s="81">
        <v>36</v>
      </c>
      <c r="B43" s="82">
        <v>32.67</v>
      </c>
      <c r="C43" s="82">
        <v>3.26</v>
      </c>
      <c r="D43" s="82"/>
    </row>
    <row r="44" spans="1:4" x14ac:dyDescent="0.25">
      <c r="A44" s="81">
        <v>37</v>
      </c>
      <c r="B44" s="82">
        <v>32.200000000000003</v>
      </c>
      <c r="C44" s="82">
        <v>3.3</v>
      </c>
      <c r="D44" s="82"/>
    </row>
    <row r="45" spans="1:4" x14ac:dyDescent="0.25">
      <c r="A45" s="81">
        <v>38</v>
      </c>
      <c r="B45" s="82">
        <v>31.72</v>
      </c>
      <c r="C45" s="82">
        <v>3.35</v>
      </c>
      <c r="D45" s="82"/>
    </row>
    <row r="46" spans="1:4" x14ac:dyDescent="0.25">
      <c r="A46" s="81">
        <v>39</v>
      </c>
      <c r="B46" s="82">
        <v>31.24</v>
      </c>
      <c r="C46" s="82">
        <v>3.39</v>
      </c>
      <c r="D46" s="82"/>
    </row>
    <row r="47" spans="1:4" x14ac:dyDescent="0.25">
      <c r="A47" s="81">
        <v>40</v>
      </c>
      <c r="B47" s="82">
        <v>30.74</v>
      </c>
      <c r="C47" s="82">
        <v>3.43</v>
      </c>
      <c r="D47" s="82"/>
    </row>
    <row r="48" spans="1:4" x14ac:dyDescent="0.25">
      <c r="A48" s="81">
        <v>41</v>
      </c>
      <c r="B48" s="82">
        <v>30.24</v>
      </c>
      <c r="C48" s="82">
        <v>3.48</v>
      </c>
      <c r="D48" s="82"/>
    </row>
    <row r="49" spans="1:4" x14ac:dyDescent="0.25">
      <c r="A49" s="81">
        <v>42</v>
      </c>
      <c r="B49" s="82">
        <v>29.74</v>
      </c>
      <c r="C49" s="82">
        <v>3.52</v>
      </c>
      <c r="D49" s="82"/>
    </row>
    <row r="50" spans="1:4" x14ac:dyDescent="0.25">
      <c r="A50" s="81">
        <v>43</v>
      </c>
      <c r="B50" s="82">
        <v>29.23</v>
      </c>
      <c r="C50" s="82">
        <v>3.56</v>
      </c>
      <c r="D50" s="82"/>
    </row>
    <row r="51" spans="1:4" x14ac:dyDescent="0.25">
      <c r="A51" s="81">
        <v>44</v>
      </c>
      <c r="B51" s="82">
        <v>28.71</v>
      </c>
      <c r="C51" s="82">
        <v>3.6</v>
      </c>
      <c r="D51" s="82"/>
    </row>
    <row r="52" spans="1:4" x14ac:dyDescent="0.25">
      <c r="A52" s="81">
        <v>45</v>
      </c>
      <c r="B52" s="82">
        <v>28.18</v>
      </c>
      <c r="C52" s="82">
        <v>3.64</v>
      </c>
      <c r="D52" s="82"/>
    </row>
    <row r="53" spans="1:4" x14ac:dyDescent="0.25">
      <c r="A53" s="81">
        <v>46</v>
      </c>
      <c r="B53" s="82">
        <v>27.65</v>
      </c>
      <c r="C53" s="82">
        <v>3.67</v>
      </c>
      <c r="D53" s="82"/>
    </row>
    <row r="54" spans="1:4" x14ac:dyDescent="0.25">
      <c r="A54" s="81">
        <v>47</v>
      </c>
      <c r="B54" s="82">
        <v>27.11</v>
      </c>
      <c r="C54" s="82">
        <v>3.71</v>
      </c>
      <c r="D54" s="82"/>
    </row>
    <row r="55" spans="1:4" x14ac:dyDescent="0.25">
      <c r="A55" s="81">
        <v>48</v>
      </c>
      <c r="B55" s="82">
        <v>26.57</v>
      </c>
      <c r="C55" s="82">
        <v>3.75</v>
      </c>
      <c r="D55" s="82"/>
    </row>
    <row r="56" spans="1:4" x14ac:dyDescent="0.25">
      <c r="A56" s="81">
        <v>49</v>
      </c>
      <c r="B56" s="82">
        <v>26.01</v>
      </c>
      <c r="C56" s="82">
        <v>3.78</v>
      </c>
      <c r="D56" s="82"/>
    </row>
    <row r="57" spans="1:4" x14ac:dyDescent="0.25">
      <c r="A57" s="81">
        <v>50</v>
      </c>
      <c r="B57" s="82">
        <v>25.46</v>
      </c>
      <c r="C57" s="82">
        <v>3.81</v>
      </c>
      <c r="D57" s="82"/>
    </row>
    <row r="58" spans="1:4" x14ac:dyDescent="0.25">
      <c r="A58" s="81">
        <v>51</v>
      </c>
      <c r="B58" s="82">
        <v>24.89</v>
      </c>
      <c r="C58" s="82">
        <v>3.85</v>
      </c>
      <c r="D58" s="82"/>
    </row>
    <row r="59" spans="1:4" x14ac:dyDescent="0.25">
      <c r="A59" s="81">
        <v>52</v>
      </c>
      <c r="B59" s="82">
        <v>24.32</v>
      </c>
      <c r="C59" s="82">
        <v>3.88</v>
      </c>
      <c r="D59" s="82"/>
    </row>
    <row r="60" spans="1:4" x14ac:dyDescent="0.25">
      <c r="A60" s="81">
        <v>53</v>
      </c>
      <c r="B60" s="82">
        <v>23.74</v>
      </c>
      <c r="C60" s="82">
        <v>3.91</v>
      </c>
      <c r="D60" s="82"/>
    </row>
    <row r="61" spans="1:4" x14ac:dyDescent="0.25">
      <c r="A61" s="81">
        <v>54</v>
      </c>
      <c r="B61" s="82">
        <v>23.16</v>
      </c>
      <c r="C61" s="82">
        <v>3.94</v>
      </c>
      <c r="D61" s="82"/>
    </row>
    <row r="62" spans="1:4" x14ac:dyDescent="0.25">
      <c r="A62" s="81">
        <v>55</v>
      </c>
      <c r="B62" s="82">
        <v>22.57</v>
      </c>
      <c r="C62" s="82">
        <v>3.96</v>
      </c>
      <c r="D62" s="82"/>
    </row>
    <row r="63" spans="1:4" x14ac:dyDescent="0.25">
      <c r="A63" s="81">
        <v>56</v>
      </c>
      <c r="B63" s="82">
        <v>21.97</v>
      </c>
      <c r="C63" s="82">
        <v>3.99</v>
      </c>
      <c r="D63" s="82"/>
    </row>
    <row r="64" spans="1:4" x14ac:dyDescent="0.25">
      <c r="A64" s="81">
        <v>57</v>
      </c>
      <c r="B64" s="82">
        <v>21.37</v>
      </c>
      <c r="C64" s="82">
        <v>4.01</v>
      </c>
      <c r="D64" s="82"/>
    </row>
    <row r="65" spans="1:4" x14ac:dyDescent="0.25">
      <c r="A65" s="81">
        <v>58</v>
      </c>
      <c r="B65" s="82">
        <v>20.76</v>
      </c>
      <c r="C65" s="82">
        <v>4.03</v>
      </c>
      <c r="D65" s="82"/>
    </row>
    <row r="66" spans="1:4" x14ac:dyDescent="0.25">
      <c r="A66" s="81">
        <v>59</v>
      </c>
      <c r="B66" s="82">
        <v>20.149999999999999</v>
      </c>
      <c r="C66" s="82">
        <v>4.04</v>
      </c>
      <c r="D66" s="82"/>
    </row>
    <row r="67" spans="1:4" x14ac:dyDescent="0.25">
      <c r="A67" s="81">
        <v>60</v>
      </c>
      <c r="B67" s="82">
        <v>19.54</v>
      </c>
      <c r="C67" s="82">
        <v>4.05</v>
      </c>
      <c r="D67" s="82"/>
    </row>
    <row r="68" spans="1:4" x14ac:dyDescent="0.25">
      <c r="A68" s="81">
        <v>61</v>
      </c>
      <c r="B68" s="82">
        <v>18.920000000000002</v>
      </c>
      <c r="C68" s="82">
        <v>4.0599999999999996</v>
      </c>
      <c r="D68" s="82"/>
    </row>
    <row r="69" spans="1:4" x14ac:dyDescent="0.25">
      <c r="A69" s="81">
        <v>62</v>
      </c>
      <c r="B69" s="82">
        <v>18.309999999999999</v>
      </c>
      <c r="C69" s="82">
        <v>4.07</v>
      </c>
      <c r="D69" s="82"/>
    </row>
    <row r="70" spans="1:4" x14ac:dyDescent="0.25">
      <c r="A70" s="81">
        <v>63</v>
      </c>
      <c r="B70" s="82">
        <v>17.690000000000001</v>
      </c>
      <c r="C70" s="82">
        <v>4.07</v>
      </c>
      <c r="D70" s="82"/>
    </row>
    <row r="71" spans="1:4" x14ac:dyDescent="0.25">
      <c r="A71" s="81">
        <v>64</v>
      </c>
      <c r="B71" s="82">
        <v>17.07</v>
      </c>
      <c r="C71" s="82">
        <v>3.96</v>
      </c>
      <c r="D71" s="82"/>
    </row>
    <row r="72" spans="1:4" x14ac:dyDescent="0.25">
      <c r="A72" s="81">
        <v>65</v>
      </c>
      <c r="B72" s="82">
        <v>16.45</v>
      </c>
      <c r="C72" s="82">
        <v>3.84</v>
      </c>
      <c r="D72" s="82"/>
    </row>
    <row r="73" spans="1:4" x14ac:dyDescent="0.25">
      <c r="A73" s="81">
        <v>66</v>
      </c>
      <c r="B73" s="82">
        <v>15.83</v>
      </c>
      <c r="C73" s="82">
        <v>3.83</v>
      </c>
      <c r="D73" s="82"/>
    </row>
    <row r="74" spans="1:4" x14ac:dyDescent="0.25">
      <c r="A74" s="81">
        <v>67</v>
      </c>
      <c r="B74" s="82">
        <v>15.21</v>
      </c>
      <c r="C74" s="82">
        <v>3.81</v>
      </c>
      <c r="D74" s="82"/>
    </row>
    <row r="75" spans="1:4" x14ac:dyDescent="0.25">
      <c r="A75" s="81">
        <v>68</v>
      </c>
      <c r="B75" s="82">
        <v>14.6</v>
      </c>
      <c r="C75" s="82">
        <v>3.79</v>
      </c>
      <c r="D75" s="82"/>
    </row>
    <row r="76" spans="1:4" x14ac:dyDescent="0.25">
      <c r="A76" s="81">
        <v>69</v>
      </c>
      <c r="B76" s="82">
        <v>13.98</v>
      </c>
      <c r="C76" s="82">
        <v>3.7</v>
      </c>
      <c r="D76" s="82">
        <v>2.87</v>
      </c>
    </row>
    <row r="77" spans="1:4" x14ac:dyDescent="0.25">
      <c r="A77" s="81">
        <v>70</v>
      </c>
      <c r="B77" s="82">
        <v>13.37</v>
      </c>
      <c r="C77" s="82">
        <v>3.61</v>
      </c>
      <c r="D77" s="82">
        <v>2.66</v>
      </c>
    </row>
    <row r="78" spans="1:4" x14ac:dyDescent="0.25">
      <c r="A78" s="81">
        <v>71</v>
      </c>
      <c r="B78" s="82">
        <v>12.76</v>
      </c>
      <c r="C78" s="82">
        <v>3.57</v>
      </c>
      <c r="D78" s="82">
        <v>2.4700000000000002</v>
      </c>
    </row>
    <row r="79" spans="1:4" x14ac:dyDescent="0.25">
      <c r="A79" s="81">
        <v>72</v>
      </c>
      <c r="B79" s="82">
        <v>12.16</v>
      </c>
      <c r="C79" s="82">
        <v>3.53</v>
      </c>
      <c r="D79" s="82">
        <v>2.29</v>
      </c>
    </row>
    <row r="80" spans="1:4" x14ac:dyDescent="0.25">
      <c r="A80" s="81">
        <v>73</v>
      </c>
      <c r="B80" s="82">
        <v>11.57</v>
      </c>
      <c r="C80" s="82">
        <v>3.48</v>
      </c>
      <c r="D80" s="82">
        <v>2.12</v>
      </c>
    </row>
    <row r="81" spans="1:4" x14ac:dyDescent="0.25">
      <c r="A81" s="81">
        <v>74</v>
      </c>
      <c r="B81" s="82">
        <v>10.98</v>
      </c>
      <c r="C81" s="82">
        <v>3.29</v>
      </c>
      <c r="D81" s="82">
        <v>1.93</v>
      </c>
    </row>
    <row r="82" spans="1:4" x14ac:dyDescent="0.25">
      <c r="A82" s="81">
        <v>75</v>
      </c>
      <c r="B82" s="82">
        <v>10.41</v>
      </c>
      <c r="C82" s="82">
        <v>3.1</v>
      </c>
      <c r="D82" s="82">
        <v>1.76</v>
      </c>
    </row>
    <row r="83" spans="1:4" x14ac:dyDescent="0.25">
      <c r="A83" s="81">
        <v>76</v>
      </c>
      <c r="B83" s="82">
        <v>9.84</v>
      </c>
      <c r="C83" s="82">
        <v>3.04</v>
      </c>
      <c r="D83" s="82">
        <v>1.61</v>
      </c>
    </row>
    <row r="84" spans="1:4" x14ac:dyDescent="0.25">
      <c r="A84" s="81">
        <v>77</v>
      </c>
      <c r="B84" s="82">
        <v>9.2899999999999991</v>
      </c>
      <c r="C84" s="82">
        <v>2.97</v>
      </c>
      <c r="D84" s="82">
        <v>1.47</v>
      </c>
    </row>
    <row r="85" spans="1:4" x14ac:dyDescent="0.25">
      <c r="A85" s="81">
        <v>78</v>
      </c>
      <c r="B85" s="82">
        <v>8.75</v>
      </c>
      <c r="C85" s="82">
        <v>2.9</v>
      </c>
      <c r="D85" s="82">
        <v>1.33</v>
      </c>
    </row>
    <row r="86" spans="1:4" x14ac:dyDescent="0.25">
      <c r="A86" s="81">
        <v>79</v>
      </c>
      <c r="B86" s="82">
        <v>8.2200000000000006</v>
      </c>
      <c r="C86" s="82">
        <v>2.62</v>
      </c>
      <c r="D86" s="82">
        <v>1.19</v>
      </c>
    </row>
    <row r="87" spans="1:4" x14ac:dyDescent="0.25">
      <c r="A87" s="81">
        <v>80</v>
      </c>
      <c r="B87" s="82">
        <v>7.72</v>
      </c>
      <c r="C87" s="82">
        <v>2.34</v>
      </c>
      <c r="D87" s="82">
        <v>1.05</v>
      </c>
    </row>
    <row r="88" spans="1:4" x14ac:dyDescent="0.25">
      <c r="A88" s="81">
        <v>81</v>
      </c>
      <c r="B88" s="82">
        <v>7.23</v>
      </c>
      <c r="C88" s="82">
        <v>2.2599999999999998</v>
      </c>
      <c r="D88" s="82">
        <v>0.94</v>
      </c>
    </row>
    <row r="89" spans="1:4" x14ac:dyDescent="0.25">
      <c r="A89" s="81">
        <v>82</v>
      </c>
      <c r="B89" s="82">
        <v>6.76</v>
      </c>
      <c r="C89" s="82">
        <v>2.1800000000000002</v>
      </c>
      <c r="D89" s="82">
        <v>0.85</v>
      </c>
    </row>
    <row r="90" spans="1:4" x14ac:dyDescent="0.25">
      <c r="A90" s="81">
        <v>83</v>
      </c>
      <c r="B90" s="82">
        <v>6.31</v>
      </c>
      <c r="C90" s="82">
        <v>2.09</v>
      </c>
      <c r="D90" s="82">
        <v>0.76</v>
      </c>
    </row>
    <row r="91" spans="1:4" x14ac:dyDescent="0.25">
      <c r="A91" s="81">
        <v>84</v>
      </c>
      <c r="B91" s="82">
        <v>5.88</v>
      </c>
      <c r="C91" s="82">
        <v>1.81</v>
      </c>
      <c r="D91" s="82">
        <v>0.65</v>
      </c>
    </row>
    <row r="92" spans="1:4" x14ac:dyDescent="0.25">
      <c r="A92" s="81">
        <v>85</v>
      </c>
      <c r="B92" s="82">
        <v>5.47</v>
      </c>
      <c r="C92" s="82">
        <v>1.53</v>
      </c>
      <c r="D92" s="82">
        <v>0.56000000000000005</v>
      </c>
    </row>
    <row r="93" spans="1:4" x14ac:dyDescent="0.25">
      <c r="A93" s="81">
        <v>86</v>
      </c>
      <c r="B93" s="82">
        <v>5.08</v>
      </c>
      <c r="C93" s="82">
        <v>1.45</v>
      </c>
      <c r="D93" s="82">
        <v>0.5</v>
      </c>
    </row>
    <row r="94" spans="1:4" x14ac:dyDescent="0.25">
      <c r="A94" s="81">
        <v>87</v>
      </c>
      <c r="B94" s="82">
        <v>4.71</v>
      </c>
      <c r="C94" s="82">
        <v>1.38</v>
      </c>
      <c r="D94" s="82">
        <v>0.44</v>
      </c>
    </row>
    <row r="95" spans="1:4" x14ac:dyDescent="0.25">
      <c r="A95" s="81">
        <v>88</v>
      </c>
      <c r="B95" s="82">
        <v>4.3600000000000003</v>
      </c>
      <c r="C95" s="82">
        <v>1.3</v>
      </c>
      <c r="D95" s="82">
        <v>0.38</v>
      </c>
    </row>
    <row r="96" spans="1:4" x14ac:dyDescent="0.25">
      <c r="A96" s="81">
        <v>89</v>
      </c>
      <c r="B96" s="82">
        <v>4.03</v>
      </c>
      <c r="C96" s="82">
        <v>1.04</v>
      </c>
      <c r="D96" s="82">
        <v>0.32</v>
      </c>
    </row>
    <row r="97" spans="1:4" x14ac:dyDescent="0.25">
      <c r="A97" s="81">
        <v>90</v>
      </c>
      <c r="B97" s="82">
        <v>3.72</v>
      </c>
      <c r="C97" s="82">
        <v>0.79</v>
      </c>
      <c r="D97" s="82">
        <v>0.27</v>
      </c>
    </row>
    <row r="98" spans="1:4" x14ac:dyDescent="0.25">
      <c r="A98" s="81">
        <v>91</v>
      </c>
      <c r="B98" s="82">
        <v>3.43</v>
      </c>
      <c r="C98" s="82">
        <v>0.74</v>
      </c>
      <c r="D98" s="82">
        <v>0.23</v>
      </c>
    </row>
    <row r="99" spans="1:4" x14ac:dyDescent="0.25">
      <c r="A99" s="81">
        <v>92</v>
      </c>
      <c r="B99" s="82">
        <v>3.17</v>
      </c>
      <c r="C99" s="82">
        <v>0.69</v>
      </c>
      <c r="D99" s="82">
        <v>0.2</v>
      </c>
    </row>
    <row r="100" spans="1:4" x14ac:dyDescent="0.25">
      <c r="A100" s="81">
        <v>93</v>
      </c>
      <c r="B100" s="82">
        <v>2.93</v>
      </c>
      <c r="C100" s="82">
        <v>0.64</v>
      </c>
      <c r="D100" s="82">
        <v>0.18</v>
      </c>
    </row>
    <row r="101" spans="1:4" x14ac:dyDescent="0.25">
      <c r="A101" s="81">
        <v>94</v>
      </c>
      <c r="B101" s="82">
        <v>2.71</v>
      </c>
      <c r="C101" s="82">
        <v>0.6</v>
      </c>
      <c r="D101" s="82">
        <v>0.15</v>
      </c>
    </row>
    <row r="102" spans="1:4" x14ac:dyDescent="0.25">
      <c r="A102" s="81">
        <v>95</v>
      </c>
      <c r="B102" s="82">
        <v>2.5099999999999998</v>
      </c>
      <c r="C102" s="82">
        <v>0.55000000000000004</v>
      </c>
      <c r="D102" s="82">
        <v>0.13</v>
      </c>
    </row>
  </sheetData>
  <sheetProtection algorithmName="SHA-512" hashValue="CrlJEm755mdPApz9JCLEnUn6IUo4lp4nLV+JyIf10J7gma0lYWSX1kBFTFSrhsQGtmcAkqQZsDcmb8wRWvQ/6w==" saltValue="HKUoG7wnAHxSUh16/kJwqA==" spinCount="100000" sheet="1" objects="1" scenarios="1"/>
  <conditionalFormatting sqref="A6:A21">
    <cfRule type="expression" dxfId="675" priority="7" stopIfTrue="1">
      <formula>MOD(ROW(),2)=0</formula>
    </cfRule>
    <cfRule type="expression" dxfId="674" priority="8" stopIfTrue="1">
      <formula>MOD(ROW(),2)&lt;&gt;0</formula>
    </cfRule>
  </conditionalFormatting>
  <conditionalFormatting sqref="A26:A102">
    <cfRule type="expression" dxfId="673" priority="17" stopIfTrue="1">
      <formula>MOD(ROW(),2)=0</formula>
    </cfRule>
    <cfRule type="expression" dxfId="672" priority="18" stopIfTrue="1">
      <formula>MOD(ROW(),2)&lt;&gt;0</formula>
    </cfRule>
  </conditionalFormatting>
  <conditionalFormatting sqref="B6:D21">
    <cfRule type="expression" dxfId="671" priority="1" stopIfTrue="1">
      <formula>MOD(ROW(),2)=0</formula>
    </cfRule>
    <cfRule type="expression" dxfId="670" priority="2" stopIfTrue="1">
      <formula>MOD(ROW(),2)&lt;&gt;0</formula>
    </cfRule>
  </conditionalFormatting>
  <conditionalFormatting sqref="B26:D102">
    <cfRule type="expression" dxfId="669" priority="19" stopIfTrue="1">
      <formula>MOD(ROW(),2)=0</formula>
    </cfRule>
    <cfRule type="expression" dxfId="668" priority="20"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53"/>
  <dimension ref="A1:L102"/>
  <sheetViews>
    <sheetView showGridLines="0" zoomScale="85" zoomScaleNormal="85" workbookViewId="0">
      <selection activeCell="I26" sqref="I26"/>
    </sheetView>
  </sheetViews>
  <sheetFormatPr defaultColWidth="10" defaultRowHeight="12.5" x14ac:dyDescent="0.25"/>
  <cols>
    <col min="1" max="1" width="31.54296875" style="27" customWidth="1"/>
    <col min="2" max="4" width="22.54296875" style="27" customWidth="1"/>
    <col min="5" max="16384" width="10" style="27"/>
  </cols>
  <sheetData>
    <row r="1" spans="1:12" ht="20" x14ac:dyDescent="0.4">
      <c r="A1" s="39" t="s">
        <v>0</v>
      </c>
      <c r="B1" s="40"/>
      <c r="C1" s="40"/>
      <c r="D1" s="40"/>
      <c r="E1" s="40"/>
      <c r="F1" s="40"/>
      <c r="G1" s="40"/>
      <c r="H1" s="40"/>
      <c r="I1" s="40"/>
      <c r="L1" s="84"/>
    </row>
    <row r="2" spans="1:12" ht="15.5" x14ac:dyDescent="0.35">
      <c r="A2" s="41" t="str">
        <f>IF(title="&gt; Enter workbook title here","Enter workbook title in Cover sheet",title)</f>
        <v>Police_EW - Consolidated Factor Spreadsheet</v>
      </c>
      <c r="B2" s="42"/>
      <c r="C2" s="42"/>
      <c r="D2" s="42"/>
      <c r="E2" s="42"/>
      <c r="F2" s="42"/>
      <c r="G2" s="42"/>
      <c r="H2" s="42"/>
      <c r="I2" s="42"/>
    </row>
    <row r="3" spans="1:12" ht="15.5" x14ac:dyDescent="0.35">
      <c r="A3" s="43" t="str">
        <f>TABLE_FACTOR_TYPE_1&amp;" - x-"&amp;TABLE_SERIES_NUMBER_1</f>
        <v>PenCE - x-304</v>
      </c>
      <c r="B3" s="42"/>
      <c r="C3" s="42"/>
      <c r="D3" s="42"/>
      <c r="E3" s="42"/>
      <c r="F3" s="42"/>
      <c r="G3" s="42"/>
      <c r="H3" s="42"/>
      <c r="I3" s="42"/>
    </row>
    <row r="4" spans="1:12" x14ac:dyDescent="0.25">
      <c r="A4" s="44"/>
    </row>
    <row r="6" spans="1:12" ht="13" x14ac:dyDescent="0.3">
      <c r="A6" s="173" t="s">
        <v>610</v>
      </c>
      <c r="B6" s="73" t="s">
        <v>611</v>
      </c>
      <c r="C6" s="73"/>
      <c r="D6" s="172"/>
    </row>
    <row r="7" spans="1:12" x14ac:dyDescent="0.25">
      <c r="A7" s="174" t="s">
        <v>274</v>
      </c>
      <c r="B7" s="74" t="s">
        <v>72</v>
      </c>
      <c r="C7" s="74"/>
      <c r="D7" s="172"/>
    </row>
    <row r="8" spans="1:12" x14ac:dyDescent="0.25">
      <c r="A8" s="174" t="s">
        <v>275</v>
      </c>
      <c r="B8" s="74">
        <v>1987</v>
      </c>
      <c r="C8" s="74"/>
      <c r="D8" s="172"/>
    </row>
    <row r="9" spans="1:12" x14ac:dyDescent="0.25">
      <c r="A9" s="174" t="s">
        <v>276</v>
      </c>
      <c r="B9" s="74" t="s">
        <v>374</v>
      </c>
      <c r="C9" s="74"/>
      <c r="D9" s="172"/>
    </row>
    <row r="10" spans="1:12" ht="25" x14ac:dyDescent="0.25">
      <c r="A10" s="174" t="s">
        <v>6</v>
      </c>
      <c r="B10" s="74" t="s">
        <v>380</v>
      </c>
      <c r="C10" s="74"/>
      <c r="D10" s="172"/>
    </row>
    <row r="11" spans="1:12" x14ac:dyDescent="0.25">
      <c r="A11" s="174" t="s">
        <v>277</v>
      </c>
      <c r="B11" s="74" t="s">
        <v>300</v>
      </c>
      <c r="C11" s="74"/>
      <c r="D11" s="172"/>
    </row>
    <row r="12" spans="1:12" x14ac:dyDescent="0.25">
      <c r="A12" s="174" t="s">
        <v>278</v>
      </c>
      <c r="B12" s="74" t="s">
        <v>291</v>
      </c>
      <c r="C12" s="74"/>
      <c r="D12" s="172"/>
    </row>
    <row r="13" spans="1:12" x14ac:dyDescent="0.25">
      <c r="A13" s="174" t="s">
        <v>618</v>
      </c>
      <c r="B13" s="74">
        <v>2</v>
      </c>
      <c r="C13" s="74"/>
      <c r="D13" s="172"/>
    </row>
    <row r="14" spans="1:12" x14ac:dyDescent="0.25">
      <c r="A14" s="174" t="s">
        <v>280</v>
      </c>
      <c r="B14" s="74">
        <v>304</v>
      </c>
      <c r="C14" s="74"/>
      <c r="D14" s="172"/>
    </row>
    <row r="15" spans="1:12" x14ac:dyDescent="0.25">
      <c r="A15" s="174" t="s">
        <v>621</v>
      </c>
      <c r="B15" s="74">
        <v>304</v>
      </c>
      <c r="C15" s="74"/>
      <c r="D15" s="172"/>
    </row>
    <row r="16" spans="1:12" x14ac:dyDescent="0.25">
      <c r="A16" s="174" t="s">
        <v>282</v>
      </c>
      <c r="B16" s="74" t="s">
        <v>384</v>
      </c>
      <c r="C16" s="74"/>
      <c r="D16" s="172"/>
    </row>
    <row r="17" spans="1:4" ht="29.15" customHeight="1" x14ac:dyDescent="0.25">
      <c r="A17" s="79" t="s">
        <v>693</v>
      </c>
      <c r="B17" s="180"/>
      <c r="C17" s="180"/>
      <c r="D17" s="172"/>
    </row>
    <row r="18" spans="1:4" x14ac:dyDescent="0.25">
      <c r="A18" s="174" t="s">
        <v>284</v>
      </c>
      <c r="B18" s="181" t="str">
        <f>"24 May 2023"</f>
        <v>24 May 2023</v>
      </c>
      <c r="C18" s="181"/>
      <c r="D18" s="172"/>
    </row>
    <row r="19" spans="1:4" x14ac:dyDescent="0.25">
      <c r="A19" s="174" t="s">
        <v>285</v>
      </c>
      <c r="B19" s="181"/>
      <c r="C19" s="181"/>
      <c r="D19" s="172"/>
    </row>
    <row r="20" spans="1:4" x14ac:dyDescent="0.25">
      <c r="A20" s="174" t="s">
        <v>286</v>
      </c>
      <c r="B20" s="74" t="s">
        <v>294</v>
      </c>
      <c r="C20" s="74"/>
      <c r="D20" s="172"/>
    </row>
    <row r="21" spans="1:4" x14ac:dyDescent="0.25">
      <c r="A21" s="174" t="s">
        <v>287</v>
      </c>
      <c r="B21" s="74" t="s">
        <v>295</v>
      </c>
      <c r="C21" s="74"/>
      <c r="D21" s="172"/>
    </row>
    <row r="23" spans="1:4" x14ac:dyDescent="0.25">
      <c r="B23" s="84" t="str">
        <f>HYPERLINK("#'Factor List'!A1","Back to Factor List")</f>
        <v>Back to Factor List</v>
      </c>
    </row>
    <row r="24" spans="1:4" x14ac:dyDescent="0.25">
      <c r="B24" s="84" t="str">
        <f>HYPERLINK("#'Assumptions'!A1","Assumptions")</f>
        <v>Assumptions</v>
      </c>
    </row>
    <row r="26" spans="1:4" ht="26" x14ac:dyDescent="0.25">
      <c r="A26" s="80" t="s">
        <v>694</v>
      </c>
      <c r="B26" s="80" t="s">
        <v>695</v>
      </c>
      <c r="C26" s="80" t="s">
        <v>696</v>
      </c>
      <c r="D26" s="80" t="s">
        <v>715</v>
      </c>
    </row>
    <row r="27" spans="1:4" x14ac:dyDescent="0.25">
      <c r="A27" s="81">
        <v>20</v>
      </c>
      <c r="B27" s="82">
        <v>39.31</v>
      </c>
      <c r="C27" s="82">
        <v>2.5499999999999998</v>
      </c>
      <c r="D27" s="82"/>
    </row>
    <row r="28" spans="1:4" x14ac:dyDescent="0.25">
      <c r="A28" s="81">
        <v>21</v>
      </c>
      <c r="B28" s="82">
        <v>38.94</v>
      </c>
      <c r="C28" s="82">
        <v>2.59</v>
      </c>
      <c r="D28" s="82"/>
    </row>
    <row r="29" spans="1:4" x14ac:dyDescent="0.25">
      <c r="A29" s="81">
        <v>22</v>
      </c>
      <c r="B29" s="82">
        <v>38.57</v>
      </c>
      <c r="C29" s="82">
        <v>2.63</v>
      </c>
      <c r="D29" s="82"/>
    </row>
    <row r="30" spans="1:4" x14ac:dyDescent="0.25">
      <c r="A30" s="81">
        <v>23</v>
      </c>
      <c r="B30" s="82">
        <v>38.19</v>
      </c>
      <c r="C30" s="82">
        <v>2.68</v>
      </c>
      <c r="D30" s="82"/>
    </row>
    <row r="31" spans="1:4" x14ac:dyDescent="0.25">
      <c r="A31" s="81">
        <v>24</v>
      </c>
      <c r="B31" s="82">
        <v>37.81</v>
      </c>
      <c r="C31" s="82">
        <v>2.72</v>
      </c>
      <c r="D31" s="82"/>
    </row>
    <row r="32" spans="1:4" x14ac:dyDescent="0.25">
      <c r="A32" s="81">
        <v>25</v>
      </c>
      <c r="B32" s="82">
        <v>37.409999999999997</v>
      </c>
      <c r="C32" s="82">
        <v>2.77</v>
      </c>
      <c r="D32" s="82"/>
    </row>
    <row r="33" spans="1:4" x14ac:dyDescent="0.25">
      <c r="A33" s="81">
        <v>26</v>
      </c>
      <c r="B33" s="82">
        <v>37.020000000000003</v>
      </c>
      <c r="C33" s="82">
        <v>2.81</v>
      </c>
      <c r="D33" s="82"/>
    </row>
    <row r="34" spans="1:4" x14ac:dyDescent="0.25">
      <c r="A34" s="81">
        <v>27</v>
      </c>
      <c r="B34" s="82">
        <v>36.61</v>
      </c>
      <c r="C34" s="82">
        <v>2.86</v>
      </c>
      <c r="D34" s="82"/>
    </row>
    <row r="35" spans="1:4" x14ac:dyDescent="0.25">
      <c r="A35" s="81">
        <v>28</v>
      </c>
      <c r="B35" s="82">
        <v>36.200000000000003</v>
      </c>
      <c r="C35" s="82">
        <v>2.9</v>
      </c>
      <c r="D35" s="82"/>
    </row>
    <row r="36" spans="1:4" x14ac:dyDescent="0.25">
      <c r="A36" s="81">
        <v>29</v>
      </c>
      <c r="B36" s="82">
        <v>35.78</v>
      </c>
      <c r="C36" s="82">
        <v>2.95</v>
      </c>
      <c r="D36" s="82"/>
    </row>
    <row r="37" spans="1:4" x14ac:dyDescent="0.25">
      <c r="A37" s="81">
        <v>30</v>
      </c>
      <c r="B37" s="82">
        <v>35.36</v>
      </c>
      <c r="C37" s="82">
        <v>2.99</v>
      </c>
      <c r="D37" s="82"/>
    </row>
    <row r="38" spans="1:4" x14ac:dyDescent="0.25">
      <c r="A38" s="81">
        <v>31</v>
      </c>
      <c r="B38" s="82">
        <v>34.93</v>
      </c>
      <c r="C38" s="82">
        <v>3.04</v>
      </c>
      <c r="D38" s="82"/>
    </row>
    <row r="39" spans="1:4" x14ac:dyDescent="0.25">
      <c r="A39" s="81">
        <v>32</v>
      </c>
      <c r="B39" s="82">
        <v>34.49</v>
      </c>
      <c r="C39" s="82">
        <v>3.08</v>
      </c>
      <c r="D39" s="82"/>
    </row>
    <row r="40" spans="1:4" x14ac:dyDescent="0.25">
      <c r="A40" s="81">
        <v>33</v>
      </c>
      <c r="B40" s="82">
        <v>34.04</v>
      </c>
      <c r="C40" s="82">
        <v>3.13</v>
      </c>
      <c r="D40" s="82"/>
    </row>
    <row r="41" spans="1:4" x14ac:dyDescent="0.25">
      <c r="A41" s="81">
        <v>34</v>
      </c>
      <c r="B41" s="82">
        <v>33.590000000000003</v>
      </c>
      <c r="C41" s="82">
        <v>3.17</v>
      </c>
      <c r="D41" s="82"/>
    </row>
    <row r="42" spans="1:4" x14ac:dyDescent="0.25">
      <c r="A42" s="81">
        <v>35</v>
      </c>
      <c r="B42" s="82">
        <v>33.14</v>
      </c>
      <c r="C42" s="82">
        <v>3.22</v>
      </c>
      <c r="D42" s="82"/>
    </row>
    <row r="43" spans="1:4" x14ac:dyDescent="0.25">
      <c r="A43" s="81">
        <v>36</v>
      </c>
      <c r="B43" s="82">
        <v>32.67</v>
      </c>
      <c r="C43" s="82">
        <v>3.26</v>
      </c>
      <c r="D43" s="82"/>
    </row>
    <row r="44" spans="1:4" x14ac:dyDescent="0.25">
      <c r="A44" s="81">
        <v>37</v>
      </c>
      <c r="B44" s="82">
        <v>32.200000000000003</v>
      </c>
      <c r="C44" s="82">
        <v>3.3</v>
      </c>
      <c r="D44" s="82"/>
    </row>
    <row r="45" spans="1:4" x14ac:dyDescent="0.25">
      <c r="A45" s="81">
        <v>38</v>
      </c>
      <c r="B45" s="82">
        <v>31.72</v>
      </c>
      <c r="C45" s="82">
        <v>3.35</v>
      </c>
      <c r="D45" s="82"/>
    </row>
    <row r="46" spans="1:4" x14ac:dyDescent="0.25">
      <c r="A46" s="81">
        <v>39</v>
      </c>
      <c r="B46" s="82">
        <v>31.24</v>
      </c>
      <c r="C46" s="82">
        <v>3.39</v>
      </c>
      <c r="D46" s="82"/>
    </row>
    <row r="47" spans="1:4" x14ac:dyDescent="0.25">
      <c r="A47" s="81">
        <v>40</v>
      </c>
      <c r="B47" s="82">
        <v>30.74</v>
      </c>
      <c r="C47" s="82">
        <v>3.43</v>
      </c>
      <c r="D47" s="82"/>
    </row>
    <row r="48" spans="1:4" x14ac:dyDescent="0.25">
      <c r="A48" s="81">
        <v>41</v>
      </c>
      <c r="B48" s="82">
        <v>30.24</v>
      </c>
      <c r="C48" s="82">
        <v>3.48</v>
      </c>
      <c r="D48" s="82"/>
    </row>
    <row r="49" spans="1:4" x14ac:dyDescent="0.25">
      <c r="A49" s="81">
        <v>42</v>
      </c>
      <c r="B49" s="82">
        <v>29.74</v>
      </c>
      <c r="C49" s="82">
        <v>3.52</v>
      </c>
      <c r="D49" s="82"/>
    </row>
    <row r="50" spans="1:4" x14ac:dyDescent="0.25">
      <c r="A50" s="81">
        <v>43</v>
      </c>
      <c r="B50" s="82">
        <v>29.23</v>
      </c>
      <c r="C50" s="82">
        <v>3.56</v>
      </c>
      <c r="D50" s="82"/>
    </row>
    <row r="51" spans="1:4" x14ac:dyDescent="0.25">
      <c r="A51" s="81">
        <v>44</v>
      </c>
      <c r="B51" s="82">
        <v>28.71</v>
      </c>
      <c r="C51" s="82">
        <v>3.6</v>
      </c>
      <c r="D51" s="82"/>
    </row>
    <row r="52" spans="1:4" x14ac:dyDescent="0.25">
      <c r="A52" s="81">
        <v>45</v>
      </c>
      <c r="B52" s="82">
        <v>28.18</v>
      </c>
      <c r="C52" s="82">
        <v>3.64</v>
      </c>
      <c r="D52" s="82"/>
    </row>
    <row r="53" spans="1:4" x14ac:dyDescent="0.25">
      <c r="A53" s="81">
        <v>46</v>
      </c>
      <c r="B53" s="82">
        <v>27.65</v>
      </c>
      <c r="C53" s="82">
        <v>3.67</v>
      </c>
      <c r="D53" s="82"/>
    </row>
    <row r="54" spans="1:4" x14ac:dyDescent="0.25">
      <c r="A54" s="81">
        <v>47</v>
      </c>
      <c r="B54" s="82">
        <v>27.11</v>
      </c>
      <c r="C54" s="82">
        <v>3.71</v>
      </c>
      <c r="D54" s="82"/>
    </row>
    <row r="55" spans="1:4" x14ac:dyDescent="0.25">
      <c r="A55" s="81">
        <v>48</v>
      </c>
      <c r="B55" s="82">
        <v>26.57</v>
      </c>
      <c r="C55" s="82">
        <v>3.75</v>
      </c>
      <c r="D55" s="82"/>
    </row>
    <row r="56" spans="1:4" x14ac:dyDescent="0.25">
      <c r="A56" s="81">
        <v>49</v>
      </c>
      <c r="B56" s="82">
        <v>26.01</v>
      </c>
      <c r="C56" s="82">
        <v>3.78</v>
      </c>
      <c r="D56" s="82"/>
    </row>
    <row r="57" spans="1:4" x14ac:dyDescent="0.25">
      <c r="A57" s="81">
        <v>50</v>
      </c>
      <c r="B57" s="82">
        <v>25.46</v>
      </c>
      <c r="C57" s="82">
        <v>3.81</v>
      </c>
      <c r="D57" s="82"/>
    </row>
    <row r="58" spans="1:4" x14ac:dyDescent="0.25">
      <c r="A58" s="81">
        <v>51</v>
      </c>
      <c r="B58" s="82">
        <v>24.89</v>
      </c>
      <c r="C58" s="82">
        <v>3.85</v>
      </c>
      <c r="D58" s="82"/>
    </row>
    <row r="59" spans="1:4" x14ac:dyDescent="0.25">
      <c r="A59" s="81">
        <v>52</v>
      </c>
      <c r="B59" s="82">
        <v>24.32</v>
      </c>
      <c r="C59" s="82">
        <v>3.88</v>
      </c>
      <c r="D59" s="82"/>
    </row>
    <row r="60" spans="1:4" x14ac:dyDescent="0.25">
      <c r="A60" s="81">
        <v>53</v>
      </c>
      <c r="B60" s="82">
        <v>23.74</v>
      </c>
      <c r="C60" s="82">
        <v>3.91</v>
      </c>
      <c r="D60" s="82"/>
    </row>
    <row r="61" spans="1:4" x14ac:dyDescent="0.25">
      <c r="A61" s="81">
        <v>54</v>
      </c>
      <c r="B61" s="82">
        <v>23.16</v>
      </c>
      <c r="C61" s="82">
        <v>3.94</v>
      </c>
      <c r="D61" s="82"/>
    </row>
    <row r="62" spans="1:4" x14ac:dyDescent="0.25">
      <c r="A62" s="81">
        <v>55</v>
      </c>
      <c r="B62" s="82">
        <v>22.57</v>
      </c>
      <c r="C62" s="82">
        <v>3.96</v>
      </c>
      <c r="D62" s="82"/>
    </row>
    <row r="63" spans="1:4" x14ac:dyDescent="0.25">
      <c r="A63" s="81">
        <v>56</v>
      </c>
      <c r="B63" s="82">
        <v>21.97</v>
      </c>
      <c r="C63" s="82">
        <v>3.99</v>
      </c>
      <c r="D63" s="82"/>
    </row>
    <row r="64" spans="1:4" x14ac:dyDescent="0.25">
      <c r="A64" s="81">
        <v>57</v>
      </c>
      <c r="B64" s="82">
        <v>21.37</v>
      </c>
      <c r="C64" s="82">
        <v>4.01</v>
      </c>
      <c r="D64" s="82"/>
    </row>
    <row r="65" spans="1:4" x14ac:dyDescent="0.25">
      <c r="A65" s="81">
        <v>58</v>
      </c>
      <c r="B65" s="82">
        <v>20.76</v>
      </c>
      <c r="C65" s="82">
        <v>4.03</v>
      </c>
      <c r="D65" s="82"/>
    </row>
    <row r="66" spans="1:4" x14ac:dyDescent="0.25">
      <c r="A66" s="81">
        <v>59</v>
      </c>
      <c r="B66" s="82">
        <v>20.149999999999999</v>
      </c>
      <c r="C66" s="82">
        <v>4.04</v>
      </c>
      <c r="D66" s="82"/>
    </row>
    <row r="67" spans="1:4" x14ac:dyDescent="0.25">
      <c r="A67" s="81">
        <v>60</v>
      </c>
      <c r="B67" s="82">
        <v>19.54</v>
      </c>
      <c r="C67" s="82">
        <v>4.05</v>
      </c>
      <c r="D67" s="82"/>
    </row>
    <row r="68" spans="1:4" x14ac:dyDescent="0.25">
      <c r="A68" s="81">
        <v>61</v>
      </c>
      <c r="B68" s="82">
        <v>18.920000000000002</v>
      </c>
      <c r="C68" s="82">
        <v>4.0599999999999996</v>
      </c>
      <c r="D68" s="82"/>
    </row>
    <row r="69" spans="1:4" x14ac:dyDescent="0.25">
      <c r="A69" s="81">
        <v>62</v>
      </c>
      <c r="B69" s="82">
        <v>18.309999999999999</v>
      </c>
      <c r="C69" s="82">
        <v>4.07</v>
      </c>
      <c r="D69" s="82"/>
    </row>
    <row r="70" spans="1:4" x14ac:dyDescent="0.25">
      <c r="A70" s="81">
        <v>63</v>
      </c>
      <c r="B70" s="82">
        <v>17.690000000000001</v>
      </c>
      <c r="C70" s="82">
        <v>4.07</v>
      </c>
      <c r="D70" s="82"/>
    </row>
    <row r="71" spans="1:4" x14ac:dyDescent="0.25">
      <c r="A71" s="81">
        <v>64</v>
      </c>
      <c r="B71" s="82">
        <v>17.07</v>
      </c>
      <c r="C71" s="82">
        <v>3.96</v>
      </c>
      <c r="D71" s="82"/>
    </row>
    <row r="72" spans="1:4" x14ac:dyDescent="0.25">
      <c r="A72" s="81">
        <v>65</v>
      </c>
      <c r="B72" s="82">
        <v>16.45</v>
      </c>
      <c r="C72" s="82">
        <v>3.84</v>
      </c>
      <c r="D72" s="82"/>
    </row>
    <row r="73" spans="1:4" x14ac:dyDescent="0.25">
      <c r="A73" s="81">
        <v>66</v>
      </c>
      <c r="B73" s="82">
        <v>15.83</v>
      </c>
      <c r="C73" s="82">
        <v>3.83</v>
      </c>
      <c r="D73" s="82"/>
    </row>
    <row r="74" spans="1:4" x14ac:dyDescent="0.25">
      <c r="A74" s="81">
        <v>67</v>
      </c>
      <c r="B74" s="82">
        <v>15.21</v>
      </c>
      <c r="C74" s="82">
        <v>3.81</v>
      </c>
      <c r="D74" s="82"/>
    </row>
    <row r="75" spans="1:4" x14ac:dyDescent="0.25">
      <c r="A75" s="81">
        <v>68</v>
      </c>
      <c r="B75" s="82">
        <v>14.6</v>
      </c>
      <c r="C75" s="82">
        <v>3.79</v>
      </c>
      <c r="D75" s="82"/>
    </row>
    <row r="76" spans="1:4" x14ac:dyDescent="0.25">
      <c r="A76" s="81">
        <v>69</v>
      </c>
      <c r="B76" s="82">
        <v>13.98</v>
      </c>
      <c r="C76" s="82">
        <v>3.7</v>
      </c>
      <c r="D76" s="82">
        <v>2.4300000000000002</v>
      </c>
    </row>
    <row r="77" spans="1:4" x14ac:dyDescent="0.25">
      <c r="A77" s="81">
        <v>70</v>
      </c>
      <c r="B77" s="82">
        <v>13.37</v>
      </c>
      <c r="C77" s="82">
        <v>3.61</v>
      </c>
      <c r="D77" s="82">
        <v>2.25</v>
      </c>
    </row>
    <row r="78" spans="1:4" x14ac:dyDescent="0.25">
      <c r="A78" s="81">
        <v>71</v>
      </c>
      <c r="B78" s="82">
        <v>12.76</v>
      </c>
      <c r="C78" s="82">
        <v>3.57</v>
      </c>
      <c r="D78" s="82">
        <v>2.0699999999999998</v>
      </c>
    </row>
    <row r="79" spans="1:4" x14ac:dyDescent="0.25">
      <c r="A79" s="81">
        <v>72</v>
      </c>
      <c r="B79" s="82">
        <v>12.16</v>
      </c>
      <c r="C79" s="82">
        <v>3.53</v>
      </c>
      <c r="D79" s="82">
        <v>1.89</v>
      </c>
    </row>
    <row r="80" spans="1:4" x14ac:dyDescent="0.25">
      <c r="A80" s="81">
        <v>73</v>
      </c>
      <c r="B80" s="82">
        <v>11.57</v>
      </c>
      <c r="C80" s="82">
        <v>3.48</v>
      </c>
      <c r="D80" s="82">
        <v>1.73</v>
      </c>
    </row>
    <row r="81" spans="1:4" x14ac:dyDescent="0.25">
      <c r="A81" s="81">
        <v>74</v>
      </c>
      <c r="B81" s="82">
        <v>10.98</v>
      </c>
      <c r="C81" s="82">
        <v>3.29</v>
      </c>
      <c r="D81" s="82">
        <v>1.58</v>
      </c>
    </row>
    <row r="82" spans="1:4" x14ac:dyDescent="0.25">
      <c r="A82" s="81">
        <v>75</v>
      </c>
      <c r="B82" s="82">
        <v>10.41</v>
      </c>
      <c r="C82" s="82">
        <v>3.1</v>
      </c>
      <c r="D82" s="82">
        <v>1.43</v>
      </c>
    </row>
    <row r="83" spans="1:4" x14ac:dyDescent="0.25">
      <c r="A83" s="81">
        <v>76</v>
      </c>
      <c r="B83" s="82">
        <v>9.84</v>
      </c>
      <c r="C83" s="82">
        <v>3.04</v>
      </c>
      <c r="D83" s="82">
        <v>1.29</v>
      </c>
    </row>
    <row r="84" spans="1:4" x14ac:dyDescent="0.25">
      <c r="A84" s="81">
        <v>77</v>
      </c>
      <c r="B84" s="82">
        <v>9.2899999999999991</v>
      </c>
      <c r="C84" s="82">
        <v>2.97</v>
      </c>
      <c r="D84" s="82">
        <v>1.17</v>
      </c>
    </row>
    <row r="85" spans="1:4" x14ac:dyDescent="0.25">
      <c r="A85" s="81">
        <v>78</v>
      </c>
      <c r="B85" s="82">
        <v>8.75</v>
      </c>
      <c r="C85" s="82">
        <v>2.9</v>
      </c>
      <c r="D85" s="82">
        <v>1.05</v>
      </c>
    </row>
    <row r="86" spans="1:4" x14ac:dyDescent="0.25">
      <c r="A86" s="81">
        <v>79</v>
      </c>
      <c r="B86" s="82">
        <v>8.2200000000000006</v>
      </c>
      <c r="C86" s="82">
        <v>2.62</v>
      </c>
      <c r="D86" s="82">
        <v>0.93</v>
      </c>
    </row>
    <row r="87" spans="1:4" x14ac:dyDescent="0.25">
      <c r="A87" s="81">
        <v>80</v>
      </c>
      <c r="B87" s="82">
        <v>7.72</v>
      </c>
      <c r="C87" s="82">
        <v>2.34</v>
      </c>
      <c r="D87" s="82">
        <v>0.83</v>
      </c>
    </row>
    <row r="88" spans="1:4" x14ac:dyDescent="0.25">
      <c r="A88" s="81">
        <v>81</v>
      </c>
      <c r="B88" s="82">
        <v>7.23</v>
      </c>
      <c r="C88" s="82">
        <v>2.2599999999999998</v>
      </c>
      <c r="D88" s="82">
        <v>0.74</v>
      </c>
    </row>
    <row r="89" spans="1:4" x14ac:dyDescent="0.25">
      <c r="A89" s="81">
        <v>82</v>
      </c>
      <c r="B89" s="82">
        <v>6.76</v>
      </c>
      <c r="C89" s="82">
        <v>2.1800000000000002</v>
      </c>
      <c r="D89" s="82">
        <v>0.65</v>
      </c>
    </row>
    <row r="90" spans="1:4" x14ac:dyDescent="0.25">
      <c r="A90" s="81">
        <v>83</v>
      </c>
      <c r="B90" s="82">
        <v>6.31</v>
      </c>
      <c r="C90" s="82">
        <v>2.09</v>
      </c>
      <c r="D90" s="82">
        <v>0.57999999999999996</v>
      </c>
    </row>
    <row r="91" spans="1:4" x14ac:dyDescent="0.25">
      <c r="A91" s="81">
        <v>84</v>
      </c>
      <c r="B91" s="82">
        <v>5.88</v>
      </c>
      <c r="C91" s="82">
        <v>1.81</v>
      </c>
      <c r="D91" s="82">
        <v>0.51</v>
      </c>
    </row>
    <row r="92" spans="1:4" x14ac:dyDescent="0.25">
      <c r="A92" s="81">
        <v>85</v>
      </c>
      <c r="B92" s="82">
        <v>5.47</v>
      </c>
      <c r="C92" s="82">
        <v>1.53</v>
      </c>
      <c r="D92" s="82">
        <v>0.44</v>
      </c>
    </row>
    <row r="93" spans="1:4" x14ac:dyDescent="0.25">
      <c r="A93" s="81">
        <v>86</v>
      </c>
      <c r="B93" s="82">
        <v>5.08</v>
      </c>
      <c r="C93" s="82">
        <v>1.45</v>
      </c>
      <c r="D93" s="82">
        <v>0.38</v>
      </c>
    </row>
    <row r="94" spans="1:4" x14ac:dyDescent="0.25">
      <c r="A94" s="81">
        <v>87</v>
      </c>
      <c r="B94" s="82">
        <v>4.71</v>
      </c>
      <c r="C94" s="82">
        <v>1.38</v>
      </c>
      <c r="D94" s="82">
        <v>0.33</v>
      </c>
    </row>
    <row r="95" spans="1:4" x14ac:dyDescent="0.25">
      <c r="A95" s="81">
        <v>88</v>
      </c>
      <c r="B95" s="82">
        <v>4.3600000000000003</v>
      </c>
      <c r="C95" s="82">
        <v>1.3</v>
      </c>
      <c r="D95" s="82">
        <v>0.28999999999999998</v>
      </c>
    </row>
    <row r="96" spans="1:4" x14ac:dyDescent="0.25">
      <c r="A96" s="81">
        <v>89</v>
      </c>
      <c r="B96" s="82">
        <v>4.03</v>
      </c>
      <c r="C96" s="82">
        <v>1.04</v>
      </c>
      <c r="D96" s="82">
        <v>0.25</v>
      </c>
    </row>
    <row r="97" spans="1:4" x14ac:dyDescent="0.25">
      <c r="A97" s="81">
        <v>90</v>
      </c>
      <c r="B97" s="82">
        <v>3.72</v>
      </c>
      <c r="C97" s="82">
        <v>0.79</v>
      </c>
      <c r="D97" s="82">
        <v>0.21</v>
      </c>
    </row>
    <row r="98" spans="1:4" x14ac:dyDescent="0.25">
      <c r="A98" s="81">
        <v>91</v>
      </c>
      <c r="B98" s="82">
        <v>3.43</v>
      </c>
      <c r="C98" s="82">
        <v>0.74</v>
      </c>
      <c r="D98" s="82">
        <v>0.18</v>
      </c>
    </row>
    <row r="99" spans="1:4" x14ac:dyDescent="0.25">
      <c r="A99" s="81">
        <v>92</v>
      </c>
      <c r="B99" s="82">
        <v>3.17</v>
      </c>
      <c r="C99" s="82">
        <v>0.69</v>
      </c>
      <c r="D99" s="82">
        <v>0.16</v>
      </c>
    </row>
    <row r="100" spans="1:4" x14ac:dyDescent="0.25">
      <c r="A100" s="81">
        <v>93</v>
      </c>
      <c r="B100" s="82">
        <v>2.93</v>
      </c>
      <c r="C100" s="82">
        <v>0.64</v>
      </c>
      <c r="D100" s="82">
        <v>0.13</v>
      </c>
    </row>
    <row r="101" spans="1:4" x14ac:dyDescent="0.25">
      <c r="A101" s="81">
        <v>94</v>
      </c>
      <c r="B101" s="82">
        <v>2.71</v>
      </c>
      <c r="C101" s="82">
        <v>0.6</v>
      </c>
      <c r="D101" s="82">
        <v>0.11</v>
      </c>
    </row>
    <row r="102" spans="1:4" x14ac:dyDescent="0.25">
      <c r="A102" s="81">
        <v>95</v>
      </c>
      <c r="B102" s="82">
        <v>2.5099999999999998</v>
      </c>
      <c r="C102" s="82">
        <v>0.55000000000000004</v>
      </c>
      <c r="D102" s="82">
        <v>0.1</v>
      </c>
    </row>
  </sheetData>
  <sheetProtection algorithmName="SHA-512" hashValue="874uRrqz72gSsDyhQ7Gaf86Up/xbzZBv7GLWRpV463IxEzL1xpALh2vwTktDUzhNyUNTB0fkkgHWnZFiENxkFw==" saltValue="Zfv+llfKMdP8Nd0Gd0eIZA==" spinCount="100000" sheet="1" objects="1" scenarios="1"/>
  <conditionalFormatting sqref="A6:A21">
    <cfRule type="expression" dxfId="667" priority="7" stopIfTrue="1">
      <formula>MOD(ROW(),2)=0</formula>
    </cfRule>
    <cfRule type="expression" dxfId="666" priority="8" stopIfTrue="1">
      <formula>MOD(ROW(),2)&lt;&gt;0</formula>
    </cfRule>
  </conditionalFormatting>
  <conditionalFormatting sqref="A26:A102">
    <cfRule type="expression" dxfId="665" priority="17" stopIfTrue="1">
      <formula>MOD(ROW(),2)=0</formula>
    </cfRule>
    <cfRule type="expression" dxfId="664" priority="18" stopIfTrue="1">
      <formula>MOD(ROW(),2)&lt;&gt;0</formula>
    </cfRule>
  </conditionalFormatting>
  <conditionalFormatting sqref="B6:D21">
    <cfRule type="expression" dxfId="663" priority="1" stopIfTrue="1">
      <formula>MOD(ROW(),2)=0</formula>
    </cfRule>
    <cfRule type="expression" dxfId="662" priority="2" stopIfTrue="1">
      <formula>MOD(ROW(),2)&lt;&gt;0</formula>
    </cfRule>
  </conditionalFormatting>
  <conditionalFormatting sqref="B26:D102">
    <cfRule type="expression" dxfId="661" priority="19" stopIfTrue="1">
      <formula>MOD(ROW(),2)=0</formula>
    </cfRule>
    <cfRule type="expression" dxfId="660" priority="20"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54"/>
  <dimension ref="A1:L67"/>
  <sheetViews>
    <sheetView showGridLines="0" zoomScale="85" zoomScaleNormal="85" workbookViewId="0">
      <selection activeCell="I26" sqref="I26"/>
    </sheetView>
  </sheetViews>
  <sheetFormatPr defaultColWidth="10" defaultRowHeight="12.5" x14ac:dyDescent="0.25"/>
  <cols>
    <col min="1" max="1" width="31.54296875" style="27" customWidth="1"/>
    <col min="2" max="4" width="22.54296875" style="27" customWidth="1"/>
    <col min="5" max="16384" width="10" style="27"/>
  </cols>
  <sheetData>
    <row r="1" spans="1:12" ht="20" x14ac:dyDescent="0.4">
      <c r="A1" s="39" t="s">
        <v>0</v>
      </c>
      <c r="B1" s="40"/>
      <c r="C1" s="40"/>
      <c r="D1" s="40"/>
      <c r="E1" s="40"/>
      <c r="F1" s="40"/>
      <c r="G1" s="40"/>
      <c r="H1" s="40"/>
      <c r="I1" s="40"/>
      <c r="L1" s="84"/>
    </row>
    <row r="2" spans="1:12" ht="15.5" x14ac:dyDescent="0.35">
      <c r="A2" s="41" t="str">
        <f>IF(title="&gt; Enter workbook title here","Enter workbook title in Cover sheet",title)</f>
        <v>Police_EW - Consolidated Factor Spreadsheet</v>
      </c>
      <c r="B2" s="42"/>
      <c r="C2" s="42"/>
      <c r="D2" s="42"/>
      <c r="E2" s="42"/>
      <c r="F2" s="42"/>
      <c r="G2" s="42"/>
      <c r="H2" s="42"/>
      <c r="I2" s="42"/>
    </row>
    <row r="3" spans="1:12" ht="15.5" x14ac:dyDescent="0.35">
      <c r="A3" s="43" t="str">
        <f>TABLE_FACTOR_TYPE_1&amp;" - x-"&amp;TABLE_SERIES_NUMBER_1</f>
        <v>PenCE - x-305</v>
      </c>
      <c r="B3" s="42"/>
      <c r="C3" s="42"/>
      <c r="D3" s="42"/>
      <c r="E3" s="42"/>
      <c r="F3" s="42"/>
      <c r="G3" s="42"/>
      <c r="H3" s="42"/>
      <c r="I3" s="42"/>
    </row>
    <row r="4" spans="1:12" x14ac:dyDescent="0.25">
      <c r="A4" s="44"/>
    </row>
    <row r="6" spans="1:12" ht="13" x14ac:dyDescent="0.3">
      <c r="A6" s="173" t="s">
        <v>610</v>
      </c>
      <c r="B6" s="73" t="s">
        <v>611</v>
      </c>
      <c r="C6" s="73"/>
      <c r="D6" s="172"/>
    </row>
    <row r="7" spans="1:12" x14ac:dyDescent="0.25">
      <c r="A7" s="174" t="s">
        <v>274</v>
      </c>
      <c r="B7" s="74" t="s">
        <v>72</v>
      </c>
      <c r="C7" s="74"/>
      <c r="D7" s="172"/>
    </row>
    <row r="8" spans="1:12" x14ac:dyDescent="0.25">
      <c r="A8" s="174" t="s">
        <v>275</v>
      </c>
      <c r="B8" s="74">
        <v>2006</v>
      </c>
      <c r="C8" s="74"/>
      <c r="D8" s="172"/>
    </row>
    <row r="9" spans="1:12" x14ac:dyDescent="0.25">
      <c r="A9" s="174" t="s">
        <v>276</v>
      </c>
      <c r="B9" s="74" t="s">
        <v>374</v>
      </c>
      <c r="C9" s="74"/>
      <c r="D9" s="172"/>
    </row>
    <row r="10" spans="1:12" ht="25" x14ac:dyDescent="0.25">
      <c r="A10" s="174" t="s">
        <v>6</v>
      </c>
      <c r="B10" s="74" t="s">
        <v>375</v>
      </c>
      <c r="C10" s="74"/>
      <c r="D10" s="172"/>
    </row>
    <row r="11" spans="1:12" x14ac:dyDescent="0.25">
      <c r="A11" s="174" t="s">
        <v>277</v>
      </c>
      <c r="B11" s="74" t="s">
        <v>290</v>
      </c>
      <c r="C11" s="74"/>
      <c r="D11" s="172"/>
    </row>
    <row r="12" spans="1:12" x14ac:dyDescent="0.25">
      <c r="A12" s="174" t="s">
        <v>278</v>
      </c>
      <c r="B12" s="74" t="s">
        <v>291</v>
      </c>
      <c r="C12" s="74"/>
      <c r="D12" s="172"/>
    </row>
    <row r="13" spans="1:12" x14ac:dyDescent="0.25">
      <c r="A13" s="174" t="s">
        <v>618</v>
      </c>
      <c r="B13" s="74">
        <v>1</v>
      </c>
      <c r="C13" s="74"/>
      <c r="D13" s="172"/>
    </row>
    <row r="14" spans="1:12" x14ac:dyDescent="0.25">
      <c r="A14" s="174" t="s">
        <v>280</v>
      </c>
      <c r="B14" s="74">
        <v>305</v>
      </c>
      <c r="C14" s="74"/>
      <c r="D14" s="172"/>
    </row>
    <row r="15" spans="1:12" x14ac:dyDescent="0.25">
      <c r="A15" s="174" t="s">
        <v>621</v>
      </c>
      <c r="B15" s="74">
        <v>305</v>
      </c>
      <c r="C15" s="74"/>
      <c r="D15" s="172"/>
    </row>
    <row r="16" spans="1:12" x14ac:dyDescent="0.25">
      <c r="A16" s="174" t="s">
        <v>282</v>
      </c>
      <c r="B16" s="74" t="s">
        <v>386</v>
      </c>
      <c r="C16" s="74"/>
      <c r="D16" s="172"/>
    </row>
    <row r="17" spans="1:4" ht="26.75" customHeight="1" x14ac:dyDescent="0.25">
      <c r="A17" s="79" t="s">
        <v>693</v>
      </c>
      <c r="B17" s="180"/>
      <c r="C17" s="180"/>
      <c r="D17" s="172"/>
    </row>
    <row r="18" spans="1:4" x14ac:dyDescent="0.25">
      <c r="A18" s="174" t="s">
        <v>284</v>
      </c>
      <c r="B18" s="181" t="str">
        <f>"24 May 2023"</f>
        <v>24 May 2023</v>
      </c>
      <c r="C18" s="181"/>
      <c r="D18" s="172"/>
    </row>
    <row r="19" spans="1:4" x14ac:dyDescent="0.25">
      <c r="A19" s="174" t="s">
        <v>285</v>
      </c>
      <c r="B19" s="181"/>
      <c r="C19" s="181"/>
      <c r="D19" s="172"/>
    </row>
    <row r="20" spans="1:4" x14ac:dyDescent="0.25">
      <c r="A20" s="174" t="s">
        <v>286</v>
      </c>
      <c r="B20" s="74" t="s">
        <v>294</v>
      </c>
      <c r="C20" s="74"/>
      <c r="D20" s="172"/>
    </row>
    <row r="21" spans="1:4" x14ac:dyDescent="0.25">
      <c r="A21" s="174" t="s">
        <v>287</v>
      </c>
      <c r="B21" s="74" t="s">
        <v>295</v>
      </c>
      <c r="C21" s="74"/>
      <c r="D21" s="172"/>
    </row>
    <row r="23" spans="1:4" x14ac:dyDescent="0.25">
      <c r="B23" s="84" t="str">
        <f>HYPERLINK("#'Factor List'!A1","Back to Factor List")</f>
        <v>Back to Factor List</v>
      </c>
    </row>
    <row r="24" spans="1:4" x14ac:dyDescent="0.25">
      <c r="B24" s="84" t="str">
        <f>HYPERLINK("#'Assumptions'!A1","Assumptions")</f>
        <v>Assumptions</v>
      </c>
    </row>
    <row r="26" spans="1:4" ht="26" x14ac:dyDescent="0.25">
      <c r="A26" s="80" t="s">
        <v>694</v>
      </c>
      <c r="B26" s="80" t="s">
        <v>695</v>
      </c>
      <c r="C26" s="80" t="s">
        <v>696</v>
      </c>
      <c r="D26" s="80" t="s">
        <v>715</v>
      </c>
    </row>
    <row r="27" spans="1:4" x14ac:dyDescent="0.25">
      <c r="A27" s="81">
        <v>55</v>
      </c>
      <c r="B27" s="82">
        <v>24.12</v>
      </c>
      <c r="C27" s="82">
        <v>3.3</v>
      </c>
      <c r="D27" s="82"/>
    </row>
    <row r="28" spans="1:4" x14ac:dyDescent="0.25">
      <c r="A28" s="81">
        <v>56</v>
      </c>
      <c r="B28" s="82">
        <v>23.53</v>
      </c>
      <c r="C28" s="82">
        <v>3.32</v>
      </c>
      <c r="D28" s="82"/>
    </row>
    <row r="29" spans="1:4" x14ac:dyDescent="0.25">
      <c r="A29" s="81">
        <v>57</v>
      </c>
      <c r="B29" s="82">
        <v>22.94</v>
      </c>
      <c r="C29" s="82">
        <v>3.35</v>
      </c>
      <c r="D29" s="82"/>
    </row>
    <row r="30" spans="1:4" x14ac:dyDescent="0.25">
      <c r="A30" s="81">
        <v>58</v>
      </c>
      <c r="B30" s="82">
        <v>22.33</v>
      </c>
      <c r="C30" s="82">
        <v>3.37</v>
      </c>
      <c r="D30" s="82"/>
    </row>
    <row r="31" spans="1:4" x14ac:dyDescent="0.25">
      <c r="A31" s="81">
        <v>59</v>
      </c>
      <c r="B31" s="82">
        <v>21.72</v>
      </c>
      <c r="C31" s="82">
        <v>3.38</v>
      </c>
      <c r="D31" s="82"/>
    </row>
    <row r="32" spans="1:4" x14ac:dyDescent="0.25">
      <c r="A32" s="81">
        <v>60</v>
      </c>
      <c r="B32" s="82">
        <v>21.11</v>
      </c>
      <c r="C32" s="82">
        <v>3.39</v>
      </c>
      <c r="D32" s="82"/>
    </row>
    <row r="33" spans="1:4" x14ac:dyDescent="0.25">
      <c r="A33" s="81">
        <v>61</v>
      </c>
      <c r="B33" s="82">
        <v>20.48</v>
      </c>
      <c r="C33" s="82">
        <v>3.41</v>
      </c>
      <c r="D33" s="82"/>
    </row>
    <row r="34" spans="1:4" x14ac:dyDescent="0.25">
      <c r="A34" s="81">
        <v>62</v>
      </c>
      <c r="B34" s="82">
        <v>19.86</v>
      </c>
      <c r="C34" s="82">
        <v>3.43</v>
      </c>
      <c r="D34" s="82"/>
    </row>
    <row r="35" spans="1:4" x14ac:dyDescent="0.25">
      <c r="A35" s="81">
        <v>63</v>
      </c>
      <c r="B35" s="82">
        <v>19.22</v>
      </c>
      <c r="C35" s="82">
        <v>3.45</v>
      </c>
      <c r="D35" s="82"/>
    </row>
    <row r="36" spans="1:4" x14ac:dyDescent="0.25">
      <c r="A36" s="81">
        <v>64</v>
      </c>
      <c r="B36" s="82">
        <v>18.59</v>
      </c>
      <c r="C36" s="82">
        <v>3.33</v>
      </c>
      <c r="D36" s="82"/>
    </row>
    <row r="37" spans="1:4" x14ac:dyDescent="0.25">
      <c r="A37" s="81">
        <v>65</v>
      </c>
      <c r="B37" s="82">
        <v>17.95</v>
      </c>
      <c r="C37" s="82">
        <v>3.21</v>
      </c>
      <c r="D37" s="82"/>
    </row>
    <row r="38" spans="1:4" x14ac:dyDescent="0.25">
      <c r="A38" s="81">
        <v>66</v>
      </c>
      <c r="B38" s="82">
        <v>17.3</v>
      </c>
      <c r="C38" s="82">
        <v>3.22</v>
      </c>
      <c r="D38" s="82"/>
    </row>
    <row r="39" spans="1:4" x14ac:dyDescent="0.25">
      <c r="A39" s="81">
        <v>67</v>
      </c>
      <c r="B39" s="82">
        <v>16.66</v>
      </c>
      <c r="C39" s="82">
        <v>3.22</v>
      </c>
      <c r="D39" s="82"/>
    </row>
    <row r="40" spans="1:4" x14ac:dyDescent="0.25">
      <c r="A40" s="81">
        <v>68</v>
      </c>
      <c r="B40" s="82">
        <v>16.010000000000002</v>
      </c>
      <c r="C40" s="82">
        <v>3.22</v>
      </c>
      <c r="D40" s="82"/>
    </row>
    <row r="41" spans="1:4" x14ac:dyDescent="0.25">
      <c r="A41" s="81">
        <v>69</v>
      </c>
      <c r="B41" s="82">
        <v>15.36</v>
      </c>
      <c r="C41" s="82">
        <v>3.15</v>
      </c>
      <c r="D41" s="82">
        <v>3.12</v>
      </c>
    </row>
    <row r="42" spans="1:4" x14ac:dyDescent="0.25">
      <c r="A42" s="81">
        <v>70</v>
      </c>
      <c r="B42" s="82">
        <v>14.71</v>
      </c>
      <c r="C42" s="82">
        <v>3.09</v>
      </c>
      <c r="D42" s="82">
        <v>2.9</v>
      </c>
    </row>
    <row r="43" spans="1:4" x14ac:dyDescent="0.25">
      <c r="A43" s="81">
        <v>71</v>
      </c>
      <c r="B43" s="82">
        <v>14.06</v>
      </c>
      <c r="C43" s="82">
        <v>3.07</v>
      </c>
      <c r="D43" s="82">
        <v>2.7</v>
      </c>
    </row>
    <row r="44" spans="1:4" x14ac:dyDescent="0.25">
      <c r="A44" s="81">
        <v>72</v>
      </c>
      <c r="B44" s="82">
        <v>13.41</v>
      </c>
      <c r="C44" s="82">
        <v>3.06</v>
      </c>
      <c r="D44" s="82">
        <v>2.5</v>
      </c>
    </row>
    <row r="45" spans="1:4" x14ac:dyDescent="0.25">
      <c r="A45" s="81">
        <v>73</v>
      </c>
      <c r="B45" s="82">
        <v>12.77</v>
      </c>
      <c r="C45" s="82">
        <v>3.04</v>
      </c>
      <c r="D45" s="82">
        <v>2.31</v>
      </c>
    </row>
    <row r="46" spans="1:4" x14ac:dyDescent="0.25">
      <c r="A46" s="81">
        <v>74</v>
      </c>
      <c r="B46" s="82">
        <v>12.13</v>
      </c>
      <c r="C46" s="82">
        <v>2.88</v>
      </c>
      <c r="D46" s="82">
        <v>2.11</v>
      </c>
    </row>
    <row r="47" spans="1:4" x14ac:dyDescent="0.25">
      <c r="A47" s="81">
        <v>75</v>
      </c>
      <c r="B47" s="82">
        <v>11.49</v>
      </c>
      <c r="C47" s="82">
        <v>2.72</v>
      </c>
      <c r="D47" s="82">
        <v>1.92</v>
      </c>
    </row>
    <row r="48" spans="1:4" x14ac:dyDescent="0.25">
      <c r="A48" s="81">
        <v>76</v>
      </c>
      <c r="B48" s="82">
        <v>10.87</v>
      </c>
      <c r="C48" s="82">
        <v>2.69</v>
      </c>
      <c r="D48" s="82">
        <v>1.75</v>
      </c>
    </row>
    <row r="49" spans="1:4" x14ac:dyDescent="0.25">
      <c r="A49" s="81">
        <v>77</v>
      </c>
      <c r="B49" s="82">
        <v>10.25</v>
      </c>
      <c r="C49" s="82">
        <v>2.65</v>
      </c>
      <c r="D49" s="82">
        <v>1.6</v>
      </c>
    </row>
    <row r="50" spans="1:4" x14ac:dyDescent="0.25">
      <c r="A50" s="81">
        <v>78</v>
      </c>
      <c r="B50" s="82">
        <v>9.64</v>
      </c>
      <c r="C50" s="82">
        <v>2.6</v>
      </c>
      <c r="D50" s="82">
        <v>1.45</v>
      </c>
    </row>
    <row r="51" spans="1:4" x14ac:dyDescent="0.25">
      <c r="A51" s="81">
        <v>79</v>
      </c>
      <c r="B51" s="82">
        <v>9.0500000000000007</v>
      </c>
      <c r="C51" s="82">
        <v>2.37</v>
      </c>
      <c r="D51" s="82">
        <v>1.29</v>
      </c>
    </row>
    <row r="52" spans="1:4" x14ac:dyDescent="0.25">
      <c r="A52" s="81">
        <v>80</v>
      </c>
      <c r="B52" s="82">
        <v>8.4700000000000006</v>
      </c>
      <c r="C52" s="82">
        <v>2.14</v>
      </c>
      <c r="D52" s="82">
        <v>1.1399999999999999</v>
      </c>
    </row>
    <row r="53" spans="1:4" x14ac:dyDescent="0.25">
      <c r="A53" s="81">
        <v>81</v>
      </c>
      <c r="B53" s="82">
        <v>7.91</v>
      </c>
      <c r="C53" s="82">
        <v>2.08</v>
      </c>
      <c r="D53" s="82">
        <v>1.02</v>
      </c>
    </row>
    <row r="54" spans="1:4" x14ac:dyDescent="0.25">
      <c r="A54" s="81">
        <v>82</v>
      </c>
      <c r="B54" s="82">
        <v>7.37</v>
      </c>
      <c r="C54" s="82">
        <v>2.02</v>
      </c>
      <c r="D54" s="82">
        <v>0.91</v>
      </c>
    </row>
    <row r="55" spans="1:4" x14ac:dyDescent="0.25">
      <c r="A55" s="81">
        <v>83</v>
      </c>
      <c r="B55" s="82">
        <v>6.85</v>
      </c>
      <c r="C55" s="82">
        <v>1.96</v>
      </c>
      <c r="D55" s="82">
        <v>0.81</v>
      </c>
    </row>
    <row r="56" spans="1:4" x14ac:dyDescent="0.25">
      <c r="A56" s="81">
        <v>84</v>
      </c>
      <c r="B56" s="82">
        <v>6.36</v>
      </c>
      <c r="C56" s="82">
        <v>1.7</v>
      </c>
      <c r="D56" s="82">
        <v>0.7</v>
      </c>
    </row>
    <row r="57" spans="1:4" x14ac:dyDescent="0.25">
      <c r="A57" s="81">
        <v>85</v>
      </c>
      <c r="B57" s="82">
        <v>5.88</v>
      </c>
      <c r="C57" s="82">
        <v>1.44</v>
      </c>
      <c r="D57" s="82">
        <v>0.6</v>
      </c>
    </row>
    <row r="58" spans="1:4" x14ac:dyDescent="0.25">
      <c r="A58" s="81">
        <v>86</v>
      </c>
      <c r="B58" s="82">
        <v>5.43</v>
      </c>
      <c r="C58" s="82">
        <v>1.38</v>
      </c>
      <c r="D58" s="82">
        <v>0.53</v>
      </c>
    </row>
    <row r="59" spans="1:4" x14ac:dyDescent="0.25">
      <c r="A59" s="81">
        <v>87</v>
      </c>
      <c r="B59" s="82">
        <v>5.01</v>
      </c>
      <c r="C59" s="82">
        <v>1.32</v>
      </c>
      <c r="D59" s="82">
        <v>0.46</v>
      </c>
    </row>
    <row r="60" spans="1:4" x14ac:dyDescent="0.25">
      <c r="A60" s="81">
        <v>88</v>
      </c>
      <c r="B60" s="82">
        <v>4.6100000000000003</v>
      </c>
      <c r="C60" s="82">
        <v>1.25</v>
      </c>
      <c r="D60" s="82">
        <v>0.4</v>
      </c>
    </row>
    <row r="61" spans="1:4" x14ac:dyDescent="0.25">
      <c r="A61" s="81">
        <v>89</v>
      </c>
      <c r="B61" s="82">
        <v>4.24</v>
      </c>
      <c r="C61" s="82">
        <v>1.01</v>
      </c>
      <c r="D61" s="82">
        <v>0.34</v>
      </c>
    </row>
    <row r="62" spans="1:4" x14ac:dyDescent="0.25">
      <c r="A62" s="81">
        <v>90</v>
      </c>
      <c r="B62" s="82">
        <v>3.9</v>
      </c>
      <c r="C62" s="82">
        <v>0.77</v>
      </c>
      <c r="D62" s="82">
        <v>0.28000000000000003</v>
      </c>
    </row>
    <row r="63" spans="1:4" x14ac:dyDescent="0.25">
      <c r="A63" s="81">
        <v>91</v>
      </c>
      <c r="B63" s="82">
        <v>3.58</v>
      </c>
      <c r="C63" s="82">
        <v>0.73</v>
      </c>
      <c r="D63" s="82">
        <v>0.24</v>
      </c>
    </row>
    <row r="64" spans="1:4" x14ac:dyDescent="0.25">
      <c r="A64" s="81">
        <v>92</v>
      </c>
      <c r="B64" s="82">
        <v>3.29</v>
      </c>
      <c r="C64" s="82">
        <v>0.68</v>
      </c>
      <c r="D64" s="82">
        <v>0.21</v>
      </c>
    </row>
    <row r="65" spans="1:4" x14ac:dyDescent="0.25">
      <c r="A65" s="81">
        <v>93</v>
      </c>
      <c r="B65" s="82">
        <v>3.03</v>
      </c>
      <c r="C65" s="82">
        <v>0.64</v>
      </c>
      <c r="D65" s="82">
        <v>0.18</v>
      </c>
    </row>
    <row r="66" spans="1:4" x14ac:dyDescent="0.25">
      <c r="A66" s="81">
        <v>94</v>
      </c>
      <c r="B66" s="82">
        <v>2.8</v>
      </c>
      <c r="C66" s="82">
        <v>0.59</v>
      </c>
      <c r="D66" s="82">
        <v>0.16</v>
      </c>
    </row>
    <row r="67" spans="1:4" x14ac:dyDescent="0.25">
      <c r="A67" s="81">
        <v>95</v>
      </c>
      <c r="B67" s="82">
        <v>2.59</v>
      </c>
      <c r="C67" s="82">
        <v>0.55000000000000004</v>
      </c>
      <c r="D67" s="82">
        <v>0.14000000000000001</v>
      </c>
    </row>
  </sheetData>
  <sheetProtection algorithmName="SHA-512" hashValue="fbD/tPmJFsKUOw23VwOxI/QoAX7HUH6Mn955sJrDMQqoHowijLXZsaidRHCsJaxCPwR1DFTrJbX8MI7gEXJiGA==" saltValue="HhGXPrqFPAGlZbsqN+F3zw==" spinCount="100000" sheet="1" objects="1" scenarios="1"/>
  <conditionalFormatting sqref="A6:A21">
    <cfRule type="expression" dxfId="659" priority="7" stopIfTrue="1">
      <formula>MOD(ROW(),2)=0</formula>
    </cfRule>
    <cfRule type="expression" dxfId="658" priority="8" stopIfTrue="1">
      <formula>MOD(ROW(),2)&lt;&gt;0</formula>
    </cfRule>
  </conditionalFormatting>
  <conditionalFormatting sqref="A26:A67">
    <cfRule type="expression" dxfId="657" priority="17" stopIfTrue="1">
      <formula>MOD(ROW(),2)=0</formula>
    </cfRule>
    <cfRule type="expression" dxfId="656" priority="18" stopIfTrue="1">
      <formula>MOD(ROW(),2)&lt;&gt;0</formula>
    </cfRule>
  </conditionalFormatting>
  <conditionalFormatting sqref="B6:D21">
    <cfRule type="expression" dxfId="655" priority="1" stopIfTrue="1">
      <formula>MOD(ROW(),2)=0</formula>
    </cfRule>
    <cfRule type="expression" dxfId="654" priority="2" stopIfTrue="1">
      <formula>MOD(ROW(),2)&lt;&gt;0</formula>
    </cfRule>
  </conditionalFormatting>
  <conditionalFormatting sqref="B26:D67">
    <cfRule type="expression" dxfId="653" priority="19" stopIfTrue="1">
      <formula>MOD(ROW(),2)=0</formula>
    </cfRule>
    <cfRule type="expression" dxfId="652" priority="20"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Sheet55"/>
  <dimension ref="A1:L67"/>
  <sheetViews>
    <sheetView showGridLines="0" zoomScale="85" zoomScaleNormal="85" workbookViewId="0">
      <selection activeCell="I26" sqref="I26"/>
    </sheetView>
  </sheetViews>
  <sheetFormatPr defaultColWidth="10" defaultRowHeight="12.5" x14ac:dyDescent="0.25"/>
  <cols>
    <col min="1" max="1" width="31.54296875" style="27" customWidth="1"/>
    <col min="2" max="4" width="22.54296875" style="27" customWidth="1"/>
    <col min="5" max="16384" width="10" style="27"/>
  </cols>
  <sheetData>
    <row r="1" spans="1:12" ht="20" x14ac:dyDescent="0.4">
      <c r="A1" s="39" t="s">
        <v>0</v>
      </c>
      <c r="B1" s="40"/>
      <c r="C1" s="40"/>
      <c r="D1" s="40"/>
      <c r="E1" s="40"/>
      <c r="F1" s="40"/>
      <c r="G1" s="40"/>
      <c r="H1" s="40"/>
      <c r="I1" s="40"/>
      <c r="L1" s="84"/>
    </row>
    <row r="2" spans="1:12" ht="15.5" x14ac:dyDescent="0.35">
      <c r="A2" s="41" t="str">
        <f>IF(title="&gt; Enter workbook title here","Enter workbook title in Cover sheet",title)</f>
        <v>Police_EW - Consolidated Factor Spreadsheet</v>
      </c>
      <c r="B2" s="42"/>
      <c r="C2" s="42"/>
      <c r="D2" s="42"/>
      <c r="E2" s="42"/>
      <c r="F2" s="42"/>
      <c r="G2" s="42"/>
      <c r="H2" s="42"/>
      <c r="I2" s="42"/>
    </row>
    <row r="3" spans="1:12" ht="15.5" x14ac:dyDescent="0.35">
      <c r="A3" s="43" t="str">
        <f>TABLE_FACTOR_TYPE_1&amp;" - x-"&amp;TABLE_SERIES_NUMBER_1</f>
        <v>PenCE - x-306</v>
      </c>
      <c r="B3" s="42"/>
      <c r="C3" s="42"/>
      <c r="D3" s="42"/>
      <c r="E3" s="42"/>
      <c r="F3" s="42"/>
      <c r="G3" s="42"/>
      <c r="H3" s="42"/>
      <c r="I3" s="42"/>
    </row>
    <row r="4" spans="1:12" x14ac:dyDescent="0.25">
      <c r="A4" s="44"/>
    </row>
    <row r="6" spans="1:12" ht="13" x14ac:dyDescent="0.3">
      <c r="A6" s="173" t="s">
        <v>610</v>
      </c>
      <c r="B6" s="73" t="s">
        <v>611</v>
      </c>
      <c r="C6" s="73"/>
      <c r="D6" s="172"/>
    </row>
    <row r="7" spans="1:12" x14ac:dyDescent="0.25">
      <c r="A7" s="174" t="s">
        <v>274</v>
      </c>
      <c r="B7" s="74" t="s">
        <v>72</v>
      </c>
      <c r="C7" s="74"/>
      <c r="D7" s="172"/>
    </row>
    <row r="8" spans="1:12" x14ac:dyDescent="0.25">
      <c r="A8" s="174" t="s">
        <v>275</v>
      </c>
      <c r="B8" s="74">
        <v>2006</v>
      </c>
      <c r="C8" s="74"/>
      <c r="D8" s="172"/>
    </row>
    <row r="9" spans="1:12" x14ac:dyDescent="0.25">
      <c r="A9" s="174" t="s">
        <v>276</v>
      </c>
      <c r="B9" s="74" t="s">
        <v>374</v>
      </c>
      <c r="C9" s="74"/>
      <c r="D9" s="172"/>
    </row>
    <row r="10" spans="1:12" ht="25" x14ac:dyDescent="0.25">
      <c r="A10" s="174" t="s">
        <v>6</v>
      </c>
      <c r="B10" s="74" t="s">
        <v>375</v>
      </c>
      <c r="C10" s="74"/>
      <c r="D10" s="172"/>
    </row>
    <row r="11" spans="1:12" x14ac:dyDescent="0.25">
      <c r="A11" s="174" t="s">
        <v>277</v>
      </c>
      <c r="B11" s="74" t="s">
        <v>300</v>
      </c>
      <c r="C11" s="74"/>
      <c r="D11" s="172"/>
    </row>
    <row r="12" spans="1:12" x14ac:dyDescent="0.25">
      <c r="A12" s="174" t="s">
        <v>278</v>
      </c>
      <c r="B12" s="74" t="s">
        <v>291</v>
      </c>
      <c r="C12" s="74"/>
      <c r="D12" s="172"/>
    </row>
    <row r="13" spans="1:12" x14ac:dyDescent="0.25">
      <c r="A13" s="174" t="s">
        <v>618</v>
      </c>
      <c r="B13" s="74">
        <v>1</v>
      </c>
      <c r="C13" s="74"/>
      <c r="D13" s="172"/>
    </row>
    <row r="14" spans="1:12" x14ac:dyDescent="0.25">
      <c r="A14" s="174" t="s">
        <v>280</v>
      </c>
      <c r="B14" s="74">
        <v>306</v>
      </c>
      <c r="C14" s="74"/>
      <c r="D14" s="172"/>
    </row>
    <row r="15" spans="1:12" x14ac:dyDescent="0.25">
      <c r="A15" s="174" t="s">
        <v>621</v>
      </c>
      <c r="B15" s="74">
        <v>306</v>
      </c>
      <c r="C15" s="74"/>
      <c r="D15" s="172"/>
    </row>
    <row r="16" spans="1:12" x14ac:dyDescent="0.25">
      <c r="A16" s="174" t="s">
        <v>282</v>
      </c>
      <c r="B16" s="74" t="s">
        <v>388</v>
      </c>
      <c r="C16" s="74"/>
      <c r="D16" s="172"/>
    </row>
    <row r="17" spans="1:4" ht="32.15" customHeight="1" x14ac:dyDescent="0.25">
      <c r="A17" s="79" t="s">
        <v>693</v>
      </c>
      <c r="B17" s="180"/>
      <c r="C17" s="180"/>
      <c r="D17" s="172"/>
    </row>
    <row r="18" spans="1:4" x14ac:dyDescent="0.25">
      <c r="A18" s="174" t="s">
        <v>284</v>
      </c>
      <c r="B18" s="181" t="str">
        <f>"24 May 2023"</f>
        <v>24 May 2023</v>
      </c>
      <c r="C18" s="181"/>
      <c r="D18" s="172"/>
    </row>
    <row r="19" spans="1:4" x14ac:dyDescent="0.25">
      <c r="A19" s="174" t="s">
        <v>285</v>
      </c>
      <c r="B19" s="181"/>
      <c r="C19" s="181"/>
      <c r="D19" s="172"/>
    </row>
    <row r="20" spans="1:4" x14ac:dyDescent="0.25">
      <c r="A20" s="174" t="s">
        <v>286</v>
      </c>
      <c r="B20" s="74" t="s">
        <v>294</v>
      </c>
      <c r="C20" s="74"/>
      <c r="D20" s="172"/>
    </row>
    <row r="21" spans="1:4" x14ac:dyDescent="0.25">
      <c r="A21" s="174" t="s">
        <v>287</v>
      </c>
      <c r="B21" s="74" t="s">
        <v>295</v>
      </c>
      <c r="C21" s="74"/>
      <c r="D21" s="172"/>
    </row>
    <row r="23" spans="1:4" x14ac:dyDescent="0.25">
      <c r="B23" s="84" t="str">
        <f>HYPERLINK("#'Factor List'!A1","Back to Factor List")</f>
        <v>Back to Factor List</v>
      </c>
    </row>
    <row r="24" spans="1:4" x14ac:dyDescent="0.25">
      <c r="B24" s="84" t="str">
        <f>HYPERLINK("#'Assumptions'!A1","Assumptions")</f>
        <v>Assumptions</v>
      </c>
    </row>
    <row r="26" spans="1:4" ht="26" x14ac:dyDescent="0.25">
      <c r="A26" s="80" t="s">
        <v>694</v>
      </c>
      <c r="B26" s="80" t="s">
        <v>695</v>
      </c>
      <c r="C26" s="80" t="s">
        <v>696</v>
      </c>
      <c r="D26" s="80" t="s">
        <v>715</v>
      </c>
    </row>
    <row r="27" spans="1:4" x14ac:dyDescent="0.25">
      <c r="A27" s="81">
        <v>55</v>
      </c>
      <c r="B27" s="82">
        <v>24.12</v>
      </c>
      <c r="C27" s="82">
        <v>3.3</v>
      </c>
      <c r="D27" s="82"/>
    </row>
    <row r="28" spans="1:4" x14ac:dyDescent="0.25">
      <c r="A28" s="81">
        <v>56</v>
      </c>
      <c r="B28" s="82">
        <v>23.53</v>
      </c>
      <c r="C28" s="82">
        <v>3.32</v>
      </c>
      <c r="D28" s="82"/>
    </row>
    <row r="29" spans="1:4" x14ac:dyDescent="0.25">
      <c r="A29" s="81">
        <v>57</v>
      </c>
      <c r="B29" s="82">
        <v>22.94</v>
      </c>
      <c r="C29" s="82">
        <v>3.35</v>
      </c>
      <c r="D29" s="82"/>
    </row>
    <row r="30" spans="1:4" x14ac:dyDescent="0.25">
      <c r="A30" s="81">
        <v>58</v>
      </c>
      <c r="B30" s="82">
        <v>22.33</v>
      </c>
      <c r="C30" s="82">
        <v>3.37</v>
      </c>
      <c r="D30" s="82"/>
    </row>
    <row r="31" spans="1:4" x14ac:dyDescent="0.25">
      <c r="A31" s="81">
        <v>59</v>
      </c>
      <c r="B31" s="82">
        <v>21.72</v>
      </c>
      <c r="C31" s="82">
        <v>3.38</v>
      </c>
      <c r="D31" s="82"/>
    </row>
    <row r="32" spans="1:4" x14ac:dyDescent="0.25">
      <c r="A32" s="81">
        <v>60</v>
      </c>
      <c r="B32" s="82">
        <v>21.11</v>
      </c>
      <c r="C32" s="82">
        <v>3.39</v>
      </c>
      <c r="D32" s="82"/>
    </row>
    <row r="33" spans="1:4" x14ac:dyDescent="0.25">
      <c r="A33" s="81">
        <v>61</v>
      </c>
      <c r="B33" s="82">
        <v>20.48</v>
      </c>
      <c r="C33" s="82">
        <v>3.41</v>
      </c>
      <c r="D33" s="82"/>
    </row>
    <row r="34" spans="1:4" x14ac:dyDescent="0.25">
      <c r="A34" s="81">
        <v>62</v>
      </c>
      <c r="B34" s="82">
        <v>19.86</v>
      </c>
      <c r="C34" s="82">
        <v>3.43</v>
      </c>
      <c r="D34" s="82"/>
    </row>
    <row r="35" spans="1:4" x14ac:dyDescent="0.25">
      <c r="A35" s="81">
        <v>63</v>
      </c>
      <c r="B35" s="82">
        <v>19.22</v>
      </c>
      <c r="C35" s="82">
        <v>3.45</v>
      </c>
      <c r="D35" s="82"/>
    </row>
    <row r="36" spans="1:4" x14ac:dyDescent="0.25">
      <c r="A36" s="81">
        <v>64</v>
      </c>
      <c r="B36" s="82">
        <v>18.59</v>
      </c>
      <c r="C36" s="82">
        <v>3.33</v>
      </c>
      <c r="D36" s="82"/>
    </row>
    <row r="37" spans="1:4" x14ac:dyDescent="0.25">
      <c r="A37" s="81">
        <v>65</v>
      </c>
      <c r="B37" s="82">
        <v>17.95</v>
      </c>
      <c r="C37" s="82">
        <v>3.21</v>
      </c>
      <c r="D37" s="82"/>
    </row>
    <row r="38" spans="1:4" x14ac:dyDescent="0.25">
      <c r="A38" s="81">
        <v>66</v>
      </c>
      <c r="B38" s="82">
        <v>17.3</v>
      </c>
      <c r="C38" s="82">
        <v>3.22</v>
      </c>
      <c r="D38" s="82"/>
    </row>
    <row r="39" spans="1:4" x14ac:dyDescent="0.25">
      <c r="A39" s="81">
        <v>67</v>
      </c>
      <c r="B39" s="82">
        <v>16.66</v>
      </c>
      <c r="C39" s="82">
        <v>3.22</v>
      </c>
      <c r="D39" s="82"/>
    </row>
    <row r="40" spans="1:4" x14ac:dyDescent="0.25">
      <c r="A40" s="81">
        <v>68</v>
      </c>
      <c r="B40" s="82">
        <v>16.010000000000002</v>
      </c>
      <c r="C40" s="82">
        <v>3.22</v>
      </c>
      <c r="D40" s="82"/>
    </row>
    <row r="41" spans="1:4" x14ac:dyDescent="0.25">
      <c r="A41" s="81">
        <v>69</v>
      </c>
      <c r="B41" s="82">
        <v>15.36</v>
      </c>
      <c r="C41" s="82">
        <v>3.15</v>
      </c>
      <c r="D41" s="82">
        <v>2.82</v>
      </c>
    </row>
    <row r="42" spans="1:4" x14ac:dyDescent="0.25">
      <c r="A42" s="81">
        <v>70</v>
      </c>
      <c r="B42" s="82">
        <v>14.71</v>
      </c>
      <c r="C42" s="82">
        <v>3.09</v>
      </c>
      <c r="D42" s="82">
        <v>2.61</v>
      </c>
    </row>
    <row r="43" spans="1:4" x14ac:dyDescent="0.25">
      <c r="A43" s="81">
        <v>71</v>
      </c>
      <c r="B43" s="82">
        <v>14.06</v>
      </c>
      <c r="C43" s="82">
        <v>3.07</v>
      </c>
      <c r="D43" s="82">
        <v>2.41</v>
      </c>
    </row>
    <row r="44" spans="1:4" x14ac:dyDescent="0.25">
      <c r="A44" s="81">
        <v>72</v>
      </c>
      <c r="B44" s="82">
        <v>13.41</v>
      </c>
      <c r="C44" s="82">
        <v>3.06</v>
      </c>
      <c r="D44" s="82">
        <v>2.2200000000000002</v>
      </c>
    </row>
    <row r="45" spans="1:4" x14ac:dyDescent="0.25">
      <c r="A45" s="81">
        <v>73</v>
      </c>
      <c r="B45" s="82">
        <v>12.77</v>
      </c>
      <c r="C45" s="82">
        <v>3.04</v>
      </c>
      <c r="D45" s="82">
        <v>2.0299999999999998</v>
      </c>
    </row>
    <row r="46" spans="1:4" x14ac:dyDescent="0.25">
      <c r="A46" s="81">
        <v>74</v>
      </c>
      <c r="B46" s="82">
        <v>12.13</v>
      </c>
      <c r="C46" s="82">
        <v>2.88</v>
      </c>
      <c r="D46" s="82">
        <v>1.86</v>
      </c>
    </row>
    <row r="47" spans="1:4" x14ac:dyDescent="0.25">
      <c r="A47" s="81">
        <v>75</v>
      </c>
      <c r="B47" s="82">
        <v>11.49</v>
      </c>
      <c r="C47" s="82">
        <v>2.72</v>
      </c>
      <c r="D47" s="82">
        <v>1.69</v>
      </c>
    </row>
    <row r="48" spans="1:4" x14ac:dyDescent="0.25">
      <c r="A48" s="81">
        <v>76</v>
      </c>
      <c r="B48" s="82">
        <v>10.87</v>
      </c>
      <c r="C48" s="82">
        <v>2.69</v>
      </c>
      <c r="D48" s="82">
        <v>1.53</v>
      </c>
    </row>
    <row r="49" spans="1:4" x14ac:dyDescent="0.25">
      <c r="A49" s="81">
        <v>77</v>
      </c>
      <c r="B49" s="82">
        <v>10.25</v>
      </c>
      <c r="C49" s="82">
        <v>2.65</v>
      </c>
      <c r="D49" s="82">
        <v>1.38</v>
      </c>
    </row>
    <row r="50" spans="1:4" x14ac:dyDescent="0.25">
      <c r="A50" s="81">
        <v>78</v>
      </c>
      <c r="B50" s="82">
        <v>9.64</v>
      </c>
      <c r="C50" s="82">
        <v>2.6</v>
      </c>
      <c r="D50" s="82">
        <v>1.24</v>
      </c>
    </row>
    <row r="51" spans="1:4" x14ac:dyDescent="0.25">
      <c r="A51" s="81">
        <v>79</v>
      </c>
      <c r="B51" s="82">
        <v>9.0500000000000007</v>
      </c>
      <c r="C51" s="82">
        <v>2.37</v>
      </c>
      <c r="D51" s="82">
        <v>1.1000000000000001</v>
      </c>
    </row>
    <row r="52" spans="1:4" x14ac:dyDescent="0.25">
      <c r="A52" s="81">
        <v>80</v>
      </c>
      <c r="B52" s="82">
        <v>8.4700000000000006</v>
      </c>
      <c r="C52" s="82">
        <v>2.14</v>
      </c>
      <c r="D52" s="82">
        <v>0.98</v>
      </c>
    </row>
    <row r="53" spans="1:4" x14ac:dyDescent="0.25">
      <c r="A53" s="81">
        <v>81</v>
      </c>
      <c r="B53" s="82">
        <v>7.91</v>
      </c>
      <c r="C53" s="82">
        <v>2.08</v>
      </c>
      <c r="D53" s="82">
        <v>0.87</v>
      </c>
    </row>
    <row r="54" spans="1:4" x14ac:dyDescent="0.25">
      <c r="A54" s="81">
        <v>82</v>
      </c>
      <c r="B54" s="82">
        <v>7.37</v>
      </c>
      <c r="C54" s="82">
        <v>2.02</v>
      </c>
      <c r="D54" s="82">
        <v>0.77</v>
      </c>
    </row>
    <row r="55" spans="1:4" x14ac:dyDescent="0.25">
      <c r="A55" s="81">
        <v>83</v>
      </c>
      <c r="B55" s="82">
        <v>6.85</v>
      </c>
      <c r="C55" s="82">
        <v>1.96</v>
      </c>
      <c r="D55" s="82">
        <v>0.67</v>
      </c>
    </row>
    <row r="56" spans="1:4" x14ac:dyDescent="0.25">
      <c r="A56" s="81">
        <v>84</v>
      </c>
      <c r="B56" s="82">
        <v>6.36</v>
      </c>
      <c r="C56" s="82">
        <v>1.7</v>
      </c>
      <c r="D56" s="82">
        <v>0.59</v>
      </c>
    </row>
    <row r="57" spans="1:4" x14ac:dyDescent="0.25">
      <c r="A57" s="81">
        <v>85</v>
      </c>
      <c r="B57" s="82">
        <v>5.88</v>
      </c>
      <c r="C57" s="82">
        <v>1.44</v>
      </c>
      <c r="D57" s="82">
        <v>0.51</v>
      </c>
    </row>
    <row r="58" spans="1:4" x14ac:dyDescent="0.25">
      <c r="A58" s="81">
        <v>86</v>
      </c>
      <c r="B58" s="82">
        <v>5.43</v>
      </c>
      <c r="C58" s="82">
        <v>1.38</v>
      </c>
      <c r="D58" s="82">
        <v>0.44</v>
      </c>
    </row>
    <row r="59" spans="1:4" x14ac:dyDescent="0.25">
      <c r="A59" s="81">
        <v>87</v>
      </c>
      <c r="B59" s="82">
        <v>5.01</v>
      </c>
      <c r="C59" s="82">
        <v>1.32</v>
      </c>
      <c r="D59" s="82">
        <v>0.38</v>
      </c>
    </row>
    <row r="60" spans="1:4" x14ac:dyDescent="0.25">
      <c r="A60" s="81">
        <v>88</v>
      </c>
      <c r="B60" s="82">
        <v>4.6100000000000003</v>
      </c>
      <c r="C60" s="82">
        <v>1.25</v>
      </c>
      <c r="D60" s="82">
        <v>0.33</v>
      </c>
    </row>
    <row r="61" spans="1:4" x14ac:dyDescent="0.25">
      <c r="A61" s="81">
        <v>89</v>
      </c>
      <c r="B61" s="82">
        <v>4.24</v>
      </c>
      <c r="C61" s="82">
        <v>1.01</v>
      </c>
      <c r="D61" s="82">
        <v>0.28000000000000003</v>
      </c>
    </row>
    <row r="62" spans="1:4" x14ac:dyDescent="0.25">
      <c r="A62" s="81">
        <v>90</v>
      </c>
      <c r="B62" s="82">
        <v>3.9</v>
      </c>
      <c r="C62" s="82">
        <v>0.77</v>
      </c>
      <c r="D62" s="82">
        <v>0.24</v>
      </c>
    </row>
    <row r="63" spans="1:4" x14ac:dyDescent="0.25">
      <c r="A63" s="81">
        <v>91</v>
      </c>
      <c r="B63" s="82">
        <v>3.58</v>
      </c>
      <c r="C63" s="82">
        <v>0.73</v>
      </c>
      <c r="D63" s="82">
        <v>0.21</v>
      </c>
    </row>
    <row r="64" spans="1:4" x14ac:dyDescent="0.25">
      <c r="A64" s="81">
        <v>92</v>
      </c>
      <c r="B64" s="82">
        <v>3.29</v>
      </c>
      <c r="C64" s="82">
        <v>0.68</v>
      </c>
      <c r="D64" s="82">
        <v>0.18</v>
      </c>
    </row>
    <row r="65" spans="1:4" x14ac:dyDescent="0.25">
      <c r="A65" s="81">
        <v>93</v>
      </c>
      <c r="B65" s="82">
        <v>3.03</v>
      </c>
      <c r="C65" s="82">
        <v>0.64</v>
      </c>
      <c r="D65" s="82">
        <v>0.15</v>
      </c>
    </row>
    <row r="66" spans="1:4" x14ac:dyDescent="0.25">
      <c r="A66" s="81">
        <v>94</v>
      </c>
      <c r="B66" s="82">
        <v>2.8</v>
      </c>
      <c r="C66" s="82">
        <v>0.59</v>
      </c>
      <c r="D66" s="82">
        <v>0.13</v>
      </c>
    </row>
    <row r="67" spans="1:4" x14ac:dyDescent="0.25">
      <c r="A67" s="81">
        <v>95</v>
      </c>
      <c r="B67" s="82">
        <v>2.59</v>
      </c>
      <c r="C67" s="82">
        <v>0.55000000000000004</v>
      </c>
      <c r="D67" s="82">
        <v>0.11</v>
      </c>
    </row>
  </sheetData>
  <sheetProtection algorithmName="SHA-512" hashValue="U4ZCG7uxuFaVD+Pukd3RHBTFRyFI907QQka/6MjawJumZ3MMANpjg5bJEN2hVc1Et7mZa8cENV3EJrgbPq0J/Q==" saltValue="nXrLgdlKynofgrn0cRIs1A==" spinCount="100000" sheet="1" objects="1" scenarios="1"/>
  <conditionalFormatting sqref="A6:A21">
    <cfRule type="expression" dxfId="651" priority="7" stopIfTrue="1">
      <formula>MOD(ROW(),2)=0</formula>
    </cfRule>
    <cfRule type="expression" dxfId="650" priority="8" stopIfTrue="1">
      <formula>MOD(ROW(),2)&lt;&gt;0</formula>
    </cfRule>
  </conditionalFormatting>
  <conditionalFormatting sqref="A26:A67">
    <cfRule type="expression" dxfId="649" priority="17" stopIfTrue="1">
      <formula>MOD(ROW(),2)=0</formula>
    </cfRule>
    <cfRule type="expression" dxfId="648" priority="18" stopIfTrue="1">
      <formula>MOD(ROW(),2)&lt;&gt;0</formula>
    </cfRule>
  </conditionalFormatting>
  <conditionalFormatting sqref="B6:D21">
    <cfRule type="expression" dxfId="647" priority="1" stopIfTrue="1">
      <formula>MOD(ROW(),2)=0</formula>
    </cfRule>
    <cfRule type="expression" dxfId="646" priority="2" stopIfTrue="1">
      <formula>MOD(ROW(),2)&lt;&gt;0</formula>
    </cfRule>
  </conditionalFormatting>
  <conditionalFormatting sqref="B26:D67">
    <cfRule type="expression" dxfId="645" priority="19" stopIfTrue="1">
      <formula>MOD(ROW(),2)=0</formula>
    </cfRule>
    <cfRule type="expression" dxfId="644" priority="20"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56"/>
  <dimension ref="A1:L102"/>
  <sheetViews>
    <sheetView showGridLines="0" zoomScale="85" zoomScaleNormal="85" workbookViewId="0">
      <selection activeCell="I26" sqref="I26"/>
    </sheetView>
  </sheetViews>
  <sheetFormatPr defaultColWidth="10" defaultRowHeight="12.5" x14ac:dyDescent="0.25"/>
  <cols>
    <col min="1" max="1" width="31.54296875" style="27" customWidth="1"/>
    <col min="2" max="4" width="22.54296875" style="27" customWidth="1"/>
    <col min="5" max="16384" width="10" style="27"/>
  </cols>
  <sheetData>
    <row r="1" spans="1:12" ht="20" x14ac:dyDescent="0.4">
      <c r="A1" s="39" t="s">
        <v>0</v>
      </c>
      <c r="B1" s="40"/>
      <c r="C1" s="40"/>
      <c r="D1" s="40"/>
      <c r="E1" s="40"/>
      <c r="F1" s="40"/>
      <c r="G1" s="40"/>
      <c r="H1" s="40"/>
      <c r="I1" s="40"/>
      <c r="L1" s="84"/>
    </row>
    <row r="2" spans="1:12" ht="15.5" x14ac:dyDescent="0.35">
      <c r="A2" s="41" t="str">
        <f>IF(title="&gt; Enter workbook title here","Enter workbook title in Cover sheet",title)</f>
        <v>Police_EW - Consolidated Factor Spreadsheet</v>
      </c>
      <c r="B2" s="42"/>
      <c r="C2" s="42"/>
      <c r="D2" s="42"/>
      <c r="E2" s="42"/>
      <c r="F2" s="42"/>
      <c r="G2" s="42"/>
      <c r="H2" s="42"/>
      <c r="I2" s="42"/>
    </row>
    <row r="3" spans="1:12" ht="15.5" x14ac:dyDescent="0.35">
      <c r="A3" s="43" t="str">
        <f>TABLE_FACTOR_TYPE_1&amp;" - x-"&amp;TABLE_SERIES_NUMBER_1</f>
        <v>PenCE - x-307</v>
      </c>
      <c r="B3" s="42"/>
      <c r="C3" s="42"/>
      <c r="D3" s="42"/>
      <c r="E3" s="42"/>
      <c r="F3" s="42"/>
      <c r="G3" s="42"/>
      <c r="H3" s="42"/>
      <c r="I3" s="42"/>
    </row>
    <row r="4" spans="1:12" x14ac:dyDescent="0.25">
      <c r="A4" s="44"/>
    </row>
    <row r="6" spans="1:12" ht="13" x14ac:dyDescent="0.3">
      <c r="A6" s="173" t="s">
        <v>610</v>
      </c>
      <c r="B6" s="73" t="s">
        <v>611</v>
      </c>
      <c r="C6" s="73"/>
      <c r="D6" s="172"/>
    </row>
    <row r="7" spans="1:12" x14ac:dyDescent="0.25">
      <c r="A7" s="174" t="s">
        <v>274</v>
      </c>
      <c r="B7" s="74" t="s">
        <v>72</v>
      </c>
      <c r="C7" s="74"/>
      <c r="D7" s="172"/>
    </row>
    <row r="8" spans="1:12" x14ac:dyDescent="0.25">
      <c r="A8" s="174" t="s">
        <v>275</v>
      </c>
      <c r="B8" s="74">
        <v>2006</v>
      </c>
      <c r="C8" s="74"/>
      <c r="D8" s="172"/>
    </row>
    <row r="9" spans="1:12" x14ac:dyDescent="0.25">
      <c r="A9" s="174" t="s">
        <v>276</v>
      </c>
      <c r="B9" s="74" t="s">
        <v>374</v>
      </c>
      <c r="C9" s="74"/>
      <c r="D9" s="172"/>
    </row>
    <row r="10" spans="1:12" ht="25" x14ac:dyDescent="0.25">
      <c r="A10" s="174" t="s">
        <v>6</v>
      </c>
      <c r="B10" s="74" t="s">
        <v>389</v>
      </c>
      <c r="C10" s="74"/>
      <c r="D10" s="172"/>
    </row>
    <row r="11" spans="1:12" x14ac:dyDescent="0.25">
      <c r="A11" s="174" t="s">
        <v>277</v>
      </c>
      <c r="B11" s="74" t="s">
        <v>290</v>
      </c>
      <c r="C11" s="74"/>
      <c r="D11" s="172"/>
    </row>
    <row r="12" spans="1:12" x14ac:dyDescent="0.25">
      <c r="A12" s="174" t="s">
        <v>278</v>
      </c>
      <c r="B12" s="74" t="s">
        <v>291</v>
      </c>
      <c r="C12" s="74"/>
      <c r="D12" s="172"/>
    </row>
    <row r="13" spans="1:12" x14ac:dyDescent="0.25">
      <c r="A13" s="174" t="s">
        <v>618</v>
      </c>
      <c r="B13" s="74">
        <v>1</v>
      </c>
      <c r="C13" s="74"/>
      <c r="D13" s="172"/>
    </row>
    <row r="14" spans="1:12" x14ac:dyDescent="0.25">
      <c r="A14" s="174" t="s">
        <v>280</v>
      </c>
      <c r="B14" s="74">
        <v>307</v>
      </c>
      <c r="C14" s="74"/>
      <c r="D14" s="172"/>
    </row>
    <row r="15" spans="1:12" x14ac:dyDescent="0.25">
      <c r="A15" s="174" t="s">
        <v>621</v>
      </c>
      <c r="B15" s="74">
        <v>307</v>
      </c>
      <c r="C15" s="74"/>
      <c r="D15" s="172"/>
    </row>
    <row r="16" spans="1:12" x14ac:dyDescent="0.25">
      <c r="A16" s="174" t="s">
        <v>282</v>
      </c>
      <c r="B16" s="74" t="s">
        <v>391</v>
      </c>
      <c r="C16" s="74"/>
      <c r="D16" s="172"/>
    </row>
    <row r="17" spans="1:4" ht="29.15" customHeight="1" x14ac:dyDescent="0.25">
      <c r="A17" s="79" t="s">
        <v>693</v>
      </c>
      <c r="B17" s="180"/>
      <c r="C17" s="180"/>
      <c r="D17" s="172"/>
    </row>
    <row r="18" spans="1:4" x14ac:dyDescent="0.25">
      <c r="A18" s="174" t="s">
        <v>284</v>
      </c>
      <c r="B18" s="181" t="str">
        <f>"24 May 2023"</f>
        <v>24 May 2023</v>
      </c>
      <c r="C18" s="181"/>
      <c r="D18" s="172"/>
    </row>
    <row r="19" spans="1:4" x14ac:dyDescent="0.25">
      <c r="A19" s="174" t="s">
        <v>285</v>
      </c>
      <c r="B19" s="181"/>
      <c r="C19" s="181"/>
      <c r="D19" s="172"/>
    </row>
    <row r="20" spans="1:4" x14ac:dyDescent="0.25">
      <c r="A20" s="174" t="s">
        <v>286</v>
      </c>
      <c r="B20" s="74" t="s">
        <v>294</v>
      </c>
      <c r="C20" s="74"/>
      <c r="D20" s="172"/>
    </row>
    <row r="21" spans="1:4" x14ac:dyDescent="0.25">
      <c r="A21" s="174" t="s">
        <v>287</v>
      </c>
      <c r="B21" s="74" t="s">
        <v>295</v>
      </c>
      <c r="C21" s="74"/>
      <c r="D21" s="172"/>
    </row>
    <row r="23" spans="1:4" x14ac:dyDescent="0.25">
      <c r="B23" s="84" t="str">
        <f>HYPERLINK("#'Factor List'!A1","Back to Factor List")</f>
        <v>Back to Factor List</v>
      </c>
    </row>
    <row r="24" spans="1:4" x14ac:dyDescent="0.25">
      <c r="B24" s="84" t="str">
        <f>HYPERLINK("#'Assumptions'!A1","Assumptions")</f>
        <v>Assumptions</v>
      </c>
    </row>
    <row r="26" spans="1:4" ht="26" x14ac:dyDescent="0.25">
      <c r="A26" s="80" t="s">
        <v>694</v>
      </c>
      <c r="B26" s="80" t="s">
        <v>695</v>
      </c>
      <c r="C26" s="80" t="s">
        <v>696</v>
      </c>
      <c r="D26" s="80" t="s">
        <v>715</v>
      </c>
    </row>
    <row r="27" spans="1:4" x14ac:dyDescent="0.25">
      <c r="A27" s="81">
        <v>20</v>
      </c>
      <c r="B27" s="82">
        <v>39.31</v>
      </c>
      <c r="C27" s="82">
        <v>2.71</v>
      </c>
      <c r="D27" s="82"/>
    </row>
    <row r="28" spans="1:4" x14ac:dyDescent="0.25">
      <c r="A28" s="81">
        <v>21</v>
      </c>
      <c r="B28" s="82">
        <v>38.94</v>
      </c>
      <c r="C28" s="82">
        <v>2.75</v>
      </c>
      <c r="D28" s="82"/>
    </row>
    <row r="29" spans="1:4" x14ac:dyDescent="0.25">
      <c r="A29" s="81">
        <v>22</v>
      </c>
      <c r="B29" s="82">
        <v>38.57</v>
      </c>
      <c r="C29" s="82">
        <v>2.8</v>
      </c>
      <c r="D29" s="82"/>
    </row>
    <row r="30" spans="1:4" x14ac:dyDescent="0.25">
      <c r="A30" s="81">
        <v>23</v>
      </c>
      <c r="B30" s="82">
        <v>38.19</v>
      </c>
      <c r="C30" s="82">
        <v>2.85</v>
      </c>
      <c r="D30" s="82"/>
    </row>
    <row r="31" spans="1:4" x14ac:dyDescent="0.25">
      <c r="A31" s="81">
        <v>24</v>
      </c>
      <c r="B31" s="82">
        <v>37.81</v>
      </c>
      <c r="C31" s="82">
        <v>2.89</v>
      </c>
      <c r="D31" s="82"/>
    </row>
    <row r="32" spans="1:4" x14ac:dyDescent="0.25">
      <c r="A32" s="81">
        <v>25</v>
      </c>
      <c r="B32" s="82">
        <v>37.409999999999997</v>
      </c>
      <c r="C32" s="82">
        <v>2.94</v>
      </c>
      <c r="D32" s="82"/>
    </row>
    <row r="33" spans="1:4" x14ac:dyDescent="0.25">
      <c r="A33" s="81">
        <v>26</v>
      </c>
      <c r="B33" s="82">
        <v>37.020000000000003</v>
      </c>
      <c r="C33" s="82">
        <v>2.99</v>
      </c>
      <c r="D33" s="82"/>
    </row>
    <row r="34" spans="1:4" x14ac:dyDescent="0.25">
      <c r="A34" s="81">
        <v>27</v>
      </c>
      <c r="B34" s="82">
        <v>36.61</v>
      </c>
      <c r="C34" s="82">
        <v>3.04</v>
      </c>
      <c r="D34" s="82"/>
    </row>
    <row r="35" spans="1:4" x14ac:dyDescent="0.25">
      <c r="A35" s="81">
        <v>28</v>
      </c>
      <c r="B35" s="82">
        <v>36.200000000000003</v>
      </c>
      <c r="C35" s="82">
        <v>3.09</v>
      </c>
      <c r="D35" s="82"/>
    </row>
    <row r="36" spans="1:4" x14ac:dyDescent="0.25">
      <c r="A36" s="81">
        <v>29</v>
      </c>
      <c r="B36" s="82">
        <v>35.78</v>
      </c>
      <c r="C36" s="82">
        <v>3.13</v>
      </c>
      <c r="D36" s="82"/>
    </row>
    <row r="37" spans="1:4" x14ac:dyDescent="0.25">
      <c r="A37" s="81">
        <v>30</v>
      </c>
      <c r="B37" s="82">
        <v>35.36</v>
      </c>
      <c r="C37" s="82">
        <v>3.18</v>
      </c>
      <c r="D37" s="82"/>
    </row>
    <row r="38" spans="1:4" x14ac:dyDescent="0.25">
      <c r="A38" s="81">
        <v>31</v>
      </c>
      <c r="B38" s="82">
        <v>34.93</v>
      </c>
      <c r="C38" s="82">
        <v>3.23</v>
      </c>
      <c r="D38" s="82"/>
    </row>
    <row r="39" spans="1:4" x14ac:dyDescent="0.25">
      <c r="A39" s="81">
        <v>32</v>
      </c>
      <c r="B39" s="82">
        <v>34.49</v>
      </c>
      <c r="C39" s="82">
        <v>3.28</v>
      </c>
      <c r="D39" s="82"/>
    </row>
    <row r="40" spans="1:4" x14ac:dyDescent="0.25">
      <c r="A40" s="81">
        <v>33</v>
      </c>
      <c r="B40" s="82">
        <v>34.04</v>
      </c>
      <c r="C40" s="82">
        <v>3.33</v>
      </c>
      <c r="D40" s="82"/>
    </row>
    <row r="41" spans="1:4" x14ac:dyDescent="0.25">
      <c r="A41" s="81">
        <v>34</v>
      </c>
      <c r="B41" s="82">
        <v>33.590000000000003</v>
      </c>
      <c r="C41" s="82">
        <v>3.37</v>
      </c>
      <c r="D41" s="82"/>
    </row>
    <row r="42" spans="1:4" x14ac:dyDescent="0.25">
      <c r="A42" s="81">
        <v>35</v>
      </c>
      <c r="B42" s="82">
        <v>33.14</v>
      </c>
      <c r="C42" s="82">
        <v>3.42</v>
      </c>
      <c r="D42" s="82"/>
    </row>
    <row r="43" spans="1:4" x14ac:dyDescent="0.25">
      <c r="A43" s="81">
        <v>36</v>
      </c>
      <c r="B43" s="82">
        <v>32.67</v>
      </c>
      <c r="C43" s="82">
        <v>3.47</v>
      </c>
      <c r="D43" s="82"/>
    </row>
    <row r="44" spans="1:4" x14ac:dyDescent="0.25">
      <c r="A44" s="81">
        <v>37</v>
      </c>
      <c r="B44" s="82">
        <v>32.200000000000003</v>
      </c>
      <c r="C44" s="82">
        <v>3.51</v>
      </c>
      <c r="D44" s="82"/>
    </row>
    <row r="45" spans="1:4" x14ac:dyDescent="0.25">
      <c r="A45" s="81">
        <v>38</v>
      </c>
      <c r="B45" s="82">
        <v>31.72</v>
      </c>
      <c r="C45" s="82">
        <v>3.56</v>
      </c>
      <c r="D45" s="82"/>
    </row>
    <row r="46" spans="1:4" x14ac:dyDescent="0.25">
      <c r="A46" s="81">
        <v>39</v>
      </c>
      <c r="B46" s="82">
        <v>31.24</v>
      </c>
      <c r="C46" s="82">
        <v>3.61</v>
      </c>
      <c r="D46" s="82"/>
    </row>
    <row r="47" spans="1:4" x14ac:dyDescent="0.25">
      <c r="A47" s="81">
        <v>40</v>
      </c>
      <c r="B47" s="82">
        <v>30.74</v>
      </c>
      <c r="C47" s="82">
        <v>3.65</v>
      </c>
      <c r="D47" s="82"/>
    </row>
    <row r="48" spans="1:4" x14ac:dyDescent="0.25">
      <c r="A48" s="81">
        <v>41</v>
      </c>
      <c r="B48" s="82">
        <v>30.24</v>
      </c>
      <c r="C48" s="82">
        <v>3.7</v>
      </c>
      <c r="D48" s="82"/>
    </row>
    <row r="49" spans="1:4" x14ac:dyDescent="0.25">
      <c r="A49" s="81">
        <v>42</v>
      </c>
      <c r="B49" s="82">
        <v>29.74</v>
      </c>
      <c r="C49" s="82">
        <v>3.74</v>
      </c>
      <c r="D49" s="82"/>
    </row>
    <row r="50" spans="1:4" x14ac:dyDescent="0.25">
      <c r="A50" s="81">
        <v>43</v>
      </c>
      <c r="B50" s="82">
        <v>29.23</v>
      </c>
      <c r="C50" s="82">
        <v>3.78</v>
      </c>
      <c r="D50" s="82"/>
    </row>
    <row r="51" spans="1:4" x14ac:dyDescent="0.25">
      <c r="A51" s="81">
        <v>44</v>
      </c>
      <c r="B51" s="82">
        <v>28.71</v>
      </c>
      <c r="C51" s="82">
        <v>3.82</v>
      </c>
      <c r="D51" s="82"/>
    </row>
    <row r="52" spans="1:4" x14ac:dyDescent="0.25">
      <c r="A52" s="81">
        <v>45</v>
      </c>
      <c r="B52" s="82">
        <v>28.18</v>
      </c>
      <c r="C52" s="82">
        <v>3.87</v>
      </c>
      <c r="D52" s="82"/>
    </row>
    <row r="53" spans="1:4" x14ac:dyDescent="0.25">
      <c r="A53" s="81">
        <v>46</v>
      </c>
      <c r="B53" s="82">
        <v>27.65</v>
      </c>
      <c r="C53" s="82">
        <v>3.91</v>
      </c>
      <c r="D53" s="82"/>
    </row>
    <row r="54" spans="1:4" x14ac:dyDescent="0.25">
      <c r="A54" s="81">
        <v>47</v>
      </c>
      <c r="B54" s="82">
        <v>27.11</v>
      </c>
      <c r="C54" s="82">
        <v>3.94</v>
      </c>
      <c r="D54" s="82"/>
    </row>
    <row r="55" spans="1:4" x14ac:dyDescent="0.25">
      <c r="A55" s="81">
        <v>48</v>
      </c>
      <c r="B55" s="82">
        <v>26.57</v>
      </c>
      <c r="C55" s="82">
        <v>3.98</v>
      </c>
      <c r="D55" s="82"/>
    </row>
    <row r="56" spans="1:4" x14ac:dyDescent="0.25">
      <c r="A56" s="81">
        <v>49</v>
      </c>
      <c r="B56" s="82">
        <v>26.01</v>
      </c>
      <c r="C56" s="82">
        <v>4.0199999999999996</v>
      </c>
      <c r="D56" s="82"/>
    </row>
    <row r="57" spans="1:4" x14ac:dyDescent="0.25">
      <c r="A57" s="81">
        <v>50</v>
      </c>
      <c r="B57" s="82">
        <v>25.46</v>
      </c>
      <c r="C57" s="82">
        <v>4.0599999999999996</v>
      </c>
      <c r="D57" s="82"/>
    </row>
    <row r="58" spans="1:4" x14ac:dyDescent="0.25">
      <c r="A58" s="81">
        <v>51</v>
      </c>
      <c r="B58" s="82">
        <v>24.89</v>
      </c>
      <c r="C58" s="82">
        <v>4.09</v>
      </c>
      <c r="D58" s="82"/>
    </row>
    <row r="59" spans="1:4" x14ac:dyDescent="0.25">
      <c r="A59" s="81">
        <v>52</v>
      </c>
      <c r="B59" s="82">
        <v>24.32</v>
      </c>
      <c r="C59" s="82">
        <v>4.12</v>
      </c>
      <c r="D59" s="82"/>
    </row>
    <row r="60" spans="1:4" x14ac:dyDescent="0.25">
      <c r="A60" s="81">
        <v>53</v>
      </c>
      <c r="B60" s="82">
        <v>23.74</v>
      </c>
      <c r="C60" s="82">
        <v>4.16</v>
      </c>
      <c r="D60" s="82"/>
    </row>
    <row r="61" spans="1:4" x14ac:dyDescent="0.25">
      <c r="A61" s="81">
        <v>54</v>
      </c>
      <c r="B61" s="82">
        <v>23.16</v>
      </c>
      <c r="C61" s="82">
        <v>4.1900000000000004</v>
      </c>
      <c r="D61" s="82"/>
    </row>
    <row r="62" spans="1:4" x14ac:dyDescent="0.25">
      <c r="A62" s="81">
        <v>55</v>
      </c>
      <c r="B62" s="82">
        <v>22.57</v>
      </c>
      <c r="C62" s="82">
        <v>4.21</v>
      </c>
      <c r="D62" s="82"/>
    </row>
    <row r="63" spans="1:4" x14ac:dyDescent="0.25">
      <c r="A63" s="81">
        <v>56</v>
      </c>
      <c r="B63" s="82">
        <v>21.97</v>
      </c>
      <c r="C63" s="82">
        <v>4.24</v>
      </c>
      <c r="D63" s="82"/>
    </row>
    <row r="64" spans="1:4" x14ac:dyDescent="0.25">
      <c r="A64" s="81">
        <v>57</v>
      </c>
      <c r="B64" s="82">
        <v>21.37</v>
      </c>
      <c r="C64" s="82">
        <v>4.2699999999999996</v>
      </c>
      <c r="D64" s="82"/>
    </row>
    <row r="65" spans="1:4" x14ac:dyDescent="0.25">
      <c r="A65" s="81">
        <v>58</v>
      </c>
      <c r="B65" s="82">
        <v>20.76</v>
      </c>
      <c r="C65" s="82">
        <v>4.29</v>
      </c>
      <c r="D65" s="82"/>
    </row>
    <row r="66" spans="1:4" x14ac:dyDescent="0.25">
      <c r="A66" s="81">
        <v>59</v>
      </c>
      <c r="B66" s="82">
        <v>20.149999999999999</v>
      </c>
      <c r="C66" s="82">
        <v>4.29</v>
      </c>
      <c r="D66" s="82"/>
    </row>
    <row r="67" spans="1:4" x14ac:dyDescent="0.25">
      <c r="A67" s="81">
        <v>60</v>
      </c>
      <c r="B67" s="82">
        <v>19.54</v>
      </c>
      <c r="C67" s="82">
        <v>4.29</v>
      </c>
      <c r="D67" s="82"/>
    </row>
    <row r="68" spans="1:4" x14ac:dyDescent="0.25">
      <c r="A68" s="81">
        <v>61</v>
      </c>
      <c r="B68" s="82">
        <v>18.920000000000002</v>
      </c>
      <c r="C68" s="82">
        <v>4.3</v>
      </c>
      <c r="D68" s="82"/>
    </row>
    <row r="69" spans="1:4" x14ac:dyDescent="0.25">
      <c r="A69" s="81">
        <v>62</v>
      </c>
      <c r="B69" s="82">
        <v>18.309999999999999</v>
      </c>
      <c r="C69" s="82">
        <v>4.3099999999999996</v>
      </c>
      <c r="D69" s="82"/>
    </row>
    <row r="70" spans="1:4" x14ac:dyDescent="0.25">
      <c r="A70" s="81">
        <v>63</v>
      </c>
      <c r="B70" s="82">
        <v>17.690000000000001</v>
      </c>
      <c r="C70" s="82">
        <v>4.3099999999999996</v>
      </c>
      <c r="D70" s="82"/>
    </row>
    <row r="71" spans="1:4" x14ac:dyDescent="0.25">
      <c r="A71" s="81">
        <v>64</v>
      </c>
      <c r="B71" s="82">
        <v>17.07</v>
      </c>
      <c r="C71" s="82">
        <v>4.1500000000000004</v>
      </c>
      <c r="D71" s="82"/>
    </row>
    <row r="72" spans="1:4" x14ac:dyDescent="0.25">
      <c r="A72" s="81">
        <v>65</v>
      </c>
      <c r="B72" s="82">
        <v>16.45</v>
      </c>
      <c r="C72" s="82">
        <v>3.99</v>
      </c>
      <c r="D72" s="82"/>
    </row>
    <row r="73" spans="1:4" x14ac:dyDescent="0.25">
      <c r="A73" s="81">
        <v>66</v>
      </c>
      <c r="B73" s="82">
        <v>15.83</v>
      </c>
      <c r="C73" s="82">
        <v>3.97</v>
      </c>
      <c r="D73" s="82"/>
    </row>
    <row r="74" spans="1:4" x14ac:dyDescent="0.25">
      <c r="A74" s="81">
        <v>67</v>
      </c>
      <c r="B74" s="82">
        <v>15.21</v>
      </c>
      <c r="C74" s="82">
        <v>3.95</v>
      </c>
      <c r="D74" s="82"/>
    </row>
    <row r="75" spans="1:4" x14ac:dyDescent="0.25">
      <c r="A75" s="81">
        <v>68</v>
      </c>
      <c r="B75" s="82">
        <v>14.6</v>
      </c>
      <c r="C75" s="82">
        <v>3.93</v>
      </c>
      <c r="D75" s="82"/>
    </row>
    <row r="76" spans="1:4" x14ac:dyDescent="0.25">
      <c r="A76" s="81">
        <v>69</v>
      </c>
      <c r="B76" s="82">
        <v>13.98</v>
      </c>
      <c r="C76" s="82">
        <v>3.83</v>
      </c>
      <c r="D76" s="82">
        <v>2.87</v>
      </c>
    </row>
    <row r="77" spans="1:4" x14ac:dyDescent="0.25">
      <c r="A77" s="81">
        <v>70</v>
      </c>
      <c r="B77" s="82">
        <v>13.37</v>
      </c>
      <c r="C77" s="82">
        <v>3.72</v>
      </c>
      <c r="D77" s="82">
        <v>2.66</v>
      </c>
    </row>
    <row r="78" spans="1:4" x14ac:dyDescent="0.25">
      <c r="A78" s="81">
        <v>71</v>
      </c>
      <c r="B78" s="82">
        <v>12.76</v>
      </c>
      <c r="C78" s="82">
        <v>3.68</v>
      </c>
      <c r="D78" s="82">
        <v>2.4700000000000002</v>
      </c>
    </row>
    <row r="79" spans="1:4" x14ac:dyDescent="0.25">
      <c r="A79" s="81">
        <v>72</v>
      </c>
      <c r="B79" s="82">
        <v>12.16</v>
      </c>
      <c r="C79" s="82">
        <v>3.64</v>
      </c>
      <c r="D79" s="82">
        <v>2.29</v>
      </c>
    </row>
    <row r="80" spans="1:4" x14ac:dyDescent="0.25">
      <c r="A80" s="81">
        <v>73</v>
      </c>
      <c r="B80" s="82">
        <v>11.57</v>
      </c>
      <c r="C80" s="82">
        <v>3.59</v>
      </c>
      <c r="D80" s="82">
        <v>2.12</v>
      </c>
    </row>
    <row r="81" spans="1:4" x14ac:dyDescent="0.25">
      <c r="A81" s="81">
        <v>74</v>
      </c>
      <c r="B81" s="82">
        <v>10.98</v>
      </c>
      <c r="C81" s="82">
        <v>3.38</v>
      </c>
      <c r="D81" s="82">
        <v>1.93</v>
      </c>
    </row>
    <row r="82" spans="1:4" x14ac:dyDescent="0.25">
      <c r="A82" s="81">
        <v>75</v>
      </c>
      <c r="B82" s="82">
        <v>10.41</v>
      </c>
      <c r="C82" s="82">
        <v>3.16</v>
      </c>
      <c r="D82" s="82">
        <v>1.76</v>
      </c>
    </row>
    <row r="83" spans="1:4" x14ac:dyDescent="0.25">
      <c r="A83" s="81">
        <v>76</v>
      </c>
      <c r="B83" s="82">
        <v>9.84</v>
      </c>
      <c r="C83" s="82">
        <v>3.1</v>
      </c>
      <c r="D83" s="82">
        <v>1.61</v>
      </c>
    </row>
    <row r="84" spans="1:4" x14ac:dyDescent="0.25">
      <c r="A84" s="81">
        <v>77</v>
      </c>
      <c r="B84" s="82">
        <v>9.2899999999999991</v>
      </c>
      <c r="C84" s="82">
        <v>3.03</v>
      </c>
      <c r="D84" s="82">
        <v>1.47</v>
      </c>
    </row>
    <row r="85" spans="1:4" x14ac:dyDescent="0.25">
      <c r="A85" s="81">
        <v>78</v>
      </c>
      <c r="B85" s="82">
        <v>8.75</v>
      </c>
      <c r="C85" s="82">
        <v>2.96</v>
      </c>
      <c r="D85" s="82">
        <v>1.33</v>
      </c>
    </row>
    <row r="86" spans="1:4" x14ac:dyDescent="0.25">
      <c r="A86" s="81">
        <v>79</v>
      </c>
      <c r="B86" s="82">
        <v>8.2200000000000006</v>
      </c>
      <c r="C86" s="82">
        <v>2.67</v>
      </c>
      <c r="D86" s="82">
        <v>1.19</v>
      </c>
    </row>
    <row r="87" spans="1:4" x14ac:dyDescent="0.25">
      <c r="A87" s="81">
        <v>80</v>
      </c>
      <c r="B87" s="82">
        <v>7.72</v>
      </c>
      <c r="C87" s="82">
        <v>2.38</v>
      </c>
      <c r="D87" s="82">
        <v>1.05</v>
      </c>
    </row>
    <row r="88" spans="1:4" x14ac:dyDescent="0.25">
      <c r="A88" s="81">
        <v>81</v>
      </c>
      <c r="B88" s="82">
        <v>7.23</v>
      </c>
      <c r="C88" s="82">
        <v>2.2999999999999998</v>
      </c>
      <c r="D88" s="82">
        <v>0.94</v>
      </c>
    </row>
    <row r="89" spans="1:4" x14ac:dyDescent="0.25">
      <c r="A89" s="81">
        <v>82</v>
      </c>
      <c r="B89" s="82">
        <v>6.76</v>
      </c>
      <c r="C89" s="82">
        <v>2.21</v>
      </c>
      <c r="D89" s="82">
        <v>0.85</v>
      </c>
    </row>
    <row r="90" spans="1:4" x14ac:dyDescent="0.25">
      <c r="A90" s="81">
        <v>83</v>
      </c>
      <c r="B90" s="82">
        <v>6.31</v>
      </c>
      <c r="C90" s="82">
        <v>2.13</v>
      </c>
      <c r="D90" s="82">
        <v>0.76</v>
      </c>
    </row>
    <row r="91" spans="1:4" x14ac:dyDescent="0.25">
      <c r="A91" s="81">
        <v>84</v>
      </c>
      <c r="B91" s="82">
        <v>5.88</v>
      </c>
      <c r="C91" s="82">
        <v>1.83</v>
      </c>
      <c r="D91" s="82">
        <v>0.65</v>
      </c>
    </row>
    <row r="92" spans="1:4" x14ac:dyDescent="0.25">
      <c r="A92" s="81">
        <v>85</v>
      </c>
      <c r="B92" s="82">
        <v>5.47</v>
      </c>
      <c r="C92" s="82">
        <v>1.54</v>
      </c>
      <c r="D92" s="82">
        <v>0.56000000000000005</v>
      </c>
    </row>
    <row r="93" spans="1:4" x14ac:dyDescent="0.25">
      <c r="A93" s="81">
        <v>86</v>
      </c>
      <c r="B93" s="82">
        <v>5.08</v>
      </c>
      <c r="C93" s="82">
        <v>1.46</v>
      </c>
      <c r="D93" s="82">
        <v>0.5</v>
      </c>
    </row>
    <row r="94" spans="1:4" x14ac:dyDescent="0.25">
      <c r="A94" s="81">
        <v>87</v>
      </c>
      <c r="B94" s="82">
        <v>4.71</v>
      </c>
      <c r="C94" s="82">
        <v>1.39</v>
      </c>
      <c r="D94" s="82">
        <v>0.44</v>
      </c>
    </row>
    <row r="95" spans="1:4" x14ac:dyDescent="0.25">
      <c r="A95" s="81">
        <v>88</v>
      </c>
      <c r="B95" s="82">
        <v>4.3600000000000003</v>
      </c>
      <c r="C95" s="82">
        <v>1.31</v>
      </c>
      <c r="D95" s="82">
        <v>0.38</v>
      </c>
    </row>
    <row r="96" spans="1:4" x14ac:dyDescent="0.25">
      <c r="A96" s="81">
        <v>89</v>
      </c>
      <c r="B96" s="82">
        <v>4.03</v>
      </c>
      <c r="C96" s="82">
        <v>1.05</v>
      </c>
      <c r="D96" s="82">
        <v>0.32</v>
      </c>
    </row>
    <row r="97" spans="1:4" x14ac:dyDescent="0.25">
      <c r="A97" s="81">
        <v>90</v>
      </c>
      <c r="B97" s="82">
        <v>3.72</v>
      </c>
      <c r="C97" s="82">
        <v>0.79</v>
      </c>
      <c r="D97" s="82">
        <v>0.27</v>
      </c>
    </row>
    <row r="98" spans="1:4" x14ac:dyDescent="0.25">
      <c r="A98" s="81">
        <v>91</v>
      </c>
      <c r="B98" s="82">
        <v>3.43</v>
      </c>
      <c r="C98" s="82">
        <v>0.74</v>
      </c>
      <c r="D98" s="82">
        <v>0.23</v>
      </c>
    </row>
    <row r="99" spans="1:4" x14ac:dyDescent="0.25">
      <c r="A99" s="81">
        <v>92</v>
      </c>
      <c r="B99" s="82">
        <v>3.17</v>
      </c>
      <c r="C99" s="82">
        <v>0.7</v>
      </c>
      <c r="D99" s="82">
        <v>0.2</v>
      </c>
    </row>
    <row r="100" spans="1:4" x14ac:dyDescent="0.25">
      <c r="A100" s="81">
        <v>93</v>
      </c>
      <c r="B100" s="82">
        <v>2.93</v>
      </c>
      <c r="C100" s="82">
        <v>0.65</v>
      </c>
      <c r="D100" s="82">
        <v>0.18</v>
      </c>
    </row>
    <row r="101" spans="1:4" x14ac:dyDescent="0.25">
      <c r="A101" s="81">
        <v>94</v>
      </c>
      <c r="B101" s="82">
        <v>2.71</v>
      </c>
      <c r="C101" s="82">
        <v>0.6</v>
      </c>
      <c r="D101" s="82">
        <v>0.15</v>
      </c>
    </row>
    <row r="102" spans="1:4" x14ac:dyDescent="0.25">
      <c r="A102" s="81">
        <v>95</v>
      </c>
      <c r="B102" s="82">
        <v>2.5099999999999998</v>
      </c>
      <c r="C102" s="82">
        <v>0.56000000000000005</v>
      </c>
      <c r="D102" s="82">
        <v>0.13</v>
      </c>
    </row>
  </sheetData>
  <sheetProtection algorithmName="SHA-512" hashValue="hZ8L1N4/raWXoOzHVjzP9S540Tpjv1G4mQ8xlNzi/8Qw2/kkRd0bQqCHJhIs/qc+l+XDgchOwbyvlMWeeXXuhQ==" saltValue="Tva0BbMsMXanImTcLxKOgA==" spinCount="100000" sheet="1" objects="1" scenarios="1"/>
  <conditionalFormatting sqref="A6:A21">
    <cfRule type="expression" dxfId="643" priority="7" stopIfTrue="1">
      <formula>MOD(ROW(),2)=0</formula>
    </cfRule>
    <cfRule type="expression" dxfId="642" priority="8" stopIfTrue="1">
      <formula>MOD(ROW(),2)&lt;&gt;0</formula>
    </cfRule>
  </conditionalFormatting>
  <conditionalFormatting sqref="A26:A102">
    <cfRule type="expression" dxfId="641" priority="17" stopIfTrue="1">
      <formula>MOD(ROW(),2)=0</formula>
    </cfRule>
    <cfRule type="expression" dxfId="640" priority="18" stopIfTrue="1">
      <formula>MOD(ROW(),2)&lt;&gt;0</formula>
    </cfRule>
  </conditionalFormatting>
  <conditionalFormatting sqref="B6:D21">
    <cfRule type="expression" dxfId="639" priority="1" stopIfTrue="1">
      <formula>MOD(ROW(),2)=0</formula>
    </cfRule>
    <cfRule type="expression" dxfId="638" priority="2" stopIfTrue="1">
      <formula>MOD(ROW(),2)&lt;&gt;0</formula>
    </cfRule>
  </conditionalFormatting>
  <conditionalFormatting sqref="B26:D102">
    <cfRule type="expression" dxfId="637" priority="19" stopIfTrue="1">
      <formula>MOD(ROW(),2)=0</formula>
    </cfRule>
    <cfRule type="expression" dxfId="636" priority="20"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57"/>
  <dimension ref="A1:L102"/>
  <sheetViews>
    <sheetView showGridLines="0" zoomScale="85" zoomScaleNormal="85" workbookViewId="0">
      <selection activeCell="I26" sqref="I26"/>
    </sheetView>
  </sheetViews>
  <sheetFormatPr defaultColWidth="10" defaultRowHeight="12.5" x14ac:dyDescent="0.25"/>
  <cols>
    <col min="1" max="1" width="31.54296875" style="27" customWidth="1"/>
    <col min="2" max="4" width="22.54296875" style="27" customWidth="1"/>
    <col min="5" max="16384" width="10" style="27"/>
  </cols>
  <sheetData>
    <row r="1" spans="1:12" ht="20" x14ac:dyDescent="0.4">
      <c r="A1" s="39" t="s">
        <v>0</v>
      </c>
      <c r="B1" s="40"/>
      <c r="C1" s="40"/>
      <c r="D1" s="40"/>
      <c r="E1" s="40"/>
      <c r="F1" s="40"/>
      <c r="G1" s="40"/>
      <c r="H1" s="40"/>
      <c r="I1" s="40"/>
      <c r="L1" s="84"/>
    </row>
    <row r="2" spans="1:12" ht="15.5" x14ac:dyDescent="0.35">
      <c r="A2" s="41" t="str">
        <f>IF(title="&gt; Enter workbook title here","Enter workbook title in Cover sheet",title)</f>
        <v>Police_EW - Consolidated Factor Spreadsheet</v>
      </c>
      <c r="B2" s="42"/>
      <c r="C2" s="42"/>
      <c r="D2" s="42"/>
      <c r="E2" s="42"/>
      <c r="F2" s="42"/>
      <c r="G2" s="42"/>
      <c r="H2" s="42"/>
      <c r="I2" s="42"/>
    </row>
    <row r="3" spans="1:12" ht="15.5" x14ac:dyDescent="0.35">
      <c r="A3" s="43" t="str">
        <f>TABLE_FACTOR_TYPE_1&amp;" - x-"&amp;TABLE_SERIES_NUMBER_1</f>
        <v>PenCE - x-308</v>
      </c>
      <c r="B3" s="42"/>
      <c r="C3" s="42"/>
      <c r="D3" s="42"/>
      <c r="E3" s="42"/>
      <c r="F3" s="42"/>
      <c r="G3" s="42"/>
      <c r="H3" s="42"/>
      <c r="I3" s="42"/>
    </row>
    <row r="4" spans="1:12" x14ac:dyDescent="0.25">
      <c r="A4" s="44"/>
    </row>
    <row r="6" spans="1:12" ht="13" x14ac:dyDescent="0.3">
      <c r="A6" s="173" t="s">
        <v>610</v>
      </c>
      <c r="B6" s="73" t="s">
        <v>611</v>
      </c>
      <c r="C6" s="73"/>
      <c r="D6" s="172"/>
    </row>
    <row r="7" spans="1:12" x14ac:dyDescent="0.25">
      <c r="A7" s="174" t="s">
        <v>274</v>
      </c>
      <c r="B7" s="74" t="s">
        <v>72</v>
      </c>
      <c r="C7" s="74"/>
      <c r="D7" s="172"/>
    </row>
    <row r="8" spans="1:12" x14ac:dyDescent="0.25">
      <c r="A8" s="174" t="s">
        <v>275</v>
      </c>
      <c r="B8" s="74">
        <v>2006</v>
      </c>
      <c r="C8" s="74"/>
      <c r="D8" s="172"/>
    </row>
    <row r="9" spans="1:12" x14ac:dyDescent="0.25">
      <c r="A9" s="174" t="s">
        <v>276</v>
      </c>
      <c r="B9" s="74" t="s">
        <v>374</v>
      </c>
      <c r="C9" s="74"/>
      <c r="D9" s="172"/>
    </row>
    <row r="10" spans="1:12" ht="25" x14ac:dyDescent="0.25">
      <c r="A10" s="174" t="s">
        <v>6</v>
      </c>
      <c r="B10" s="74" t="s">
        <v>389</v>
      </c>
      <c r="C10" s="74"/>
      <c r="D10" s="172"/>
    </row>
    <row r="11" spans="1:12" x14ac:dyDescent="0.25">
      <c r="A11" s="174" t="s">
        <v>277</v>
      </c>
      <c r="B11" s="74" t="s">
        <v>300</v>
      </c>
      <c r="C11" s="74"/>
      <c r="D11" s="172"/>
    </row>
    <row r="12" spans="1:12" x14ac:dyDescent="0.25">
      <c r="A12" s="174" t="s">
        <v>278</v>
      </c>
      <c r="B12" s="74" t="s">
        <v>291</v>
      </c>
      <c r="C12" s="74"/>
      <c r="D12" s="172"/>
    </row>
    <row r="13" spans="1:12" x14ac:dyDescent="0.25">
      <c r="A13" s="174" t="s">
        <v>618</v>
      </c>
      <c r="B13" s="74">
        <v>1</v>
      </c>
      <c r="C13" s="74"/>
      <c r="D13" s="172"/>
    </row>
    <row r="14" spans="1:12" x14ac:dyDescent="0.25">
      <c r="A14" s="174" t="s">
        <v>280</v>
      </c>
      <c r="B14" s="74">
        <v>308</v>
      </c>
      <c r="C14" s="74"/>
      <c r="D14" s="172"/>
    </row>
    <row r="15" spans="1:12" x14ac:dyDescent="0.25">
      <c r="A15" s="174" t="s">
        <v>621</v>
      </c>
      <c r="B15" s="74">
        <v>308</v>
      </c>
      <c r="C15" s="74"/>
      <c r="D15" s="172"/>
    </row>
    <row r="16" spans="1:12" x14ac:dyDescent="0.25">
      <c r="A16" s="174" t="s">
        <v>282</v>
      </c>
      <c r="B16" s="74" t="s">
        <v>393</v>
      </c>
      <c r="C16" s="74"/>
      <c r="D16" s="172"/>
    </row>
    <row r="17" spans="1:4" ht="26.15" customHeight="1" x14ac:dyDescent="0.25">
      <c r="A17" s="79" t="s">
        <v>693</v>
      </c>
      <c r="B17" s="180"/>
      <c r="C17" s="180"/>
      <c r="D17" s="172"/>
    </row>
    <row r="18" spans="1:4" x14ac:dyDescent="0.25">
      <c r="A18" s="174" t="s">
        <v>284</v>
      </c>
      <c r="B18" s="181" t="str">
        <f>"24 May 2023"</f>
        <v>24 May 2023</v>
      </c>
      <c r="C18" s="181"/>
      <c r="D18" s="172"/>
    </row>
    <row r="19" spans="1:4" x14ac:dyDescent="0.25">
      <c r="A19" s="174" t="s">
        <v>285</v>
      </c>
      <c r="B19" s="181"/>
      <c r="C19" s="181"/>
      <c r="D19" s="172"/>
    </row>
    <row r="20" spans="1:4" x14ac:dyDescent="0.25">
      <c r="A20" s="174" t="s">
        <v>286</v>
      </c>
      <c r="B20" s="74" t="s">
        <v>294</v>
      </c>
      <c r="C20" s="74"/>
      <c r="D20" s="172"/>
    </row>
    <row r="21" spans="1:4" x14ac:dyDescent="0.25">
      <c r="A21" s="174" t="s">
        <v>287</v>
      </c>
      <c r="B21" s="74" t="s">
        <v>295</v>
      </c>
      <c r="C21" s="74"/>
      <c r="D21" s="172"/>
    </row>
    <row r="23" spans="1:4" x14ac:dyDescent="0.25">
      <c r="B23" s="84" t="str">
        <f>HYPERLINK("#'Factor List'!A1","Back to Factor List")</f>
        <v>Back to Factor List</v>
      </c>
    </row>
    <row r="24" spans="1:4" x14ac:dyDescent="0.25">
      <c r="B24" s="84" t="str">
        <f>HYPERLINK("#'Assumptions'!A1","Assumptions")</f>
        <v>Assumptions</v>
      </c>
    </row>
    <row r="26" spans="1:4" ht="26" x14ac:dyDescent="0.25">
      <c r="A26" s="80" t="s">
        <v>694</v>
      </c>
      <c r="B26" s="80" t="s">
        <v>695</v>
      </c>
      <c r="C26" s="80" t="s">
        <v>696</v>
      </c>
      <c r="D26" s="80" t="s">
        <v>715</v>
      </c>
    </row>
    <row r="27" spans="1:4" x14ac:dyDescent="0.25">
      <c r="A27" s="81">
        <v>20</v>
      </c>
      <c r="B27" s="82">
        <v>39.31</v>
      </c>
      <c r="C27" s="82">
        <v>2.71</v>
      </c>
      <c r="D27" s="82"/>
    </row>
    <row r="28" spans="1:4" x14ac:dyDescent="0.25">
      <c r="A28" s="81">
        <v>21</v>
      </c>
      <c r="B28" s="82">
        <v>38.94</v>
      </c>
      <c r="C28" s="82">
        <v>2.75</v>
      </c>
      <c r="D28" s="82"/>
    </row>
    <row r="29" spans="1:4" x14ac:dyDescent="0.25">
      <c r="A29" s="81">
        <v>22</v>
      </c>
      <c r="B29" s="82">
        <v>38.57</v>
      </c>
      <c r="C29" s="82">
        <v>2.8</v>
      </c>
      <c r="D29" s="82"/>
    </row>
    <row r="30" spans="1:4" x14ac:dyDescent="0.25">
      <c r="A30" s="81">
        <v>23</v>
      </c>
      <c r="B30" s="82">
        <v>38.19</v>
      </c>
      <c r="C30" s="82">
        <v>2.85</v>
      </c>
      <c r="D30" s="82"/>
    </row>
    <row r="31" spans="1:4" x14ac:dyDescent="0.25">
      <c r="A31" s="81">
        <v>24</v>
      </c>
      <c r="B31" s="82">
        <v>37.81</v>
      </c>
      <c r="C31" s="82">
        <v>2.89</v>
      </c>
      <c r="D31" s="82"/>
    </row>
    <row r="32" spans="1:4" x14ac:dyDescent="0.25">
      <c r="A32" s="81">
        <v>25</v>
      </c>
      <c r="B32" s="82">
        <v>37.409999999999997</v>
      </c>
      <c r="C32" s="82">
        <v>2.94</v>
      </c>
      <c r="D32" s="82"/>
    </row>
    <row r="33" spans="1:4" x14ac:dyDescent="0.25">
      <c r="A33" s="81">
        <v>26</v>
      </c>
      <c r="B33" s="82">
        <v>37.020000000000003</v>
      </c>
      <c r="C33" s="82">
        <v>2.99</v>
      </c>
      <c r="D33" s="82"/>
    </row>
    <row r="34" spans="1:4" x14ac:dyDescent="0.25">
      <c r="A34" s="81">
        <v>27</v>
      </c>
      <c r="B34" s="82">
        <v>36.61</v>
      </c>
      <c r="C34" s="82">
        <v>3.04</v>
      </c>
      <c r="D34" s="82"/>
    </row>
    <row r="35" spans="1:4" x14ac:dyDescent="0.25">
      <c r="A35" s="81">
        <v>28</v>
      </c>
      <c r="B35" s="82">
        <v>36.200000000000003</v>
      </c>
      <c r="C35" s="82">
        <v>3.09</v>
      </c>
      <c r="D35" s="82"/>
    </row>
    <row r="36" spans="1:4" x14ac:dyDescent="0.25">
      <c r="A36" s="81">
        <v>29</v>
      </c>
      <c r="B36" s="82">
        <v>35.78</v>
      </c>
      <c r="C36" s="82">
        <v>3.13</v>
      </c>
      <c r="D36" s="82"/>
    </row>
    <row r="37" spans="1:4" x14ac:dyDescent="0.25">
      <c r="A37" s="81">
        <v>30</v>
      </c>
      <c r="B37" s="82">
        <v>35.36</v>
      </c>
      <c r="C37" s="82">
        <v>3.18</v>
      </c>
      <c r="D37" s="82"/>
    </row>
    <row r="38" spans="1:4" x14ac:dyDescent="0.25">
      <c r="A38" s="81">
        <v>31</v>
      </c>
      <c r="B38" s="82">
        <v>34.93</v>
      </c>
      <c r="C38" s="82">
        <v>3.23</v>
      </c>
      <c r="D38" s="82"/>
    </row>
    <row r="39" spans="1:4" x14ac:dyDescent="0.25">
      <c r="A39" s="81">
        <v>32</v>
      </c>
      <c r="B39" s="82">
        <v>34.49</v>
      </c>
      <c r="C39" s="82">
        <v>3.28</v>
      </c>
      <c r="D39" s="82"/>
    </row>
    <row r="40" spans="1:4" x14ac:dyDescent="0.25">
      <c r="A40" s="81">
        <v>33</v>
      </c>
      <c r="B40" s="82">
        <v>34.04</v>
      </c>
      <c r="C40" s="82">
        <v>3.33</v>
      </c>
      <c r="D40" s="82"/>
    </row>
    <row r="41" spans="1:4" x14ac:dyDescent="0.25">
      <c r="A41" s="81">
        <v>34</v>
      </c>
      <c r="B41" s="82">
        <v>33.590000000000003</v>
      </c>
      <c r="C41" s="82">
        <v>3.37</v>
      </c>
      <c r="D41" s="82"/>
    </row>
    <row r="42" spans="1:4" x14ac:dyDescent="0.25">
      <c r="A42" s="81">
        <v>35</v>
      </c>
      <c r="B42" s="82">
        <v>33.14</v>
      </c>
      <c r="C42" s="82">
        <v>3.42</v>
      </c>
      <c r="D42" s="82"/>
    </row>
    <row r="43" spans="1:4" x14ac:dyDescent="0.25">
      <c r="A43" s="81">
        <v>36</v>
      </c>
      <c r="B43" s="82">
        <v>32.67</v>
      </c>
      <c r="C43" s="82">
        <v>3.47</v>
      </c>
      <c r="D43" s="82"/>
    </row>
    <row r="44" spans="1:4" x14ac:dyDescent="0.25">
      <c r="A44" s="81">
        <v>37</v>
      </c>
      <c r="B44" s="82">
        <v>32.200000000000003</v>
      </c>
      <c r="C44" s="82">
        <v>3.51</v>
      </c>
      <c r="D44" s="82"/>
    </row>
    <row r="45" spans="1:4" x14ac:dyDescent="0.25">
      <c r="A45" s="81">
        <v>38</v>
      </c>
      <c r="B45" s="82">
        <v>31.72</v>
      </c>
      <c r="C45" s="82">
        <v>3.56</v>
      </c>
      <c r="D45" s="82"/>
    </row>
    <row r="46" spans="1:4" x14ac:dyDescent="0.25">
      <c r="A46" s="81">
        <v>39</v>
      </c>
      <c r="B46" s="82">
        <v>31.24</v>
      </c>
      <c r="C46" s="82">
        <v>3.61</v>
      </c>
      <c r="D46" s="82"/>
    </row>
    <row r="47" spans="1:4" x14ac:dyDescent="0.25">
      <c r="A47" s="81">
        <v>40</v>
      </c>
      <c r="B47" s="82">
        <v>30.74</v>
      </c>
      <c r="C47" s="82">
        <v>3.65</v>
      </c>
      <c r="D47" s="82"/>
    </row>
    <row r="48" spans="1:4" x14ac:dyDescent="0.25">
      <c r="A48" s="81">
        <v>41</v>
      </c>
      <c r="B48" s="82">
        <v>30.24</v>
      </c>
      <c r="C48" s="82">
        <v>3.7</v>
      </c>
      <c r="D48" s="82"/>
    </row>
    <row r="49" spans="1:4" x14ac:dyDescent="0.25">
      <c r="A49" s="81">
        <v>42</v>
      </c>
      <c r="B49" s="82">
        <v>29.74</v>
      </c>
      <c r="C49" s="82">
        <v>3.74</v>
      </c>
      <c r="D49" s="82"/>
    </row>
    <row r="50" spans="1:4" x14ac:dyDescent="0.25">
      <c r="A50" s="81">
        <v>43</v>
      </c>
      <c r="B50" s="82">
        <v>29.23</v>
      </c>
      <c r="C50" s="82">
        <v>3.78</v>
      </c>
      <c r="D50" s="82"/>
    </row>
    <row r="51" spans="1:4" x14ac:dyDescent="0.25">
      <c r="A51" s="81">
        <v>44</v>
      </c>
      <c r="B51" s="82">
        <v>28.71</v>
      </c>
      <c r="C51" s="82">
        <v>3.82</v>
      </c>
      <c r="D51" s="82"/>
    </row>
    <row r="52" spans="1:4" x14ac:dyDescent="0.25">
      <c r="A52" s="81">
        <v>45</v>
      </c>
      <c r="B52" s="82">
        <v>28.18</v>
      </c>
      <c r="C52" s="82">
        <v>3.87</v>
      </c>
      <c r="D52" s="82"/>
    </row>
    <row r="53" spans="1:4" x14ac:dyDescent="0.25">
      <c r="A53" s="81">
        <v>46</v>
      </c>
      <c r="B53" s="82">
        <v>27.65</v>
      </c>
      <c r="C53" s="82">
        <v>3.91</v>
      </c>
      <c r="D53" s="82"/>
    </row>
    <row r="54" spans="1:4" x14ac:dyDescent="0.25">
      <c r="A54" s="81">
        <v>47</v>
      </c>
      <c r="B54" s="82">
        <v>27.11</v>
      </c>
      <c r="C54" s="82">
        <v>3.94</v>
      </c>
      <c r="D54" s="82"/>
    </row>
    <row r="55" spans="1:4" x14ac:dyDescent="0.25">
      <c r="A55" s="81">
        <v>48</v>
      </c>
      <c r="B55" s="82">
        <v>26.57</v>
      </c>
      <c r="C55" s="82">
        <v>3.98</v>
      </c>
      <c r="D55" s="82"/>
    </row>
    <row r="56" spans="1:4" x14ac:dyDescent="0.25">
      <c r="A56" s="81">
        <v>49</v>
      </c>
      <c r="B56" s="82">
        <v>26.01</v>
      </c>
      <c r="C56" s="82">
        <v>4.0199999999999996</v>
      </c>
      <c r="D56" s="82"/>
    </row>
    <row r="57" spans="1:4" x14ac:dyDescent="0.25">
      <c r="A57" s="81">
        <v>50</v>
      </c>
      <c r="B57" s="82">
        <v>25.46</v>
      </c>
      <c r="C57" s="82">
        <v>4.0599999999999996</v>
      </c>
      <c r="D57" s="82"/>
    </row>
    <row r="58" spans="1:4" x14ac:dyDescent="0.25">
      <c r="A58" s="81">
        <v>51</v>
      </c>
      <c r="B58" s="82">
        <v>24.89</v>
      </c>
      <c r="C58" s="82">
        <v>4.09</v>
      </c>
      <c r="D58" s="82"/>
    </row>
    <row r="59" spans="1:4" x14ac:dyDescent="0.25">
      <c r="A59" s="81">
        <v>52</v>
      </c>
      <c r="B59" s="82">
        <v>24.32</v>
      </c>
      <c r="C59" s="82">
        <v>4.12</v>
      </c>
      <c r="D59" s="82"/>
    </row>
    <row r="60" spans="1:4" x14ac:dyDescent="0.25">
      <c r="A60" s="81">
        <v>53</v>
      </c>
      <c r="B60" s="82">
        <v>23.74</v>
      </c>
      <c r="C60" s="82">
        <v>4.16</v>
      </c>
      <c r="D60" s="82"/>
    </row>
    <row r="61" spans="1:4" x14ac:dyDescent="0.25">
      <c r="A61" s="81">
        <v>54</v>
      </c>
      <c r="B61" s="82">
        <v>23.16</v>
      </c>
      <c r="C61" s="82">
        <v>4.1900000000000004</v>
      </c>
      <c r="D61" s="82"/>
    </row>
    <row r="62" spans="1:4" x14ac:dyDescent="0.25">
      <c r="A62" s="81">
        <v>55</v>
      </c>
      <c r="B62" s="82">
        <v>22.57</v>
      </c>
      <c r="C62" s="82">
        <v>4.21</v>
      </c>
      <c r="D62" s="82"/>
    </row>
    <row r="63" spans="1:4" x14ac:dyDescent="0.25">
      <c r="A63" s="81">
        <v>56</v>
      </c>
      <c r="B63" s="82">
        <v>21.97</v>
      </c>
      <c r="C63" s="82">
        <v>4.24</v>
      </c>
      <c r="D63" s="82"/>
    </row>
    <row r="64" spans="1:4" x14ac:dyDescent="0.25">
      <c r="A64" s="81">
        <v>57</v>
      </c>
      <c r="B64" s="82">
        <v>21.37</v>
      </c>
      <c r="C64" s="82">
        <v>4.2699999999999996</v>
      </c>
      <c r="D64" s="82"/>
    </row>
    <row r="65" spans="1:4" x14ac:dyDescent="0.25">
      <c r="A65" s="81">
        <v>58</v>
      </c>
      <c r="B65" s="82">
        <v>20.76</v>
      </c>
      <c r="C65" s="82">
        <v>4.29</v>
      </c>
      <c r="D65" s="82"/>
    </row>
    <row r="66" spans="1:4" x14ac:dyDescent="0.25">
      <c r="A66" s="81">
        <v>59</v>
      </c>
      <c r="B66" s="82">
        <v>20.149999999999999</v>
      </c>
      <c r="C66" s="82">
        <v>4.29</v>
      </c>
      <c r="D66" s="82"/>
    </row>
    <row r="67" spans="1:4" x14ac:dyDescent="0.25">
      <c r="A67" s="81">
        <v>60</v>
      </c>
      <c r="B67" s="82">
        <v>19.54</v>
      </c>
      <c r="C67" s="82">
        <v>4.29</v>
      </c>
      <c r="D67" s="82"/>
    </row>
    <row r="68" spans="1:4" x14ac:dyDescent="0.25">
      <c r="A68" s="81">
        <v>61</v>
      </c>
      <c r="B68" s="82">
        <v>18.920000000000002</v>
      </c>
      <c r="C68" s="82">
        <v>4.3</v>
      </c>
      <c r="D68" s="82"/>
    </row>
    <row r="69" spans="1:4" x14ac:dyDescent="0.25">
      <c r="A69" s="81">
        <v>62</v>
      </c>
      <c r="B69" s="82">
        <v>18.309999999999999</v>
      </c>
      <c r="C69" s="82">
        <v>4.3099999999999996</v>
      </c>
      <c r="D69" s="82"/>
    </row>
    <row r="70" spans="1:4" x14ac:dyDescent="0.25">
      <c r="A70" s="81">
        <v>63</v>
      </c>
      <c r="B70" s="82">
        <v>17.690000000000001</v>
      </c>
      <c r="C70" s="82">
        <v>4.3099999999999996</v>
      </c>
      <c r="D70" s="82"/>
    </row>
    <row r="71" spans="1:4" x14ac:dyDescent="0.25">
      <c r="A71" s="81">
        <v>64</v>
      </c>
      <c r="B71" s="82">
        <v>17.07</v>
      </c>
      <c r="C71" s="82">
        <v>4.1500000000000004</v>
      </c>
      <c r="D71" s="82"/>
    </row>
    <row r="72" spans="1:4" x14ac:dyDescent="0.25">
      <c r="A72" s="81">
        <v>65</v>
      </c>
      <c r="B72" s="82">
        <v>16.45</v>
      </c>
      <c r="C72" s="82">
        <v>3.99</v>
      </c>
      <c r="D72" s="82"/>
    </row>
    <row r="73" spans="1:4" x14ac:dyDescent="0.25">
      <c r="A73" s="81">
        <v>66</v>
      </c>
      <c r="B73" s="82">
        <v>15.83</v>
      </c>
      <c r="C73" s="82">
        <v>3.97</v>
      </c>
      <c r="D73" s="82"/>
    </row>
    <row r="74" spans="1:4" x14ac:dyDescent="0.25">
      <c r="A74" s="81">
        <v>67</v>
      </c>
      <c r="B74" s="82">
        <v>15.21</v>
      </c>
      <c r="C74" s="82">
        <v>3.95</v>
      </c>
      <c r="D74" s="82"/>
    </row>
    <row r="75" spans="1:4" x14ac:dyDescent="0.25">
      <c r="A75" s="81">
        <v>68</v>
      </c>
      <c r="B75" s="82">
        <v>14.6</v>
      </c>
      <c r="C75" s="82">
        <v>3.93</v>
      </c>
      <c r="D75" s="82"/>
    </row>
    <row r="76" spans="1:4" x14ac:dyDescent="0.25">
      <c r="A76" s="81">
        <v>69</v>
      </c>
      <c r="B76" s="82">
        <v>13.98</v>
      </c>
      <c r="C76" s="82">
        <v>3.83</v>
      </c>
      <c r="D76" s="82">
        <v>2.4300000000000002</v>
      </c>
    </row>
    <row r="77" spans="1:4" x14ac:dyDescent="0.25">
      <c r="A77" s="81">
        <v>70</v>
      </c>
      <c r="B77" s="82">
        <v>13.37</v>
      </c>
      <c r="C77" s="82">
        <v>3.72</v>
      </c>
      <c r="D77" s="82">
        <v>2.25</v>
      </c>
    </row>
    <row r="78" spans="1:4" x14ac:dyDescent="0.25">
      <c r="A78" s="81">
        <v>71</v>
      </c>
      <c r="B78" s="82">
        <v>12.76</v>
      </c>
      <c r="C78" s="82">
        <v>3.68</v>
      </c>
      <c r="D78" s="82">
        <v>2.0699999999999998</v>
      </c>
    </row>
    <row r="79" spans="1:4" x14ac:dyDescent="0.25">
      <c r="A79" s="81">
        <v>72</v>
      </c>
      <c r="B79" s="82">
        <v>12.16</v>
      </c>
      <c r="C79" s="82">
        <v>3.64</v>
      </c>
      <c r="D79" s="82">
        <v>1.89</v>
      </c>
    </row>
    <row r="80" spans="1:4" x14ac:dyDescent="0.25">
      <c r="A80" s="81">
        <v>73</v>
      </c>
      <c r="B80" s="82">
        <v>11.57</v>
      </c>
      <c r="C80" s="82">
        <v>3.59</v>
      </c>
      <c r="D80" s="82">
        <v>1.73</v>
      </c>
    </row>
    <row r="81" spans="1:4" x14ac:dyDescent="0.25">
      <c r="A81" s="81">
        <v>74</v>
      </c>
      <c r="B81" s="82">
        <v>10.98</v>
      </c>
      <c r="C81" s="82">
        <v>3.38</v>
      </c>
      <c r="D81" s="82">
        <v>1.58</v>
      </c>
    </row>
    <row r="82" spans="1:4" x14ac:dyDescent="0.25">
      <c r="A82" s="81">
        <v>75</v>
      </c>
      <c r="B82" s="82">
        <v>10.41</v>
      </c>
      <c r="C82" s="82">
        <v>3.16</v>
      </c>
      <c r="D82" s="82">
        <v>1.43</v>
      </c>
    </row>
    <row r="83" spans="1:4" x14ac:dyDescent="0.25">
      <c r="A83" s="81">
        <v>76</v>
      </c>
      <c r="B83" s="82">
        <v>9.84</v>
      </c>
      <c r="C83" s="82">
        <v>3.1</v>
      </c>
      <c r="D83" s="82">
        <v>1.29</v>
      </c>
    </row>
    <row r="84" spans="1:4" x14ac:dyDescent="0.25">
      <c r="A84" s="81">
        <v>77</v>
      </c>
      <c r="B84" s="82">
        <v>9.2899999999999991</v>
      </c>
      <c r="C84" s="82">
        <v>3.03</v>
      </c>
      <c r="D84" s="82">
        <v>1.17</v>
      </c>
    </row>
    <row r="85" spans="1:4" x14ac:dyDescent="0.25">
      <c r="A85" s="81">
        <v>78</v>
      </c>
      <c r="B85" s="82">
        <v>8.75</v>
      </c>
      <c r="C85" s="82">
        <v>2.96</v>
      </c>
      <c r="D85" s="82">
        <v>1.05</v>
      </c>
    </row>
    <row r="86" spans="1:4" x14ac:dyDescent="0.25">
      <c r="A86" s="81">
        <v>79</v>
      </c>
      <c r="B86" s="82">
        <v>8.2200000000000006</v>
      </c>
      <c r="C86" s="82">
        <v>2.67</v>
      </c>
      <c r="D86" s="82">
        <v>0.93</v>
      </c>
    </row>
    <row r="87" spans="1:4" x14ac:dyDescent="0.25">
      <c r="A87" s="81">
        <v>80</v>
      </c>
      <c r="B87" s="82">
        <v>7.72</v>
      </c>
      <c r="C87" s="82">
        <v>2.38</v>
      </c>
      <c r="D87" s="82">
        <v>0.83</v>
      </c>
    </row>
    <row r="88" spans="1:4" x14ac:dyDescent="0.25">
      <c r="A88" s="81">
        <v>81</v>
      </c>
      <c r="B88" s="82">
        <v>7.23</v>
      </c>
      <c r="C88" s="82">
        <v>2.2999999999999998</v>
      </c>
      <c r="D88" s="82">
        <v>0.74</v>
      </c>
    </row>
    <row r="89" spans="1:4" x14ac:dyDescent="0.25">
      <c r="A89" s="81">
        <v>82</v>
      </c>
      <c r="B89" s="82">
        <v>6.76</v>
      </c>
      <c r="C89" s="82">
        <v>2.21</v>
      </c>
      <c r="D89" s="82">
        <v>0.65</v>
      </c>
    </row>
    <row r="90" spans="1:4" x14ac:dyDescent="0.25">
      <c r="A90" s="81">
        <v>83</v>
      </c>
      <c r="B90" s="82">
        <v>6.31</v>
      </c>
      <c r="C90" s="82">
        <v>2.13</v>
      </c>
      <c r="D90" s="82">
        <v>0.57999999999999996</v>
      </c>
    </row>
    <row r="91" spans="1:4" x14ac:dyDescent="0.25">
      <c r="A91" s="81">
        <v>84</v>
      </c>
      <c r="B91" s="82">
        <v>5.88</v>
      </c>
      <c r="C91" s="82">
        <v>1.83</v>
      </c>
      <c r="D91" s="82">
        <v>0.51</v>
      </c>
    </row>
    <row r="92" spans="1:4" x14ac:dyDescent="0.25">
      <c r="A92" s="81">
        <v>85</v>
      </c>
      <c r="B92" s="82">
        <v>5.47</v>
      </c>
      <c r="C92" s="82">
        <v>1.54</v>
      </c>
      <c r="D92" s="82">
        <v>0.44</v>
      </c>
    </row>
    <row r="93" spans="1:4" x14ac:dyDescent="0.25">
      <c r="A93" s="81">
        <v>86</v>
      </c>
      <c r="B93" s="82">
        <v>5.08</v>
      </c>
      <c r="C93" s="82">
        <v>1.46</v>
      </c>
      <c r="D93" s="82">
        <v>0.38</v>
      </c>
    </row>
    <row r="94" spans="1:4" x14ac:dyDescent="0.25">
      <c r="A94" s="81">
        <v>87</v>
      </c>
      <c r="B94" s="82">
        <v>4.71</v>
      </c>
      <c r="C94" s="82">
        <v>1.39</v>
      </c>
      <c r="D94" s="82">
        <v>0.33</v>
      </c>
    </row>
    <row r="95" spans="1:4" x14ac:dyDescent="0.25">
      <c r="A95" s="81">
        <v>88</v>
      </c>
      <c r="B95" s="82">
        <v>4.3600000000000003</v>
      </c>
      <c r="C95" s="82">
        <v>1.31</v>
      </c>
      <c r="D95" s="82">
        <v>0.28999999999999998</v>
      </c>
    </row>
    <row r="96" spans="1:4" x14ac:dyDescent="0.25">
      <c r="A96" s="81">
        <v>89</v>
      </c>
      <c r="B96" s="82">
        <v>4.03</v>
      </c>
      <c r="C96" s="82">
        <v>1.05</v>
      </c>
      <c r="D96" s="82">
        <v>0.25</v>
      </c>
    </row>
    <row r="97" spans="1:4" x14ac:dyDescent="0.25">
      <c r="A97" s="81">
        <v>90</v>
      </c>
      <c r="B97" s="82">
        <v>3.72</v>
      </c>
      <c r="C97" s="82">
        <v>0.79</v>
      </c>
      <c r="D97" s="82">
        <v>0.21</v>
      </c>
    </row>
    <row r="98" spans="1:4" x14ac:dyDescent="0.25">
      <c r="A98" s="81">
        <v>91</v>
      </c>
      <c r="B98" s="82">
        <v>3.43</v>
      </c>
      <c r="C98" s="82">
        <v>0.74</v>
      </c>
      <c r="D98" s="82">
        <v>0.18</v>
      </c>
    </row>
    <row r="99" spans="1:4" x14ac:dyDescent="0.25">
      <c r="A99" s="81">
        <v>92</v>
      </c>
      <c r="B99" s="82">
        <v>3.17</v>
      </c>
      <c r="C99" s="82">
        <v>0.7</v>
      </c>
      <c r="D99" s="82">
        <v>0.16</v>
      </c>
    </row>
    <row r="100" spans="1:4" x14ac:dyDescent="0.25">
      <c r="A100" s="81">
        <v>93</v>
      </c>
      <c r="B100" s="82">
        <v>2.93</v>
      </c>
      <c r="C100" s="82">
        <v>0.65</v>
      </c>
      <c r="D100" s="82">
        <v>0.13</v>
      </c>
    </row>
    <row r="101" spans="1:4" x14ac:dyDescent="0.25">
      <c r="A101" s="81">
        <v>94</v>
      </c>
      <c r="B101" s="82">
        <v>2.71</v>
      </c>
      <c r="C101" s="82">
        <v>0.6</v>
      </c>
      <c r="D101" s="82">
        <v>0.11</v>
      </c>
    </row>
    <row r="102" spans="1:4" x14ac:dyDescent="0.25">
      <c r="A102" s="81">
        <v>95</v>
      </c>
      <c r="B102" s="82">
        <v>2.5099999999999998</v>
      </c>
      <c r="C102" s="82">
        <v>0.56000000000000005</v>
      </c>
      <c r="D102" s="82">
        <v>0.1</v>
      </c>
    </row>
  </sheetData>
  <sheetProtection algorithmName="SHA-512" hashValue="OlvlxxGjXwNDrHsakQMkvFtsFDTtnqxB77A2FIQWC2tTRqSjHVd3CnNxT+xKtCSA5a4GgBAjcH7tYH+EQlM34A==" saltValue="sYVd5zFL+wOah3eaW9ON1Q==" spinCount="100000" sheet="1" objects="1" scenarios="1"/>
  <conditionalFormatting sqref="A6:A21">
    <cfRule type="expression" dxfId="635" priority="7" stopIfTrue="1">
      <formula>MOD(ROW(),2)=0</formula>
    </cfRule>
    <cfRule type="expression" dxfId="634" priority="8" stopIfTrue="1">
      <formula>MOD(ROW(),2)&lt;&gt;0</formula>
    </cfRule>
  </conditionalFormatting>
  <conditionalFormatting sqref="A26:A102">
    <cfRule type="expression" dxfId="633" priority="17" stopIfTrue="1">
      <formula>MOD(ROW(),2)=0</formula>
    </cfRule>
    <cfRule type="expression" dxfId="632" priority="18" stopIfTrue="1">
      <formula>MOD(ROW(),2)&lt;&gt;0</formula>
    </cfRule>
  </conditionalFormatting>
  <conditionalFormatting sqref="B6:D21">
    <cfRule type="expression" dxfId="631" priority="1" stopIfTrue="1">
      <formula>MOD(ROW(),2)=0</formula>
    </cfRule>
    <cfRule type="expression" dxfId="630" priority="2" stopIfTrue="1">
      <formula>MOD(ROW(),2)&lt;&gt;0</formula>
    </cfRule>
  </conditionalFormatting>
  <conditionalFormatting sqref="B26:D102">
    <cfRule type="expression" dxfId="629" priority="19" stopIfTrue="1">
      <formula>MOD(ROW(),2)=0</formula>
    </cfRule>
    <cfRule type="expression" dxfId="628" priority="20"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58"/>
  <dimension ref="A1:L67"/>
  <sheetViews>
    <sheetView showGridLines="0" zoomScale="85" zoomScaleNormal="85" workbookViewId="0">
      <selection activeCell="I26" sqref="I26"/>
    </sheetView>
  </sheetViews>
  <sheetFormatPr defaultColWidth="10" defaultRowHeight="12.5" x14ac:dyDescent="0.25"/>
  <cols>
    <col min="1" max="1" width="31.54296875" style="27" customWidth="1"/>
    <col min="2" max="4" width="22.54296875" style="27" customWidth="1"/>
    <col min="5" max="16384" width="10" style="27"/>
  </cols>
  <sheetData>
    <row r="1" spans="1:12" ht="20" x14ac:dyDescent="0.4">
      <c r="A1" s="39" t="s">
        <v>0</v>
      </c>
      <c r="B1" s="40"/>
      <c r="C1" s="40"/>
      <c r="D1" s="40"/>
      <c r="E1" s="40"/>
      <c r="F1" s="40"/>
      <c r="G1" s="40"/>
      <c r="H1" s="40"/>
      <c r="I1" s="40"/>
      <c r="L1" s="84"/>
    </row>
    <row r="2" spans="1:12" ht="15.5" x14ac:dyDescent="0.35">
      <c r="A2" s="41" t="str">
        <f>IF(title="&gt; Enter workbook title here","Enter workbook title in Cover sheet",title)</f>
        <v>Police_EW - Consolidated Factor Spreadsheet</v>
      </c>
      <c r="B2" s="42"/>
      <c r="C2" s="42"/>
      <c r="D2" s="42"/>
      <c r="E2" s="42"/>
      <c r="F2" s="42"/>
      <c r="G2" s="42"/>
      <c r="H2" s="42"/>
      <c r="I2" s="42"/>
    </row>
    <row r="3" spans="1:12" ht="15.5" x14ac:dyDescent="0.35">
      <c r="A3" s="43" t="str">
        <f>TABLE_FACTOR_TYPE_1&amp;" - x-"&amp;TABLE_SERIES_NUMBER_1</f>
        <v>PenCE - x-309</v>
      </c>
      <c r="B3" s="42"/>
      <c r="C3" s="42"/>
      <c r="D3" s="42"/>
      <c r="E3" s="42"/>
      <c r="F3" s="42"/>
      <c r="G3" s="42"/>
      <c r="H3" s="42"/>
      <c r="I3" s="42"/>
    </row>
    <row r="4" spans="1:12" x14ac:dyDescent="0.25">
      <c r="A4" s="44"/>
    </row>
    <row r="6" spans="1:12" ht="13" x14ac:dyDescent="0.3">
      <c r="A6" s="173" t="s">
        <v>610</v>
      </c>
      <c r="B6" s="73" t="s">
        <v>611</v>
      </c>
      <c r="C6" s="73"/>
      <c r="D6" s="172"/>
    </row>
    <row r="7" spans="1:12" x14ac:dyDescent="0.25">
      <c r="A7" s="174" t="s">
        <v>274</v>
      </c>
      <c r="B7" s="74" t="s">
        <v>72</v>
      </c>
      <c r="C7" s="74"/>
      <c r="D7" s="172"/>
    </row>
    <row r="8" spans="1:12" x14ac:dyDescent="0.25">
      <c r="A8" s="174" t="s">
        <v>275</v>
      </c>
      <c r="B8" s="74">
        <v>2015</v>
      </c>
      <c r="C8" s="74"/>
      <c r="D8" s="172"/>
    </row>
    <row r="9" spans="1:12" x14ac:dyDescent="0.25">
      <c r="A9" s="174" t="s">
        <v>276</v>
      </c>
      <c r="B9" s="74" t="s">
        <v>374</v>
      </c>
      <c r="C9" s="74"/>
      <c r="D9" s="172"/>
    </row>
    <row r="10" spans="1:12" ht="25" x14ac:dyDescent="0.25">
      <c r="A10" s="174" t="s">
        <v>6</v>
      </c>
      <c r="B10" s="74" t="s">
        <v>375</v>
      </c>
      <c r="C10" s="74"/>
      <c r="D10" s="172"/>
    </row>
    <row r="11" spans="1:12" x14ac:dyDescent="0.25">
      <c r="A11" s="174" t="s">
        <v>277</v>
      </c>
      <c r="B11" s="74" t="s">
        <v>290</v>
      </c>
      <c r="C11" s="74"/>
      <c r="D11" s="172"/>
    </row>
    <row r="12" spans="1:12" x14ac:dyDescent="0.25">
      <c r="A12" s="174" t="s">
        <v>278</v>
      </c>
      <c r="B12" s="74" t="s">
        <v>291</v>
      </c>
      <c r="C12" s="74"/>
      <c r="D12" s="172"/>
    </row>
    <row r="13" spans="1:12" x14ac:dyDescent="0.25">
      <c r="A13" s="174" t="s">
        <v>618</v>
      </c>
      <c r="B13" s="74">
        <v>0</v>
      </c>
      <c r="C13" s="74"/>
      <c r="D13" s="172"/>
    </row>
    <row r="14" spans="1:12" x14ac:dyDescent="0.25">
      <c r="A14" s="174" t="s">
        <v>280</v>
      </c>
      <c r="B14" s="74">
        <v>309</v>
      </c>
      <c r="C14" s="74"/>
      <c r="D14" s="172"/>
    </row>
    <row r="15" spans="1:12" x14ac:dyDescent="0.25">
      <c r="A15" s="174" t="s">
        <v>621</v>
      </c>
      <c r="B15" s="74">
        <v>309</v>
      </c>
      <c r="C15" s="74"/>
      <c r="D15" s="172"/>
    </row>
    <row r="16" spans="1:12" x14ac:dyDescent="0.25">
      <c r="A16" s="174" t="s">
        <v>282</v>
      </c>
      <c r="B16" s="74" t="s">
        <v>395</v>
      </c>
      <c r="C16" s="74"/>
      <c r="D16" s="172"/>
    </row>
    <row r="17" spans="1:4" x14ac:dyDescent="0.25">
      <c r="A17" s="79" t="s">
        <v>693</v>
      </c>
      <c r="B17" s="180"/>
      <c r="C17" s="180"/>
      <c r="D17" s="172"/>
    </row>
    <row r="18" spans="1:4" x14ac:dyDescent="0.25">
      <c r="A18" s="174" t="s">
        <v>284</v>
      </c>
      <c r="B18" s="181" t="str">
        <f>"24 May 2023"</f>
        <v>24 May 2023</v>
      </c>
      <c r="C18" s="181"/>
      <c r="D18" s="172"/>
    </row>
    <row r="19" spans="1:4" x14ac:dyDescent="0.25">
      <c r="A19" s="174" t="s">
        <v>285</v>
      </c>
      <c r="B19" s="181"/>
      <c r="C19" s="181"/>
      <c r="D19" s="172"/>
    </row>
    <row r="20" spans="1:4" x14ac:dyDescent="0.25">
      <c r="A20" s="174" t="s">
        <v>286</v>
      </c>
      <c r="B20" s="74" t="s">
        <v>294</v>
      </c>
      <c r="C20" s="74"/>
      <c r="D20" s="172"/>
    </row>
    <row r="21" spans="1:4" x14ac:dyDescent="0.25">
      <c r="A21" s="174" t="s">
        <v>287</v>
      </c>
      <c r="B21" s="74" t="s">
        <v>295</v>
      </c>
      <c r="C21" s="74"/>
      <c r="D21" s="172"/>
    </row>
    <row r="23" spans="1:4" x14ac:dyDescent="0.25">
      <c r="B23" s="84" t="str">
        <f>HYPERLINK("#'Factor List'!A1","Back to Factor List")</f>
        <v>Back to Factor List</v>
      </c>
    </row>
    <row r="24" spans="1:4" x14ac:dyDescent="0.25">
      <c r="B24" s="84" t="str">
        <f>HYPERLINK("#'Assumptions'!A1","Assumptions")</f>
        <v>Assumptions</v>
      </c>
    </row>
    <row r="26" spans="1:4" ht="26" x14ac:dyDescent="0.25">
      <c r="A26" s="80" t="s">
        <v>694</v>
      </c>
      <c r="B26" s="80" t="s">
        <v>695</v>
      </c>
      <c r="C26" s="80" t="s">
        <v>696</v>
      </c>
      <c r="D26" s="80" t="s">
        <v>715</v>
      </c>
    </row>
    <row r="27" spans="1:4" x14ac:dyDescent="0.25">
      <c r="A27" s="81">
        <v>55</v>
      </c>
      <c r="B27" s="82">
        <v>24.12</v>
      </c>
      <c r="C27" s="82">
        <v>3.3</v>
      </c>
      <c r="D27" s="82"/>
    </row>
    <row r="28" spans="1:4" x14ac:dyDescent="0.25">
      <c r="A28" s="81">
        <v>56</v>
      </c>
      <c r="B28" s="82">
        <v>23.53</v>
      </c>
      <c r="C28" s="82">
        <v>3.32</v>
      </c>
      <c r="D28" s="82"/>
    </row>
    <row r="29" spans="1:4" x14ac:dyDescent="0.25">
      <c r="A29" s="81">
        <v>57</v>
      </c>
      <c r="B29" s="82">
        <v>22.94</v>
      </c>
      <c r="C29" s="82">
        <v>3.35</v>
      </c>
      <c r="D29" s="82"/>
    </row>
    <row r="30" spans="1:4" x14ac:dyDescent="0.25">
      <c r="A30" s="81">
        <v>58</v>
      </c>
      <c r="B30" s="82">
        <v>22.33</v>
      </c>
      <c r="C30" s="82">
        <v>3.37</v>
      </c>
      <c r="D30" s="82"/>
    </row>
    <row r="31" spans="1:4" x14ac:dyDescent="0.25">
      <c r="A31" s="81">
        <v>59</v>
      </c>
      <c r="B31" s="82">
        <v>21.72</v>
      </c>
      <c r="C31" s="82">
        <v>3.38</v>
      </c>
      <c r="D31" s="82"/>
    </row>
    <row r="32" spans="1:4" x14ac:dyDescent="0.25">
      <c r="A32" s="81">
        <v>60</v>
      </c>
      <c r="B32" s="82">
        <v>21.11</v>
      </c>
      <c r="C32" s="82">
        <v>3.39</v>
      </c>
      <c r="D32" s="82"/>
    </row>
    <row r="33" spans="1:4" x14ac:dyDescent="0.25">
      <c r="A33" s="81">
        <v>61</v>
      </c>
      <c r="B33" s="82">
        <v>20.48</v>
      </c>
      <c r="C33" s="82">
        <v>3.41</v>
      </c>
      <c r="D33" s="82"/>
    </row>
    <row r="34" spans="1:4" x14ac:dyDescent="0.25">
      <c r="A34" s="81">
        <v>62</v>
      </c>
      <c r="B34" s="82">
        <v>19.86</v>
      </c>
      <c r="C34" s="82">
        <v>3.43</v>
      </c>
      <c r="D34" s="82"/>
    </row>
    <row r="35" spans="1:4" x14ac:dyDescent="0.25">
      <c r="A35" s="81">
        <v>63</v>
      </c>
      <c r="B35" s="82">
        <v>19.22</v>
      </c>
      <c r="C35" s="82">
        <v>3.45</v>
      </c>
      <c r="D35" s="82"/>
    </row>
    <row r="36" spans="1:4" x14ac:dyDescent="0.25">
      <c r="A36" s="81">
        <v>64</v>
      </c>
      <c r="B36" s="82">
        <v>18.59</v>
      </c>
      <c r="C36" s="82">
        <v>3.33</v>
      </c>
      <c r="D36" s="82"/>
    </row>
    <row r="37" spans="1:4" x14ac:dyDescent="0.25">
      <c r="A37" s="81">
        <v>65</v>
      </c>
      <c r="B37" s="82">
        <v>17.95</v>
      </c>
      <c r="C37" s="82">
        <v>3.21</v>
      </c>
      <c r="D37" s="82"/>
    </row>
    <row r="38" spans="1:4" x14ac:dyDescent="0.25">
      <c r="A38" s="81">
        <v>66</v>
      </c>
      <c r="B38" s="82">
        <v>17.3</v>
      </c>
      <c r="C38" s="82">
        <v>3.22</v>
      </c>
      <c r="D38" s="82"/>
    </row>
    <row r="39" spans="1:4" x14ac:dyDescent="0.25">
      <c r="A39" s="81">
        <v>67</v>
      </c>
      <c r="B39" s="82">
        <v>16.66</v>
      </c>
      <c r="C39" s="82">
        <v>3.22</v>
      </c>
      <c r="D39" s="82"/>
    </row>
    <row r="40" spans="1:4" x14ac:dyDescent="0.25">
      <c r="A40" s="81">
        <v>68</v>
      </c>
      <c r="B40" s="82">
        <v>16.010000000000002</v>
      </c>
      <c r="C40" s="82">
        <v>3.22</v>
      </c>
      <c r="D40" s="82"/>
    </row>
    <row r="41" spans="1:4" x14ac:dyDescent="0.25">
      <c r="A41" s="81">
        <v>69</v>
      </c>
      <c r="B41" s="82">
        <v>15.36</v>
      </c>
      <c r="C41" s="82">
        <v>3.15</v>
      </c>
      <c r="D41" s="82">
        <v>3.12</v>
      </c>
    </row>
    <row r="42" spans="1:4" x14ac:dyDescent="0.25">
      <c r="A42" s="81">
        <v>70</v>
      </c>
      <c r="B42" s="82">
        <v>14.71</v>
      </c>
      <c r="C42" s="82">
        <v>3.09</v>
      </c>
      <c r="D42" s="82">
        <v>2.9</v>
      </c>
    </row>
    <row r="43" spans="1:4" x14ac:dyDescent="0.25">
      <c r="A43" s="81">
        <v>71</v>
      </c>
      <c r="B43" s="82">
        <v>14.06</v>
      </c>
      <c r="C43" s="82">
        <v>3.07</v>
      </c>
      <c r="D43" s="82">
        <v>2.7</v>
      </c>
    </row>
    <row r="44" spans="1:4" x14ac:dyDescent="0.25">
      <c r="A44" s="81">
        <v>72</v>
      </c>
      <c r="B44" s="82">
        <v>13.41</v>
      </c>
      <c r="C44" s="82">
        <v>3.06</v>
      </c>
      <c r="D44" s="82">
        <v>2.5</v>
      </c>
    </row>
    <row r="45" spans="1:4" x14ac:dyDescent="0.25">
      <c r="A45" s="81">
        <v>73</v>
      </c>
      <c r="B45" s="82">
        <v>12.77</v>
      </c>
      <c r="C45" s="82">
        <v>3.04</v>
      </c>
      <c r="D45" s="82">
        <v>2.31</v>
      </c>
    </row>
    <row r="46" spans="1:4" x14ac:dyDescent="0.25">
      <c r="A46" s="81">
        <v>74</v>
      </c>
      <c r="B46" s="82">
        <v>12.13</v>
      </c>
      <c r="C46" s="82">
        <v>2.88</v>
      </c>
      <c r="D46" s="82">
        <v>2.11</v>
      </c>
    </row>
    <row r="47" spans="1:4" x14ac:dyDescent="0.25">
      <c r="A47" s="81">
        <v>75</v>
      </c>
      <c r="B47" s="82">
        <v>11.49</v>
      </c>
      <c r="C47" s="82">
        <v>2.72</v>
      </c>
      <c r="D47" s="82">
        <v>1.92</v>
      </c>
    </row>
    <row r="48" spans="1:4" x14ac:dyDescent="0.25">
      <c r="A48" s="81">
        <v>76</v>
      </c>
      <c r="B48" s="82">
        <v>10.87</v>
      </c>
      <c r="C48" s="82">
        <v>2.69</v>
      </c>
      <c r="D48" s="82">
        <v>1.75</v>
      </c>
    </row>
    <row r="49" spans="1:4" x14ac:dyDescent="0.25">
      <c r="A49" s="81">
        <v>77</v>
      </c>
      <c r="B49" s="82">
        <v>10.25</v>
      </c>
      <c r="C49" s="82">
        <v>2.65</v>
      </c>
      <c r="D49" s="82">
        <v>1.6</v>
      </c>
    </row>
    <row r="50" spans="1:4" x14ac:dyDescent="0.25">
      <c r="A50" s="81">
        <v>78</v>
      </c>
      <c r="B50" s="82">
        <v>9.64</v>
      </c>
      <c r="C50" s="82">
        <v>2.6</v>
      </c>
      <c r="D50" s="82">
        <v>1.45</v>
      </c>
    </row>
    <row r="51" spans="1:4" x14ac:dyDescent="0.25">
      <c r="A51" s="81">
        <v>79</v>
      </c>
      <c r="B51" s="82">
        <v>9.0500000000000007</v>
      </c>
      <c r="C51" s="82">
        <v>2.37</v>
      </c>
      <c r="D51" s="82">
        <v>1.29</v>
      </c>
    </row>
    <row r="52" spans="1:4" x14ac:dyDescent="0.25">
      <c r="A52" s="81">
        <v>80</v>
      </c>
      <c r="B52" s="82">
        <v>8.4700000000000006</v>
      </c>
      <c r="C52" s="82">
        <v>2.14</v>
      </c>
      <c r="D52" s="82">
        <v>1.1399999999999999</v>
      </c>
    </row>
    <row r="53" spans="1:4" x14ac:dyDescent="0.25">
      <c r="A53" s="81">
        <v>81</v>
      </c>
      <c r="B53" s="82">
        <v>7.91</v>
      </c>
      <c r="C53" s="82">
        <v>2.08</v>
      </c>
      <c r="D53" s="82">
        <v>1.02</v>
      </c>
    </row>
    <row r="54" spans="1:4" x14ac:dyDescent="0.25">
      <c r="A54" s="81">
        <v>82</v>
      </c>
      <c r="B54" s="82">
        <v>7.37</v>
      </c>
      <c r="C54" s="82">
        <v>2.02</v>
      </c>
      <c r="D54" s="82">
        <v>0.91</v>
      </c>
    </row>
    <row r="55" spans="1:4" x14ac:dyDescent="0.25">
      <c r="A55" s="81">
        <v>83</v>
      </c>
      <c r="B55" s="82">
        <v>6.85</v>
      </c>
      <c r="C55" s="82">
        <v>1.96</v>
      </c>
      <c r="D55" s="82">
        <v>0.81</v>
      </c>
    </row>
    <row r="56" spans="1:4" x14ac:dyDescent="0.25">
      <c r="A56" s="81">
        <v>84</v>
      </c>
      <c r="B56" s="82">
        <v>6.36</v>
      </c>
      <c r="C56" s="82">
        <v>1.7</v>
      </c>
      <c r="D56" s="82">
        <v>0.7</v>
      </c>
    </row>
    <row r="57" spans="1:4" x14ac:dyDescent="0.25">
      <c r="A57" s="81">
        <v>85</v>
      </c>
      <c r="B57" s="82">
        <v>5.88</v>
      </c>
      <c r="C57" s="82">
        <v>1.44</v>
      </c>
      <c r="D57" s="82">
        <v>0.6</v>
      </c>
    </row>
    <row r="58" spans="1:4" x14ac:dyDescent="0.25">
      <c r="A58" s="81">
        <v>86</v>
      </c>
      <c r="B58" s="82">
        <v>5.43</v>
      </c>
      <c r="C58" s="82">
        <v>1.38</v>
      </c>
      <c r="D58" s="82">
        <v>0.53</v>
      </c>
    </row>
    <row r="59" spans="1:4" x14ac:dyDescent="0.25">
      <c r="A59" s="81">
        <v>87</v>
      </c>
      <c r="B59" s="82">
        <v>5.01</v>
      </c>
      <c r="C59" s="82">
        <v>1.32</v>
      </c>
      <c r="D59" s="82">
        <v>0.46</v>
      </c>
    </row>
    <row r="60" spans="1:4" x14ac:dyDescent="0.25">
      <c r="A60" s="81">
        <v>88</v>
      </c>
      <c r="B60" s="82">
        <v>4.6100000000000003</v>
      </c>
      <c r="C60" s="82">
        <v>1.25</v>
      </c>
      <c r="D60" s="82">
        <v>0.4</v>
      </c>
    </row>
    <row r="61" spans="1:4" x14ac:dyDescent="0.25">
      <c r="A61" s="81">
        <v>89</v>
      </c>
      <c r="B61" s="82">
        <v>4.24</v>
      </c>
      <c r="C61" s="82">
        <v>1.01</v>
      </c>
      <c r="D61" s="82">
        <v>0.34</v>
      </c>
    </row>
    <row r="62" spans="1:4" x14ac:dyDescent="0.25">
      <c r="A62" s="81">
        <v>90</v>
      </c>
      <c r="B62" s="82">
        <v>3.9</v>
      </c>
      <c r="C62" s="82">
        <v>0.77</v>
      </c>
      <c r="D62" s="82">
        <v>0.28000000000000003</v>
      </c>
    </row>
    <row r="63" spans="1:4" x14ac:dyDescent="0.25">
      <c r="A63" s="81">
        <v>91</v>
      </c>
      <c r="B63" s="82">
        <v>3.58</v>
      </c>
      <c r="C63" s="82">
        <v>0.73</v>
      </c>
      <c r="D63" s="82">
        <v>0.24</v>
      </c>
    </row>
    <row r="64" spans="1:4" x14ac:dyDescent="0.25">
      <c r="A64" s="81">
        <v>92</v>
      </c>
      <c r="B64" s="82">
        <v>3.29</v>
      </c>
      <c r="C64" s="82">
        <v>0.68</v>
      </c>
      <c r="D64" s="82">
        <v>0.21</v>
      </c>
    </row>
    <row r="65" spans="1:4" x14ac:dyDescent="0.25">
      <c r="A65" s="81">
        <v>93</v>
      </c>
      <c r="B65" s="82">
        <v>3.03</v>
      </c>
      <c r="C65" s="82">
        <v>0.64</v>
      </c>
      <c r="D65" s="82">
        <v>0.18</v>
      </c>
    </row>
    <row r="66" spans="1:4" x14ac:dyDescent="0.25">
      <c r="A66" s="81">
        <v>94</v>
      </c>
      <c r="B66" s="82">
        <v>2.8</v>
      </c>
      <c r="C66" s="82">
        <v>0.59</v>
      </c>
      <c r="D66" s="82">
        <v>0.16</v>
      </c>
    </row>
    <row r="67" spans="1:4" x14ac:dyDescent="0.25">
      <c r="A67" s="81">
        <v>95</v>
      </c>
      <c r="B67" s="82">
        <v>2.59</v>
      </c>
      <c r="C67" s="82">
        <v>0.55000000000000004</v>
      </c>
      <c r="D67" s="82">
        <v>0.14000000000000001</v>
      </c>
    </row>
  </sheetData>
  <sheetProtection algorithmName="SHA-512" hashValue="SLWA5jBTsQS2ySghr+er+uJpOUqXmtEm1SHWh4utscIsusB+14OYjt5vYcgPfOr3nanoSGvkYvDF4prCAA66ug==" saltValue="wUoOzLU0L/kP7VfRRiAaZw==" spinCount="100000" sheet="1" objects="1" scenarios="1"/>
  <conditionalFormatting sqref="A6:A21">
    <cfRule type="expression" dxfId="627" priority="7" stopIfTrue="1">
      <formula>MOD(ROW(),2)=0</formula>
    </cfRule>
    <cfRule type="expression" dxfId="626" priority="8" stopIfTrue="1">
      <formula>MOD(ROW(),2)&lt;&gt;0</formula>
    </cfRule>
  </conditionalFormatting>
  <conditionalFormatting sqref="A26:A67">
    <cfRule type="expression" dxfId="625" priority="17" stopIfTrue="1">
      <formula>MOD(ROW(),2)=0</formula>
    </cfRule>
    <cfRule type="expression" dxfId="624" priority="18" stopIfTrue="1">
      <formula>MOD(ROW(),2)&lt;&gt;0</formula>
    </cfRule>
  </conditionalFormatting>
  <conditionalFormatting sqref="B6:D21">
    <cfRule type="expression" dxfId="623" priority="1" stopIfTrue="1">
      <formula>MOD(ROW(),2)=0</formula>
    </cfRule>
    <cfRule type="expression" dxfId="622" priority="2" stopIfTrue="1">
      <formula>MOD(ROW(),2)&lt;&gt;0</formula>
    </cfRule>
  </conditionalFormatting>
  <conditionalFormatting sqref="B26:D67">
    <cfRule type="expression" dxfId="621" priority="19" stopIfTrue="1">
      <formula>MOD(ROW(),2)=0</formula>
    </cfRule>
    <cfRule type="expression" dxfId="620" priority="20"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59"/>
  <dimension ref="A1:L67"/>
  <sheetViews>
    <sheetView showGridLines="0" zoomScale="85" zoomScaleNormal="85" workbookViewId="0">
      <selection activeCell="B23" sqref="B23"/>
    </sheetView>
  </sheetViews>
  <sheetFormatPr defaultColWidth="10" defaultRowHeight="12.5" x14ac:dyDescent="0.25"/>
  <cols>
    <col min="1" max="1" width="31.54296875" style="27" customWidth="1"/>
    <col min="2" max="4" width="22.54296875" style="27" customWidth="1"/>
    <col min="5" max="16384" width="10" style="27"/>
  </cols>
  <sheetData>
    <row r="1" spans="1:12" ht="20" x14ac:dyDescent="0.4">
      <c r="A1" s="39" t="s">
        <v>0</v>
      </c>
      <c r="B1" s="40"/>
      <c r="C1" s="40"/>
      <c r="D1" s="40"/>
      <c r="E1" s="40"/>
      <c r="F1" s="40"/>
      <c r="G1" s="40"/>
      <c r="H1" s="40"/>
      <c r="I1" s="40"/>
      <c r="L1" s="84"/>
    </row>
    <row r="2" spans="1:12" ht="15.5" x14ac:dyDescent="0.35">
      <c r="A2" s="41" t="str">
        <f>IF(title="&gt; Enter workbook title here","Enter workbook title in Cover sheet",title)</f>
        <v>Police_EW - Consolidated Factor Spreadsheet</v>
      </c>
      <c r="B2" s="42"/>
      <c r="C2" s="42"/>
      <c r="D2" s="42"/>
      <c r="E2" s="42"/>
      <c r="F2" s="42"/>
      <c r="G2" s="42"/>
      <c r="H2" s="42"/>
      <c r="I2" s="42"/>
    </row>
    <row r="3" spans="1:12" ht="15.5" x14ac:dyDescent="0.35">
      <c r="A3" s="43" t="str">
        <f>TABLE_FACTOR_TYPE_1&amp;" - x-"&amp;TABLE_SERIES_NUMBER_1</f>
        <v>PenCE - x-310</v>
      </c>
      <c r="B3" s="42"/>
      <c r="C3" s="42"/>
      <c r="D3" s="42"/>
      <c r="E3" s="42"/>
      <c r="F3" s="42"/>
      <c r="G3" s="42"/>
      <c r="H3" s="42"/>
      <c r="I3" s="42"/>
    </row>
    <row r="4" spans="1:12" x14ac:dyDescent="0.25">
      <c r="A4" s="44"/>
    </row>
    <row r="6" spans="1:12" ht="13" x14ac:dyDescent="0.3">
      <c r="A6" s="173" t="s">
        <v>610</v>
      </c>
      <c r="B6" s="73" t="s">
        <v>611</v>
      </c>
      <c r="C6" s="73"/>
      <c r="D6" s="172"/>
    </row>
    <row r="7" spans="1:12" x14ac:dyDescent="0.25">
      <c r="A7" s="174" t="s">
        <v>274</v>
      </c>
      <c r="B7" s="74" t="s">
        <v>72</v>
      </c>
      <c r="C7" s="74"/>
      <c r="D7" s="172"/>
    </row>
    <row r="8" spans="1:12" x14ac:dyDescent="0.25">
      <c r="A8" s="174" t="s">
        <v>275</v>
      </c>
      <c r="B8" s="74">
        <v>2015</v>
      </c>
      <c r="C8" s="74"/>
      <c r="D8" s="172"/>
    </row>
    <row r="9" spans="1:12" x14ac:dyDescent="0.25">
      <c r="A9" s="174" t="s">
        <v>276</v>
      </c>
      <c r="B9" s="74" t="s">
        <v>374</v>
      </c>
      <c r="C9" s="74"/>
      <c r="D9" s="172"/>
    </row>
    <row r="10" spans="1:12" ht="25" x14ac:dyDescent="0.25">
      <c r="A10" s="174" t="s">
        <v>6</v>
      </c>
      <c r="B10" s="74" t="s">
        <v>375</v>
      </c>
      <c r="C10" s="74"/>
      <c r="D10" s="172"/>
    </row>
    <row r="11" spans="1:12" x14ac:dyDescent="0.25">
      <c r="A11" s="174" t="s">
        <v>277</v>
      </c>
      <c r="B11" s="74" t="s">
        <v>300</v>
      </c>
      <c r="C11" s="74"/>
      <c r="D11" s="172"/>
    </row>
    <row r="12" spans="1:12" x14ac:dyDescent="0.25">
      <c r="A12" s="174" t="s">
        <v>278</v>
      </c>
      <c r="B12" s="74" t="s">
        <v>291</v>
      </c>
      <c r="C12" s="74"/>
      <c r="D12" s="172"/>
    </row>
    <row r="13" spans="1:12" x14ac:dyDescent="0.25">
      <c r="A13" s="174" t="s">
        <v>618</v>
      </c>
      <c r="B13" s="74">
        <v>0</v>
      </c>
      <c r="C13" s="74"/>
      <c r="D13" s="172"/>
    </row>
    <row r="14" spans="1:12" x14ac:dyDescent="0.25">
      <c r="A14" s="174" t="s">
        <v>280</v>
      </c>
      <c r="B14" s="74">
        <v>310</v>
      </c>
      <c r="C14" s="74"/>
      <c r="D14" s="172"/>
    </row>
    <row r="15" spans="1:12" x14ac:dyDescent="0.25">
      <c r="A15" s="174" t="s">
        <v>621</v>
      </c>
      <c r="B15" s="74">
        <v>310</v>
      </c>
      <c r="C15" s="74"/>
      <c r="D15" s="172"/>
    </row>
    <row r="16" spans="1:12" x14ac:dyDescent="0.25">
      <c r="A16" s="174" t="s">
        <v>282</v>
      </c>
      <c r="B16" s="74" t="s">
        <v>397</v>
      </c>
      <c r="C16" s="74"/>
      <c r="D16" s="172"/>
    </row>
    <row r="17" spans="1:4" x14ac:dyDescent="0.25">
      <c r="A17" s="79" t="s">
        <v>693</v>
      </c>
      <c r="B17" s="180"/>
      <c r="C17" s="180"/>
      <c r="D17" s="172"/>
    </row>
    <row r="18" spans="1:4" x14ac:dyDescent="0.25">
      <c r="A18" s="174" t="s">
        <v>284</v>
      </c>
      <c r="B18" s="181" t="str">
        <f>"24 May 2023"</f>
        <v>24 May 2023</v>
      </c>
      <c r="C18" s="181"/>
      <c r="D18" s="172"/>
    </row>
    <row r="19" spans="1:4" x14ac:dyDescent="0.25">
      <c r="A19" s="174" t="s">
        <v>285</v>
      </c>
      <c r="B19" s="181"/>
      <c r="C19" s="181"/>
      <c r="D19" s="172"/>
    </row>
    <row r="20" spans="1:4" x14ac:dyDescent="0.25">
      <c r="A20" s="174" t="s">
        <v>286</v>
      </c>
      <c r="B20" s="74" t="s">
        <v>294</v>
      </c>
      <c r="C20" s="74"/>
      <c r="D20" s="172"/>
    </row>
    <row r="21" spans="1:4" x14ac:dyDescent="0.25">
      <c r="A21" s="174" t="s">
        <v>287</v>
      </c>
      <c r="B21" s="74" t="s">
        <v>295</v>
      </c>
      <c r="C21" s="74"/>
      <c r="D21" s="172"/>
    </row>
    <row r="23" spans="1:4" x14ac:dyDescent="0.25">
      <c r="B23" s="84" t="str">
        <f>HYPERLINK("#'Factor List'!A1","Back to Factor List")</f>
        <v>Back to Factor List</v>
      </c>
    </row>
    <row r="24" spans="1:4" x14ac:dyDescent="0.25">
      <c r="B24" s="84" t="str">
        <f>HYPERLINK("#'Assumptions'!A1","Assumptions")</f>
        <v>Assumptions</v>
      </c>
    </row>
    <row r="26" spans="1:4" ht="26" x14ac:dyDescent="0.25">
      <c r="A26" s="80" t="s">
        <v>694</v>
      </c>
      <c r="B26" s="80" t="s">
        <v>695</v>
      </c>
      <c r="C26" s="80" t="s">
        <v>696</v>
      </c>
      <c r="D26" s="80" t="s">
        <v>715</v>
      </c>
    </row>
    <row r="27" spans="1:4" x14ac:dyDescent="0.25">
      <c r="A27" s="81">
        <v>55</v>
      </c>
      <c r="B27" s="82">
        <v>24.12</v>
      </c>
      <c r="C27" s="82">
        <v>3.3</v>
      </c>
      <c r="D27" s="82"/>
    </row>
    <row r="28" spans="1:4" x14ac:dyDescent="0.25">
      <c r="A28" s="81">
        <v>56</v>
      </c>
      <c r="B28" s="82">
        <v>23.53</v>
      </c>
      <c r="C28" s="82">
        <v>3.32</v>
      </c>
      <c r="D28" s="82"/>
    </row>
    <row r="29" spans="1:4" x14ac:dyDescent="0.25">
      <c r="A29" s="81">
        <v>57</v>
      </c>
      <c r="B29" s="82">
        <v>22.94</v>
      </c>
      <c r="C29" s="82">
        <v>3.35</v>
      </c>
      <c r="D29" s="82"/>
    </row>
    <row r="30" spans="1:4" x14ac:dyDescent="0.25">
      <c r="A30" s="81">
        <v>58</v>
      </c>
      <c r="B30" s="82">
        <v>22.33</v>
      </c>
      <c r="C30" s="82">
        <v>3.37</v>
      </c>
      <c r="D30" s="82"/>
    </row>
    <row r="31" spans="1:4" x14ac:dyDescent="0.25">
      <c r="A31" s="81">
        <v>59</v>
      </c>
      <c r="B31" s="82">
        <v>21.72</v>
      </c>
      <c r="C31" s="82">
        <v>3.38</v>
      </c>
      <c r="D31" s="82"/>
    </row>
    <row r="32" spans="1:4" x14ac:dyDescent="0.25">
      <c r="A32" s="81">
        <v>60</v>
      </c>
      <c r="B32" s="82">
        <v>21.11</v>
      </c>
      <c r="C32" s="82">
        <v>3.39</v>
      </c>
      <c r="D32" s="82"/>
    </row>
    <row r="33" spans="1:4" x14ac:dyDescent="0.25">
      <c r="A33" s="81">
        <v>61</v>
      </c>
      <c r="B33" s="82">
        <v>20.48</v>
      </c>
      <c r="C33" s="82">
        <v>3.41</v>
      </c>
      <c r="D33" s="82"/>
    </row>
    <row r="34" spans="1:4" x14ac:dyDescent="0.25">
      <c r="A34" s="81">
        <v>62</v>
      </c>
      <c r="B34" s="82">
        <v>19.86</v>
      </c>
      <c r="C34" s="82">
        <v>3.43</v>
      </c>
      <c r="D34" s="82"/>
    </row>
    <row r="35" spans="1:4" x14ac:dyDescent="0.25">
      <c r="A35" s="81">
        <v>63</v>
      </c>
      <c r="B35" s="82">
        <v>19.22</v>
      </c>
      <c r="C35" s="82">
        <v>3.45</v>
      </c>
      <c r="D35" s="82"/>
    </row>
    <row r="36" spans="1:4" x14ac:dyDescent="0.25">
      <c r="A36" s="81">
        <v>64</v>
      </c>
      <c r="B36" s="82">
        <v>18.59</v>
      </c>
      <c r="C36" s="82">
        <v>3.33</v>
      </c>
      <c r="D36" s="82"/>
    </row>
    <row r="37" spans="1:4" x14ac:dyDescent="0.25">
      <c r="A37" s="81">
        <v>65</v>
      </c>
      <c r="B37" s="82">
        <v>17.95</v>
      </c>
      <c r="C37" s="82">
        <v>3.21</v>
      </c>
      <c r="D37" s="82"/>
    </row>
    <row r="38" spans="1:4" x14ac:dyDescent="0.25">
      <c r="A38" s="81">
        <v>66</v>
      </c>
      <c r="B38" s="82">
        <v>17.3</v>
      </c>
      <c r="C38" s="82">
        <v>3.22</v>
      </c>
      <c r="D38" s="82"/>
    </row>
    <row r="39" spans="1:4" x14ac:dyDescent="0.25">
      <c r="A39" s="81">
        <v>67</v>
      </c>
      <c r="B39" s="82">
        <v>16.66</v>
      </c>
      <c r="C39" s="82">
        <v>3.22</v>
      </c>
      <c r="D39" s="82"/>
    </row>
    <row r="40" spans="1:4" x14ac:dyDescent="0.25">
      <c r="A40" s="81">
        <v>68</v>
      </c>
      <c r="B40" s="82">
        <v>16.010000000000002</v>
      </c>
      <c r="C40" s="82">
        <v>3.22</v>
      </c>
      <c r="D40" s="82"/>
    </row>
    <row r="41" spans="1:4" x14ac:dyDescent="0.25">
      <c r="A41" s="81">
        <v>69</v>
      </c>
      <c r="B41" s="82">
        <v>15.36</v>
      </c>
      <c r="C41" s="82">
        <v>3.15</v>
      </c>
      <c r="D41" s="82">
        <v>2.82</v>
      </c>
    </row>
    <row r="42" spans="1:4" x14ac:dyDescent="0.25">
      <c r="A42" s="81">
        <v>70</v>
      </c>
      <c r="B42" s="82">
        <v>14.71</v>
      </c>
      <c r="C42" s="82">
        <v>3.09</v>
      </c>
      <c r="D42" s="82">
        <v>2.61</v>
      </c>
    </row>
    <row r="43" spans="1:4" x14ac:dyDescent="0.25">
      <c r="A43" s="81">
        <v>71</v>
      </c>
      <c r="B43" s="82">
        <v>14.06</v>
      </c>
      <c r="C43" s="82">
        <v>3.07</v>
      </c>
      <c r="D43" s="82">
        <v>2.41</v>
      </c>
    </row>
    <row r="44" spans="1:4" x14ac:dyDescent="0.25">
      <c r="A44" s="81">
        <v>72</v>
      </c>
      <c r="B44" s="82">
        <v>13.41</v>
      </c>
      <c r="C44" s="82">
        <v>3.06</v>
      </c>
      <c r="D44" s="82">
        <v>2.2200000000000002</v>
      </c>
    </row>
    <row r="45" spans="1:4" x14ac:dyDescent="0.25">
      <c r="A45" s="81">
        <v>73</v>
      </c>
      <c r="B45" s="82">
        <v>12.77</v>
      </c>
      <c r="C45" s="82">
        <v>3.04</v>
      </c>
      <c r="D45" s="82">
        <v>2.0299999999999998</v>
      </c>
    </row>
    <row r="46" spans="1:4" x14ac:dyDescent="0.25">
      <c r="A46" s="81">
        <v>74</v>
      </c>
      <c r="B46" s="82">
        <v>12.13</v>
      </c>
      <c r="C46" s="82">
        <v>2.88</v>
      </c>
      <c r="D46" s="82">
        <v>1.86</v>
      </c>
    </row>
    <row r="47" spans="1:4" x14ac:dyDescent="0.25">
      <c r="A47" s="81">
        <v>75</v>
      </c>
      <c r="B47" s="82">
        <v>11.49</v>
      </c>
      <c r="C47" s="82">
        <v>2.72</v>
      </c>
      <c r="D47" s="82">
        <v>1.69</v>
      </c>
    </row>
    <row r="48" spans="1:4" x14ac:dyDescent="0.25">
      <c r="A48" s="81">
        <v>76</v>
      </c>
      <c r="B48" s="82">
        <v>10.87</v>
      </c>
      <c r="C48" s="82">
        <v>2.69</v>
      </c>
      <c r="D48" s="82">
        <v>1.53</v>
      </c>
    </row>
    <row r="49" spans="1:4" x14ac:dyDescent="0.25">
      <c r="A49" s="81">
        <v>77</v>
      </c>
      <c r="B49" s="82">
        <v>10.25</v>
      </c>
      <c r="C49" s="82">
        <v>2.65</v>
      </c>
      <c r="D49" s="82">
        <v>1.38</v>
      </c>
    </row>
    <row r="50" spans="1:4" x14ac:dyDescent="0.25">
      <c r="A50" s="81">
        <v>78</v>
      </c>
      <c r="B50" s="82">
        <v>9.64</v>
      </c>
      <c r="C50" s="82">
        <v>2.6</v>
      </c>
      <c r="D50" s="82">
        <v>1.24</v>
      </c>
    </row>
    <row r="51" spans="1:4" x14ac:dyDescent="0.25">
      <c r="A51" s="81">
        <v>79</v>
      </c>
      <c r="B51" s="82">
        <v>9.0500000000000007</v>
      </c>
      <c r="C51" s="82">
        <v>2.37</v>
      </c>
      <c r="D51" s="82">
        <v>1.1000000000000001</v>
      </c>
    </row>
    <row r="52" spans="1:4" x14ac:dyDescent="0.25">
      <c r="A52" s="81">
        <v>80</v>
      </c>
      <c r="B52" s="82">
        <v>8.4700000000000006</v>
      </c>
      <c r="C52" s="82">
        <v>2.14</v>
      </c>
      <c r="D52" s="82">
        <v>0.98</v>
      </c>
    </row>
    <row r="53" spans="1:4" x14ac:dyDescent="0.25">
      <c r="A53" s="81">
        <v>81</v>
      </c>
      <c r="B53" s="82">
        <v>7.91</v>
      </c>
      <c r="C53" s="82">
        <v>2.08</v>
      </c>
      <c r="D53" s="82">
        <v>0.87</v>
      </c>
    </row>
    <row r="54" spans="1:4" x14ac:dyDescent="0.25">
      <c r="A54" s="81">
        <v>82</v>
      </c>
      <c r="B54" s="82">
        <v>7.37</v>
      </c>
      <c r="C54" s="82">
        <v>2.02</v>
      </c>
      <c r="D54" s="82">
        <v>0.77</v>
      </c>
    </row>
    <row r="55" spans="1:4" x14ac:dyDescent="0.25">
      <c r="A55" s="81">
        <v>83</v>
      </c>
      <c r="B55" s="82">
        <v>6.85</v>
      </c>
      <c r="C55" s="82">
        <v>1.96</v>
      </c>
      <c r="D55" s="82">
        <v>0.67</v>
      </c>
    </row>
    <row r="56" spans="1:4" x14ac:dyDescent="0.25">
      <c r="A56" s="81">
        <v>84</v>
      </c>
      <c r="B56" s="82">
        <v>6.36</v>
      </c>
      <c r="C56" s="82">
        <v>1.7</v>
      </c>
      <c r="D56" s="82">
        <v>0.59</v>
      </c>
    </row>
    <row r="57" spans="1:4" x14ac:dyDescent="0.25">
      <c r="A57" s="81">
        <v>85</v>
      </c>
      <c r="B57" s="82">
        <v>5.88</v>
      </c>
      <c r="C57" s="82">
        <v>1.44</v>
      </c>
      <c r="D57" s="82">
        <v>0.51</v>
      </c>
    </row>
    <row r="58" spans="1:4" x14ac:dyDescent="0.25">
      <c r="A58" s="81">
        <v>86</v>
      </c>
      <c r="B58" s="82">
        <v>5.43</v>
      </c>
      <c r="C58" s="82">
        <v>1.38</v>
      </c>
      <c r="D58" s="82">
        <v>0.44</v>
      </c>
    </row>
    <row r="59" spans="1:4" x14ac:dyDescent="0.25">
      <c r="A59" s="81">
        <v>87</v>
      </c>
      <c r="B59" s="82">
        <v>5.01</v>
      </c>
      <c r="C59" s="82">
        <v>1.32</v>
      </c>
      <c r="D59" s="82">
        <v>0.38</v>
      </c>
    </row>
    <row r="60" spans="1:4" x14ac:dyDescent="0.25">
      <c r="A60" s="81">
        <v>88</v>
      </c>
      <c r="B60" s="82">
        <v>4.6100000000000003</v>
      </c>
      <c r="C60" s="82">
        <v>1.25</v>
      </c>
      <c r="D60" s="82">
        <v>0.33</v>
      </c>
    </row>
    <row r="61" spans="1:4" x14ac:dyDescent="0.25">
      <c r="A61" s="81">
        <v>89</v>
      </c>
      <c r="B61" s="82">
        <v>4.24</v>
      </c>
      <c r="C61" s="82">
        <v>1.01</v>
      </c>
      <c r="D61" s="82">
        <v>0.28000000000000003</v>
      </c>
    </row>
    <row r="62" spans="1:4" x14ac:dyDescent="0.25">
      <c r="A62" s="81">
        <v>90</v>
      </c>
      <c r="B62" s="82">
        <v>3.9</v>
      </c>
      <c r="C62" s="82">
        <v>0.77</v>
      </c>
      <c r="D62" s="82">
        <v>0.24</v>
      </c>
    </row>
    <row r="63" spans="1:4" x14ac:dyDescent="0.25">
      <c r="A63" s="81">
        <v>91</v>
      </c>
      <c r="B63" s="82">
        <v>3.58</v>
      </c>
      <c r="C63" s="82">
        <v>0.73</v>
      </c>
      <c r="D63" s="82">
        <v>0.21</v>
      </c>
    </row>
    <row r="64" spans="1:4" x14ac:dyDescent="0.25">
      <c r="A64" s="81">
        <v>92</v>
      </c>
      <c r="B64" s="82">
        <v>3.29</v>
      </c>
      <c r="C64" s="82">
        <v>0.68</v>
      </c>
      <c r="D64" s="82">
        <v>0.18</v>
      </c>
    </row>
    <row r="65" spans="1:4" x14ac:dyDescent="0.25">
      <c r="A65" s="81">
        <v>93</v>
      </c>
      <c r="B65" s="82">
        <v>3.03</v>
      </c>
      <c r="C65" s="82">
        <v>0.64</v>
      </c>
      <c r="D65" s="82">
        <v>0.15</v>
      </c>
    </row>
    <row r="66" spans="1:4" x14ac:dyDescent="0.25">
      <c r="A66" s="81">
        <v>94</v>
      </c>
      <c r="B66" s="82">
        <v>2.8</v>
      </c>
      <c r="C66" s="82">
        <v>0.59</v>
      </c>
      <c r="D66" s="82">
        <v>0.13</v>
      </c>
    </row>
    <row r="67" spans="1:4" x14ac:dyDescent="0.25">
      <c r="A67" s="81">
        <v>95</v>
      </c>
      <c r="B67" s="82">
        <v>2.59</v>
      </c>
      <c r="C67" s="82">
        <v>0.55000000000000004</v>
      </c>
      <c r="D67" s="82">
        <v>0.11</v>
      </c>
    </row>
  </sheetData>
  <sheetProtection algorithmName="SHA-512" hashValue="pzNWaNK4esaxBvsJvsefIF19m+i1yPzFBlh7X7iuoY6fAY+N5pVltkFX45/BqK5Oz8D8zqF2R4RKZqO5BtysjQ==" saltValue="E7S3/r2h5m5zloBXy12ngw==" spinCount="100000" sheet="1" objects="1" scenarios="1"/>
  <conditionalFormatting sqref="A6:A21">
    <cfRule type="expression" dxfId="619" priority="7" stopIfTrue="1">
      <formula>MOD(ROW(),2)=0</formula>
    </cfRule>
    <cfRule type="expression" dxfId="618" priority="8" stopIfTrue="1">
      <formula>MOD(ROW(),2)&lt;&gt;0</formula>
    </cfRule>
  </conditionalFormatting>
  <conditionalFormatting sqref="A26:A67">
    <cfRule type="expression" dxfId="617" priority="17" stopIfTrue="1">
      <formula>MOD(ROW(),2)=0</formula>
    </cfRule>
    <cfRule type="expression" dxfId="616" priority="18" stopIfTrue="1">
      <formula>MOD(ROW(),2)&lt;&gt;0</formula>
    </cfRule>
  </conditionalFormatting>
  <conditionalFormatting sqref="B6:D21">
    <cfRule type="expression" dxfId="615" priority="1" stopIfTrue="1">
      <formula>MOD(ROW(),2)=0</formula>
    </cfRule>
    <cfRule type="expression" dxfId="614" priority="2" stopIfTrue="1">
      <formula>MOD(ROW(),2)&lt;&gt;0</formula>
    </cfRule>
  </conditionalFormatting>
  <conditionalFormatting sqref="B26:D67">
    <cfRule type="expression" dxfId="613" priority="19" stopIfTrue="1">
      <formula>MOD(ROW(),2)=0</formula>
    </cfRule>
    <cfRule type="expression" dxfId="612" priority="20"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60"/>
  <dimension ref="A1:L102"/>
  <sheetViews>
    <sheetView showGridLines="0" zoomScale="85" zoomScaleNormal="85" workbookViewId="0">
      <selection activeCell="I26" sqref="I26"/>
    </sheetView>
  </sheetViews>
  <sheetFormatPr defaultColWidth="10" defaultRowHeight="12.5" x14ac:dyDescent="0.25"/>
  <cols>
    <col min="1" max="1" width="31.54296875" style="27" customWidth="1"/>
    <col min="2" max="4" width="22.54296875" style="27" customWidth="1"/>
    <col min="5" max="16384" width="10" style="27"/>
  </cols>
  <sheetData>
    <row r="1" spans="1:12" ht="20" x14ac:dyDescent="0.4">
      <c r="A1" s="39" t="s">
        <v>0</v>
      </c>
      <c r="B1" s="40"/>
      <c r="C1" s="40"/>
      <c r="D1" s="40"/>
      <c r="E1" s="40"/>
      <c r="F1" s="40"/>
      <c r="G1" s="40"/>
      <c r="H1" s="40"/>
      <c r="I1" s="40"/>
      <c r="L1" s="84"/>
    </row>
    <row r="2" spans="1:12" ht="15.5" x14ac:dyDescent="0.35">
      <c r="A2" s="41" t="str">
        <f>IF(title="&gt; Enter workbook title here","Enter workbook title in Cover sheet",title)</f>
        <v>Police_EW - Consolidated Factor Spreadsheet</v>
      </c>
      <c r="B2" s="42"/>
      <c r="C2" s="42"/>
      <c r="D2" s="42"/>
      <c r="E2" s="42"/>
      <c r="F2" s="42"/>
      <c r="G2" s="42"/>
      <c r="H2" s="42"/>
      <c r="I2" s="42"/>
    </row>
    <row r="3" spans="1:12" ht="15.5" x14ac:dyDescent="0.35">
      <c r="A3" s="43" t="str">
        <f>TABLE_FACTOR_TYPE_1&amp;" - x-"&amp;TABLE_SERIES_NUMBER_1</f>
        <v>PenCE - x-311</v>
      </c>
      <c r="B3" s="42"/>
      <c r="C3" s="42"/>
      <c r="D3" s="42"/>
      <c r="E3" s="42"/>
      <c r="F3" s="42"/>
      <c r="G3" s="42"/>
      <c r="H3" s="42"/>
      <c r="I3" s="42"/>
    </row>
    <row r="4" spans="1:12" x14ac:dyDescent="0.25">
      <c r="A4" s="44"/>
    </row>
    <row r="6" spans="1:12" ht="13" x14ac:dyDescent="0.3">
      <c r="A6" s="173" t="s">
        <v>610</v>
      </c>
      <c r="B6" s="73" t="s">
        <v>611</v>
      </c>
      <c r="C6" s="73"/>
      <c r="D6" s="172"/>
    </row>
    <row r="7" spans="1:12" x14ac:dyDescent="0.25">
      <c r="A7" s="174" t="s">
        <v>274</v>
      </c>
      <c r="B7" s="74" t="s">
        <v>72</v>
      </c>
      <c r="C7" s="74"/>
      <c r="D7" s="172"/>
    </row>
    <row r="8" spans="1:12" x14ac:dyDescent="0.25">
      <c r="A8" s="174" t="s">
        <v>275</v>
      </c>
      <c r="B8" s="74">
        <v>2015</v>
      </c>
      <c r="C8" s="74"/>
      <c r="D8" s="172"/>
    </row>
    <row r="9" spans="1:12" x14ac:dyDescent="0.25">
      <c r="A9" s="174" t="s">
        <v>276</v>
      </c>
      <c r="B9" s="74" t="s">
        <v>374</v>
      </c>
      <c r="C9" s="74"/>
      <c r="D9" s="172"/>
    </row>
    <row r="10" spans="1:12" ht="25" x14ac:dyDescent="0.25">
      <c r="A10" s="174" t="s">
        <v>6</v>
      </c>
      <c r="B10" s="74" t="s">
        <v>389</v>
      </c>
      <c r="C10" s="74"/>
      <c r="D10" s="172"/>
    </row>
    <row r="11" spans="1:12" x14ac:dyDescent="0.25">
      <c r="A11" s="174" t="s">
        <v>277</v>
      </c>
      <c r="B11" s="74" t="s">
        <v>290</v>
      </c>
      <c r="C11" s="74"/>
      <c r="D11" s="172"/>
    </row>
    <row r="12" spans="1:12" x14ac:dyDescent="0.25">
      <c r="A12" s="174" t="s">
        <v>278</v>
      </c>
      <c r="B12" s="74" t="s">
        <v>291</v>
      </c>
      <c r="C12" s="74"/>
      <c r="D12" s="172"/>
    </row>
    <row r="13" spans="1:12" x14ac:dyDescent="0.25">
      <c r="A13" s="174" t="s">
        <v>618</v>
      </c>
      <c r="B13" s="74">
        <v>0</v>
      </c>
      <c r="C13" s="74"/>
      <c r="D13" s="172"/>
    </row>
    <row r="14" spans="1:12" x14ac:dyDescent="0.25">
      <c r="A14" s="174" t="s">
        <v>280</v>
      </c>
      <c r="B14" s="74">
        <v>311</v>
      </c>
      <c r="C14" s="74"/>
      <c r="D14" s="172"/>
    </row>
    <row r="15" spans="1:12" x14ac:dyDescent="0.25">
      <c r="A15" s="174" t="s">
        <v>621</v>
      </c>
      <c r="B15" s="74">
        <v>311</v>
      </c>
      <c r="C15" s="74"/>
      <c r="D15" s="172"/>
    </row>
    <row r="16" spans="1:12" x14ac:dyDescent="0.25">
      <c r="A16" s="174" t="s">
        <v>282</v>
      </c>
      <c r="B16" s="74" t="s">
        <v>399</v>
      </c>
      <c r="C16" s="74"/>
      <c r="D16" s="172"/>
    </row>
    <row r="17" spans="1:4" ht="28.25" customHeight="1" x14ac:dyDescent="0.25">
      <c r="A17" s="79" t="s">
        <v>693</v>
      </c>
      <c r="B17" s="180"/>
      <c r="C17" s="180"/>
      <c r="D17" s="172"/>
    </row>
    <row r="18" spans="1:4" x14ac:dyDescent="0.25">
      <c r="A18" s="174" t="s">
        <v>284</v>
      </c>
      <c r="B18" s="181" t="str">
        <f>"24 May 2023"</f>
        <v>24 May 2023</v>
      </c>
      <c r="C18" s="181"/>
      <c r="D18" s="172"/>
    </row>
    <row r="19" spans="1:4" x14ac:dyDescent="0.25">
      <c r="A19" s="174" t="s">
        <v>285</v>
      </c>
      <c r="B19" s="181"/>
      <c r="C19" s="181"/>
      <c r="D19" s="172"/>
    </row>
    <row r="20" spans="1:4" x14ac:dyDescent="0.25">
      <c r="A20" s="174" t="s">
        <v>286</v>
      </c>
      <c r="B20" s="74" t="s">
        <v>294</v>
      </c>
      <c r="C20" s="74"/>
      <c r="D20" s="172"/>
    </row>
    <row r="21" spans="1:4" x14ac:dyDescent="0.25">
      <c r="A21" s="174" t="s">
        <v>287</v>
      </c>
      <c r="B21" s="74" t="s">
        <v>295</v>
      </c>
      <c r="C21" s="74"/>
      <c r="D21" s="172"/>
    </row>
    <row r="23" spans="1:4" x14ac:dyDescent="0.25">
      <c r="B23" s="84" t="str">
        <f>HYPERLINK("#'Factor List'!A1","Back to Factor List")</f>
        <v>Back to Factor List</v>
      </c>
    </row>
    <row r="24" spans="1:4" x14ac:dyDescent="0.25">
      <c r="B24" s="84" t="str">
        <f>HYPERLINK("#'Assumptions'!A1","Assumptions")</f>
        <v>Assumptions</v>
      </c>
    </row>
    <row r="26" spans="1:4" ht="26" x14ac:dyDescent="0.25">
      <c r="A26" s="80" t="s">
        <v>694</v>
      </c>
      <c r="B26" s="80" t="s">
        <v>695</v>
      </c>
      <c r="C26" s="80" t="s">
        <v>696</v>
      </c>
      <c r="D26" s="80" t="s">
        <v>715</v>
      </c>
    </row>
    <row r="27" spans="1:4" x14ac:dyDescent="0.25">
      <c r="A27" s="81">
        <v>20</v>
      </c>
      <c r="B27" s="82">
        <v>39.31</v>
      </c>
      <c r="C27" s="82">
        <v>2.71</v>
      </c>
      <c r="D27" s="82"/>
    </row>
    <row r="28" spans="1:4" x14ac:dyDescent="0.25">
      <c r="A28" s="81">
        <v>21</v>
      </c>
      <c r="B28" s="82">
        <v>38.94</v>
      </c>
      <c r="C28" s="82">
        <v>2.75</v>
      </c>
      <c r="D28" s="82"/>
    </row>
    <row r="29" spans="1:4" x14ac:dyDescent="0.25">
      <c r="A29" s="81">
        <v>22</v>
      </c>
      <c r="B29" s="82">
        <v>38.57</v>
      </c>
      <c r="C29" s="82">
        <v>2.8</v>
      </c>
      <c r="D29" s="82"/>
    </row>
    <row r="30" spans="1:4" x14ac:dyDescent="0.25">
      <c r="A30" s="81">
        <v>23</v>
      </c>
      <c r="B30" s="82">
        <v>38.19</v>
      </c>
      <c r="C30" s="82">
        <v>2.85</v>
      </c>
      <c r="D30" s="82"/>
    </row>
    <row r="31" spans="1:4" x14ac:dyDescent="0.25">
      <c r="A31" s="81">
        <v>24</v>
      </c>
      <c r="B31" s="82">
        <v>37.81</v>
      </c>
      <c r="C31" s="82">
        <v>2.89</v>
      </c>
      <c r="D31" s="82"/>
    </row>
    <row r="32" spans="1:4" x14ac:dyDescent="0.25">
      <c r="A32" s="81">
        <v>25</v>
      </c>
      <c r="B32" s="82">
        <v>37.409999999999997</v>
      </c>
      <c r="C32" s="82">
        <v>2.94</v>
      </c>
      <c r="D32" s="82"/>
    </row>
    <row r="33" spans="1:4" x14ac:dyDescent="0.25">
      <c r="A33" s="81">
        <v>26</v>
      </c>
      <c r="B33" s="82">
        <v>37.020000000000003</v>
      </c>
      <c r="C33" s="82">
        <v>2.99</v>
      </c>
      <c r="D33" s="82"/>
    </row>
    <row r="34" spans="1:4" x14ac:dyDescent="0.25">
      <c r="A34" s="81">
        <v>27</v>
      </c>
      <c r="B34" s="82">
        <v>36.61</v>
      </c>
      <c r="C34" s="82">
        <v>3.04</v>
      </c>
      <c r="D34" s="82"/>
    </row>
    <row r="35" spans="1:4" x14ac:dyDescent="0.25">
      <c r="A35" s="81">
        <v>28</v>
      </c>
      <c r="B35" s="82">
        <v>36.200000000000003</v>
      </c>
      <c r="C35" s="82">
        <v>3.09</v>
      </c>
      <c r="D35" s="82"/>
    </row>
    <row r="36" spans="1:4" x14ac:dyDescent="0.25">
      <c r="A36" s="81">
        <v>29</v>
      </c>
      <c r="B36" s="82">
        <v>35.78</v>
      </c>
      <c r="C36" s="82">
        <v>3.13</v>
      </c>
      <c r="D36" s="82"/>
    </row>
    <row r="37" spans="1:4" x14ac:dyDescent="0.25">
      <c r="A37" s="81">
        <v>30</v>
      </c>
      <c r="B37" s="82">
        <v>35.36</v>
      </c>
      <c r="C37" s="82">
        <v>3.18</v>
      </c>
      <c r="D37" s="82"/>
    </row>
    <row r="38" spans="1:4" x14ac:dyDescent="0.25">
      <c r="A38" s="81">
        <v>31</v>
      </c>
      <c r="B38" s="82">
        <v>34.93</v>
      </c>
      <c r="C38" s="82">
        <v>3.23</v>
      </c>
      <c r="D38" s="82"/>
    </row>
    <row r="39" spans="1:4" x14ac:dyDescent="0.25">
      <c r="A39" s="81">
        <v>32</v>
      </c>
      <c r="B39" s="82">
        <v>34.49</v>
      </c>
      <c r="C39" s="82">
        <v>3.28</v>
      </c>
      <c r="D39" s="82"/>
    </row>
    <row r="40" spans="1:4" x14ac:dyDescent="0.25">
      <c r="A40" s="81">
        <v>33</v>
      </c>
      <c r="B40" s="82">
        <v>34.04</v>
      </c>
      <c r="C40" s="82">
        <v>3.33</v>
      </c>
      <c r="D40" s="82"/>
    </row>
    <row r="41" spans="1:4" x14ac:dyDescent="0.25">
      <c r="A41" s="81">
        <v>34</v>
      </c>
      <c r="B41" s="82">
        <v>33.590000000000003</v>
      </c>
      <c r="C41" s="82">
        <v>3.37</v>
      </c>
      <c r="D41" s="82"/>
    </row>
    <row r="42" spans="1:4" x14ac:dyDescent="0.25">
      <c r="A42" s="81">
        <v>35</v>
      </c>
      <c r="B42" s="82">
        <v>33.14</v>
      </c>
      <c r="C42" s="82">
        <v>3.42</v>
      </c>
      <c r="D42" s="82"/>
    </row>
    <row r="43" spans="1:4" x14ac:dyDescent="0.25">
      <c r="A43" s="81">
        <v>36</v>
      </c>
      <c r="B43" s="82">
        <v>32.67</v>
      </c>
      <c r="C43" s="82">
        <v>3.47</v>
      </c>
      <c r="D43" s="82"/>
    </row>
    <row r="44" spans="1:4" x14ac:dyDescent="0.25">
      <c r="A44" s="81">
        <v>37</v>
      </c>
      <c r="B44" s="82">
        <v>32.200000000000003</v>
      </c>
      <c r="C44" s="82">
        <v>3.51</v>
      </c>
      <c r="D44" s="82"/>
    </row>
    <row r="45" spans="1:4" x14ac:dyDescent="0.25">
      <c r="A45" s="81">
        <v>38</v>
      </c>
      <c r="B45" s="82">
        <v>31.72</v>
      </c>
      <c r="C45" s="82">
        <v>3.56</v>
      </c>
      <c r="D45" s="82"/>
    </row>
    <row r="46" spans="1:4" x14ac:dyDescent="0.25">
      <c r="A46" s="81">
        <v>39</v>
      </c>
      <c r="B46" s="82">
        <v>31.24</v>
      </c>
      <c r="C46" s="82">
        <v>3.61</v>
      </c>
      <c r="D46" s="82"/>
    </row>
    <row r="47" spans="1:4" x14ac:dyDescent="0.25">
      <c r="A47" s="81">
        <v>40</v>
      </c>
      <c r="B47" s="82">
        <v>30.74</v>
      </c>
      <c r="C47" s="82">
        <v>3.65</v>
      </c>
      <c r="D47" s="82"/>
    </row>
    <row r="48" spans="1:4" x14ac:dyDescent="0.25">
      <c r="A48" s="81">
        <v>41</v>
      </c>
      <c r="B48" s="82">
        <v>30.24</v>
      </c>
      <c r="C48" s="82">
        <v>3.7</v>
      </c>
      <c r="D48" s="82"/>
    </row>
    <row r="49" spans="1:4" x14ac:dyDescent="0.25">
      <c r="A49" s="81">
        <v>42</v>
      </c>
      <c r="B49" s="82">
        <v>29.74</v>
      </c>
      <c r="C49" s="82">
        <v>3.74</v>
      </c>
      <c r="D49" s="82"/>
    </row>
    <row r="50" spans="1:4" x14ac:dyDescent="0.25">
      <c r="A50" s="81">
        <v>43</v>
      </c>
      <c r="B50" s="82">
        <v>29.23</v>
      </c>
      <c r="C50" s="82">
        <v>3.78</v>
      </c>
      <c r="D50" s="82"/>
    </row>
    <row r="51" spans="1:4" x14ac:dyDescent="0.25">
      <c r="A51" s="81">
        <v>44</v>
      </c>
      <c r="B51" s="82">
        <v>28.71</v>
      </c>
      <c r="C51" s="82">
        <v>3.82</v>
      </c>
      <c r="D51" s="82"/>
    </row>
    <row r="52" spans="1:4" x14ac:dyDescent="0.25">
      <c r="A52" s="81">
        <v>45</v>
      </c>
      <c r="B52" s="82">
        <v>28.18</v>
      </c>
      <c r="C52" s="82">
        <v>3.87</v>
      </c>
      <c r="D52" s="82"/>
    </row>
    <row r="53" spans="1:4" x14ac:dyDescent="0.25">
      <c r="A53" s="81">
        <v>46</v>
      </c>
      <c r="B53" s="82">
        <v>27.65</v>
      </c>
      <c r="C53" s="82">
        <v>3.91</v>
      </c>
      <c r="D53" s="82"/>
    </row>
    <row r="54" spans="1:4" x14ac:dyDescent="0.25">
      <c r="A54" s="81">
        <v>47</v>
      </c>
      <c r="B54" s="82">
        <v>27.11</v>
      </c>
      <c r="C54" s="82">
        <v>3.94</v>
      </c>
      <c r="D54" s="82"/>
    </row>
    <row r="55" spans="1:4" x14ac:dyDescent="0.25">
      <c r="A55" s="81">
        <v>48</v>
      </c>
      <c r="B55" s="82">
        <v>26.57</v>
      </c>
      <c r="C55" s="82">
        <v>3.98</v>
      </c>
      <c r="D55" s="82"/>
    </row>
    <row r="56" spans="1:4" x14ac:dyDescent="0.25">
      <c r="A56" s="81">
        <v>49</v>
      </c>
      <c r="B56" s="82">
        <v>26.01</v>
      </c>
      <c r="C56" s="82">
        <v>4.0199999999999996</v>
      </c>
      <c r="D56" s="82"/>
    </row>
    <row r="57" spans="1:4" x14ac:dyDescent="0.25">
      <c r="A57" s="81">
        <v>50</v>
      </c>
      <c r="B57" s="82">
        <v>25.46</v>
      </c>
      <c r="C57" s="82">
        <v>4.0599999999999996</v>
      </c>
      <c r="D57" s="82"/>
    </row>
    <row r="58" spans="1:4" x14ac:dyDescent="0.25">
      <c r="A58" s="81">
        <v>51</v>
      </c>
      <c r="B58" s="82">
        <v>24.89</v>
      </c>
      <c r="C58" s="82">
        <v>4.09</v>
      </c>
      <c r="D58" s="82"/>
    </row>
    <row r="59" spans="1:4" x14ac:dyDescent="0.25">
      <c r="A59" s="81">
        <v>52</v>
      </c>
      <c r="B59" s="82">
        <v>24.32</v>
      </c>
      <c r="C59" s="82">
        <v>4.12</v>
      </c>
      <c r="D59" s="82"/>
    </row>
    <row r="60" spans="1:4" x14ac:dyDescent="0.25">
      <c r="A60" s="81">
        <v>53</v>
      </c>
      <c r="B60" s="82">
        <v>23.74</v>
      </c>
      <c r="C60" s="82">
        <v>4.16</v>
      </c>
      <c r="D60" s="82"/>
    </row>
    <row r="61" spans="1:4" x14ac:dyDescent="0.25">
      <c r="A61" s="81">
        <v>54</v>
      </c>
      <c r="B61" s="82">
        <v>23.16</v>
      </c>
      <c r="C61" s="82">
        <v>4.1900000000000004</v>
      </c>
      <c r="D61" s="82"/>
    </row>
    <row r="62" spans="1:4" x14ac:dyDescent="0.25">
      <c r="A62" s="81">
        <v>55</v>
      </c>
      <c r="B62" s="82">
        <v>22.57</v>
      </c>
      <c r="C62" s="82">
        <v>4.21</v>
      </c>
      <c r="D62" s="82"/>
    </row>
    <row r="63" spans="1:4" x14ac:dyDescent="0.25">
      <c r="A63" s="81">
        <v>56</v>
      </c>
      <c r="B63" s="82">
        <v>21.97</v>
      </c>
      <c r="C63" s="82">
        <v>4.24</v>
      </c>
      <c r="D63" s="82"/>
    </row>
    <row r="64" spans="1:4" x14ac:dyDescent="0.25">
      <c r="A64" s="81">
        <v>57</v>
      </c>
      <c r="B64" s="82">
        <v>21.37</v>
      </c>
      <c r="C64" s="82">
        <v>4.2699999999999996</v>
      </c>
      <c r="D64" s="82"/>
    </row>
    <row r="65" spans="1:4" x14ac:dyDescent="0.25">
      <c r="A65" s="81">
        <v>58</v>
      </c>
      <c r="B65" s="82">
        <v>20.76</v>
      </c>
      <c r="C65" s="82">
        <v>4.29</v>
      </c>
      <c r="D65" s="82"/>
    </row>
    <row r="66" spans="1:4" x14ac:dyDescent="0.25">
      <c r="A66" s="81">
        <v>59</v>
      </c>
      <c r="B66" s="82">
        <v>20.149999999999999</v>
      </c>
      <c r="C66" s="82">
        <v>4.29</v>
      </c>
      <c r="D66" s="82"/>
    </row>
    <row r="67" spans="1:4" x14ac:dyDescent="0.25">
      <c r="A67" s="81">
        <v>60</v>
      </c>
      <c r="B67" s="82">
        <v>19.54</v>
      </c>
      <c r="C67" s="82">
        <v>4.29</v>
      </c>
      <c r="D67" s="82"/>
    </row>
    <row r="68" spans="1:4" x14ac:dyDescent="0.25">
      <c r="A68" s="81">
        <v>61</v>
      </c>
      <c r="B68" s="82">
        <v>18.920000000000002</v>
      </c>
      <c r="C68" s="82">
        <v>4.3</v>
      </c>
      <c r="D68" s="82"/>
    </row>
    <row r="69" spans="1:4" x14ac:dyDescent="0.25">
      <c r="A69" s="81">
        <v>62</v>
      </c>
      <c r="B69" s="82">
        <v>18.309999999999999</v>
      </c>
      <c r="C69" s="82">
        <v>4.3099999999999996</v>
      </c>
      <c r="D69" s="82"/>
    </row>
    <row r="70" spans="1:4" x14ac:dyDescent="0.25">
      <c r="A70" s="81">
        <v>63</v>
      </c>
      <c r="B70" s="82">
        <v>17.690000000000001</v>
      </c>
      <c r="C70" s="82">
        <v>4.3099999999999996</v>
      </c>
      <c r="D70" s="82"/>
    </row>
    <row r="71" spans="1:4" x14ac:dyDescent="0.25">
      <c r="A71" s="81">
        <v>64</v>
      </c>
      <c r="B71" s="82">
        <v>17.07</v>
      </c>
      <c r="C71" s="82">
        <v>4.1500000000000004</v>
      </c>
      <c r="D71" s="82"/>
    </row>
    <row r="72" spans="1:4" x14ac:dyDescent="0.25">
      <c r="A72" s="81">
        <v>65</v>
      </c>
      <c r="B72" s="82">
        <v>16.45</v>
      </c>
      <c r="C72" s="82">
        <v>3.99</v>
      </c>
      <c r="D72" s="82"/>
    </row>
    <row r="73" spans="1:4" x14ac:dyDescent="0.25">
      <c r="A73" s="81">
        <v>66</v>
      </c>
      <c r="B73" s="82">
        <v>15.83</v>
      </c>
      <c r="C73" s="82">
        <v>3.97</v>
      </c>
      <c r="D73" s="82"/>
    </row>
    <row r="74" spans="1:4" x14ac:dyDescent="0.25">
      <c r="A74" s="81">
        <v>67</v>
      </c>
      <c r="B74" s="82">
        <v>15.21</v>
      </c>
      <c r="C74" s="82">
        <v>3.95</v>
      </c>
      <c r="D74" s="82"/>
    </row>
    <row r="75" spans="1:4" x14ac:dyDescent="0.25">
      <c r="A75" s="81">
        <v>68</v>
      </c>
      <c r="B75" s="82">
        <v>14.6</v>
      </c>
      <c r="C75" s="82">
        <v>3.93</v>
      </c>
      <c r="D75" s="82"/>
    </row>
    <row r="76" spans="1:4" x14ac:dyDescent="0.25">
      <c r="A76" s="81">
        <v>69</v>
      </c>
      <c r="B76" s="82">
        <v>13.98</v>
      </c>
      <c r="C76" s="82">
        <v>3.83</v>
      </c>
      <c r="D76" s="82">
        <v>2.87</v>
      </c>
    </row>
    <row r="77" spans="1:4" x14ac:dyDescent="0.25">
      <c r="A77" s="81">
        <v>70</v>
      </c>
      <c r="B77" s="82">
        <v>13.37</v>
      </c>
      <c r="C77" s="82">
        <v>3.72</v>
      </c>
      <c r="D77" s="82">
        <v>2.66</v>
      </c>
    </row>
    <row r="78" spans="1:4" x14ac:dyDescent="0.25">
      <c r="A78" s="81">
        <v>71</v>
      </c>
      <c r="B78" s="82">
        <v>12.76</v>
      </c>
      <c r="C78" s="82">
        <v>3.68</v>
      </c>
      <c r="D78" s="82">
        <v>2.4700000000000002</v>
      </c>
    </row>
    <row r="79" spans="1:4" x14ac:dyDescent="0.25">
      <c r="A79" s="81">
        <v>72</v>
      </c>
      <c r="B79" s="82">
        <v>12.16</v>
      </c>
      <c r="C79" s="82">
        <v>3.64</v>
      </c>
      <c r="D79" s="82">
        <v>2.29</v>
      </c>
    </row>
    <row r="80" spans="1:4" x14ac:dyDescent="0.25">
      <c r="A80" s="81">
        <v>73</v>
      </c>
      <c r="B80" s="82">
        <v>11.57</v>
      </c>
      <c r="C80" s="82">
        <v>3.59</v>
      </c>
      <c r="D80" s="82">
        <v>2.12</v>
      </c>
    </row>
    <row r="81" spans="1:4" x14ac:dyDescent="0.25">
      <c r="A81" s="81">
        <v>74</v>
      </c>
      <c r="B81" s="82">
        <v>10.98</v>
      </c>
      <c r="C81" s="82">
        <v>3.38</v>
      </c>
      <c r="D81" s="82">
        <v>1.93</v>
      </c>
    </row>
    <row r="82" spans="1:4" x14ac:dyDescent="0.25">
      <c r="A82" s="81">
        <v>75</v>
      </c>
      <c r="B82" s="82">
        <v>10.41</v>
      </c>
      <c r="C82" s="82">
        <v>3.16</v>
      </c>
      <c r="D82" s="82">
        <v>1.76</v>
      </c>
    </row>
    <row r="83" spans="1:4" x14ac:dyDescent="0.25">
      <c r="A83" s="81">
        <v>76</v>
      </c>
      <c r="B83" s="82">
        <v>9.84</v>
      </c>
      <c r="C83" s="82">
        <v>3.1</v>
      </c>
      <c r="D83" s="82">
        <v>1.61</v>
      </c>
    </row>
    <row r="84" spans="1:4" x14ac:dyDescent="0.25">
      <c r="A84" s="81">
        <v>77</v>
      </c>
      <c r="B84" s="82">
        <v>9.2899999999999991</v>
      </c>
      <c r="C84" s="82">
        <v>3.03</v>
      </c>
      <c r="D84" s="82">
        <v>1.47</v>
      </c>
    </row>
    <row r="85" spans="1:4" x14ac:dyDescent="0.25">
      <c r="A85" s="81">
        <v>78</v>
      </c>
      <c r="B85" s="82">
        <v>8.75</v>
      </c>
      <c r="C85" s="82">
        <v>2.96</v>
      </c>
      <c r="D85" s="82">
        <v>1.33</v>
      </c>
    </row>
    <row r="86" spans="1:4" x14ac:dyDescent="0.25">
      <c r="A86" s="81">
        <v>79</v>
      </c>
      <c r="B86" s="82">
        <v>8.2200000000000006</v>
      </c>
      <c r="C86" s="82">
        <v>2.67</v>
      </c>
      <c r="D86" s="82">
        <v>1.19</v>
      </c>
    </row>
    <row r="87" spans="1:4" x14ac:dyDescent="0.25">
      <c r="A87" s="81">
        <v>80</v>
      </c>
      <c r="B87" s="82">
        <v>7.72</v>
      </c>
      <c r="C87" s="82">
        <v>2.38</v>
      </c>
      <c r="D87" s="82">
        <v>1.05</v>
      </c>
    </row>
    <row r="88" spans="1:4" x14ac:dyDescent="0.25">
      <c r="A88" s="81">
        <v>81</v>
      </c>
      <c r="B88" s="82">
        <v>7.23</v>
      </c>
      <c r="C88" s="82">
        <v>2.2999999999999998</v>
      </c>
      <c r="D88" s="82">
        <v>0.94</v>
      </c>
    </row>
    <row r="89" spans="1:4" x14ac:dyDescent="0.25">
      <c r="A89" s="81">
        <v>82</v>
      </c>
      <c r="B89" s="82">
        <v>6.76</v>
      </c>
      <c r="C89" s="82">
        <v>2.21</v>
      </c>
      <c r="D89" s="82">
        <v>0.85</v>
      </c>
    </row>
    <row r="90" spans="1:4" x14ac:dyDescent="0.25">
      <c r="A90" s="81">
        <v>83</v>
      </c>
      <c r="B90" s="82">
        <v>6.31</v>
      </c>
      <c r="C90" s="82">
        <v>2.13</v>
      </c>
      <c r="D90" s="82">
        <v>0.76</v>
      </c>
    </row>
    <row r="91" spans="1:4" x14ac:dyDescent="0.25">
      <c r="A91" s="81">
        <v>84</v>
      </c>
      <c r="B91" s="82">
        <v>5.88</v>
      </c>
      <c r="C91" s="82">
        <v>1.83</v>
      </c>
      <c r="D91" s="82">
        <v>0.65</v>
      </c>
    </row>
    <row r="92" spans="1:4" x14ac:dyDescent="0.25">
      <c r="A92" s="81">
        <v>85</v>
      </c>
      <c r="B92" s="82">
        <v>5.47</v>
      </c>
      <c r="C92" s="82">
        <v>1.54</v>
      </c>
      <c r="D92" s="82">
        <v>0.56000000000000005</v>
      </c>
    </row>
    <row r="93" spans="1:4" x14ac:dyDescent="0.25">
      <c r="A93" s="81">
        <v>86</v>
      </c>
      <c r="B93" s="82">
        <v>5.08</v>
      </c>
      <c r="C93" s="82">
        <v>1.46</v>
      </c>
      <c r="D93" s="82">
        <v>0.5</v>
      </c>
    </row>
    <row r="94" spans="1:4" x14ac:dyDescent="0.25">
      <c r="A94" s="81">
        <v>87</v>
      </c>
      <c r="B94" s="82">
        <v>4.71</v>
      </c>
      <c r="C94" s="82">
        <v>1.39</v>
      </c>
      <c r="D94" s="82">
        <v>0.44</v>
      </c>
    </row>
    <row r="95" spans="1:4" x14ac:dyDescent="0.25">
      <c r="A95" s="81">
        <v>88</v>
      </c>
      <c r="B95" s="82">
        <v>4.3600000000000003</v>
      </c>
      <c r="C95" s="82">
        <v>1.31</v>
      </c>
      <c r="D95" s="82">
        <v>0.38</v>
      </c>
    </row>
    <row r="96" spans="1:4" x14ac:dyDescent="0.25">
      <c r="A96" s="81">
        <v>89</v>
      </c>
      <c r="B96" s="82">
        <v>4.03</v>
      </c>
      <c r="C96" s="82">
        <v>1.05</v>
      </c>
      <c r="D96" s="82">
        <v>0.32</v>
      </c>
    </row>
    <row r="97" spans="1:4" x14ac:dyDescent="0.25">
      <c r="A97" s="81">
        <v>90</v>
      </c>
      <c r="B97" s="82">
        <v>3.72</v>
      </c>
      <c r="C97" s="82">
        <v>0.79</v>
      </c>
      <c r="D97" s="82">
        <v>0.27</v>
      </c>
    </row>
    <row r="98" spans="1:4" x14ac:dyDescent="0.25">
      <c r="A98" s="81">
        <v>91</v>
      </c>
      <c r="B98" s="82">
        <v>3.43</v>
      </c>
      <c r="C98" s="82">
        <v>0.74</v>
      </c>
      <c r="D98" s="82">
        <v>0.23</v>
      </c>
    </row>
    <row r="99" spans="1:4" x14ac:dyDescent="0.25">
      <c r="A99" s="81">
        <v>92</v>
      </c>
      <c r="B99" s="82">
        <v>3.17</v>
      </c>
      <c r="C99" s="82">
        <v>0.7</v>
      </c>
      <c r="D99" s="82">
        <v>0.2</v>
      </c>
    </row>
    <row r="100" spans="1:4" x14ac:dyDescent="0.25">
      <c r="A100" s="81">
        <v>93</v>
      </c>
      <c r="B100" s="82">
        <v>2.93</v>
      </c>
      <c r="C100" s="82">
        <v>0.65</v>
      </c>
      <c r="D100" s="82">
        <v>0.18</v>
      </c>
    </row>
    <row r="101" spans="1:4" x14ac:dyDescent="0.25">
      <c r="A101" s="81">
        <v>94</v>
      </c>
      <c r="B101" s="82">
        <v>2.71</v>
      </c>
      <c r="C101" s="82">
        <v>0.6</v>
      </c>
      <c r="D101" s="82">
        <v>0.15</v>
      </c>
    </row>
    <row r="102" spans="1:4" x14ac:dyDescent="0.25">
      <c r="A102" s="81">
        <v>95</v>
      </c>
      <c r="B102" s="82">
        <v>2.5099999999999998</v>
      </c>
      <c r="C102" s="82">
        <v>0.56000000000000005</v>
      </c>
      <c r="D102" s="82">
        <v>0.13</v>
      </c>
    </row>
  </sheetData>
  <sheetProtection algorithmName="SHA-512" hashValue="srHIgUNCr7V61qBNbJs0ZYsD/ffiL1e4ZPBB0IuNt/TfQOB8Gnu2+gngEsZiThoFoS9sYRxqU523Mb5XNNGikA==" saltValue="bzNn1umLJu0Tnzg9HzUwgg==" spinCount="100000" sheet="1" objects="1" scenarios="1"/>
  <conditionalFormatting sqref="A6:A21">
    <cfRule type="expression" dxfId="611" priority="7" stopIfTrue="1">
      <formula>MOD(ROW(),2)=0</formula>
    </cfRule>
    <cfRule type="expression" dxfId="610" priority="8" stopIfTrue="1">
      <formula>MOD(ROW(),2)&lt;&gt;0</formula>
    </cfRule>
  </conditionalFormatting>
  <conditionalFormatting sqref="A26:A102">
    <cfRule type="expression" dxfId="609" priority="17" stopIfTrue="1">
      <formula>MOD(ROW(),2)=0</formula>
    </cfRule>
    <cfRule type="expression" dxfId="608" priority="18" stopIfTrue="1">
      <formula>MOD(ROW(),2)&lt;&gt;0</formula>
    </cfRule>
  </conditionalFormatting>
  <conditionalFormatting sqref="B6:D21">
    <cfRule type="expression" dxfId="607" priority="1" stopIfTrue="1">
      <formula>MOD(ROW(),2)=0</formula>
    </cfRule>
    <cfRule type="expression" dxfId="606" priority="2" stopIfTrue="1">
      <formula>MOD(ROW(),2)&lt;&gt;0</formula>
    </cfRule>
  </conditionalFormatting>
  <conditionalFormatting sqref="B26:D102">
    <cfRule type="expression" dxfId="605" priority="19" stopIfTrue="1">
      <formula>MOD(ROW(),2)=0</formula>
    </cfRule>
    <cfRule type="expression" dxfId="604" priority="20"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61"/>
  <dimension ref="A1:L102"/>
  <sheetViews>
    <sheetView showGridLines="0" zoomScale="85" zoomScaleNormal="85" workbookViewId="0">
      <selection activeCell="I26" sqref="I26"/>
    </sheetView>
  </sheetViews>
  <sheetFormatPr defaultColWidth="10" defaultRowHeight="12.5" x14ac:dyDescent="0.25"/>
  <cols>
    <col min="1" max="1" width="31.54296875" style="27" customWidth="1"/>
    <col min="2" max="4" width="22.54296875" style="27" customWidth="1"/>
    <col min="5" max="16384" width="10" style="27"/>
  </cols>
  <sheetData>
    <row r="1" spans="1:12" ht="20" x14ac:dyDescent="0.4">
      <c r="A1" s="39" t="s">
        <v>0</v>
      </c>
      <c r="B1" s="40"/>
      <c r="C1" s="40"/>
      <c r="D1" s="40"/>
      <c r="E1" s="40"/>
      <c r="F1" s="40"/>
      <c r="G1" s="40"/>
      <c r="H1" s="40"/>
      <c r="I1" s="40"/>
      <c r="L1" s="84"/>
    </row>
    <row r="2" spans="1:12" ht="15.5" x14ac:dyDescent="0.35">
      <c r="A2" s="41" t="str">
        <f>IF(title="&gt; Enter workbook title here","Enter workbook title in Cover sheet",title)</f>
        <v>Police_EW - Consolidated Factor Spreadsheet</v>
      </c>
      <c r="B2" s="42"/>
      <c r="C2" s="42"/>
      <c r="D2" s="42"/>
      <c r="E2" s="42"/>
      <c r="F2" s="42"/>
      <c r="G2" s="42"/>
      <c r="H2" s="42"/>
      <c r="I2" s="42"/>
    </row>
    <row r="3" spans="1:12" ht="15.5" x14ac:dyDescent="0.35">
      <c r="A3" s="43" t="str">
        <f>TABLE_FACTOR_TYPE_1&amp;" - x-"&amp;TABLE_SERIES_NUMBER_1</f>
        <v>PenCE - x-312</v>
      </c>
      <c r="B3" s="42"/>
      <c r="C3" s="42"/>
      <c r="D3" s="42"/>
      <c r="E3" s="42"/>
      <c r="F3" s="42"/>
      <c r="G3" s="42"/>
      <c r="H3" s="42"/>
      <c r="I3" s="42"/>
    </row>
    <row r="4" spans="1:12" x14ac:dyDescent="0.25">
      <c r="A4" s="44"/>
    </row>
    <row r="6" spans="1:12" ht="13" x14ac:dyDescent="0.3">
      <c r="A6" s="173" t="s">
        <v>610</v>
      </c>
      <c r="B6" s="73" t="s">
        <v>611</v>
      </c>
      <c r="C6" s="73"/>
      <c r="D6" s="172"/>
    </row>
    <row r="7" spans="1:12" x14ac:dyDescent="0.25">
      <c r="A7" s="174" t="s">
        <v>274</v>
      </c>
      <c r="B7" s="74" t="s">
        <v>72</v>
      </c>
      <c r="C7" s="74"/>
      <c r="D7" s="172"/>
    </row>
    <row r="8" spans="1:12" x14ac:dyDescent="0.25">
      <c r="A8" s="174" t="s">
        <v>275</v>
      </c>
      <c r="B8" s="74">
        <v>2015</v>
      </c>
      <c r="C8" s="74"/>
      <c r="D8" s="172"/>
    </row>
    <row r="9" spans="1:12" x14ac:dyDescent="0.25">
      <c r="A9" s="174" t="s">
        <v>276</v>
      </c>
      <c r="B9" s="74" t="s">
        <v>374</v>
      </c>
      <c r="C9" s="74"/>
      <c r="D9" s="172"/>
    </row>
    <row r="10" spans="1:12" ht="25" x14ac:dyDescent="0.25">
      <c r="A10" s="174" t="s">
        <v>6</v>
      </c>
      <c r="B10" s="74" t="s">
        <v>389</v>
      </c>
      <c r="C10" s="74"/>
      <c r="D10" s="172"/>
    </row>
    <row r="11" spans="1:12" x14ac:dyDescent="0.25">
      <c r="A11" s="174" t="s">
        <v>277</v>
      </c>
      <c r="B11" s="74" t="s">
        <v>300</v>
      </c>
      <c r="C11" s="74"/>
      <c r="D11" s="172"/>
    </row>
    <row r="12" spans="1:12" x14ac:dyDescent="0.25">
      <c r="A12" s="174" t="s">
        <v>278</v>
      </c>
      <c r="B12" s="74" t="s">
        <v>291</v>
      </c>
      <c r="C12" s="74"/>
      <c r="D12" s="172"/>
    </row>
    <row r="13" spans="1:12" x14ac:dyDescent="0.25">
      <c r="A13" s="174" t="s">
        <v>618</v>
      </c>
      <c r="B13" s="74">
        <v>0</v>
      </c>
      <c r="C13" s="74"/>
      <c r="D13" s="172"/>
    </row>
    <row r="14" spans="1:12" x14ac:dyDescent="0.25">
      <c r="A14" s="174" t="s">
        <v>280</v>
      </c>
      <c r="B14" s="74">
        <v>312</v>
      </c>
      <c r="C14" s="74"/>
      <c r="D14" s="172"/>
    </row>
    <row r="15" spans="1:12" x14ac:dyDescent="0.25">
      <c r="A15" s="174" t="s">
        <v>621</v>
      </c>
      <c r="B15" s="74">
        <v>312</v>
      </c>
      <c r="C15" s="74"/>
      <c r="D15" s="172"/>
    </row>
    <row r="16" spans="1:12" x14ac:dyDescent="0.25">
      <c r="A16" s="174" t="s">
        <v>282</v>
      </c>
      <c r="B16" s="74" t="s">
        <v>401</v>
      </c>
      <c r="C16" s="74"/>
      <c r="D16" s="172"/>
    </row>
    <row r="17" spans="1:4" ht="26.75" customHeight="1" x14ac:dyDescent="0.25">
      <c r="A17" s="79" t="s">
        <v>693</v>
      </c>
      <c r="B17" s="180"/>
      <c r="C17" s="180"/>
      <c r="D17" s="172"/>
    </row>
    <row r="18" spans="1:4" x14ac:dyDescent="0.25">
      <c r="A18" s="174" t="s">
        <v>284</v>
      </c>
      <c r="B18" s="181" t="str">
        <f>"24 May 2023"</f>
        <v>24 May 2023</v>
      </c>
      <c r="C18" s="181"/>
      <c r="D18" s="172"/>
    </row>
    <row r="19" spans="1:4" x14ac:dyDescent="0.25">
      <c r="A19" s="174" t="s">
        <v>285</v>
      </c>
      <c r="B19" s="181"/>
      <c r="C19" s="181"/>
      <c r="D19" s="172"/>
    </row>
    <row r="20" spans="1:4" x14ac:dyDescent="0.25">
      <c r="A20" s="174" t="s">
        <v>286</v>
      </c>
      <c r="B20" s="74" t="s">
        <v>294</v>
      </c>
      <c r="C20" s="74"/>
      <c r="D20" s="172"/>
    </row>
    <row r="21" spans="1:4" x14ac:dyDescent="0.25">
      <c r="A21" s="174" t="s">
        <v>287</v>
      </c>
      <c r="B21" s="74" t="s">
        <v>295</v>
      </c>
      <c r="C21" s="74"/>
      <c r="D21" s="172"/>
    </row>
    <row r="23" spans="1:4" x14ac:dyDescent="0.25">
      <c r="B23" s="84" t="str">
        <f>HYPERLINK("#'Factor List'!A1","Back to Factor List")</f>
        <v>Back to Factor List</v>
      </c>
    </row>
    <row r="24" spans="1:4" x14ac:dyDescent="0.25">
      <c r="B24" s="84" t="str">
        <f>HYPERLINK("#'Assumptions'!A1","Assumptions")</f>
        <v>Assumptions</v>
      </c>
    </row>
    <row r="26" spans="1:4" ht="26" x14ac:dyDescent="0.25">
      <c r="A26" s="80" t="s">
        <v>694</v>
      </c>
      <c r="B26" s="80" t="s">
        <v>695</v>
      </c>
      <c r="C26" s="80" t="s">
        <v>696</v>
      </c>
      <c r="D26" s="80" t="s">
        <v>715</v>
      </c>
    </row>
    <row r="27" spans="1:4" x14ac:dyDescent="0.25">
      <c r="A27" s="81">
        <v>20</v>
      </c>
      <c r="B27" s="82">
        <v>39.31</v>
      </c>
      <c r="C27" s="82">
        <v>2.71</v>
      </c>
      <c r="D27" s="82"/>
    </row>
    <row r="28" spans="1:4" x14ac:dyDescent="0.25">
      <c r="A28" s="81">
        <v>21</v>
      </c>
      <c r="B28" s="82">
        <v>38.94</v>
      </c>
      <c r="C28" s="82">
        <v>2.75</v>
      </c>
      <c r="D28" s="82"/>
    </row>
    <row r="29" spans="1:4" x14ac:dyDescent="0.25">
      <c r="A29" s="81">
        <v>22</v>
      </c>
      <c r="B29" s="82">
        <v>38.57</v>
      </c>
      <c r="C29" s="82">
        <v>2.8</v>
      </c>
      <c r="D29" s="82"/>
    </row>
    <row r="30" spans="1:4" x14ac:dyDescent="0.25">
      <c r="A30" s="81">
        <v>23</v>
      </c>
      <c r="B30" s="82">
        <v>38.19</v>
      </c>
      <c r="C30" s="82">
        <v>2.85</v>
      </c>
      <c r="D30" s="82"/>
    </row>
    <row r="31" spans="1:4" x14ac:dyDescent="0.25">
      <c r="A31" s="81">
        <v>24</v>
      </c>
      <c r="B31" s="82">
        <v>37.81</v>
      </c>
      <c r="C31" s="82">
        <v>2.89</v>
      </c>
      <c r="D31" s="82"/>
    </row>
    <row r="32" spans="1:4" x14ac:dyDescent="0.25">
      <c r="A32" s="81">
        <v>25</v>
      </c>
      <c r="B32" s="82">
        <v>37.409999999999997</v>
      </c>
      <c r="C32" s="82">
        <v>2.94</v>
      </c>
      <c r="D32" s="82"/>
    </row>
    <row r="33" spans="1:4" x14ac:dyDescent="0.25">
      <c r="A33" s="81">
        <v>26</v>
      </c>
      <c r="B33" s="82">
        <v>37.020000000000003</v>
      </c>
      <c r="C33" s="82">
        <v>2.99</v>
      </c>
      <c r="D33" s="82"/>
    </row>
    <row r="34" spans="1:4" x14ac:dyDescent="0.25">
      <c r="A34" s="81">
        <v>27</v>
      </c>
      <c r="B34" s="82">
        <v>36.61</v>
      </c>
      <c r="C34" s="82">
        <v>3.04</v>
      </c>
      <c r="D34" s="82"/>
    </row>
    <row r="35" spans="1:4" x14ac:dyDescent="0.25">
      <c r="A35" s="81">
        <v>28</v>
      </c>
      <c r="B35" s="82">
        <v>36.200000000000003</v>
      </c>
      <c r="C35" s="82">
        <v>3.09</v>
      </c>
      <c r="D35" s="82"/>
    </row>
    <row r="36" spans="1:4" x14ac:dyDescent="0.25">
      <c r="A36" s="81">
        <v>29</v>
      </c>
      <c r="B36" s="82">
        <v>35.78</v>
      </c>
      <c r="C36" s="82">
        <v>3.13</v>
      </c>
      <c r="D36" s="82"/>
    </row>
    <row r="37" spans="1:4" x14ac:dyDescent="0.25">
      <c r="A37" s="81">
        <v>30</v>
      </c>
      <c r="B37" s="82">
        <v>35.36</v>
      </c>
      <c r="C37" s="82">
        <v>3.18</v>
      </c>
      <c r="D37" s="82"/>
    </row>
    <row r="38" spans="1:4" x14ac:dyDescent="0.25">
      <c r="A38" s="81">
        <v>31</v>
      </c>
      <c r="B38" s="82">
        <v>34.93</v>
      </c>
      <c r="C38" s="82">
        <v>3.23</v>
      </c>
      <c r="D38" s="82"/>
    </row>
    <row r="39" spans="1:4" x14ac:dyDescent="0.25">
      <c r="A39" s="81">
        <v>32</v>
      </c>
      <c r="B39" s="82">
        <v>34.49</v>
      </c>
      <c r="C39" s="82">
        <v>3.28</v>
      </c>
      <c r="D39" s="82"/>
    </row>
    <row r="40" spans="1:4" x14ac:dyDescent="0.25">
      <c r="A40" s="81">
        <v>33</v>
      </c>
      <c r="B40" s="82">
        <v>34.04</v>
      </c>
      <c r="C40" s="82">
        <v>3.33</v>
      </c>
      <c r="D40" s="82"/>
    </row>
    <row r="41" spans="1:4" x14ac:dyDescent="0.25">
      <c r="A41" s="81">
        <v>34</v>
      </c>
      <c r="B41" s="82">
        <v>33.590000000000003</v>
      </c>
      <c r="C41" s="82">
        <v>3.37</v>
      </c>
      <c r="D41" s="82"/>
    </row>
    <row r="42" spans="1:4" x14ac:dyDescent="0.25">
      <c r="A42" s="81">
        <v>35</v>
      </c>
      <c r="B42" s="82">
        <v>33.14</v>
      </c>
      <c r="C42" s="82">
        <v>3.42</v>
      </c>
      <c r="D42" s="82"/>
    </row>
    <row r="43" spans="1:4" x14ac:dyDescent="0.25">
      <c r="A43" s="81">
        <v>36</v>
      </c>
      <c r="B43" s="82">
        <v>32.67</v>
      </c>
      <c r="C43" s="82">
        <v>3.47</v>
      </c>
      <c r="D43" s="82"/>
    </row>
    <row r="44" spans="1:4" x14ac:dyDescent="0.25">
      <c r="A44" s="81">
        <v>37</v>
      </c>
      <c r="B44" s="82">
        <v>32.200000000000003</v>
      </c>
      <c r="C44" s="82">
        <v>3.51</v>
      </c>
      <c r="D44" s="82"/>
    </row>
    <row r="45" spans="1:4" x14ac:dyDescent="0.25">
      <c r="A45" s="81">
        <v>38</v>
      </c>
      <c r="B45" s="82">
        <v>31.72</v>
      </c>
      <c r="C45" s="82">
        <v>3.56</v>
      </c>
      <c r="D45" s="82"/>
    </row>
    <row r="46" spans="1:4" x14ac:dyDescent="0.25">
      <c r="A46" s="81">
        <v>39</v>
      </c>
      <c r="B46" s="82">
        <v>31.24</v>
      </c>
      <c r="C46" s="82">
        <v>3.61</v>
      </c>
      <c r="D46" s="82"/>
    </row>
    <row r="47" spans="1:4" x14ac:dyDescent="0.25">
      <c r="A47" s="81">
        <v>40</v>
      </c>
      <c r="B47" s="82">
        <v>30.74</v>
      </c>
      <c r="C47" s="82">
        <v>3.65</v>
      </c>
      <c r="D47" s="82"/>
    </row>
    <row r="48" spans="1:4" x14ac:dyDescent="0.25">
      <c r="A48" s="81">
        <v>41</v>
      </c>
      <c r="B48" s="82">
        <v>30.24</v>
      </c>
      <c r="C48" s="82">
        <v>3.7</v>
      </c>
      <c r="D48" s="82"/>
    </row>
    <row r="49" spans="1:4" x14ac:dyDescent="0.25">
      <c r="A49" s="81">
        <v>42</v>
      </c>
      <c r="B49" s="82">
        <v>29.74</v>
      </c>
      <c r="C49" s="82">
        <v>3.74</v>
      </c>
      <c r="D49" s="82"/>
    </row>
    <row r="50" spans="1:4" x14ac:dyDescent="0.25">
      <c r="A50" s="81">
        <v>43</v>
      </c>
      <c r="B50" s="82">
        <v>29.23</v>
      </c>
      <c r="C50" s="82">
        <v>3.78</v>
      </c>
      <c r="D50" s="82"/>
    </row>
    <row r="51" spans="1:4" x14ac:dyDescent="0.25">
      <c r="A51" s="81">
        <v>44</v>
      </c>
      <c r="B51" s="82">
        <v>28.71</v>
      </c>
      <c r="C51" s="82">
        <v>3.82</v>
      </c>
      <c r="D51" s="82"/>
    </row>
    <row r="52" spans="1:4" x14ac:dyDescent="0.25">
      <c r="A52" s="81">
        <v>45</v>
      </c>
      <c r="B52" s="82">
        <v>28.18</v>
      </c>
      <c r="C52" s="82">
        <v>3.87</v>
      </c>
      <c r="D52" s="82"/>
    </row>
    <row r="53" spans="1:4" x14ac:dyDescent="0.25">
      <c r="A53" s="81">
        <v>46</v>
      </c>
      <c r="B53" s="82">
        <v>27.65</v>
      </c>
      <c r="C53" s="82">
        <v>3.91</v>
      </c>
      <c r="D53" s="82"/>
    </row>
    <row r="54" spans="1:4" x14ac:dyDescent="0.25">
      <c r="A54" s="81">
        <v>47</v>
      </c>
      <c r="B54" s="82">
        <v>27.11</v>
      </c>
      <c r="C54" s="82">
        <v>3.94</v>
      </c>
      <c r="D54" s="82"/>
    </row>
    <row r="55" spans="1:4" x14ac:dyDescent="0.25">
      <c r="A55" s="81">
        <v>48</v>
      </c>
      <c r="B55" s="82">
        <v>26.57</v>
      </c>
      <c r="C55" s="82">
        <v>3.98</v>
      </c>
      <c r="D55" s="82"/>
    </row>
    <row r="56" spans="1:4" x14ac:dyDescent="0.25">
      <c r="A56" s="81">
        <v>49</v>
      </c>
      <c r="B56" s="82">
        <v>26.01</v>
      </c>
      <c r="C56" s="82">
        <v>4.0199999999999996</v>
      </c>
      <c r="D56" s="82"/>
    </row>
    <row r="57" spans="1:4" x14ac:dyDescent="0.25">
      <c r="A57" s="81">
        <v>50</v>
      </c>
      <c r="B57" s="82">
        <v>25.46</v>
      </c>
      <c r="C57" s="82">
        <v>4.0599999999999996</v>
      </c>
      <c r="D57" s="82"/>
    </row>
    <row r="58" spans="1:4" x14ac:dyDescent="0.25">
      <c r="A58" s="81">
        <v>51</v>
      </c>
      <c r="B58" s="82">
        <v>24.89</v>
      </c>
      <c r="C58" s="82">
        <v>4.09</v>
      </c>
      <c r="D58" s="82"/>
    </row>
    <row r="59" spans="1:4" x14ac:dyDescent="0.25">
      <c r="A59" s="81">
        <v>52</v>
      </c>
      <c r="B59" s="82">
        <v>24.32</v>
      </c>
      <c r="C59" s="82">
        <v>4.12</v>
      </c>
      <c r="D59" s="82"/>
    </row>
    <row r="60" spans="1:4" x14ac:dyDescent="0.25">
      <c r="A60" s="81">
        <v>53</v>
      </c>
      <c r="B60" s="82">
        <v>23.74</v>
      </c>
      <c r="C60" s="82">
        <v>4.16</v>
      </c>
      <c r="D60" s="82"/>
    </row>
    <row r="61" spans="1:4" x14ac:dyDescent="0.25">
      <c r="A61" s="81">
        <v>54</v>
      </c>
      <c r="B61" s="82">
        <v>23.16</v>
      </c>
      <c r="C61" s="82">
        <v>4.1900000000000004</v>
      </c>
      <c r="D61" s="82"/>
    </row>
    <row r="62" spans="1:4" x14ac:dyDescent="0.25">
      <c r="A62" s="81">
        <v>55</v>
      </c>
      <c r="B62" s="82">
        <v>22.57</v>
      </c>
      <c r="C62" s="82">
        <v>4.21</v>
      </c>
      <c r="D62" s="82"/>
    </row>
    <row r="63" spans="1:4" x14ac:dyDescent="0.25">
      <c r="A63" s="81">
        <v>56</v>
      </c>
      <c r="B63" s="82">
        <v>21.97</v>
      </c>
      <c r="C63" s="82">
        <v>4.24</v>
      </c>
      <c r="D63" s="82"/>
    </row>
    <row r="64" spans="1:4" x14ac:dyDescent="0.25">
      <c r="A64" s="81">
        <v>57</v>
      </c>
      <c r="B64" s="82">
        <v>21.37</v>
      </c>
      <c r="C64" s="82">
        <v>4.2699999999999996</v>
      </c>
      <c r="D64" s="82"/>
    </row>
    <row r="65" spans="1:4" x14ac:dyDescent="0.25">
      <c r="A65" s="81">
        <v>58</v>
      </c>
      <c r="B65" s="82">
        <v>20.76</v>
      </c>
      <c r="C65" s="82">
        <v>4.29</v>
      </c>
      <c r="D65" s="82"/>
    </row>
    <row r="66" spans="1:4" x14ac:dyDescent="0.25">
      <c r="A66" s="81">
        <v>59</v>
      </c>
      <c r="B66" s="82">
        <v>20.149999999999999</v>
      </c>
      <c r="C66" s="82">
        <v>4.29</v>
      </c>
      <c r="D66" s="82"/>
    </row>
    <row r="67" spans="1:4" x14ac:dyDescent="0.25">
      <c r="A67" s="81">
        <v>60</v>
      </c>
      <c r="B67" s="82">
        <v>19.54</v>
      </c>
      <c r="C67" s="82">
        <v>4.29</v>
      </c>
      <c r="D67" s="82"/>
    </row>
    <row r="68" spans="1:4" x14ac:dyDescent="0.25">
      <c r="A68" s="81">
        <v>61</v>
      </c>
      <c r="B68" s="82">
        <v>18.920000000000002</v>
      </c>
      <c r="C68" s="82">
        <v>4.3</v>
      </c>
      <c r="D68" s="82"/>
    </row>
    <row r="69" spans="1:4" x14ac:dyDescent="0.25">
      <c r="A69" s="81">
        <v>62</v>
      </c>
      <c r="B69" s="82">
        <v>18.309999999999999</v>
      </c>
      <c r="C69" s="82">
        <v>4.3099999999999996</v>
      </c>
      <c r="D69" s="82"/>
    </row>
    <row r="70" spans="1:4" x14ac:dyDescent="0.25">
      <c r="A70" s="81">
        <v>63</v>
      </c>
      <c r="B70" s="82">
        <v>17.690000000000001</v>
      </c>
      <c r="C70" s="82">
        <v>4.3099999999999996</v>
      </c>
      <c r="D70" s="82"/>
    </row>
    <row r="71" spans="1:4" x14ac:dyDescent="0.25">
      <c r="A71" s="81">
        <v>64</v>
      </c>
      <c r="B71" s="82">
        <v>17.07</v>
      </c>
      <c r="C71" s="82">
        <v>4.1500000000000004</v>
      </c>
      <c r="D71" s="82"/>
    </row>
    <row r="72" spans="1:4" x14ac:dyDescent="0.25">
      <c r="A72" s="81">
        <v>65</v>
      </c>
      <c r="B72" s="82">
        <v>16.45</v>
      </c>
      <c r="C72" s="82">
        <v>3.99</v>
      </c>
      <c r="D72" s="82"/>
    </row>
    <row r="73" spans="1:4" x14ac:dyDescent="0.25">
      <c r="A73" s="81">
        <v>66</v>
      </c>
      <c r="B73" s="82">
        <v>15.83</v>
      </c>
      <c r="C73" s="82">
        <v>3.97</v>
      </c>
      <c r="D73" s="82"/>
    </row>
    <row r="74" spans="1:4" x14ac:dyDescent="0.25">
      <c r="A74" s="81">
        <v>67</v>
      </c>
      <c r="B74" s="82">
        <v>15.21</v>
      </c>
      <c r="C74" s="82">
        <v>3.95</v>
      </c>
      <c r="D74" s="82"/>
    </row>
    <row r="75" spans="1:4" x14ac:dyDescent="0.25">
      <c r="A75" s="81">
        <v>68</v>
      </c>
      <c r="B75" s="82">
        <v>14.6</v>
      </c>
      <c r="C75" s="82">
        <v>3.93</v>
      </c>
      <c r="D75" s="82"/>
    </row>
    <row r="76" spans="1:4" x14ac:dyDescent="0.25">
      <c r="A76" s="81">
        <v>69</v>
      </c>
      <c r="B76" s="82">
        <v>13.98</v>
      </c>
      <c r="C76" s="82">
        <v>3.83</v>
      </c>
      <c r="D76" s="82">
        <v>2.4300000000000002</v>
      </c>
    </row>
    <row r="77" spans="1:4" x14ac:dyDescent="0.25">
      <c r="A77" s="81">
        <v>70</v>
      </c>
      <c r="B77" s="82">
        <v>13.37</v>
      </c>
      <c r="C77" s="82">
        <v>3.72</v>
      </c>
      <c r="D77" s="82">
        <v>2.25</v>
      </c>
    </row>
    <row r="78" spans="1:4" x14ac:dyDescent="0.25">
      <c r="A78" s="81">
        <v>71</v>
      </c>
      <c r="B78" s="82">
        <v>12.76</v>
      </c>
      <c r="C78" s="82">
        <v>3.68</v>
      </c>
      <c r="D78" s="82">
        <v>2.0699999999999998</v>
      </c>
    </row>
    <row r="79" spans="1:4" x14ac:dyDescent="0.25">
      <c r="A79" s="81">
        <v>72</v>
      </c>
      <c r="B79" s="82">
        <v>12.16</v>
      </c>
      <c r="C79" s="82">
        <v>3.64</v>
      </c>
      <c r="D79" s="82">
        <v>1.89</v>
      </c>
    </row>
    <row r="80" spans="1:4" x14ac:dyDescent="0.25">
      <c r="A80" s="81">
        <v>73</v>
      </c>
      <c r="B80" s="82">
        <v>11.57</v>
      </c>
      <c r="C80" s="82">
        <v>3.59</v>
      </c>
      <c r="D80" s="82">
        <v>1.73</v>
      </c>
    </row>
    <row r="81" spans="1:4" x14ac:dyDescent="0.25">
      <c r="A81" s="81">
        <v>74</v>
      </c>
      <c r="B81" s="82">
        <v>10.98</v>
      </c>
      <c r="C81" s="82">
        <v>3.38</v>
      </c>
      <c r="D81" s="82">
        <v>1.58</v>
      </c>
    </row>
    <row r="82" spans="1:4" x14ac:dyDescent="0.25">
      <c r="A82" s="81">
        <v>75</v>
      </c>
      <c r="B82" s="82">
        <v>10.41</v>
      </c>
      <c r="C82" s="82">
        <v>3.16</v>
      </c>
      <c r="D82" s="82">
        <v>1.43</v>
      </c>
    </row>
    <row r="83" spans="1:4" x14ac:dyDescent="0.25">
      <c r="A83" s="81">
        <v>76</v>
      </c>
      <c r="B83" s="82">
        <v>9.84</v>
      </c>
      <c r="C83" s="82">
        <v>3.1</v>
      </c>
      <c r="D83" s="82">
        <v>1.29</v>
      </c>
    </row>
    <row r="84" spans="1:4" x14ac:dyDescent="0.25">
      <c r="A84" s="81">
        <v>77</v>
      </c>
      <c r="B84" s="82">
        <v>9.2899999999999991</v>
      </c>
      <c r="C84" s="82">
        <v>3.03</v>
      </c>
      <c r="D84" s="82">
        <v>1.17</v>
      </c>
    </row>
    <row r="85" spans="1:4" x14ac:dyDescent="0.25">
      <c r="A85" s="81">
        <v>78</v>
      </c>
      <c r="B85" s="82">
        <v>8.75</v>
      </c>
      <c r="C85" s="82">
        <v>2.96</v>
      </c>
      <c r="D85" s="82">
        <v>1.05</v>
      </c>
    </row>
    <row r="86" spans="1:4" x14ac:dyDescent="0.25">
      <c r="A86" s="81">
        <v>79</v>
      </c>
      <c r="B86" s="82">
        <v>8.2200000000000006</v>
      </c>
      <c r="C86" s="82">
        <v>2.67</v>
      </c>
      <c r="D86" s="82">
        <v>0.93</v>
      </c>
    </row>
    <row r="87" spans="1:4" x14ac:dyDescent="0.25">
      <c r="A87" s="81">
        <v>80</v>
      </c>
      <c r="B87" s="82">
        <v>7.72</v>
      </c>
      <c r="C87" s="82">
        <v>2.38</v>
      </c>
      <c r="D87" s="82">
        <v>0.83</v>
      </c>
    </row>
    <row r="88" spans="1:4" x14ac:dyDescent="0.25">
      <c r="A88" s="81">
        <v>81</v>
      </c>
      <c r="B88" s="82">
        <v>7.23</v>
      </c>
      <c r="C88" s="82">
        <v>2.2999999999999998</v>
      </c>
      <c r="D88" s="82">
        <v>0.74</v>
      </c>
    </row>
    <row r="89" spans="1:4" x14ac:dyDescent="0.25">
      <c r="A89" s="81">
        <v>82</v>
      </c>
      <c r="B89" s="82">
        <v>6.76</v>
      </c>
      <c r="C89" s="82">
        <v>2.21</v>
      </c>
      <c r="D89" s="82">
        <v>0.65</v>
      </c>
    </row>
    <row r="90" spans="1:4" x14ac:dyDescent="0.25">
      <c r="A90" s="81">
        <v>83</v>
      </c>
      <c r="B90" s="82">
        <v>6.31</v>
      </c>
      <c r="C90" s="82">
        <v>2.13</v>
      </c>
      <c r="D90" s="82">
        <v>0.57999999999999996</v>
      </c>
    </row>
    <row r="91" spans="1:4" x14ac:dyDescent="0.25">
      <c r="A91" s="81">
        <v>84</v>
      </c>
      <c r="B91" s="82">
        <v>5.88</v>
      </c>
      <c r="C91" s="82">
        <v>1.83</v>
      </c>
      <c r="D91" s="82">
        <v>0.51</v>
      </c>
    </row>
    <row r="92" spans="1:4" x14ac:dyDescent="0.25">
      <c r="A92" s="81">
        <v>85</v>
      </c>
      <c r="B92" s="82">
        <v>5.47</v>
      </c>
      <c r="C92" s="82">
        <v>1.54</v>
      </c>
      <c r="D92" s="82">
        <v>0.44</v>
      </c>
    </row>
    <row r="93" spans="1:4" x14ac:dyDescent="0.25">
      <c r="A93" s="81">
        <v>86</v>
      </c>
      <c r="B93" s="82">
        <v>5.08</v>
      </c>
      <c r="C93" s="82">
        <v>1.46</v>
      </c>
      <c r="D93" s="82">
        <v>0.38</v>
      </c>
    </row>
    <row r="94" spans="1:4" x14ac:dyDescent="0.25">
      <c r="A94" s="81">
        <v>87</v>
      </c>
      <c r="B94" s="82">
        <v>4.71</v>
      </c>
      <c r="C94" s="82">
        <v>1.39</v>
      </c>
      <c r="D94" s="82">
        <v>0.33</v>
      </c>
    </row>
    <row r="95" spans="1:4" x14ac:dyDescent="0.25">
      <c r="A95" s="81">
        <v>88</v>
      </c>
      <c r="B95" s="82">
        <v>4.3600000000000003</v>
      </c>
      <c r="C95" s="82">
        <v>1.31</v>
      </c>
      <c r="D95" s="82">
        <v>0.28999999999999998</v>
      </c>
    </row>
    <row r="96" spans="1:4" x14ac:dyDescent="0.25">
      <c r="A96" s="81">
        <v>89</v>
      </c>
      <c r="B96" s="82">
        <v>4.03</v>
      </c>
      <c r="C96" s="82">
        <v>1.05</v>
      </c>
      <c r="D96" s="82">
        <v>0.25</v>
      </c>
    </row>
    <row r="97" spans="1:4" x14ac:dyDescent="0.25">
      <c r="A97" s="81">
        <v>90</v>
      </c>
      <c r="B97" s="82">
        <v>3.72</v>
      </c>
      <c r="C97" s="82">
        <v>0.79</v>
      </c>
      <c r="D97" s="82">
        <v>0.21</v>
      </c>
    </row>
    <row r="98" spans="1:4" x14ac:dyDescent="0.25">
      <c r="A98" s="81">
        <v>91</v>
      </c>
      <c r="B98" s="82">
        <v>3.43</v>
      </c>
      <c r="C98" s="82">
        <v>0.74</v>
      </c>
      <c r="D98" s="82">
        <v>0.18</v>
      </c>
    </row>
    <row r="99" spans="1:4" x14ac:dyDescent="0.25">
      <c r="A99" s="81">
        <v>92</v>
      </c>
      <c r="B99" s="82">
        <v>3.17</v>
      </c>
      <c r="C99" s="82">
        <v>0.7</v>
      </c>
      <c r="D99" s="82">
        <v>0.16</v>
      </c>
    </row>
    <row r="100" spans="1:4" x14ac:dyDescent="0.25">
      <c r="A100" s="81">
        <v>93</v>
      </c>
      <c r="B100" s="82">
        <v>2.93</v>
      </c>
      <c r="C100" s="82">
        <v>0.65</v>
      </c>
      <c r="D100" s="82">
        <v>0.13</v>
      </c>
    </row>
    <row r="101" spans="1:4" x14ac:dyDescent="0.25">
      <c r="A101" s="81">
        <v>94</v>
      </c>
      <c r="B101" s="82">
        <v>2.71</v>
      </c>
      <c r="C101" s="82">
        <v>0.6</v>
      </c>
      <c r="D101" s="82">
        <v>0.11</v>
      </c>
    </row>
    <row r="102" spans="1:4" x14ac:dyDescent="0.25">
      <c r="A102" s="81">
        <v>95</v>
      </c>
      <c r="B102" s="82">
        <v>2.5099999999999998</v>
      </c>
      <c r="C102" s="82">
        <v>0.56000000000000005</v>
      </c>
      <c r="D102" s="82">
        <v>0.1</v>
      </c>
    </row>
  </sheetData>
  <sheetProtection algorithmName="SHA-512" hashValue="oaoACtQroo7dLsqPgxwlQKo50clxbjqtHcxcCLXPDVe9WgZF/0wAs1PfvnfshSuTjzbiaw0mAQTTMlOFTV935Q==" saltValue="PrQwRFtfuUW2qX5rX4KwUA==" spinCount="100000" sheet="1" objects="1" scenarios="1"/>
  <conditionalFormatting sqref="A6:A21">
    <cfRule type="expression" dxfId="603" priority="7" stopIfTrue="1">
      <formula>MOD(ROW(),2)=0</formula>
    </cfRule>
    <cfRule type="expression" dxfId="602" priority="8" stopIfTrue="1">
      <formula>MOD(ROW(),2)&lt;&gt;0</formula>
    </cfRule>
  </conditionalFormatting>
  <conditionalFormatting sqref="A26:A102">
    <cfRule type="expression" dxfId="601" priority="17" stopIfTrue="1">
      <formula>MOD(ROW(),2)=0</formula>
    </cfRule>
    <cfRule type="expression" dxfId="600" priority="18" stopIfTrue="1">
      <formula>MOD(ROW(),2)&lt;&gt;0</formula>
    </cfRule>
  </conditionalFormatting>
  <conditionalFormatting sqref="B6:D21">
    <cfRule type="expression" dxfId="599" priority="1" stopIfTrue="1">
      <formula>MOD(ROW(),2)=0</formula>
    </cfRule>
    <cfRule type="expression" dxfId="598" priority="2" stopIfTrue="1">
      <formula>MOD(ROW(),2)&lt;&gt;0</formula>
    </cfRule>
  </conditionalFormatting>
  <conditionalFormatting sqref="B26:D102">
    <cfRule type="expression" dxfId="597" priority="19" stopIfTrue="1">
      <formula>MOD(ROW(),2)=0</formula>
    </cfRule>
    <cfRule type="expression" dxfId="596" priority="20"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7"/>
  <dimension ref="A1:C160"/>
  <sheetViews>
    <sheetView workbookViewId="0">
      <selection activeCell="A3" sqref="A3"/>
    </sheetView>
  </sheetViews>
  <sheetFormatPr defaultRowHeight="12.5" x14ac:dyDescent="0.25"/>
  <sheetData>
    <row r="1" spans="1:3" x14ac:dyDescent="0.25">
      <c r="A1" t="s">
        <v>82</v>
      </c>
    </row>
    <row r="3" spans="1:3" x14ac:dyDescent="0.25">
      <c r="A3" t="s">
        <v>83</v>
      </c>
      <c r="C3" t="s">
        <v>84</v>
      </c>
    </row>
    <row r="4" spans="1:3" x14ac:dyDescent="0.25">
      <c r="A4" t="s">
        <v>85</v>
      </c>
      <c r="C4" t="s">
        <v>86</v>
      </c>
    </row>
    <row r="5" spans="1:3" x14ac:dyDescent="0.25">
      <c r="A5" t="s">
        <v>87</v>
      </c>
      <c r="C5" t="s">
        <v>88</v>
      </c>
    </row>
    <row r="6" spans="1:3" x14ac:dyDescent="0.25">
      <c r="A6" t="s">
        <v>89</v>
      </c>
      <c r="C6" t="s">
        <v>90</v>
      </c>
    </row>
    <row r="7" spans="1:3" x14ac:dyDescent="0.25">
      <c r="A7" t="s">
        <v>91</v>
      </c>
      <c r="C7" t="s">
        <v>92</v>
      </c>
    </row>
    <row r="8" spans="1:3" x14ac:dyDescent="0.25">
      <c r="A8" t="s">
        <v>93</v>
      </c>
      <c r="C8" t="s">
        <v>94</v>
      </c>
    </row>
    <row r="9" spans="1:3" x14ac:dyDescent="0.25">
      <c r="A9" t="s">
        <v>95</v>
      </c>
      <c r="C9" t="s">
        <v>91</v>
      </c>
    </row>
    <row r="10" spans="1:3" x14ac:dyDescent="0.25">
      <c r="A10" t="s">
        <v>96</v>
      </c>
      <c r="C10" t="s">
        <v>97</v>
      </c>
    </row>
    <row r="11" spans="1:3" x14ac:dyDescent="0.25">
      <c r="A11" t="s">
        <v>98</v>
      </c>
      <c r="C11" t="s">
        <v>98</v>
      </c>
    </row>
    <row r="12" spans="1:3" x14ac:dyDescent="0.25">
      <c r="A12" t="s">
        <v>99</v>
      </c>
      <c r="C12" t="s">
        <v>100</v>
      </c>
    </row>
    <row r="13" spans="1:3" x14ac:dyDescent="0.25">
      <c r="A13" t="s">
        <v>101</v>
      </c>
      <c r="C13" t="s">
        <v>102</v>
      </c>
    </row>
    <row r="14" spans="1:3" x14ac:dyDescent="0.25">
      <c r="A14" t="s">
        <v>103</v>
      </c>
      <c r="C14" t="s">
        <v>104</v>
      </c>
    </row>
    <row r="15" spans="1:3" x14ac:dyDescent="0.25">
      <c r="A15" t="s">
        <v>105</v>
      </c>
      <c r="C15" t="s">
        <v>106</v>
      </c>
    </row>
    <row r="16" spans="1:3" x14ac:dyDescent="0.25">
      <c r="A16" t="s">
        <v>107</v>
      </c>
      <c r="C16" t="s">
        <v>108</v>
      </c>
    </row>
    <row r="17" spans="1:3" x14ac:dyDescent="0.25">
      <c r="A17" t="s">
        <v>109</v>
      </c>
      <c r="C17" t="s">
        <v>110</v>
      </c>
    </row>
    <row r="18" spans="1:3" x14ac:dyDescent="0.25">
      <c r="A18" t="s">
        <v>111</v>
      </c>
      <c r="C18" t="s">
        <v>112</v>
      </c>
    </row>
    <row r="19" spans="1:3" x14ac:dyDescent="0.25">
      <c r="A19" t="s">
        <v>113</v>
      </c>
      <c r="C19" t="s">
        <v>114</v>
      </c>
    </row>
    <row r="20" spans="1:3" x14ac:dyDescent="0.25">
      <c r="A20" t="s">
        <v>115</v>
      </c>
      <c r="C20" t="s">
        <v>116</v>
      </c>
    </row>
    <row r="21" spans="1:3" x14ac:dyDescent="0.25">
      <c r="A21" t="s">
        <v>117</v>
      </c>
      <c r="C21" t="s">
        <v>118</v>
      </c>
    </row>
    <row r="22" spans="1:3" x14ac:dyDescent="0.25">
      <c r="A22" t="s">
        <v>119</v>
      </c>
      <c r="C22" t="s">
        <v>120</v>
      </c>
    </row>
    <row r="23" spans="1:3" x14ac:dyDescent="0.25">
      <c r="A23" t="s">
        <v>121</v>
      </c>
      <c r="C23" t="s">
        <v>122</v>
      </c>
    </row>
    <row r="24" spans="1:3" x14ac:dyDescent="0.25">
      <c r="A24" t="s">
        <v>123</v>
      </c>
      <c r="C24" t="s">
        <v>124</v>
      </c>
    </row>
    <row r="25" spans="1:3" x14ac:dyDescent="0.25">
      <c r="A25" t="s">
        <v>125</v>
      </c>
      <c r="C25" t="s">
        <v>126</v>
      </c>
    </row>
    <row r="26" spans="1:3" x14ac:dyDescent="0.25">
      <c r="A26" t="s">
        <v>127</v>
      </c>
      <c r="C26" t="s">
        <v>128</v>
      </c>
    </row>
    <row r="27" spans="1:3" x14ac:dyDescent="0.25">
      <c r="A27" t="s">
        <v>129</v>
      </c>
      <c r="C27" t="s">
        <v>130</v>
      </c>
    </row>
    <row r="28" spans="1:3" x14ac:dyDescent="0.25">
      <c r="A28" t="s">
        <v>131</v>
      </c>
      <c r="C28" t="s">
        <v>132</v>
      </c>
    </row>
    <row r="29" spans="1:3" x14ac:dyDescent="0.25">
      <c r="A29" t="s">
        <v>133</v>
      </c>
      <c r="C29" t="s">
        <v>134</v>
      </c>
    </row>
    <row r="30" spans="1:3" x14ac:dyDescent="0.25">
      <c r="A30" t="s">
        <v>135</v>
      </c>
      <c r="C30" t="s">
        <v>136</v>
      </c>
    </row>
    <row r="31" spans="1:3" x14ac:dyDescent="0.25">
      <c r="A31" t="s">
        <v>137</v>
      </c>
      <c r="C31" t="s">
        <v>138</v>
      </c>
    </row>
    <row r="32" spans="1:3" x14ac:dyDescent="0.25">
      <c r="A32" t="s">
        <v>139</v>
      </c>
      <c r="C32" t="s">
        <v>140</v>
      </c>
    </row>
    <row r="33" spans="1:3" x14ac:dyDescent="0.25">
      <c r="A33" t="s">
        <v>141</v>
      </c>
      <c r="C33" t="s">
        <v>142</v>
      </c>
    </row>
    <row r="34" spans="1:3" x14ac:dyDescent="0.25">
      <c r="A34" t="s">
        <v>143</v>
      </c>
      <c r="C34" t="s">
        <v>144</v>
      </c>
    </row>
    <row r="35" spans="1:3" x14ac:dyDescent="0.25">
      <c r="A35" t="s">
        <v>145</v>
      </c>
      <c r="C35" t="s">
        <v>146</v>
      </c>
    </row>
    <row r="36" spans="1:3" x14ac:dyDescent="0.25">
      <c r="A36" t="s">
        <v>147</v>
      </c>
      <c r="C36" t="s">
        <v>148</v>
      </c>
    </row>
    <row r="37" spans="1:3" x14ac:dyDescent="0.25">
      <c r="A37" t="s">
        <v>149</v>
      </c>
    </row>
    <row r="38" spans="1:3" x14ac:dyDescent="0.25">
      <c r="A38" t="s">
        <v>150</v>
      </c>
    </row>
    <row r="39" spans="1:3" x14ac:dyDescent="0.25">
      <c r="A39" t="s">
        <v>151</v>
      </c>
    </row>
    <row r="40" spans="1:3" x14ac:dyDescent="0.25">
      <c r="A40" t="s">
        <v>152</v>
      </c>
    </row>
    <row r="41" spans="1:3" x14ac:dyDescent="0.25">
      <c r="A41" t="s">
        <v>153</v>
      </c>
    </row>
    <row r="42" spans="1:3" x14ac:dyDescent="0.25">
      <c r="A42" t="s">
        <v>154</v>
      </c>
    </row>
    <row r="43" spans="1:3" x14ac:dyDescent="0.25">
      <c r="A43" t="s">
        <v>155</v>
      </c>
    </row>
    <row r="44" spans="1:3" x14ac:dyDescent="0.25">
      <c r="A44" t="s">
        <v>156</v>
      </c>
    </row>
    <row r="45" spans="1:3" x14ac:dyDescent="0.25">
      <c r="A45" t="s">
        <v>157</v>
      </c>
    </row>
    <row r="46" spans="1:3" x14ac:dyDescent="0.25">
      <c r="A46" t="s">
        <v>158</v>
      </c>
    </row>
    <row r="47" spans="1:3" x14ac:dyDescent="0.25">
      <c r="A47" t="s">
        <v>159</v>
      </c>
    </row>
    <row r="48" spans="1:3" x14ac:dyDescent="0.25">
      <c r="A48" t="s">
        <v>160</v>
      </c>
    </row>
    <row r="49" spans="1:1" x14ac:dyDescent="0.25">
      <c r="A49" t="s">
        <v>161</v>
      </c>
    </row>
    <row r="50" spans="1:1" x14ac:dyDescent="0.25">
      <c r="A50" t="s">
        <v>162</v>
      </c>
    </row>
    <row r="51" spans="1:1" x14ac:dyDescent="0.25">
      <c r="A51" t="s">
        <v>163</v>
      </c>
    </row>
    <row r="52" spans="1:1" x14ac:dyDescent="0.25">
      <c r="A52" t="s">
        <v>164</v>
      </c>
    </row>
    <row r="53" spans="1:1" x14ac:dyDescent="0.25">
      <c r="A53" t="s">
        <v>165</v>
      </c>
    </row>
    <row r="54" spans="1:1" x14ac:dyDescent="0.25">
      <c r="A54" t="s">
        <v>166</v>
      </c>
    </row>
    <row r="55" spans="1:1" x14ac:dyDescent="0.25">
      <c r="A55" t="s">
        <v>167</v>
      </c>
    </row>
    <row r="56" spans="1:1" x14ac:dyDescent="0.25">
      <c r="A56" t="s">
        <v>168</v>
      </c>
    </row>
    <row r="57" spans="1:1" x14ac:dyDescent="0.25">
      <c r="A57" t="s">
        <v>169</v>
      </c>
    </row>
    <row r="58" spans="1:1" x14ac:dyDescent="0.25">
      <c r="A58" t="s">
        <v>170</v>
      </c>
    </row>
    <row r="59" spans="1:1" x14ac:dyDescent="0.25">
      <c r="A59" t="s">
        <v>171</v>
      </c>
    </row>
    <row r="60" spans="1:1" x14ac:dyDescent="0.25">
      <c r="A60" t="s">
        <v>172</v>
      </c>
    </row>
    <row r="61" spans="1:1" x14ac:dyDescent="0.25">
      <c r="A61" t="s">
        <v>173</v>
      </c>
    </row>
    <row r="62" spans="1:1" x14ac:dyDescent="0.25">
      <c r="A62" t="s">
        <v>174</v>
      </c>
    </row>
    <row r="63" spans="1:1" x14ac:dyDescent="0.25">
      <c r="A63" t="s">
        <v>175</v>
      </c>
    </row>
    <row r="64" spans="1:1" x14ac:dyDescent="0.25">
      <c r="A64" t="s">
        <v>176</v>
      </c>
    </row>
    <row r="65" spans="1:1" x14ac:dyDescent="0.25">
      <c r="A65" t="s">
        <v>177</v>
      </c>
    </row>
    <row r="66" spans="1:1" x14ac:dyDescent="0.25">
      <c r="A66" t="s">
        <v>178</v>
      </c>
    </row>
    <row r="67" spans="1:1" x14ac:dyDescent="0.25">
      <c r="A67" t="s">
        <v>179</v>
      </c>
    </row>
    <row r="68" spans="1:1" x14ac:dyDescent="0.25">
      <c r="A68" t="s">
        <v>180</v>
      </c>
    </row>
    <row r="69" spans="1:1" x14ac:dyDescent="0.25">
      <c r="A69" t="s">
        <v>181</v>
      </c>
    </row>
    <row r="70" spans="1:1" x14ac:dyDescent="0.25">
      <c r="A70" t="s">
        <v>182</v>
      </c>
    </row>
    <row r="71" spans="1:1" x14ac:dyDescent="0.25">
      <c r="A71" t="s">
        <v>183</v>
      </c>
    </row>
    <row r="72" spans="1:1" x14ac:dyDescent="0.25">
      <c r="A72" t="s">
        <v>184</v>
      </c>
    </row>
    <row r="73" spans="1:1" x14ac:dyDescent="0.25">
      <c r="A73" t="s">
        <v>185</v>
      </c>
    </row>
    <row r="74" spans="1:1" x14ac:dyDescent="0.25">
      <c r="A74" t="s">
        <v>186</v>
      </c>
    </row>
    <row r="75" spans="1:1" x14ac:dyDescent="0.25">
      <c r="A75" t="s">
        <v>187</v>
      </c>
    </row>
    <row r="76" spans="1:1" x14ac:dyDescent="0.25">
      <c r="A76" t="s">
        <v>188</v>
      </c>
    </row>
    <row r="77" spans="1:1" x14ac:dyDescent="0.25">
      <c r="A77" t="s">
        <v>189</v>
      </c>
    </row>
    <row r="78" spans="1:1" x14ac:dyDescent="0.25">
      <c r="A78" t="s">
        <v>190</v>
      </c>
    </row>
    <row r="79" spans="1:1" x14ac:dyDescent="0.25">
      <c r="A79" t="s">
        <v>191</v>
      </c>
    </row>
    <row r="80" spans="1:1" x14ac:dyDescent="0.25">
      <c r="A80" t="s">
        <v>192</v>
      </c>
    </row>
    <row r="81" spans="1:1" x14ac:dyDescent="0.25">
      <c r="A81" t="s">
        <v>193</v>
      </c>
    </row>
    <row r="82" spans="1:1" x14ac:dyDescent="0.25">
      <c r="A82" t="s">
        <v>194</v>
      </c>
    </row>
    <row r="83" spans="1:1" x14ac:dyDescent="0.25">
      <c r="A83" t="s">
        <v>195</v>
      </c>
    </row>
    <row r="84" spans="1:1" x14ac:dyDescent="0.25">
      <c r="A84" t="s">
        <v>196</v>
      </c>
    </row>
    <row r="85" spans="1:1" x14ac:dyDescent="0.25">
      <c r="A85" t="s">
        <v>197</v>
      </c>
    </row>
    <row r="86" spans="1:1" x14ac:dyDescent="0.25">
      <c r="A86" t="s">
        <v>198</v>
      </c>
    </row>
    <row r="87" spans="1:1" x14ac:dyDescent="0.25">
      <c r="A87" t="s">
        <v>199</v>
      </c>
    </row>
    <row r="88" spans="1:1" x14ac:dyDescent="0.25">
      <c r="A88" t="s">
        <v>200</v>
      </c>
    </row>
    <row r="89" spans="1:1" x14ac:dyDescent="0.25">
      <c r="A89" t="s">
        <v>201</v>
      </c>
    </row>
    <row r="90" spans="1:1" x14ac:dyDescent="0.25">
      <c r="A90" t="s">
        <v>202</v>
      </c>
    </row>
    <row r="91" spans="1:1" x14ac:dyDescent="0.25">
      <c r="A91" t="s">
        <v>203</v>
      </c>
    </row>
    <row r="92" spans="1:1" x14ac:dyDescent="0.25">
      <c r="A92" t="s">
        <v>204</v>
      </c>
    </row>
    <row r="93" spans="1:1" x14ac:dyDescent="0.25">
      <c r="A93" t="s">
        <v>205</v>
      </c>
    </row>
    <row r="94" spans="1:1" x14ac:dyDescent="0.25">
      <c r="A94" t="s">
        <v>206</v>
      </c>
    </row>
    <row r="95" spans="1:1" x14ac:dyDescent="0.25">
      <c r="A95" t="s">
        <v>207</v>
      </c>
    </row>
    <row r="96" spans="1:1" x14ac:dyDescent="0.25">
      <c r="A96" t="s">
        <v>208</v>
      </c>
    </row>
    <row r="97" spans="1:1" x14ac:dyDescent="0.25">
      <c r="A97" t="s">
        <v>209</v>
      </c>
    </row>
    <row r="98" spans="1:1" x14ac:dyDescent="0.25">
      <c r="A98" t="s">
        <v>210</v>
      </c>
    </row>
    <row r="99" spans="1:1" x14ac:dyDescent="0.25">
      <c r="A99" t="s">
        <v>211</v>
      </c>
    </row>
    <row r="100" spans="1:1" x14ac:dyDescent="0.25">
      <c r="A100" t="s">
        <v>212</v>
      </c>
    </row>
    <row r="101" spans="1:1" x14ac:dyDescent="0.25">
      <c r="A101" t="s">
        <v>213</v>
      </c>
    </row>
    <row r="102" spans="1:1" x14ac:dyDescent="0.25">
      <c r="A102" t="s">
        <v>214</v>
      </c>
    </row>
    <row r="103" spans="1:1" x14ac:dyDescent="0.25">
      <c r="A103" t="s">
        <v>215</v>
      </c>
    </row>
    <row r="104" spans="1:1" x14ac:dyDescent="0.25">
      <c r="A104" t="s">
        <v>216</v>
      </c>
    </row>
    <row r="105" spans="1:1" x14ac:dyDescent="0.25">
      <c r="A105" t="s">
        <v>217</v>
      </c>
    </row>
    <row r="106" spans="1:1" x14ac:dyDescent="0.25">
      <c r="A106" t="s">
        <v>218</v>
      </c>
    </row>
    <row r="107" spans="1:1" x14ac:dyDescent="0.25">
      <c r="A107" t="s">
        <v>219</v>
      </c>
    </row>
    <row r="108" spans="1:1" x14ac:dyDescent="0.25">
      <c r="A108" t="s">
        <v>220</v>
      </c>
    </row>
    <row r="109" spans="1:1" x14ac:dyDescent="0.25">
      <c r="A109" t="s">
        <v>221</v>
      </c>
    </row>
    <row r="110" spans="1:1" x14ac:dyDescent="0.25">
      <c r="A110" t="s">
        <v>222</v>
      </c>
    </row>
    <row r="111" spans="1:1" x14ac:dyDescent="0.25">
      <c r="A111" t="s">
        <v>223</v>
      </c>
    </row>
    <row r="112" spans="1:1" x14ac:dyDescent="0.25">
      <c r="A112" t="s">
        <v>224</v>
      </c>
    </row>
    <row r="113" spans="1:1" x14ac:dyDescent="0.25">
      <c r="A113" t="s">
        <v>225</v>
      </c>
    </row>
    <row r="114" spans="1:1" x14ac:dyDescent="0.25">
      <c r="A114" t="s">
        <v>226</v>
      </c>
    </row>
    <row r="115" spans="1:1" x14ac:dyDescent="0.25">
      <c r="A115" t="s">
        <v>227</v>
      </c>
    </row>
    <row r="116" spans="1:1" x14ac:dyDescent="0.25">
      <c r="A116" t="s">
        <v>228</v>
      </c>
    </row>
    <row r="117" spans="1:1" x14ac:dyDescent="0.25">
      <c r="A117" t="s">
        <v>229</v>
      </c>
    </row>
    <row r="118" spans="1:1" x14ac:dyDescent="0.25">
      <c r="A118" t="s">
        <v>230</v>
      </c>
    </row>
    <row r="119" spans="1:1" x14ac:dyDescent="0.25">
      <c r="A119" t="s">
        <v>231</v>
      </c>
    </row>
    <row r="120" spans="1:1" x14ac:dyDescent="0.25">
      <c r="A120" t="s">
        <v>232</v>
      </c>
    </row>
    <row r="121" spans="1:1" x14ac:dyDescent="0.25">
      <c r="A121" t="s">
        <v>233</v>
      </c>
    </row>
    <row r="122" spans="1:1" x14ac:dyDescent="0.25">
      <c r="A122" t="s">
        <v>234</v>
      </c>
    </row>
    <row r="123" spans="1:1" x14ac:dyDescent="0.25">
      <c r="A123" t="s">
        <v>235</v>
      </c>
    </row>
    <row r="124" spans="1:1" x14ac:dyDescent="0.25">
      <c r="A124" t="s">
        <v>236</v>
      </c>
    </row>
    <row r="125" spans="1:1" x14ac:dyDescent="0.25">
      <c r="A125" t="s">
        <v>237</v>
      </c>
    </row>
    <row r="126" spans="1:1" x14ac:dyDescent="0.25">
      <c r="A126" t="s">
        <v>238</v>
      </c>
    </row>
    <row r="127" spans="1:1" x14ac:dyDescent="0.25">
      <c r="A127" t="s">
        <v>239</v>
      </c>
    </row>
    <row r="128" spans="1:1" x14ac:dyDescent="0.25">
      <c r="A128" t="s">
        <v>240</v>
      </c>
    </row>
    <row r="129" spans="1:1" x14ac:dyDescent="0.25">
      <c r="A129" t="s">
        <v>241</v>
      </c>
    </row>
    <row r="130" spans="1:1" x14ac:dyDescent="0.25">
      <c r="A130" t="s">
        <v>242</v>
      </c>
    </row>
    <row r="131" spans="1:1" x14ac:dyDescent="0.25">
      <c r="A131" t="s">
        <v>243</v>
      </c>
    </row>
    <row r="132" spans="1:1" x14ac:dyDescent="0.25">
      <c r="A132" t="s">
        <v>244</v>
      </c>
    </row>
    <row r="133" spans="1:1" x14ac:dyDescent="0.25">
      <c r="A133" t="s">
        <v>245</v>
      </c>
    </row>
    <row r="134" spans="1:1" x14ac:dyDescent="0.25">
      <c r="A134" t="s">
        <v>246</v>
      </c>
    </row>
    <row r="135" spans="1:1" x14ac:dyDescent="0.25">
      <c r="A135" t="s">
        <v>247</v>
      </c>
    </row>
    <row r="136" spans="1:1" x14ac:dyDescent="0.25">
      <c r="A136" t="s">
        <v>248</v>
      </c>
    </row>
    <row r="137" spans="1:1" x14ac:dyDescent="0.25">
      <c r="A137" t="s">
        <v>249</v>
      </c>
    </row>
    <row r="138" spans="1:1" x14ac:dyDescent="0.25">
      <c r="A138" t="s">
        <v>250</v>
      </c>
    </row>
    <row r="139" spans="1:1" x14ac:dyDescent="0.25">
      <c r="A139" t="s">
        <v>251</v>
      </c>
    </row>
    <row r="140" spans="1:1" x14ac:dyDescent="0.25">
      <c r="A140" t="s">
        <v>252</v>
      </c>
    </row>
    <row r="141" spans="1:1" x14ac:dyDescent="0.25">
      <c r="A141" t="s">
        <v>253</v>
      </c>
    </row>
    <row r="142" spans="1:1" x14ac:dyDescent="0.25">
      <c r="A142" t="s">
        <v>254</v>
      </c>
    </row>
    <row r="143" spans="1:1" x14ac:dyDescent="0.25">
      <c r="A143" t="s">
        <v>255</v>
      </c>
    </row>
    <row r="144" spans="1:1" x14ac:dyDescent="0.25">
      <c r="A144" t="s">
        <v>256</v>
      </c>
    </row>
    <row r="145" spans="1:1" x14ac:dyDescent="0.25">
      <c r="A145" t="s">
        <v>257</v>
      </c>
    </row>
    <row r="146" spans="1:1" x14ac:dyDescent="0.25">
      <c r="A146" t="s">
        <v>258</v>
      </c>
    </row>
    <row r="147" spans="1:1" x14ac:dyDescent="0.25">
      <c r="A147" t="s">
        <v>259</v>
      </c>
    </row>
    <row r="148" spans="1:1" x14ac:dyDescent="0.25">
      <c r="A148" t="s">
        <v>260</v>
      </c>
    </row>
    <row r="149" spans="1:1" x14ac:dyDescent="0.25">
      <c r="A149" t="s">
        <v>261</v>
      </c>
    </row>
    <row r="150" spans="1:1" x14ac:dyDescent="0.25">
      <c r="A150" t="s">
        <v>262</v>
      </c>
    </row>
    <row r="151" spans="1:1" x14ac:dyDescent="0.25">
      <c r="A151" t="s">
        <v>263</v>
      </c>
    </row>
    <row r="152" spans="1:1" x14ac:dyDescent="0.25">
      <c r="A152" t="s">
        <v>264</v>
      </c>
    </row>
    <row r="153" spans="1:1" x14ac:dyDescent="0.25">
      <c r="A153" t="s">
        <v>265</v>
      </c>
    </row>
    <row r="154" spans="1:1" x14ac:dyDescent="0.25">
      <c r="A154" t="s">
        <v>266</v>
      </c>
    </row>
    <row r="155" spans="1:1" x14ac:dyDescent="0.25">
      <c r="A155" t="s">
        <v>267</v>
      </c>
    </row>
    <row r="156" spans="1:1" x14ac:dyDescent="0.25">
      <c r="A156" t="s">
        <v>268</v>
      </c>
    </row>
    <row r="157" spans="1:1" x14ac:dyDescent="0.25">
      <c r="A157" t="s">
        <v>269</v>
      </c>
    </row>
    <row r="158" spans="1:1" x14ac:dyDescent="0.25">
      <c r="A158" t="s">
        <v>270</v>
      </c>
    </row>
    <row r="159" spans="1:1" x14ac:dyDescent="0.25">
      <c r="A159" t="s">
        <v>271</v>
      </c>
    </row>
    <row r="160" spans="1:1" x14ac:dyDescent="0.25">
      <c r="A160" t="s">
        <v>272</v>
      </c>
    </row>
  </sheetData>
  <sheetProtection algorithmName="SHA-512" hashValue="p5enIJDMOB+Ozpea87TS5ByCNl9RJcuvoiDyF2j5s3Rji0Xjxc3ZVYRVOYvms6jik/QB6diMENrh5hdKDX2Edg==" saltValue="weoo34NdhR507V95Vm7GMA==" spinCount="100000" sheet="1" objects="1" scenarios="1"/>
  <pageMargins left="0.7" right="0.7" top="0.75" bottom="0.75" header="0.3" footer="0.3"/>
  <pageSetup paperSize="9" orientation="portrait" horizontalDpi="1200" verticalDpi="1200" r:id="rId1"/>
  <headerFooter>
    <oddHeader>&amp;L&amp;Z&amp;F  [&amp;A]</oddHeader>
    <oddFooter>&amp;LPage &amp;P of &amp;N&amp;R&amp;T &amp;D</odd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Sheet62"/>
  <dimension ref="A1:L106"/>
  <sheetViews>
    <sheetView showGridLines="0" zoomScale="85" zoomScaleNormal="85" workbookViewId="0">
      <selection activeCell="I26" sqref="I26"/>
    </sheetView>
  </sheetViews>
  <sheetFormatPr defaultColWidth="10" defaultRowHeight="12.5" x14ac:dyDescent="0.25"/>
  <cols>
    <col min="1" max="1" width="31.54296875" style="27" customWidth="1"/>
    <col min="2" max="3" width="22.54296875" style="27" customWidth="1"/>
    <col min="4" max="4" width="10" style="27" customWidth="1"/>
    <col min="5" max="16384" width="10" style="27"/>
  </cols>
  <sheetData>
    <row r="1" spans="1:12" ht="20" x14ac:dyDescent="0.4">
      <c r="A1" s="39" t="s">
        <v>0</v>
      </c>
      <c r="B1" s="40"/>
      <c r="C1" s="40"/>
      <c r="D1" s="40"/>
      <c r="E1" s="40"/>
      <c r="F1" s="40"/>
      <c r="G1" s="40"/>
      <c r="H1" s="40"/>
      <c r="I1" s="40"/>
      <c r="L1" s="84"/>
    </row>
    <row r="2" spans="1:12" ht="15.5" x14ac:dyDescent="0.35">
      <c r="A2" s="41" t="str">
        <f>IF(title="&gt; Enter workbook title here","Enter workbook title in Cover sheet",title)</f>
        <v>Police_EW - Consolidated Factor Spreadsheet</v>
      </c>
      <c r="B2" s="42"/>
      <c r="C2" s="42"/>
      <c r="D2" s="42"/>
      <c r="E2" s="42"/>
      <c r="F2" s="42"/>
      <c r="G2" s="42"/>
      <c r="H2" s="42"/>
      <c r="I2" s="42"/>
    </row>
    <row r="3" spans="1:12" ht="15.5" x14ac:dyDescent="0.35">
      <c r="A3" s="43" t="str">
        <f>TABLE_FACTOR_TYPE_1&amp;" - x-"&amp;TABLE_SERIES_NUMBER_1</f>
        <v>Pension Credit - x-313</v>
      </c>
      <c r="B3" s="42"/>
      <c r="C3" s="42"/>
      <c r="D3" s="42"/>
      <c r="E3" s="42"/>
      <c r="F3" s="42"/>
      <c r="G3" s="42"/>
      <c r="H3" s="42"/>
      <c r="I3" s="42"/>
    </row>
    <row r="4" spans="1:12" x14ac:dyDescent="0.25">
      <c r="A4" s="44"/>
    </row>
    <row r="6" spans="1:12" ht="13" x14ac:dyDescent="0.3">
      <c r="A6" s="169" t="s">
        <v>610</v>
      </c>
      <c r="B6" s="73" t="s">
        <v>611</v>
      </c>
      <c r="C6" s="73"/>
    </row>
    <row r="7" spans="1:12" x14ac:dyDescent="0.25">
      <c r="A7" s="170" t="s">
        <v>274</v>
      </c>
      <c r="B7" s="74" t="s">
        <v>72</v>
      </c>
      <c r="C7" s="74"/>
    </row>
    <row r="8" spans="1:12" x14ac:dyDescent="0.25">
      <c r="A8" s="170" t="s">
        <v>275</v>
      </c>
      <c r="B8" s="74">
        <v>1987</v>
      </c>
      <c r="C8" s="74"/>
    </row>
    <row r="9" spans="1:12" x14ac:dyDescent="0.25">
      <c r="A9" s="170" t="s">
        <v>276</v>
      </c>
      <c r="B9" s="74" t="s">
        <v>402</v>
      </c>
      <c r="C9" s="74"/>
    </row>
    <row r="10" spans="1:12" x14ac:dyDescent="0.25">
      <c r="A10" s="170" t="s">
        <v>6</v>
      </c>
      <c r="B10" s="74" t="s">
        <v>403</v>
      </c>
      <c r="C10" s="74"/>
    </row>
    <row r="11" spans="1:12" x14ac:dyDescent="0.25">
      <c r="A11" s="170" t="s">
        <v>277</v>
      </c>
      <c r="B11" s="74" t="s">
        <v>367</v>
      </c>
      <c r="C11" s="74"/>
    </row>
    <row r="12" spans="1:12" x14ac:dyDescent="0.25">
      <c r="A12" s="170" t="s">
        <v>278</v>
      </c>
      <c r="B12" s="74" t="s">
        <v>291</v>
      </c>
      <c r="C12" s="74"/>
    </row>
    <row r="13" spans="1:12" x14ac:dyDescent="0.25">
      <c r="A13" s="170" t="s">
        <v>618</v>
      </c>
      <c r="B13" s="74">
        <v>2</v>
      </c>
      <c r="C13" s="74"/>
    </row>
    <row r="14" spans="1:12" x14ac:dyDescent="0.25">
      <c r="A14" s="170" t="s">
        <v>280</v>
      </c>
      <c r="B14" s="74">
        <v>313</v>
      </c>
      <c r="C14" s="74"/>
    </row>
    <row r="15" spans="1:12" x14ac:dyDescent="0.25">
      <c r="A15" s="170" t="s">
        <v>621</v>
      </c>
      <c r="B15" s="74">
        <v>313</v>
      </c>
      <c r="C15" s="74"/>
    </row>
    <row r="16" spans="1:12" x14ac:dyDescent="0.25">
      <c r="A16" s="170" t="s">
        <v>282</v>
      </c>
      <c r="B16" s="74" t="s">
        <v>405</v>
      </c>
      <c r="C16" s="74"/>
    </row>
    <row r="17" spans="1:3" ht="43.25" customHeight="1" x14ac:dyDescent="0.25">
      <c r="A17" s="79" t="s">
        <v>693</v>
      </c>
      <c r="B17" s="180"/>
      <c r="C17" s="180"/>
    </row>
    <row r="18" spans="1:3" x14ac:dyDescent="0.25">
      <c r="A18" s="170" t="s">
        <v>284</v>
      </c>
      <c r="B18" s="181" t="str">
        <f>"24 May 2023"</f>
        <v>24 May 2023</v>
      </c>
      <c r="C18" s="181"/>
    </row>
    <row r="19" spans="1:3" x14ac:dyDescent="0.25">
      <c r="A19" s="170" t="s">
        <v>285</v>
      </c>
      <c r="B19" s="181"/>
      <c r="C19" s="181"/>
    </row>
    <row r="20" spans="1:3" x14ac:dyDescent="0.25">
      <c r="A20" s="170" t="s">
        <v>286</v>
      </c>
      <c r="B20" s="74" t="s">
        <v>294</v>
      </c>
      <c r="C20" s="74"/>
    </row>
    <row r="21" spans="1:3" x14ac:dyDescent="0.25">
      <c r="A21" s="170" t="s">
        <v>287</v>
      </c>
      <c r="B21" s="74" t="s">
        <v>295</v>
      </c>
      <c r="C21" s="74"/>
    </row>
    <row r="23" spans="1:3" x14ac:dyDescent="0.25">
      <c r="B23" s="84" t="str">
        <f>HYPERLINK("#'Factor List'!A1","Back to Factor List")</f>
        <v>Back to Factor List</v>
      </c>
    </row>
    <row r="24" spans="1:3" x14ac:dyDescent="0.25">
      <c r="B24" s="84" t="str">
        <f>HYPERLINK("#'Assumptions'!A1","Assumptions")</f>
        <v>Assumptions</v>
      </c>
    </row>
    <row r="26" spans="1:3" ht="26" x14ac:dyDescent="0.25">
      <c r="A26" s="80" t="s">
        <v>694</v>
      </c>
      <c r="B26" s="80" t="s">
        <v>716</v>
      </c>
      <c r="C26" s="80" t="s">
        <v>717</v>
      </c>
    </row>
    <row r="27" spans="1:3" x14ac:dyDescent="0.25">
      <c r="A27" s="81">
        <v>16</v>
      </c>
      <c r="B27" s="82">
        <v>11.22</v>
      </c>
      <c r="C27" s="82">
        <v>11.22</v>
      </c>
    </row>
    <row r="28" spans="1:3" x14ac:dyDescent="0.25">
      <c r="A28" s="81">
        <v>17</v>
      </c>
      <c r="B28" s="82">
        <v>11.39</v>
      </c>
      <c r="C28" s="82">
        <v>11.39</v>
      </c>
    </row>
    <row r="29" spans="1:3" x14ac:dyDescent="0.25">
      <c r="A29" s="81">
        <v>18</v>
      </c>
      <c r="B29" s="82">
        <v>11.56</v>
      </c>
      <c r="C29" s="82">
        <v>11.56</v>
      </c>
    </row>
    <row r="30" spans="1:3" x14ac:dyDescent="0.25">
      <c r="A30" s="81">
        <v>19</v>
      </c>
      <c r="B30" s="82">
        <v>11.73</v>
      </c>
      <c r="C30" s="82">
        <v>11.73</v>
      </c>
    </row>
    <row r="31" spans="1:3" x14ac:dyDescent="0.25">
      <c r="A31" s="81">
        <v>20</v>
      </c>
      <c r="B31" s="82">
        <v>11.91</v>
      </c>
      <c r="C31" s="82">
        <v>11.91</v>
      </c>
    </row>
    <row r="32" spans="1:3" x14ac:dyDescent="0.25">
      <c r="A32" s="81">
        <v>21</v>
      </c>
      <c r="B32" s="82">
        <v>12.08</v>
      </c>
      <c r="C32" s="82">
        <v>12.08</v>
      </c>
    </row>
    <row r="33" spans="1:3" x14ac:dyDescent="0.25">
      <c r="A33" s="81">
        <v>22</v>
      </c>
      <c r="B33" s="82">
        <v>12.26</v>
      </c>
      <c r="C33" s="82">
        <v>12.26</v>
      </c>
    </row>
    <row r="34" spans="1:3" x14ac:dyDescent="0.25">
      <c r="A34" s="81">
        <v>23</v>
      </c>
      <c r="B34" s="82">
        <v>12.45</v>
      </c>
      <c r="C34" s="82">
        <v>12.45</v>
      </c>
    </row>
    <row r="35" spans="1:3" x14ac:dyDescent="0.25">
      <c r="A35" s="81">
        <v>24</v>
      </c>
      <c r="B35" s="82">
        <v>12.63</v>
      </c>
      <c r="C35" s="82">
        <v>12.63</v>
      </c>
    </row>
    <row r="36" spans="1:3" x14ac:dyDescent="0.25">
      <c r="A36" s="81">
        <v>25</v>
      </c>
      <c r="B36" s="82">
        <v>12.82</v>
      </c>
      <c r="C36" s="82">
        <v>12.82</v>
      </c>
    </row>
    <row r="37" spans="1:3" x14ac:dyDescent="0.25">
      <c r="A37" s="81">
        <v>26</v>
      </c>
      <c r="B37" s="82">
        <v>13.01</v>
      </c>
      <c r="C37" s="82">
        <v>13.01</v>
      </c>
    </row>
    <row r="38" spans="1:3" x14ac:dyDescent="0.25">
      <c r="A38" s="81">
        <v>27</v>
      </c>
      <c r="B38" s="82">
        <v>13.21</v>
      </c>
      <c r="C38" s="82">
        <v>13.21</v>
      </c>
    </row>
    <row r="39" spans="1:3" x14ac:dyDescent="0.25">
      <c r="A39" s="81">
        <v>28</v>
      </c>
      <c r="B39" s="82">
        <v>13.4</v>
      </c>
      <c r="C39" s="82">
        <v>13.4</v>
      </c>
    </row>
    <row r="40" spans="1:3" x14ac:dyDescent="0.25">
      <c r="A40" s="81">
        <v>29</v>
      </c>
      <c r="B40" s="82">
        <v>13.6</v>
      </c>
      <c r="C40" s="82">
        <v>13.6</v>
      </c>
    </row>
    <row r="41" spans="1:3" x14ac:dyDescent="0.25">
      <c r="A41" s="81">
        <v>30</v>
      </c>
      <c r="B41" s="82">
        <v>13.81</v>
      </c>
      <c r="C41" s="82">
        <v>13.81</v>
      </c>
    </row>
    <row r="42" spans="1:3" x14ac:dyDescent="0.25">
      <c r="A42" s="81">
        <v>31</v>
      </c>
      <c r="B42" s="82">
        <v>14.02</v>
      </c>
      <c r="C42" s="82">
        <v>14.02</v>
      </c>
    </row>
    <row r="43" spans="1:3" x14ac:dyDescent="0.25">
      <c r="A43" s="81">
        <v>32</v>
      </c>
      <c r="B43" s="82">
        <v>14.23</v>
      </c>
      <c r="C43" s="82">
        <v>14.23</v>
      </c>
    </row>
    <row r="44" spans="1:3" x14ac:dyDescent="0.25">
      <c r="A44" s="81">
        <v>33</v>
      </c>
      <c r="B44" s="82">
        <v>14.44</v>
      </c>
      <c r="C44" s="82">
        <v>14.44</v>
      </c>
    </row>
    <row r="45" spans="1:3" x14ac:dyDescent="0.25">
      <c r="A45" s="81">
        <v>34</v>
      </c>
      <c r="B45" s="82">
        <v>14.66</v>
      </c>
      <c r="C45" s="82">
        <v>14.66</v>
      </c>
    </row>
    <row r="46" spans="1:3" x14ac:dyDescent="0.25">
      <c r="A46" s="81">
        <v>35</v>
      </c>
      <c r="B46" s="82">
        <v>14.88</v>
      </c>
      <c r="C46" s="82">
        <v>14.88</v>
      </c>
    </row>
    <row r="47" spans="1:3" x14ac:dyDescent="0.25">
      <c r="A47" s="81">
        <v>36</v>
      </c>
      <c r="B47" s="82">
        <v>15.1</v>
      </c>
      <c r="C47" s="82">
        <v>15.1</v>
      </c>
    </row>
    <row r="48" spans="1:3" x14ac:dyDescent="0.25">
      <c r="A48" s="81">
        <v>37</v>
      </c>
      <c r="B48" s="82">
        <v>15.33</v>
      </c>
      <c r="C48" s="82">
        <v>15.33</v>
      </c>
    </row>
    <row r="49" spans="1:3" x14ac:dyDescent="0.25">
      <c r="A49" s="81">
        <v>38</v>
      </c>
      <c r="B49" s="82">
        <v>15.56</v>
      </c>
      <c r="C49" s="82">
        <v>15.56</v>
      </c>
    </row>
    <row r="50" spans="1:3" x14ac:dyDescent="0.25">
      <c r="A50" s="81">
        <v>39</v>
      </c>
      <c r="B50" s="82">
        <v>15.8</v>
      </c>
      <c r="C50" s="82">
        <v>15.8</v>
      </c>
    </row>
    <row r="51" spans="1:3" x14ac:dyDescent="0.25">
      <c r="A51" s="81">
        <v>40</v>
      </c>
      <c r="B51" s="82">
        <v>16.04</v>
      </c>
      <c r="C51" s="82">
        <v>16.04</v>
      </c>
    </row>
    <row r="52" spans="1:3" x14ac:dyDescent="0.25">
      <c r="A52" s="81">
        <v>41</v>
      </c>
      <c r="B52" s="82">
        <v>16.28</v>
      </c>
      <c r="C52" s="82">
        <v>16.28</v>
      </c>
    </row>
    <row r="53" spans="1:3" x14ac:dyDescent="0.25">
      <c r="A53" s="81">
        <v>42</v>
      </c>
      <c r="B53" s="82">
        <v>16.53</v>
      </c>
      <c r="C53" s="82">
        <v>16.53</v>
      </c>
    </row>
    <row r="54" spans="1:3" x14ac:dyDescent="0.25">
      <c r="A54" s="81">
        <v>43</v>
      </c>
      <c r="B54" s="82">
        <v>16.79</v>
      </c>
      <c r="C54" s="82">
        <v>16.79</v>
      </c>
    </row>
    <row r="55" spans="1:3" x14ac:dyDescent="0.25">
      <c r="A55" s="81">
        <v>44</v>
      </c>
      <c r="B55" s="82">
        <v>17.04</v>
      </c>
      <c r="C55" s="82">
        <v>17.04</v>
      </c>
    </row>
    <row r="56" spans="1:3" x14ac:dyDescent="0.25">
      <c r="A56" s="81">
        <v>45</v>
      </c>
      <c r="B56" s="82">
        <v>17.309999999999999</v>
      </c>
      <c r="C56" s="82">
        <v>17.309999999999999</v>
      </c>
    </row>
    <row r="57" spans="1:3" x14ac:dyDescent="0.25">
      <c r="A57" s="81">
        <v>46</v>
      </c>
      <c r="B57" s="82">
        <v>17.57</v>
      </c>
      <c r="C57" s="82">
        <v>17.57</v>
      </c>
    </row>
    <row r="58" spans="1:3" x14ac:dyDescent="0.25">
      <c r="A58" s="81">
        <v>47</v>
      </c>
      <c r="B58" s="82">
        <v>17.850000000000001</v>
      </c>
      <c r="C58" s="82">
        <v>17.850000000000001</v>
      </c>
    </row>
    <row r="59" spans="1:3" x14ac:dyDescent="0.25">
      <c r="A59" s="81">
        <v>48</v>
      </c>
      <c r="B59" s="82">
        <v>18.13</v>
      </c>
      <c r="C59" s="82">
        <v>18.13</v>
      </c>
    </row>
    <row r="60" spans="1:3" x14ac:dyDescent="0.25">
      <c r="A60" s="81">
        <v>49</v>
      </c>
      <c r="B60" s="82">
        <v>18.41</v>
      </c>
      <c r="C60" s="82">
        <v>18.41</v>
      </c>
    </row>
    <row r="61" spans="1:3" x14ac:dyDescent="0.25">
      <c r="A61" s="81">
        <v>50</v>
      </c>
      <c r="B61" s="82">
        <v>18.7</v>
      </c>
      <c r="C61" s="82">
        <v>18.7</v>
      </c>
    </row>
    <row r="62" spans="1:3" x14ac:dyDescent="0.25">
      <c r="A62" s="81">
        <v>51</v>
      </c>
      <c r="B62" s="82">
        <v>19</v>
      </c>
      <c r="C62" s="82">
        <v>19</v>
      </c>
    </row>
    <row r="63" spans="1:3" x14ac:dyDescent="0.25">
      <c r="A63" s="81">
        <v>52</v>
      </c>
      <c r="B63" s="82">
        <v>19.309999999999999</v>
      </c>
      <c r="C63" s="82">
        <v>19.309999999999999</v>
      </c>
    </row>
    <row r="64" spans="1:3" x14ac:dyDescent="0.25">
      <c r="A64" s="81">
        <v>53</v>
      </c>
      <c r="B64" s="82">
        <v>19.62</v>
      </c>
      <c r="C64" s="82">
        <v>19.62</v>
      </c>
    </row>
    <row r="65" spans="1:3" x14ac:dyDescent="0.25">
      <c r="A65" s="81">
        <v>54</v>
      </c>
      <c r="B65" s="82">
        <v>19.940000000000001</v>
      </c>
      <c r="C65" s="82">
        <v>19.940000000000001</v>
      </c>
    </row>
    <row r="66" spans="1:3" x14ac:dyDescent="0.25">
      <c r="A66" s="81">
        <v>55</v>
      </c>
      <c r="B66" s="82">
        <v>20.27</v>
      </c>
      <c r="C66" s="82">
        <v>20.27</v>
      </c>
    </row>
    <row r="67" spans="1:3" x14ac:dyDescent="0.25">
      <c r="A67" s="81">
        <v>56</v>
      </c>
      <c r="B67" s="82">
        <v>20.61</v>
      </c>
      <c r="C67" s="82">
        <v>20.61</v>
      </c>
    </row>
    <row r="68" spans="1:3" x14ac:dyDescent="0.25">
      <c r="A68" s="81">
        <v>57</v>
      </c>
      <c r="B68" s="82">
        <v>20.95</v>
      </c>
      <c r="C68" s="82">
        <v>20.95</v>
      </c>
    </row>
    <row r="69" spans="1:3" x14ac:dyDescent="0.25">
      <c r="A69" s="81">
        <v>58</v>
      </c>
      <c r="B69" s="82">
        <v>21.31</v>
      </c>
      <c r="C69" s="82">
        <v>21.31</v>
      </c>
    </row>
    <row r="70" spans="1:3" x14ac:dyDescent="0.25">
      <c r="A70" s="81">
        <v>59</v>
      </c>
      <c r="B70" s="82">
        <v>21.68</v>
      </c>
      <c r="C70" s="82">
        <v>21.68</v>
      </c>
    </row>
    <row r="71" spans="1:3" x14ac:dyDescent="0.25">
      <c r="A71" s="81">
        <v>60</v>
      </c>
      <c r="B71" s="82">
        <v>21.56</v>
      </c>
      <c r="C71" s="82">
        <v>21.56</v>
      </c>
    </row>
    <row r="72" spans="1:3" x14ac:dyDescent="0.25">
      <c r="A72" s="81">
        <v>61</v>
      </c>
      <c r="B72" s="82">
        <v>20.94</v>
      </c>
      <c r="C72" s="82">
        <v>20.94</v>
      </c>
    </row>
    <row r="73" spans="1:3" x14ac:dyDescent="0.25">
      <c r="A73" s="81">
        <v>62</v>
      </c>
      <c r="B73" s="82">
        <v>20.309999999999999</v>
      </c>
      <c r="C73" s="82">
        <v>20.309999999999999</v>
      </c>
    </row>
    <row r="74" spans="1:3" x14ac:dyDescent="0.25">
      <c r="A74" s="81">
        <v>63</v>
      </c>
      <c r="B74" s="82">
        <v>19.68</v>
      </c>
      <c r="C74" s="82">
        <v>19.68</v>
      </c>
    </row>
    <row r="75" spans="1:3" x14ac:dyDescent="0.25">
      <c r="A75" s="81">
        <v>64</v>
      </c>
      <c r="B75" s="82">
        <v>19.04</v>
      </c>
      <c r="C75" s="82">
        <v>19.04</v>
      </c>
    </row>
    <row r="76" spans="1:3" x14ac:dyDescent="0.25">
      <c r="A76" s="81">
        <v>65</v>
      </c>
      <c r="B76" s="82">
        <v>18.399999999999999</v>
      </c>
      <c r="C76" s="82">
        <v>18.399999999999999</v>
      </c>
    </row>
    <row r="77" spans="1:3" x14ac:dyDescent="0.25">
      <c r="A77" s="81">
        <v>66</v>
      </c>
      <c r="B77" s="82">
        <v>17.760000000000002</v>
      </c>
      <c r="C77" s="82">
        <v>17.760000000000002</v>
      </c>
    </row>
    <row r="78" spans="1:3" x14ac:dyDescent="0.25">
      <c r="A78" s="81">
        <v>67</v>
      </c>
      <c r="B78" s="82">
        <v>17.11</v>
      </c>
      <c r="C78" s="82">
        <v>17.11</v>
      </c>
    </row>
    <row r="79" spans="1:3" x14ac:dyDescent="0.25">
      <c r="A79" s="81">
        <v>68</v>
      </c>
      <c r="B79" s="82">
        <v>16.46</v>
      </c>
      <c r="C79" s="82">
        <v>16.46</v>
      </c>
    </row>
    <row r="80" spans="1:3" x14ac:dyDescent="0.25">
      <c r="A80" s="81">
        <v>69</v>
      </c>
      <c r="B80" s="82">
        <v>15.8</v>
      </c>
      <c r="C80" s="82">
        <v>15.8</v>
      </c>
    </row>
    <row r="81" spans="1:3" x14ac:dyDescent="0.25">
      <c r="A81" s="81">
        <v>70</v>
      </c>
      <c r="B81" s="82">
        <v>15.15</v>
      </c>
      <c r="C81" s="82">
        <v>15.15</v>
      </c>
    </row>
    <row r="82" spans="1:3" x14ac:dyDescent="0.25">
      <c r="A82" s="81">
        <v>71</v>
      </c>
      <c r="B82" s="82">
        <v>14.49</v>
      </c>
      <c r="C82" s="82">
        <v>14.49</v>
      </c>
    </row>
    <row r="83" spans="1:3" x14ac:dyDescent="0.25">
      <c r="A83" s="81">
        <v>72</v>
      </c>
      <c r="B83" s="82">
        <v>13.83</v>
      </c>
      <c r="C83" s="82">
        <v>13.83</v>
      </c>
    </row>
    <row r="84" spans="1:3" x14ac:dyDescent="0.25">
      <c r="A84" s="81">
        <v>73</v>
      </c>
      <c r="B84" s="82">
        <v>13.18</v>
      </c>
      <c r="C84" s="82">
        <v>13.18</v>
      </c>
    </row>
    <row r="85" spans="1:3" x14ac:dyDescent="0.25">
      <c r="A85" s="81">
        <v>74</v>
      </c>
      <c r="B85" s="82">
        <v>12.53</v>
      </c>
      <c r="C85" s="82">
        <v>12.53</v>
      </c>
    </row>
    <row r="86" spans="1:3" x14ac:dyDescent="0.25">
      <c r="A86" s="81">
        <v>75</v>
      </c>
      <c r="B86" s="82">
        <v>11.88</v>
      </c>
      <c r="C86" s="82">
        <v>11.88</v>
      </c>
    </row>
    <row r="87" spans="1:3" x14ac:dyDescent="0.25">
      <c r="A87" s="81">
        <v>76</v>
      </c>
      <c r="B87" s="82">
        <v>11.23</v>
      </c>
      <c r="C87" s="82">
        <v>11.23</v>
      </c>
    </row>
    <row r="88" spans="1:3" x14ac:dyDescent="0.25">
      <c r="A88" s="81">
        <v>77</v>
      </c>
      <c r="B88" s="82">
        <v>10.6</v>
      </c>
      <c r="C88" s="82">
        <v>10.6</v>
      </c>
    </row>
    <row r="89" spans="1:3" x14ac:dyDescent="0.25">
      <c r="A89" s="81">
        <v>78</v>
      </c>
      <c r="B89" s="82">
        <v>9.9700000000000006</v>
      </c>
      <c r="C89" s="82">
        <v>9.9700000000000006</v>
      </c>
    </row>
    <row r="90" spans="1:3" x14ac:dyDescent="0.25">
      <c r="A90" s="81">
        <v>79</v>
      </c>
      <c r="B90" s="82">
        <v>9.36</v>
      </c>
      <c r="C90" s="82">
        <v>9.36</v>
      </c>
    </row>
    <row r="91" spans="1:3" x14ac:dyDescent="0.25">
      <c r="A91" s="81">
        <v>80</v>
      </c>
      <c r="B91" s="82">
        <v>8.76</v>
      </c>
      <c r="C91" s="82">
        <v>8.76</v>
      </c>
    </row>
    <row r="92" spans="1:3" x14ac:dyDescent="0.25">
      <c r="A92" s="81">
        <v>81</v>
      </c>
      <c r="B92" s="82">
        <v>8.18</v>
      </c>
      <c r="C92" s="82">
        <v>8.18</v>
      </c>
    </row>
    <row r="93" spans="1:3" x14ac:dyDescent="0.25">
      <c r="A93" s="81">
        <v>82</v>
      </c>
      <c r="B93" s="82">
        <v>7.61</v>
      </c>
      <c r="C93" s="82">
        <v>7.61</v>
      </c>
    </row>
    <row r="94" spans="1:3" x14ac:dyDescent="0.25">
      <c r="A94" s="81">
        <v>83</v>
      </c>
      <c r="B94" s="82">
        <v>7.07</v>
      </c>
      <c r="C94" s="82">
        <v>7.07</v>
      </c>
    </row>
    <row r="95" spans="1:3" x14ac:dyDescent="0.25">
      <c r="A95" s="81">
        <v>84</v>
      </c>
      <c r="B95" s="82">
        <v>6.55</v>
      </c>
      <c r="C95" s="82">
        <v>6.55</v>
      </c>
    </row>
    <row r="96" spans="1:3" x14ac:dyDescent="0.25">
      <c r="A96" s="81">
        <v>85</v>
      </c>
      <c r="B96" s="82">
        <v>6.06</v>
      </c>
      <c r="C96" s="82">
        <v>6.06</v>
      </c>
    </row>
    <row r="97" spans="1:3" x14ac:dyDescent="0.25">
      <c r="A97" s="81">
        <v>86</v>
      </c>
      <c r="B97" s="82">
        <v>5.58</v>
      </c>
      <c r="C97" s="82">
        <v>5.58</v>
      </c>
    </row>
    <row r="98" spans="1:3" x14ac:dyDescent="0.25">
      <c r="A98" s="81">
        <v>87</v>
      </c>
      <c r="B98" s="82">
        <v>5.14</v>
      </c>
      <c r="C98" s="82">
        <v>5.14</v>
      </c>
    </row>
    <row r="99" spans="1:3" x14ac:dyDescent="0.25">
      <c r="A99" s="81">
        <v>88</v>
      </c>
      <c r="B99" s="82">
        <v>4.7300000000000004</v>
      </c>
      <c r="C99" s="82">
        <v>4.7300000000000004</v>
      </c>
    </row>
    <row r="100" spans="1:3" x14ac:dyDescent="0.25">
      <c r="A100" s="81">
        <v>89</v>
      </c>
      <c r="B100" s="82">
        <v>4.34</v>
      </c>
      <c r="C100" s="82">
        <v>4.34</v>
      </c>
    </row>
    <row r="101" spans="1:3" x14ac:dyDescent="0.25">
      <c r="A101" s="81">
        <v>90</v>
      </c>
      <c r="B101" s="82">
        <v>3.99</v>
      </c>
      <c r="C101" s="82">
        <v>3.99</v>
      </c>
    </row>
    <row r="102" spans="1:3" x14ac:dyDescent="0.25">
      <c r="A102" s="81">
        <v>91</v>
      </c>
      <c r="B102" s="82">
        <v>3.66</v>
      </c>
      <c r="C102" s="82">
        <v>3.66</v>
      </c>
    </row>
    <row r="103" spans="1:3" x14ac:dyDescent="0.25">
      <c r="A103" s="81">
        <v>92</v>
      </c>
      <c r="B103" s="82">
        <v>3.36</v>
      </c>
      <c r="C103" s="82">
        <v>3.36</v>
      </c>
    </row>
    <row r="104" spans="1:3" x14ac:dyDescent="0.25">
      <c r="A104" s="81">
        <v>93</v>
      </c>
      <c r="B104" s="82">
        <v>3.09</v>
      </c>
      <c r="C104" s="82">
        <v>3.09</v>
      </c>
    </row>
    <row r="105" spans="1:3" x14ac:dyDescent="0.25">
      <c r="A105" s="81">
        <v>94</v>
      </c>
      <c r="B105" s="82">
        <v>2.84</v>
      </c>
      <c r="C105" s="82">
        <v>2.84</v>
      </c>
    </row>
    <row r="106" spans="1:3" x14ac:dyDescent="0.25">
      <c r="A106" s="81">
        <v>95</v>
      </c>
      <c r="B106" s="82">
        <v>2.62</v>
      </c>
      <c r="C106" s="82">
        <v>2.62</v>
      </c>
    </row>
  </sheetData>
  <sheetProtection algorithmName="SHA-512" hashValue="LyM5hnJJ8SV15jb1mkCxl78vRj3u0+JGwL9POZbSlfaqcsjX3/HI0P0fy4gxiMxZTzVyi0wVXM9dLlfD47uzQg==" saltValue="q+JbranofxPbLevl1Th9JA==" spinCount="100000" sheet="1" objects="1" scenarios="1"/>
  <conditionalFormatting sqref="A6:A21">
    <cfRule type="expression" dxfId="595" priority="7" stopIfTrue="1">
      <formula>MOD(ROW(),2)=0</formula>
    </cfRule>
    <cfRule type="expression" dxfId="594" priority="8" stopIfTrue="1">
      <formula>MOD(ROW(),2)&lt;&gt;0</formula>
    </cfRule>
  </conditionalFormatting>
  <conditionalFormatting sqref="A26:A106">
    <cfRule type="expression" dxfId="593" priority="17" stopIfTrue="1">
      <formula>MOD(ROW(),2)=0</formula>
    </cfRule>
    <cfRule type="expression" dxfId="592" priority="18" stopIfTrue="1">
      <formula>MOD(ROW(),2)&lt;&gt;0</formula>
    </cfRule>
  </conditionalFormatting>
  <conditionalFormatting sqref="B6:C21">
    <cfRule type="expression" dxfId="591" priority="1" stopIfTrue="1">
      <formula>MOD(ROW(),2)=0</formula>
    </cfRule>
    <cfRule type="expression" dxfId="590" priority="2" stopIfTrue="1">
      <formula>MOD(ROW(),2)&lt;&gt;0</formula>
    </cfRule>
  </conditionalFormatting>
  <conditionalFormatting sqref="B26:C106">
    <cfRule type="expression" dxfId="589" priority="19" stopIfTrue="1">
      <formula>MOD(ROW(),2)=0</formula>
    </cfRule>
    <cfRule type="expression" dxfId="588" priority="20"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Sheet63"/>
  <dimension ref="A1:L105"/>
  <sheetViews>
    <sheetView showGridLines="0" zoomScale="85" zoomScaleNormal="85" workbookViewId="0">
      <selection activeCell="I26" sqref="I26"/>
    </sheetView>
  </sheetViews>
  <sheetFormatPr defaultColWidth="10" defaultRowHeight="12.5" x14ac:dyDescent="0.25"/>
  <cols>
    <col min="1" max="1" width="31.54296875" style="27" customWidth="1"/>
    <col min="2" max="5" width="22.54296875" style="27" customWidth="1"/>
    <col min="6" max="16384" width="10" style="27"/>
  </cols>
  <sheetData>
    <row r="1" spans="1:12" ht="20" x14ac:dyDescent="0.4">
      <c r="A1" s="39" t="s">
        <v>0</v>
      </c>
      <c r="B1" s="40"/>
      <c r="C1" s="40"/>
      <c r="D1" s="40"/>
      <c r="E1" s="40"/>
      <c r="F1" s="40"/>
      <c r="G1" s="40"/>
      <c r="H1" s="40"/>
      <c r="I1" s="40"/>
      <c r="L1" s="84"/>
    </row>
    <row r="2" spans="1:12" ht="15.5" x14ac:dyDescent="0.35">
      <c r="A2" s="41" t="str">
        <f>IF(title="&gt; Enter workbook title here","Enter workbook title in Cover sheet",title)</f>
        <v>Police_EW - Consolidated Factor Spreadsheet</v>
      </c>
      <c r="B2" s="42"/>
      <c r="C2" s="42"/>
      <c r="D2" s="42"/>
      <c r="E2" s="42"/>
      <c r="F2" s="42"/>
      <c r="G2" s="42"/>
      <c r="H2" s="42"/>
      <c r="I2" s="42"/>
    </row>
    <row r="3" spans="1:12" ht="15.5" x14ac:dyDescent="0.35">
      <c r="A3" s="43" t="str">
        <f>TABLE_FACTOR_TYPE_1&amp;" - x-"&amp;TABLE_SERIES_NUMBER_1</f>
        <v>Pension Credit - x-314</v>
      </c>
      <c r="B3" s="42"/>
      <c r="C3" s="42"/>
      <c r="D3" s="42"/>
      <c r="E3" s="42"/>
      <c r="F3" s="42"/>
      <c r="G3" s="42"/>
      <c r="H3" s="42"/>
      <c r="I3" s="42"/>
    </row>
    <row r="4" spans="1:12" x14ac:dyDescent="0.25">
      <c r="A4" s="44"/>
    </row>
    <row r="6" spans="1:12" ht="13" x14ac:dyDescent="0.3">
      <c r="A6" s="169" t="s">
        <v>610</v>
      </c>
      <c r="B6" s="73" t="s">
        <v>611</v>
      </c>
      <c r="C6" s="73"/>
      <c r="D6" s="168"/>
      <c r="E6" s="168"/>
    </row>
    <row r="7" spans="1:12" x14ac:dyDescent="0.25">
      <c r="A7" s="170" t="s">
        <v>274</v>
      </c>
      <c r="B7" s="74" t="s">
        <v>72</v>
      </c>
      <c r="C7" s="74"/>
      <c r="D7" s="168"/>
      <c r="E7" s="168"/>
    </row>
    <row r="8" spans="1:12" x14ac:dyDescent="0.25">
      <c r="A8" s="170" t="s">
        <v>275</v>
      </c>
      <c r="B8" s="74">
        <v>2006</v>
      </c>
      <c r="C8" s="74"/>
      <c r="D8" s="168"/>
      <c r="E8" s="168"/>
    </row>
    <row r="9" spans="1:12" x14ac:dyDescent="0.25">
      <c r="A9" s="170" t="s">
        <v>276</v>
      </c>
      <c r="B9" s="74" t="s">
        <v>402</v>
      </c>
      <c r="C9" s="74"/>
      <c r="D9" s="168"/>
      <c r="E9" s="168"/>
    </row>
    <row r="10" spans="1:12" x14ac:dyDescent="0.25">
      <c r="A10" s="170" t="s">
        <v>6</v>
      </c>
      <c r="B10" s="74" t="s">
        <v>403</v>
      </c>
      <c r="C10" s="74"/>
      <c r="D10" s="168"/>
      <c r="E10" s="168"/>
    </row>
    <row r="11" spans="1:12" x14ac:dyDescent="0.25">
      <c r="A11" s="170" t="s">
        <v>277</v>
      </c>
      <c r="B11" s="74" t="s">
        <v>367</v>
      </c>
      <c r="C11" s="74"/>
      <c r="D11" s="168"/>
      <c r="E11" s="168"/>
    </row>
    <row r="12" spans="1:12" x14ac:dyDescent="0.25">
      <c r="A12" s="170" t="s">
        <v>278</v>
      </c>
      <c r="B12" s="74" t="s">
        <v>291</v>
      </c>
      <c r="C12" s="74"/>
      <c r="D12" s="168"/>
      <c r="E12" s="168"/>
    </row>
    <row r="13" spans="1:12" x14ac:dyDescent="0.25">
      <c r="A13" s="170" t="s">
        <v>618</v>
      </c>
      <c r="B13" s="74">
        <v>1</v>
      </c>
      <c r="C13" s="74"/>
      <c r="D13" s="168"/>
      <c r="E13" s="168"/>
    </row>
    <row r="14" spans="1:12" x14ac:dyDescent="0.25">
      <c r="A14" s="170" t="s">
        <v>280</v>
      </c>
      <c r="B14" s="74">
        <v>314</v>
      </c>
      <c r="C14" s="74"/>
      <c r="D14" s="168"/>
      <c r="E14" s="168"/>
    </row>
    <row r="15" spans="1:12" x14ac:dyDescent="0.25">
      <c r="A15" s="170" t="s">
        <v>621</v>
      </c>
      <c r="B15" s="74">
        <v>314</v>
      </c>
      <c r="C15" s="74"/>
      <c r="D15" s="168"/>
      <c r="E15" s="168"/>
    </row>
    <row r="16" spans="1:12" x14ac:dyDescent="0.25">
      <c r="A16" s="170" t="s">
        <v>282</v>
      </c>
      <c r="B16" s="74" t="s">
        <v>407</v>
      </c>
      <c r="C16" s="74"/>
      <c r="D16" s="168"/>
      <c r="E16" s="168"/>
    </row>
    <row r="17" spans="1:5" ht="32.15" customHeight="1" x14ac:dyDescent="0.25">
      <c r="A17" s="79" t="s">
        <v>693</v>
      </c>
      <c r="B17" s="180"/>
      <c r="C17" s="180"/>
      <c r="D17" s="168"/>
      <c r="E17" s="168"/>
    </row>
    <row r="18" spans="1:5" x14ac:dyDescent="0.25">
      <c r="A18" s="170" t="s">
        <v>284</v>
      </c>
      <c r="B18" s="181" t="str">
        <f>"24 May 2023"</f>
        <v>24 May 2023</v>
      </c>
      <c r="C18" s="181"/>
      <c r="D18" s="168"/>
      <c r="E18" s="168"/>
    </row>
    <row r="19" spans="1:5" x14ac:dyDescent="0.25">
      <c r="A19" s="170" t="s">
        <v>285</v>
      </c>
      <c r="B19" s="181"/>
      <c r="C19" s="181"/>
      <c r="D19" s="168"/>
      <c r="E19" s="168"/>
    </row>
    <row r="20" spans="1:5" x14ac:dyDescent="0.25">
      <c r="A20" s="170" t="s">
        <v>286</v>
      </c>
      <c r="B20" s="74" t="s">
        <v>294</v>
      </c>
      <c r="C20" s="74"/>
      <c r="D20" s="168"/>
      <c r="E20" s="168"/>
    </row>
    <row r="21" spans="1:5" x14ac:dyDescent="0.25">
      <c r="A21" s="170" t="s">
        <v>287</v>
      </c>
      <c r="B21" s="74" t="s">
        <v>295</v>
      </c>
      <c r="C21" s="74"/>
      <c r="D21" s="168"/>
      <c r="E21" s="168"/>
    </row>
    <row r="23" spans="1:5" x14ac:dyDescent="0.25">
      <c r="B23" s="84" t="str">
        <f>HYPERLINK("#'Factor List'!A1","Back to Factor List")</f>
        <v>Back to Factor List</v>
      </c>
    </row>
    <row r="24" spans="1:5" x14ac:dyDescent="0.25">
      <c r="B24" s="84" t="str">
        <f>HYPERLINK("#'Assumptions'!A1","Assumptions")</f>
        <v>Assumptions</v>
      </c>
    </row>
    <row r="26" spans="1:5" ht="26" x14ac:dyDescent="0.25">
      <c r="A26" s="80" t="s">
        <v>694</v>
      </c>
      <c r="B26" s="80" t="s">
        <v>716</v>
      </c>
      <c r="C26" s="80" t="s">
        <v>718</v>
      </c>
      <c r="D26" s="80" t="s">
        <v>717</v>
      </c>
      <c r="E26" s="80" t="s">
        <v>719</v>
      </c>
    </row>
    <row r="27" spans="1:5" x14ac:dyDescent="0.25">
      <c r="A27" s="81">
        <v>16</v>
      </c>
      <c r="B27" s="82">
        <v>8.99</v>
      </c>
      <c r="C27" s="82">
        <v>0.44</v>
      </c>
      <c r="D27" s="82">
        <v>8.99</v>
      </c>
      <c r="E27" s="82">
        <v>0.44</v>
      </c>
    </row>
    <row r="28" spans="1:5" x14ac:dyDescent="0.25">
      <c r="A28" s="81">
        <v>17</v>
      </c>
      <c r="B28" s="82">
        <v>9.1199999999999992</v>
      </c>
      <c r="C28" s="82">
        <v>0.45</v>
      </c>
      <c r="D28" s="82">
        <v>9.1199999999999992</v>
      </c>
      <c r="E28" s="82">
        <v>0.45</v>
      </c>
    </row>
    <row r="29" spans="1:5" x14ac:dyDescent="0.25">
      <c r="A29" s="81">
        <v>18</v>
      </c>
      <c r="B29" s="82">
        <v>9.25</v>
      </c>
      <c r="C29" s="82">
        <v>0.46</v>
      </c>
      <c r="D29" s="82">
        <v>9.25</v>
      </c>
      <c r="E29" s="82">
        <v>0.46</v>
      </c>
    </row>
    <row r="30" spans="1:5" x14ac:dyDescent="0.25">
      <c r="A30" s="81">
        <v>19</v>
      </c>
      <c r="B30" s="82">
        <v>9.39</v>
      </c>
      <c r="C30" s="82">
        <v>0.46</v>
      </c>
      <c r="D30" s="82">
        <v>9.39</v>
      </c>
      <c r="E30" s="82">
        <v>0.46</v>
      </c>
    </row>
    <row r="31" spans="1:5" x14ac:dyDescent="0.25">
      <c r="A31" s="81">
        <v>20</v>
      </c>
      <c r="B31" s="82">
        <v>9.52</v>
      </c>
      <c r="C31" s="82">
        <v>0.47</v>
      </c>
      <c r="D31" s="82">
        <v>9.52</v>
      </c>
      <c r="E31" s="82">
        <v>0.47</v>
      </c>
    </row>
    <row r="32" spans="1:5" x14ac:dyDescent="0.25">
      <c r="A32" s="81">
        <v>21</v>
      </c>
      <c r="B32" s="82">
        <v>9.66</v>
      </c>
      <c r="C32" s="82">
        <v>0.48</v>
      </c>
      <c r="D32" s="82">
        <v>9.66</v>
      </c>
      <c r="E32" s="82">
        <v>0.48</v>
      </c>
    </row>
    <row r="33" spans="1:5" x14ac:dyDescent="0.25">
      <c r="A33" s="81">
        <v>22</v>
      </c>
      <c r="B33" s="82">
        <v>9.8000000000000007</v>
      </c>
      <c r="C33" s="82">
        <v>0.49</v>
      </c>
      <c r="D33" s="82">
        <v>9.8000000000000007</v>
      </c>
      <c r="E33" s="82">
        <v>0.49</v>
      </c>
    </row>
    <row r="34" spans="1:5" x14ac:dyDescent="0.25">
      <c r="A34" s="81">
        <v>23</v>
      </c>
      <c r="B34" s="82">
        <v>9.94</v>
      </c>
      <c r="C34" s="82">
        <v>0.5</v>
      </c>
      <c r="D34" s="82">
        <v>9.94</v>
      </c>
      <c r="E34" s="82">
        <v>0.5</v>
      </c>
    </row>
    <row r="35" spans="1:5" x14ac:dyDescent="0.25">
      <c r="A35" s="81">
        <v>24</v>
      </c>
      <c r="B35" s="82">
        <v>10.08</v>
      </c>
      <c r="C35" s="82">
        <v>0.51</v>
      </c>
      <c r="D35" s="82">
        <v>10.08</v>
      </c>
      <c r="E35" s="82">
        <v>0.51</v>
      </c>
    </row>
    <row r="36" spans="1:5" x14ac:dyDescent="0.25">
      <c r="A36" s="81">
        <v>25</v>
      </c>
      <c r="B36" s="82">
        <v>10.23</v>
      </c>
      <c r="C36" s="82">
        <v>0.51</v>
      </c>
      <c r="D36" s="82">
        <v>10.23</v>
      </c>
      <c r="E36" s="82">
        <v>0.51</v>
      </c>
    </row>
    <row r="37" spans="1:5" x14ac:dyDescent="0.25">
      <c r="A37" s="81">
        <v>26</v>
      </c>
      <c r="B37" s="82">
        <v>10.38</v>
      </c>
      <c r="C37" s="82">
        <v>0.52</v>
      </c>
      <c r="D37" s="82">
        <v>10.38</v>
      </c>
      <c r="E37" s="82">
        <v>0.52</v>
      </c>
    </row>
    <row r="38" spans="1:5" x14ac:dyDescent="0.25">
      <c r="A38" s="81">
        <v>27</v>
      </c>
      <c r="B38" s="82">
        <v>10.53</v>
      </c>
      <c r="C38" s="82">
        <v>0.53</v>
      </c>
      <c r="D38" s="82">
        <v>10.53</v>
      </c>
      <c r="E38" s="82">
        <v>0.53</v>
      </c>
    </row>
    <row r="39" spans="1:5" x14ac:dyDescent="0.25">
      <c r="A39" s="81">
        <v>28</v>
      </c>
      <c r="B39" s="82">
        <v>10.68</v>
      </c>
      <c r="C39" s="82">
        <v>0.54</v>
      </c>
      <c r="D39" s="82">
        <v>10.68</v>
      </c>
      <c r="E39" s="82">
        <v>0.54</v>
      </c>
    </row>
    <row r="40" spans="1:5" x14ac:dyDescent="0.25">
      <c r="A40" s="81">
        <v>29</v>
      </c>
      <c r="B40" s="82">
        <v>10.83</v>
      </c>
      <c r="C40" s="82">
        <v>0.55000000000000004</v>
      </c>
      <c r="D40" s="82">
        <v>10.83</v>
      </c>
      <c r="E40" s="82">
        <v>0.55000000000000004</v>
      </c>
    </row>
    <row r="41" spans="1:5" x14ac:dyDescent="0.25">
      <c r="A41" s="81">
        <v>30</v>
      </c>
      <c r="B41" s="82">
        <v>10.99</v>
      </c>
      <c r="C41" s="82">
        <v>0.56000000000000005</v>
      </c>
      <c r="D41" s="82">
        <v>10.99</v>
      </c>
      <c r="E41" s="82">
        <v>0.56000000000000005</v>
      </c>
    </row>
    <row r="42" spans="1:5" x14ac:dyDescent="0.25">
      <c r="A42" s="81">
        <v>31</v>
      </c>
      <c r="B42" s="82">
        <v>11.15</v>
      </c>
      <c r="C42" s="82">
        <v>0.56999999999999995</v>
      </c>
      <c r="D42" s="82">
        <v>11.15</v>
      </c>
      <c r="E42" s="82">
        <v>0.56999999999999995</v>
      </c>
    </row>
    <row r="43" spans="1:5" x14ac:dyDescent="0.25">
      <c r="A43" s="81">
        <v>32</v>
      </c>
      <c r="B43" s="82">
        <v>11.31</v>
      </c>
      <c r="C43" s="82">
        <v>0.57999999999999996</v>
      </c>
      <c r="D43" s="82">
        <v>11.31</v>
      </c>
      <c r="E43" s="82">
        <v>0.57999999999999996</v>
      </c>
    </row>
    <row r="44" spans="1:5" x14ac:dyDescent="0.25">
      <c r="A44" s="81">
        <v>33</v>
      </c>
      <c r="B44" s="82">
        <v>11.47</v>
      </c>
      <c r="C44" s="82">
        <v>0.59</v>
      </c>
      <c r="D44" s="82">
        <v>11.47</v>
      </c>
      <c r="E44" s="82">
        <v>0.59</v>
      </c>
    </row>
    <row r="45" spans="1:5" x14ac:dyDescent="0.25">
      <c r="A45" s="81">
        <v>34</v>
      </c>
      <c r="B45" s="82">
        <v>11.64</v>
      </c>
      <c r="C45" s="82">
        <v>0.6</v>
      </c>
      <c r="D45" s="82">
        <v>11.64</v>
      </c>
      <c r="E45" s="82">
        <v>0.6</v>
      </c>
    </row>
    <row r="46" spans="1:5" x14ac:dyDescent="0.25">
      <c r="A46" s="81">
        <v>35</v>
      </c>
      <c r="B46" s="82">
        <v>11.81</v>
      </c>
      <c r="C46" s="82">
        <v>0.61</v>
      </c>
      <c r="D46" s="82">
        <v>11.81</v>
      </c>
      <c r="E46" s="82">
        <v>0.61</v>
      </c>
    </row>
    <row r="47" spans="1:5" x14ac:dyDescent="0.25">
      <c r="A47" s="81">
        <v>36</v>
      </c>
      <c r="B47" s="82">
        <v>11.98</v>
      </c>
      <c r="C47" s="82">
        <v>0.62</v>
      </c>
      <c r="D47" s="82">
        <v>11.98</v>
      </c>
      <c r="E47" s="82">
        <v>0.62</v>
      </c>
    </row>
    <row r="48" spans="1:5" x14ac:dyDescent="0.25">
      <c r="A48" s="81">
        <v>37</v>
      </c>
      <c r="B48" s="82">
        <v>12.16</v>
      </c>
      <c r="C48" s="82">
        <v>0.63</v>
      </c>
      <c r="D48" s="82">
        <v>12.16</v>
      </c>
      <c r="E48" s="82">
        <v>0.63</v>
      </c>
    </row>
    <row r="49" spans="1:5" x14ac:dyDescent="0.25">
      <c r="A49" s="81">
        <v>38</v>
      </c>
      <c r="B49" s="82">
        <v>12.33</v>
      </c>
      <c r="C49" s="82">
        <v>0.64</v>
      </c>
      <c r="D49" s="82">
        <v>12.33</v>
      </c>
      <c r="E49" s="82">
        <v>0.64</v>
      </c>
    </row>
    <row r="50" spans="1:5" x14ac:dyDescent="0.25">
      <c r="A50" s="81">
        <v>39</v>
      </c>
      <c r="B50" s="82">
        <v>12.51</v>
      </c>
      <c r="C50" s="82">
        <v>0.65</v>
      </c>
      <c r="D50" s="82">
        <v>12.51</v>
      </c>
      <c r="E50" s="82">
        <v>0.65</v>
      </c>
    </row>
    <row r="51" spans="1:5" x14ac:dyDescent="0.25">
      <c r="A51" s="81">
        <v>40</v>
      </c>
      <c r="B51" s="82">
        <v>12.7</v>
      </c>
      <c r="C51" s="82">
        <v>0.66</v>
      </c>
      <c r="D51" s="82">
        <v>12.7</v>
      </c>
      <c r="E51" s="82">
        <v>0.66</v>
      </c>
    </row>
    <row r="52" spans="1:5" x14ac:dyDescent="0.25">
      <c r="A52" s="81">
        <v>41</v>
      </c>
      <c r="B52" s="82">
        <v>12.88</v>
      </c>
      <c r="C52" s="82">
        <v>0.67</v>
      </c>
      <c r="D52" s="82">
        <v>12.88</v>
      </c>
      <c r="E52" s="82">
        <v>0.67</v>
      </c>
    </row>
    <row r="53" spans="1:5" x14ac:dyDescent="0.25">
      <c r="A53" s="81">
        <v>42</v>
      </c>
      <c r="B53" s="82">
        <v>13.07</v>
      </c>
      <c r="C53" s="82">
        <v>0.68</v>
      </c>
      <c r="D53" s="82">
        <v>13.07</v>
      </c>
      <c r="E53" s="82">
        <v>0.68</v>
      </c>
    </row>
    <row r="54" spans="1:5" x14ac:dyDescent="0.25">
      <c r="A54" s="81">
        <v>43</v>
      </c>
      <c r="B54" s="82">
        <v>13.27</v>
      </c>
      <c r="C54" s="82">
        <v>0.7</v>
      </c>
      <c r="D54" s="82">
        <v>13.27</v>
      </c>
      <c r="E54" s="82">
        <v>0.7</v>
      </c>
    </row>
    <row r="55" spans="1:5" x14ac:dyDescent="0.25">
      <c r="A55" s="81">
        <v>44</v>
      </c>
      <c r="B55" s="82">
        <v>13.46</v>
      </c>
      <c r="C55" s="82">
        <v>0.71</v>
      </c>
      <c r="D55" s="82">
        <v>13.46</v>
      </c>
      <c r="E55" s="82">
        <v>0.71</v>
      </c>
    </row>
    <row r="56" spans="1:5" x14ac:dyDescent="0.25">
      <c r="A56" s="81">
        <v>45</v>
      </c>
      <c r="B56" s="82">
        <v>13.66</v>
      </c>
      <c r="C56" s="82">
        <v>0.72</v>
      </c>
      <c r="D56" s="82">
        <v>13.66</v>
      </c>
      <c r="E56" s="82">
        <v>0.72</v>
      </c>
    </row>
    <row r="57" spans="1:5" x14ac:dyDescent="0.25">
      <c r="A57" s="81">
        <v>46</v>
      </c>
      <c r="B57" s="82">
        <v>13.87</v>
      </c>
      <c r="C57" s="82">
        <v>0.73</v>
      </c>
      <c r="D57" s="82">
        <v>13.87</v>
      </c>
      <c r="E57" s="82">
        <v>0.73</v>
      </c>
    </row>
    <row r="58" spans="1:5" x14ac:dyDescent="0.25">
      <c r="A58" s="81">
        <v>47</v>
      </c>
      <c r="B58" s="82">
        <v>14.07</v>
      </c>
      <c r="C58" s="82">
        <v>0.74</v>
      </c>
      <c r="D58" s="82">
        <v>14.07</v>
      </c>
      <c r="E58" s="82">
        <v>0.74</v>
      </c>
    </row>
    <row r="59" spans="1:5" x14ac:dyDescent="0.25">
      <c r="A59" s="81">
        <v>48</v>
      </c>
      <c r="B59" s="82">
        <v>14.29</v>
      </c>
      <c r="C59" s="82">
        <v>0.76</v>
      </c>
      <c r="D59" s="82">
        <v>14.29</v>
      </c>
      <c r="E59" s="82">
        <v>0.76</v>
      </c>
    </row>
    <row r="60" spans="1:5" x14ac:dyDescent="0.25">
      <c r="A60" s="81">
        <v>49</v>
      </c>
      <c r="B60" s="82">
        <v>14.5</v>
      </c>
      <c r="C60" s="82">
        <v>0.77</v>
      </c>
      <c r="D60" s="82">
        <v>14.5</v>
      </c>
      <c r="E60" s="82">
        <v>0.77</v>
      </c>
    </row>
    <row r="61" spans="1:5" x14ac:dyDescent="0.25">
      <c r="A61" s="81">
        <v>50</v>
      </c>
      <c r="B61" s="82">
        <v>14.72</v>
      </c>
      <c r="C61" s="82">
        <v>0.78</v>
      </c>
      <c r="D61" s="82">
        <v>14.72</v>
      </c>
      <c r="E61" s="82">
        <v>0.78</v>
      </c>
    </row>
    <row r="62" spans="1:5" x14ac:dyDescent="0.25">
      <c r="A62" s="81">
        <v>51</v>
      </c>
      <c r="B62" s="82">
        <v>14.95</v>
      </c>
      <c r="C62" s="82">
        <v>0.8</v>
      </c>
      <c r="D62" s="82">
        <v>14.95</v>
      </c>
      <c r="E62" s="82">
        <v>0.8</v>
      </c>
    </row>
    <row r="63" spans="1:5" x14ac:dyDescent="0.25">
      <c r="A63" s="81">
        <v>52</v>
      </c>
      <c r="B63" s="82">
        <v>15.18</v>
      </c>
      <c r="C63" s="82">
        <v>0.81</v>
      </c>
      <c r="D63" s="82">
        <v>15.18</v>
      </c>
      <c r="E63" s="82">
        <v>0.81</v>
      </c>
    </row>
    <row r="64" spans="1:5" x14ac:dyDescent="0.25">
      <c r="A64" s="81">
        <v>53</v>
      </c>
      <c r="B64" s="82">
        <v>15.42</v>
      </c>
      <c r="C64" s="82">
        <v>0.82</v>
      </c>
      <c r="D64" s="82">
        <v>15.42</v>
      </c>
      <c r="E64" s="82">
        <v>0.82</v>
      </c>
    </row>
    <row r="65" spans="1:5" x14ac:dyDescent="0.25">
      <c r="A65" s="81">
        <v>54</v>
      </c>
      <c r="B65" s="82">
        <v>15.66</v>
      </c>
      <c r="C65" s="82">
        <v>0.84</v>
      </c>
      <c r="D65" s="82">
        <v>15.66</v>
      </c>
      <c r="E65" s="82">
        <v>0.84</v>
      </c>
    </row>
    <row r="66" spans="1:5" x14ac:dyDescent="0.25">
      <c r="A66" s="81">
        <v>55</v>
      </c>
      <c r="B66" s="82">
        <v>15.91</v>
      </c>
      <c r="C66" s="82">
        <v>0.85</v>
      </c>
      <c r="D66" s="82">
        <v>15.91</v>
      </c>
      <c r="E66" s="82">
        <v>0.85</v>
      </c>
    </row>
    <row r="67" spans="1:5" x14ac:dyDescent="0.25">
      <c r="A67" s="81">
        <v>56</v>
      </c>
      <c r="B67" s="82">
        <v>16.16</v>
      </c>
      <c r="C67" s="82">
        <v>0.87</v>
      </c>
      <c r="D67" s="82">
        <v>16.16</v>
      </c>
      <c r="E67" s="82">
        <v>0.87</v>
      </c>
    </row>
    <row r="68" spans="1:5" x14ac:dyDescent="0.25">
      <c r="A68" s="81">
        <v>57</v>
      </c>
      <c r="B68" s="82">
        <v>16.420000000000002</v>
      </c>
      <c r="C68" s="82">
        <v>0.88</v>
      </c>
      <c r="D68" s="82">
        <v>16.420000000000002</v>
      </c>
      <c r="E68" s="82">
        <v>0.88</v>
      </c>
    </row>
    <row r="69" spans="1:5" x14ac:dyDescent="0.25">
      <c r="A69" s="81">
        <v>58</v>
      </c>
      <c r="B69" s="82">
        <v>16.690000000000001</v>
      </c>
      <c r="C69" s="82">
        <v>0.9</v>
      </c>
      <c r="D69" s="82">
        <v>16.690000000000001</v>
      </c>
      <c r="E69" s="82">
        <v>0.9</v>
      </c>
    </row>
    <row r="70" spans="1:5" x14ac:dyDescent="0.25">
      <c r="A70" s="81">
        <v>59</v>
      </c>
      <c r="B70" s="82">
        <v>16.97</v>
      </c>
      <c r="C70" s="82">
        <v>0.91</v>
      </c>
      <c r="D70" s="82">
        <v>16.97</v>
      </c>
      <c r="E70" s="82">
        <v>0.91</v>
      </c>
    </row>
    <row r="71" spans="1:5" x14ac:dyDescent="0.25">
      <c r="A71" s="81">
        <v>60</v>
      </c>
      <c r="B71" s="82">
        <v>17.260000000000002</v>
      </c>
      <c r="C71" s="82">
        <v>0.93</v>
      </c>
      <c r="D71" s="82">
        <v>17.260000000000002</v>
      </c>
      <c r="E71" s="82">
        <v>0.93</v>
      </c>
    </row>
    <row r="72" spans="1:5" x14ac:dyDescent="0.25">
      <c r="A72" s="81">
        <v>61</v>
      </c>
      <c r="B72" s="82">
        <v>17.57</v>
      </c>
      <c r="C72" s="82">
        <v>0.94</v>
      </c>
      <c r="D72" s="82">
        <v>17.57</v>
      </c>
      <c r="E72" s="82">
        <v>0.94</v>
      </c>
    </row>
    <row r="73" spans="1:5" x14ac:dyDescent="0.25">
      <c r="A73" s="81">
        <v>62</v>
      </c>
      <c r="B73" s="82">
        <v>17.88</v>
      </c>
      <c r="C73" s="82">
        <v>0.96</v>
      </c>
      <c r="D73" s="82">
        <v>17.88</v>
      </c>
      <c r="E73" s="82">
        <v>0.96</v>
      </c>
    </row>
    <row r="74" spans="1:5" x14ac:dyDescent="0.25">
      <c r="A74" s="81">
        <v>63</v>
      </c>
      <c r="B74" s="82">
        <v>18.21</v>
      </c>
      <c r="C74" s="82">
        <v>0.98</v>
      </c>
      <c r="D74" s="82">
        <v>18.21</v>
      </c>
      <c r="E74" s="82">
        <v>0.98</v>
      </c>
    </row>
    <row r="75" spans="1:5" x14ac:dyDescent="0.25">
      <c r="A75" s="81">
        <v>64</v>
      </c>
      <c r="B75" s="82">
        <v>18.55</v>
      </c>
      <c r="C75" s="82">
        <v>0.99</v>
      </c>
      <c r="D75" s="82">
        <v>18.55</v>
      </c>
      <c r="E75" s="82">
        <v>0.99</v>
      </c>
    </row>
    <row r="76" spans="1:5" x14ac:dyDescent="0.25">
      <c r="A76" s="81">
        <v>65</v>
      </c>
      <c r="B76" s="82">
        <v>18.399999999999999</v>
      </c>
      <c r="C76" s="82">
        <v>1</v>
      </c>
      <c r="D76" s="82">
        <v>18.399999999999999</v>
      </c>
      <c r="E76" s="82">
        <v>1</v>
      </c>
    </row>
    <row r="77" spans="1:5" x14ac:dyDescent="0.25">
      <c r="A77" s="81">
        <v>66</v>
      </c>
      <c r="B77" s="82">
        <v>17.760000000000002</v>
      </c>
      <c r="C77" s="82">
        <v>1</v>
      </c>
      <c r="D77" s="82">
        <v>17.760000000000002</v>
      </c>
      <c r="E77" s="82">
        <v>1</v>
      </c>
    </row>
    <row r="78" spans="1:5" x14ac:dyDescent="0.25">
      <c r="A78" s="81">
        <v>67</v>
      </c>
      <c r="B78" s="82">
        <v>17.11</v>
      </c>
      <c r="C78" s="82">
        <v>1</v>
      </c>
      <c r="D78" s="82">
        <v>17.11</v>
      </c>
      <c r="E78" s="82">
        <v>1</v>
      </c>
    </row>
    <row r="79" spans="1:5" x14ac:dyDescent="0.25">
      <c r="A79" s="81">
        <v>68</v>
      </c>
      <c r="B79" s="82">
        <v>16.46</v>
      </c>
      <c r="C79" s="82">
        <v>1</v>
      </c>
      <c r="D79" s="82">
        <v>16.46</v>
      </c>
      <c r="E79" s="82">
        <v>1</v>
      </c>
    </row>
    <row r="80" spans="1:5" x14ac:dyDescent="0.25">
      <c r="A80" s="81">
        <v>69</v>
      </c>
      <c r="B80" s="82">
        <v>15.8</v>
      </c>
      <c r="C80" s="82">
        <v>1</v>
      </c>
      <c r="D80" s="82">
        <v>15.8</v>
      </c>
      <c r="E80" s="82">
        <v>1</v>
      </c>
    </row>
    <row r="81" spans="1:5" x14ac:dyDescent="0.25">
      <c r="A81" s="81">
        <v>70</v>
      </c>
      <c r="B81" s="82">
        <v>15.15</v>
      </c>
      <c r="C81" s="82">
        <v>1</v>
      </c>
      <c r="D81" s="82">
        <v>15.15</v>
      </c>
      <c r="E81" s="82">
        <v>1</v>
      </c>
    </row>
    <row r="82" spans="1:5" x14ac:dyDescent="0.25">
      <c r="A82" s="81">
        <v>71</v>
      </c>
      <c r="B82" s="82">
        <v>14.49</v>
      </c>
      <c r="C82" s="82">
        <v>1</v>
      </c>
      <c r="D82" s="82">
        <v>14.49</v>
      </c>
      <c r="E82" s="82">
        <v>1</v>
      </c>
    </row>
    <row r="83" spans="1:5" x14ac:dyDescent="0.25">
      <c r="A83" s="81">
        <v>72</v>
      </c>
      <c r="B83" s="82">
        <v>13.83</v>
      </c>
      <c r="C83" s="82">
        <v>1</v>
      </c>
      <c r="D83" s="82">
        <v>13.83</v>
      </c>
      <c r="E83" s="82">
        <v>1</v>
      </c>
    </row>
    <row r="84" spans="1:5" x14ac:dyDescent="0.25">
      <c r="A84" s="81">
        <v>73</v>
      </c>
      <c r="B84" s="82">
        <v>13.18</v>
      </c>
      <c r="C84" s="82">
        <v>1</v>
      </c>
      <c r="D84" s="82">
        <v>13.18</v>
      </c>
      <c r="E84" s="82">
        <v>1</v>
      </c>
    </row>
    <row r="85" spans="1:5" x14ac:dyDescent="0.25">
      <c r="A85" s="81">
        <v>74</v>
      </c>
      <c r="B85" s="82">
        <v>12.53</v>
      </c>
      <c r="C85" s="82">
        <v>1</v>
      </c>
      <c r="D85" s="82">
        <v>12.53</v>
      </c>
      <c r="E85" s="82">
        <v>1</v>
      </c>
    </row>
    <row r="86" spans="1:5" x14ac:dyDescent="0.25">
      <c r="A86" s="81">
        <v>75</v>
      </c>
      <c r="B86" s="82">
        <v>11.88</v>
      </c>
      <c r="C86" s="82">
        <v>1</v>
      </c>
      <c r="D86" s="82">
        <v>11.88</v>
      </c>
      <c r="E86" s="82">
        <v>1</v>
      </c>
    </row>
    <row r="87" spans="1:5" x14ac:dyDescent="0.25">
      <c r="A87" s="81">
        <v>76</v>
      </c>
      <c r="B87" s="82">
        <v>11.23</v>
      </c>
      <c r="C87" s="82">
        <v>1</v>
      </c>
      <c r="D87" s="82">
        <v>11.23</v>
      </c>
      <c r="E87" s="82">
        <v>1</v>
      </c>
    </row>
    <row r="88" spans="1:5" x14ac:dyDescent="0.25">
      <c r="A88" s="81">
        <v>77</v>
      </c>
      <c r="B88" s="82">
        <v>10.6</v>
      </c>
      <c r="C88" s="82">
        <v>1</v>
      </c>
      <c r="D88" s="82">
        <v>10.6</v>
      </c>
      <c r="E88" s="82">
        <v>1</v>
      </c>
    </row>
    <row r="89" spans="1:5" x14ac:dyDescent="0.25">
      <c r="A89" s="81">
        <v>78</v>
      </c>
      <c r="B89" s="82">
        <v>9.9700000000000006</v>
      </c>
      <c r="C89" s="82">
        <v>1</v>
      </c>
      <c r="D89" s="82">
        <v>9.9700000000000006</v>
      </c>
      <c r="E89" s="82">
        <v>1</v>
      </c>
    </row>
    <row r="90" spans="1:5" x14ac:dyDescent="0.25">
      <c r="A90" s="81">
        <v>79</v>
      </c>
      <c r="B90" s="82">
        <v>9.36</v>
      </c>
      <c r="C90" s="82">
        <v>1</v>
      </c>
      <c r="D90" s="82">
        <v>9.36</v>
      </c>
      <c r="E90" s="82">
        <v>1</v>
      </c>
    </row>
    <row r="91" spans="1:5" x14ac:dyDescent="0.25">
      <c r="A91" s="81">
        <v>80</v>
      </c>
      <c r="B91" s="82">
        <v>8.76</v>
      </c>
      <c r="C91" s="82">
        <v>1</v>
      </c>
      <c r="D91" s="82">
        <v>8.76</v>
      </c>
      <c r="E91" s="82">
        <v>1</v>
      </c>
    </row>
    <row r="92" spans="1:5" x14ac:dyDescent="0.25">
      <c r="A92" s="81">
        <v>81</v>
      </c>
      <c r="B92" s="82">
        <v>8.18</v>
      </c>
      <c r="C92" s="82">
        <v>1</v>
      </c>
      <c r="D92" s="82">
        <v>8.18</v>
      </c>
      <c r="E92" s="82">
        <v>1</v>
      </c>
    </row>
    <row r="93" spans="1:5" x14ac:dyDescent="0.25">
      <c r="A93" s="81">
        <v>82</v>
      </c>
      <c r="B93" s="82">
        <v>7.61</v>
      </c>
      <c r="C93" s="82">
        <v>1</v>
      </c>
      <c r="D93" s="82">
        <v>7.61</v>
      </c>
      <c r="E93" s="82">
        <v>1</v>
      </c>
    </row>
    <row r="94" spans="1:5" x14ac:dyDescent="0.25">
      <c r="A94" s="81">
        <v>83</v>
      </c>
      <c r="B94" s="82">
        <v>7.07</v>
      </c>
      <c r="C94" s="82">
        <v>1</v>
      </c>
      <c r="D94" s="82">
        <v>7.07</v>
      </c>
      <c r="E94" s="82">
        <v>1</v>
      </c>
    </row>
    <row r="95" spans="1:5" x14ac:dyDescent="0.25">
      <c r="A95" s="81">
        <v>84</v>
      </c>
      <c r="B95" s="82">
        <v>6.55</v>
      </c>
      <c r="C95" s="82">
        <v>1</v>
      </c>
      <c r="D95" s="82">
        <v>6.55</v>
      </c>
      <c r="E95" s="82">
        <v>1</v>
      </c>
    </row>
    <row r="96" spans="1:5" x14ac:dyDescent="0.25">
      <c r="A96" s="81">
        <v>85</v>
      </c>
      <c r="B96" s="82">
        <v>6.06</v>
      </c>
      <c r="C96" s="82">
        <v>1</v>
      </c>
      <c r="D96" s="82">
        <v>6.06</v>
      </c>
      <c r="E96" s="82">
        <v>1</v>
      </c>
    </row>
    <row r="97" spans="1:5" x14ac:dyDescent="0.25">
      <c r="A97" s="81">
        <v>86</v>
      </c>
      <c r="B97" s="82">
        <v>5.58</v>
      </c>
      <c r="C97" s="82">
        <v>1</v>
      </c>
      <c r="D97" s="82">
        <v>5.58</v>
      </c>
      <c r="E97" s="82">
        <v>1</v>
      </c>
    </row>
    <row r="98" spans="1:5" x14ac:dyDescent="0.25">
      <c r="A98" s="81">
        <v>87</v>
      </c>
      <c r="B98" s="82">
        <v>5.14</v>
      </c>
      <c r="C98" s="82">
        <v>1</v>
      </c>
      <c r="D98" s="82">
        <v>5.14</v>
      </c>
      <c r="E98" s="82">
        <v>1</v>
      </c>
    </row>
    <row r="99" spans="1:5" x14ac:dyDescent="0.25">
      <c r="A99" s="81">
        <v>88</v>
      </c>
      <c r="B99" s="82">
        <v>4.7300000000000004</v>
      </c>
      <c r="C99" s="82">
        <v>1</v>
      </c>
      <c r="D99" s="82">
        <v>4.7300000000000004</v>
      </c>
      <c r="E99" s="82">
        <v>1</v>
      </c>
    </row>
    <row r="100" spans="1:5" x14ac:dyDescent="0.25">
      <c r="A100" s="81">
        <v>89</v>
      </c>
      <c r="B100" s="82">
        <v>4.34</v>
      </c>
      <c r="C100" s="82">
        <v>1</v>
      </c>
      <c r="D100" s="82">
        <v>4.34</v>
      </c>
      <c r="E100" s="82">
        <v>1</v>
      </c>
    </row>
    <row r="101" spans="1:5" x14ac:dyDescent="0.25">
      <c r="A101" s="81">
        <v>90</v>
      </c>
      <c r="B101" s="82">
        <v>3.99</v>
      </c>
      <c r="C101" s="82">
        <v>1</v>
      </c>
      <c r="D101" s="82">
        <v>3.99</v>
      </c>
      <c r="E101" s="82">
        <v>1</v>
      </c>
    </row>
    <row r="102" spans="1:5" x14ac:dyDescent="0.25">
      <c r="A102" s="81">
        <v>91</v>
      </c>
      <c r="B102" s="82">
        <v>3.66</v>
      </c>
      <c r="C102" s="82">
        <v>1</v>
      </c>
      <c r="D102" s="82">
        <v>3.66</v>
      </c>
      <c r="E102" s="82">
        <v>1</v>
      </c>
    </row>
    <row r="103" spans="1:5" x14ac:dyDescent="0.25">
      <c r="A103" s="81">
        <v>92</v>
      </c>
      <c r="B103" s="82">
        <v>3.36</v>
      </c>
      <c r="C103" s="82">
        <v>1</v>
      </c>
      <c r="D103" s="82">
        <v>3.36</v>
      </c>
      <c r="E103" s="82">
        <v>1</v>
      </c>
    </row>
    <row r="104" spans="1:5" x14ac:dyDescent="0.25">
      <c r="A104" s="81">
        <v>93</v>
      </c>
      <c r="B104" s="82">
        <v>3.09</v>
      </c>
      <c r="C104" s="82">
        <v>1</v>
      </c>
      <c r="D104" s="82">
        <v>3.09</v>
      </c>
      <c r="E104" s="82">
        <v>1</v>
      </c>
    </row>
    <row r="105" spans="1:5" x14ac:dyDescent="0.25">
      <c r="A105" s="81">
        <v>94</v>
      </c>
      <c r="B105" s="82">
        <v>2.84</v>
      </c>
      <c r="C105" s="82">
        <v>1</v>
      </c>
      <c r="D105" s="82">
        <v>2.84</v>
      </c>
      <c r="E105" s="82">
        <v>1</v>
      </c>
    </row>
  </sheetData>
  <sheetProtection algorithmName="SHA-512" hashValue="O6rSd2VpQbaLhrfbOEz5rTGwXVJRgBNZdBbc9Zba+AsB4+eZZ/2Ne+symPaIqhcKBIAbg5fm3l/3bhijzJmoqw==" saltValue="tB3fS5wGPBMvobVE6xb2sw==" spinCount="100000" sheet="1" objects="1" scenarios="1"/>
  <conditionalFormatting sqref="A6:A21">
    <cfRule type="expression" dxfId="587" priority="7" stopIfTrue="1">
      <formula>MOD(ROW(),2)=0</formula>
    </cfRule>
    <cfRule type="expression" dxfId="586" priority="8" stopIfTrue="1">
      <formula>MOD(ROW(),2)&lt;&gt;0</formula>
    </cfRule>
  </conditionalFormatting>
  <conditionalFormatting sqref="A26:A105">
    <cfRule type="expression" dxfId="585" priority="17" stopIfTrue="1">
      <formula>MOD(ROW(),2)=0</formula>
    </cfRule>
    <cfRule type="expression" dxfId="584" priority="18" stopIfTrue="1">
      <formula>MOD(ROW(),2)&lt;&gt;0</formula>
    </cfRule>
  </conditionalFormatting>
  <conditionalFormatting sqref="B6:E21">
    <cfRule type="expression" dxfId="583" priority="1" stopIfTrue="1">
      <formula>MOD(ROW(),2)=0</formula>
    </cfRule>
    <cfRule type="expression" dxfId="582" priority="2" stopIfTrue="1">
      <formula>MOD(ROW(),2)&lt;&gt;0</formula>
    </cfRule>
  </conditionalFormatting>
  <conditionalFormatting sqref="B26:E105">
    <cfRule type="expression" dxfId="581" priority="19" stopIfTrue="1">
      <formula>MOD(ROW(),2)=0</formula>
    </cfRule>
    <cfRule type="expression" dxfId="580" priority="20"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Sheet64"/>
  <dimension ref="A1:L106"/>
  <sheetViews>
    <sheetView showGridLines="0" zoomScale="85" zoomScaleNormal="85" workbookViewId="0">
      <selection activeCell="I26" sqref="I26"/>
    </sheetView>
  </sheetViews>
  <sheetFormatPr defaultColWidth="10" defaultRowHeight="12.5" x14ac:dyDescent="0.25"/>
  <cols>
    <col min="1" max="1" width="31.54296875" style="27" customWidth="1"/>
    <col min="2" max="3" width="22.54296875" style="27" customWidth="1"/>
    <col min="4" max="4" width="10" style="27" customWidth="1"/>
    <col min="5" max="16384" width="10" style="27"/>
  </cols>
  <sheetData>
    <row r="1" spans="1:12" ht="20" x14ac:dyDescent="0.4">
      <c r="A1" s="39" t="s">
        <v>0</v>
      </c>
      <c r="B1" s="40"/>
      <c r="C1" s="40"/>
      <c r="D1" s="40"/>
      <c r="E1" s="40"/>
      <c r="F1" s="40"/>
      <c r="G1" s="40"/>
      <c r="H1" s="40"/>
      <c r="I1" s="40"/>
      <c r="L1" s="84"/>
    </row>
    <row r="2" spans="1:12" ht="15.5" x14ac:dyDescent="0.35">
      <c r="A2" s="41" t="str">
        <f>IF(title="&gt; Enter workbook title here","Enter workbook title in Cover sheet",title)</f>
        <v>Police_EW - Consolidated Factor Spreadsheet</v>
      </c>
      <c r="B2" s="42"/>
      <c r="C2" s="42"/>
      <c r="D2" s="42"/>
      <c r="E2" s="42"/>
      <c r="F2" s="42"/>
      <c r="G2" s="42"/>
      <c r="H2" s="42"/>
      <c r="I2" s="42"/>
    </row>
    <row r="3" spans="1:12" ht="15.5" x14ac:dyDescent="0.35">
      <c r="A3" s="43" t="str">
        <f>TABLE_FACTOR_TYPE_1&amp;" - x-"&amp;TABLE_SERIES_NUMBER_1</f>
        <v>Pension Credit - x-315</v>
      </c>
      <c r="B3" s="42"/>
      <c r="C3" s="42"/>
      <c r="D3" s="42"/>
      <c r="E3" s="42"/>
      <c r="F3" s="42"/>
      <c r="G3" s="42"/>
      <c r="H3" s="42"/>
      <c r="I3" s="42"/>
    </row>
    <row r="4" spans="1:12" x14ac:dyDescent="0.25">
      <c r="A4" s="44"/>
    </row>
    <row r="6" spans="1:12" ht="13" x14ac:dyDescent="0.3">
      <c r="A6" s="169" t="s">
        <v>610</v>
      </c>
      <c r="B6" s="73" t="s">
        <v>611</v>
      </c>
      <c r="C6" s="73"/>
    </row>
    <row r="7" spans="1:12" x14ac:dyDescent="0.25">
      <c r="A7" s="170" t="s">
        <v>274</v>
      </c>
      <c r="B7" s="74" t="s">
        <v>72</v>
      </c>
      <c r="C7" s="74"/>
    </row>
    <row r="8" spans="1:12" x14ac:dyDescent="0.25">
      <c r="A8" s="170" t="s">
        <v>275</v>
      </c>
      <c r="B8" s="74">
        <v>2015</v>
      </c>
      <c r="C8" s="74"/>
    </row>
    <row r="9" spans="1:12" x14ac:dyDescent="0.25">
      <c r="A9" s="170" t="s">
        <v>276</v>
      </c>
      <c r="B9" s="74" t="s">
        <v>402</v>
      </c>
      <c r="C9" s="74"/>
    </row>
    <row r="10" spans="1:12" ht="25" x14ac:dyDescent="0.25">
      <c r="A10" s="170" t="s">
        <v>6</v>
      </c>
      <c r="B10" s="74" t="s">
        <v>408</v>
      </c>
      <c r="C10" s="74"/>
    </row>
    <row r="11" spans="1:12" x14ac:dyDescent="0.25">
      <c r="A11" s="170" t="s">
        <v>277</v>
      </c>
      <c r="B11" s="74" t="s">
        <v>367</v>
      </c>
      <c r="C11" s="74"/>
    </row>
    <row r="12" spans="1:12" x14ac:dyDescent="0.25">
      <c r="A12" s="170" t="s">
        <v>278</v>
      </c>
      <c r="B12" s="74" t="s">
        <v>291</v>
      </c>
      <c r="C12" s="74"/>
    </row>
    <row r="13" spans="1:12" x14ac:dyDescent="0.25">
      <c r="A13" s="170" t="s">
        <v>618</v>
      </c>
      <c r="B13" s="74">
        <v>0</v>
      </c>
      <c r="C13" s="74"/>
    </row>
    <row r="14" spans="1:12" x14ac:dyDescent="0.25">
      <c r="A14" s="170" t="s">
        <v>280</v>
      </c>
      <c r="B14" s="74">
        <v>315</v>
      </c>
      <c r="C14" s="74"/>
    </row>
    <row r="15" spans="1:12" x14ac:dyDescent="0.25">
      <c r="A15" s="170" t="s">
        <v>621</v>
      </c>
      <c r="B15" s="74">
        <v>315</v>
      </c>
      <c r="C15" s="74"/>
    </row>
    <row r="16" spans="1:12" x14ac:dyDescent="0.25">
      <c r="A16" s="170" t="s">
        <v>282</v>
      </c>
      <c r="B16" s="74" t="s">
        <v>410</v>
      </c>
      <c r="C16" s="74"/>
    </row>
    <row r="17" spans="1:3" x14ac:dyDescent="0.25">
      <c r="A17" s="79" t="s">
        <v>693</v>
      </c>
      <c r="B17" s="180"/>
      <c r="C17" s="180"/>
    </row>
    <row r="18" spans="1:3" x14ac:dyDescent="0.25">
      <c r="A18" s="170" t="s">
        <v>284</v>
      </c>
      <c r="B18" s="181" t="str">
        <f>"24 May 2023"</f>
        <v>24 May 2023</v>
      </c>
      <c r="C18" s="181"/>
    </row>
    <row r="19" spans="1:3" x14ac:dyDescent="0.25">
      <c r="A19" s="170" t="s">
        <v>285</v>
      </c>
      <c r="B19" s="181"/>
      <c r="C19" s="181"/>
    </row>
    <row r="20" spans="1:3" x14ac:dyDescent="0.25">
      <c r="A20" s="170" t="s">
        <v>286</v>
      </c>
      <c r="B20" s="74" t="s">
        <v>294</v>
      </c>
      <c r="C20" s="74"/>
    </row>
    <row r="21" spans="1:3" x14ac:dyDescent="0.25">
      <c r="A21" s="170" t="s">
        <v>287</v>
      </c>
      <c r="B21" s="74" t="s">
        <v>295</v>
      </c>
      <c r="C21" s="74"/>
    </row>
    <row r="23" spans="1:3" x14ac:dyDescent="0.25">
      <c r="B23" s="84" t="str">
        <f>HYPERLINK("#'Factor List'!A1","Back to Factor List")</f>
        <v>Back to Factor List</v>
      </c>
    </row>
    <row r="24" spans="1:3" x14ac:dyDescent="0.25">
      <c r="B24" s="84" t="str">
        <f>HYPERLINK("#'Assumptions'!A1","Assumptions")</f>
        <v>Assumptions</v>
      </c>
    </row>
    <row r="26" spans="1:3" ht="26" x14ac:dyDescent="0.25">
      <c r="A26" s="80" t="s">
        <v>694</v>
      </c>
      <c r="B26" s="80" t="s">
        <v>716</v>
      </c>
      <c r="C26" s="80" t="s">
        <v>717</v>
      </c>
    </row>
    <row r="27" spans="1:3" x14ac:dyDescent="0.25">
      <c r="A27" s="81">
        <v>16</v>
      </c>
      <c r="B27" s="82">
        <v>8.99</v>
      </c>
      <c r="C27" s="82">
        <v>8.99</v>
      </c>
    </row>
    <row r="28" spans="1:3" x14ac:dyDescent="0.25">
      <c r="A28" s="81">
        <v>17</v>
      </c>
      <c r="B28" s="82">
        <v>9.1199999999999992</v>
      </c>
      <c r="C28" s="82">
        <v>9.1199999999999992</v>
      </c>
    </row>
    <row r="29" spans="1:3" x14ac:dyDescent="0.25">
      <c r="A29" s="81">
        <v>18</v>
      </c>
      <c r="B29" s="82">
        <v>9.25</v>
      </c>
      <c r="C29" s="82">
        <v>9.25</v>
      </c>
    </row>
    <row r="30" spans="1:3" x14ac:dyDescent="0.25">
      <c r="A30" s="81">
        <v>19</v>
      </c>
      <c r="B30" s="82">
        <v>9.39</v>
      </c>
      <c r="C30" s="82">
        <v>9.39</v>
      </c>
    </row>
    <row r="31" spans="1:3" x14ac:dyDescent="0.25">
      <c r="A31" s="81">
        <v>20</v>
      </c>
      <c r="B31" s="82">
        <v>9.52</v>
      </c>
      <c r="C31" s="82">
        <v>9.52</v>
      </c>
    </row>
    <row r="32" spans="1:3" x14ac:dyDescent="0.25">
      <c r="A32" s="81">
        <v>21</v>
      </c>
      <c r="B32" s="82">
        <v>9.66</v>
      </c>
      <c r="C32" s="82">
        <v>9.66</v>
      </c>
    </row>
    <row r="33" spans="1:3" x14ac:dyDescent="0.25">
      <c r="A33" s="81">
        <v>22</v>
      </c>
      <c r="B33" s="82">
        <v>9.8000000000000007</v>
      </c>
      <c r="C33" s="82">
        <v>9.8000000000000007</v>
      </c>
    </row>
    <row r="34" spans="1:3" x14ac:dyDescent="0.25">
      <c r="A34" s="81">
        <v>23</v>
      </c>
      <c r="B34" s="82">
        <v>9.94</v>
      </c>
      <c r="C34" s="82">
        <v>9.94</v>
      </c>
    </row>
    <row r="35" spans="1:3" x14ac:dyDescent="0.25">
      <c r="A35" s="81">
        <v>24</v>
      </c>
      <c r="B35" s="82">
        <v>10.08</v>
      </c>
      <c r="C35" s="82">
        <v>10.08</v>
      </c>
    </row>
    <row r="36" spans="1:3" x14ac:dyDescent="0.25">
      <c r="A36" s="81">
        <v>25</v>
      </c>
      <c r="B36" s="82">
        <v>10.23</v>
      </c>
      <c r="C36" s="82">
        <v>10.23</v>
      </c>
    </row>
    <row r="37" spans="1:3" x14ac:dyDescent="0.25">
      <c r="A37" s="81">
        <v>26</v>
      </c>
      <c r="B37" s="82">
        <v>10.38</v>
      </c>
      <c r="C37" s="82">
        <v>10.38</v>
      </c>
    </row>
    <row r="38" spans="1:3" x14ac:dyDescent="0.25">
      <c r="A38" s="81">
        <v>27</v>
      </c>
      <c r="B38" s="82">
        <v>10.53</v>
      </c>
      <c r="C38" s="82">
        <v>10.53</v>
      </c>
    </row>
    <row r="39" spans="1:3" x14ac:dyDescent="0.25">
      <c r="A39" s="81">
        <v>28</v>
      </c>
      <c r="B39" s="82">
        <v>10.68</v>
      </c>
      <c r="C39" s="82">
        <v>10.68</v>
      </c>
    </row>
    <row r="40" spans="1:3" x14ac:dyDescent="0.25">
      <c r="A40" s="81">
        <v>29</v>
      </c>
      <c r="B40" s="82">
        <v>10.83</v>
      </c>
      <c r="C40" s="82">
        <v>10.83</v>
      </c>
    </row>
    <row r="41" spans="1:3" x14ac:dyDescent="0.25">
      <c r="A41" s="81">
        <v>30</v>
      </c>
      <c r="B41" s="82">
        <v>10.99</v>
      </c>
      <c r="C41" s="82">
        <v>10.99</v>
      </c>
    </row>
    <row r="42" spans="1:3" x14ac:dyDescent="0.25">
      <c r="A42" s="81">
        <v>31</v>
      </c>
      <c r="B42" s="82">
        <v>11.15</v>
      </c>
      <c r="C42" s="82">
        <v>11.15</v>
      </c>
    </row>
    <row r="43" spans="1:3" x14ac:dyDescent="0.25">
      <c r="A43" s="81">
        <v>32</v>
      </c>
      <c r="B43" s="82">
        <v>11.31</v>
      </c>
      <c r="C43" s="82">
        <v>11.31</v>
      </c>
    </row>
    <row r="44" spans="1:3" x14ac:dyDescent="0.25">
      <c r="A44" s="81">
        <v>33</v>
      </c>
      <c r="B44" s="82">
        <v>11.47</v>
      </c>
      <c r="C44" s="82">
        <v>11.47</v>
      </c>
    </row>
    <row r="45" spans="1:3" x14ac:dyDescent="0.25">
      <c r="A45" s="81">
        <v>34</v>
      </c>
      <c r="B45" s="82">
        <v>11.64</v>
      </c>
      <c r="C45" s="82">
        <v>11.64</v>
      </c>
    </row>
    <row r="46" spans="1:3" x14ac:dyDescent="0.25">
      <c r="A46" s="81">
        <v>35</v>
      </c>
      <c r="B46" s="82">
        <v>11.81</v>
      </c>
      <c r="C46" s="82">
        <v>11.81</v>
      </c>
    </row>
    <row r="47" spans="1:3" x14ac:dyDescent="0.25">
      <c r="A47" s="81">
        <v>36</v>
      </c>
      <c r="B47" s="82">
        <v>11.98</v>
      </c>
      <c r="C47" s="82">
        <v>11.98</v>
      </c>
    </row>
    <row r="48" spans="1:3" x14ac:dyDescent="0.25">
      <c r="A48" s="81">
        <v>37</v>
      </c>
      <c r="B48" s="82">
        <v>12.16</v>
      </c>
      <c r="C48" s="82">
        <v>12.16</v>
      </c>
    </row>
    <row r="49" spans="1:3" x14ac:dyDescent="0.25">
      <c r="A49" s="81">
        <v>38</v>
      </c>
      <c r="B49" s="82">
        <v>12.33</v>
      </c>
      <c r="C49" s="82">
        <v>12.33</v>
      </c>
    </row>
    <row r="50" spans="1:3" x14ac:dyDescent="0.25">
      <c r="A50" s="81">
        <v>39</v>
      </c>
      <c r="B50" s="82">
        <v>12.51</v>
      </c>
      <c r="C50" s="82">
        <v>12.51</v>
      </c>
    </row>
    <row r="51" spans="1:3" x14ac:dyDescent="0.25">
      <c r="A51" s="81">
        <v>40</v>
      </c>
      <c r="B51" s="82">
        <v>12.7</v>
      </c>
      <c r="C51" s="82">
        <v>12.7</v>
      </c>
    </row>
    <row r="52" spans="1:3" x14ac:dyDescent="0.25">
      <c r="A52" s="81">
        <v>41</v>
      </c>
      <c r="B52" s="82">
        <v>12.88</v>
      </c>
      <c r="C52" s="82">
        <v>12.88</v>
      </c>
    </row>
    <row r="53" spans="1:3" x14ac:dyDescent="0.25">
      <c r="A53" s="81">
        <v>42</v>
      </c>
      <c r="B53" s="82">
        <v>13.07</v>
      </c>
      <c r="C53" s="82">
        <v>13.07</v>
      </c>
    </row>
    <row r="54" spans="1:3" x14ac:dyDescent="0.25">
      <c r="A54" s="81">
        <v>43</v>
      </c>
      <c r="B54" s="82">
        <v>13.27</v>
      </c>
      <c r="C54" s="82">
        <v>13.27</v>
      </c>
    </row>
    <row r="55" spans="1:3" x14ac:dyDescent="0.25">
      <c r="A55" s="81">
        <v>44</v>
      </c>
      <c r="B55" s="82">
        <v>13.46</v>
      </c>
      <c r="C55" s="82">
        <v>13.46</v>
      </c>
    </row>
    <row r="56" spans="1:3" x14ac:dyDescent="0.25">
      <c r="A56" s="81">
        <v>45</v>
      </c>
      <c r="B56" s="82">
        <v>13.66</v>
      </c>
      <c r="C56" s="82">
        <v>13.66</v>
      </c>
    </row>
    <row r="57" spans="1:3" x14ac:dyDescent="0.25">
      <c r="A57" s="81">
        <v>46</v>
      </c>
      <c r="B57" s="82">
        <v>13.87</v>
      </c>
      <c r="C57" s="82">
        <v>13.87</v>
      </c>
    </row>
    <row r="58" spans="1:3" x14ac:dyDescent="0.25">
      <c r="A58" s="81">
        <v>47</v>
      </c>
      <c r="B58" s="82">
        <v>14.07</v>
      </c>
      <c r="C58" s="82">
        <v>14.07</v>
      </c>
    </row>
    <row r="59" spans="1:3" x14ac:dyDescent="0.25">
      <c r="A59" s="81">
        <v>48</v>
      </c>
      <c r="B59" s="82">
        <v>14.29</v>
      </c>
      <c r="C59" s="82">
        <v>14.29</v>
      </c>
    </row>
    <row r="60" spans="1:3" x14ac:dyDescent="0.25">
      <c r="A60" s="81">
        <v>49</v>
      </c>
      <c r="B60" s="82">
        <v>14.5</v>
      </c>
      <c r="C60" s="82">
        <v>14.5</v>
      </c>
    </row>
    <row r="61" spans="1:3" x14ac:dyDescent="0.25">
      <c r="A61" s="81">
        <v>50</v>
      </c>
      <c r="B61" s="82">
        <v>14.72</v>
      </c>
      <c r="C61" s="82">
        <v>14.72</v>
      </c>
    </row>
    <row r="62" spans="1:3" x14ac:dyDescent="0.25">
      <c r="A62" s="81">
        <v>51</v>
      </c>
      <c r="B62" s="82">
        <v>14.95</v>
      </c>
      <c r="C62" s="82">
        <v>14.95</v>
      </c>
    </row>
    <row r="63" spans="1:3" x14ac:dyDescent="0.25">
      <c r="A63" s="81">
        <v>52</v>
      </c>
      <c r="B63" s="82">
        <v>15.18</v>
      </c>
      <c r="C63" s="82">
        <v>15.18</v>
      </c>
    </row>
    <row r="64" spans="1:3" x14ac:dyDescent="0.25">
      <c r="A64" s="81">
        <v>53</v>
      </c>
      <c r="B64" s="82">
        <v>15.42</v>
      </c>
      <c r="C64" s="82">
        <v>15.42</v>
      </c>
    </row>
    <row r="65" spans="1:3" x14ac:dyDescent="0.25">
      <c r="A65" s="81">
        <v>54</v>
      </c>
      <c r="B65" s="82">
        <v>15.66</v>
      </c>
      <c r="C65" s="82">
        <v>15.66</v>
      </c>
    </row>
    <row r="66" spans="1:3" x14ac:dyDescent="0.25">
      <c r="A66" s="81">
        <v>55</v>
      </c>
      <c r="B66" s="82">
        <v>15.91</v>
      </c>
      <c r="C66" s="82">
        <v>15.91</v>
      </c>
    </row>
    <row r="67" spans="1:3" x14ac:dyDescent="0.25">
      <c r="A67" s="81">
        <v>56</v>
      </c>
      <c r="B67" s="82">
        <v>16.16</v>
      </c>
      <c r="C67" s="82">
        <v>16.16</v>
      </c>
    </row>
    <row r="68" spans="1:3" x14ac:dyDescent="0.25">
      <c r="A68" s="81">
        <v>57</v>
      </c>
      <c r="B68" s="82">
        <v>16.420000000000002</v>
      </c>
      <c r="C68" s="82">
        <v>16.420000000000002</v>
      </c>
    </row>
    <row r="69" spans="1:3" x14ac:dyDescent="0.25">
      <c r="A69" s="81">
        <v>58</v>
      </c>
      <c r="B69" s="82">
        <v>16.690000000000001</v>
      </c>
      <c r="C69" s="82">
        <v>16.690000000000001</v>
      </c>
    </row>
    <row r="70" spans="1:3" x14ac:dyDescent="0.25">
      <c r="A70" s="81">
        <v>59</v>
      </c>
      <c r="B70" s="82">
        <v>16.97</v>
      </c>
      <c r="C70" s="82">
        <v>16.97</v>
      </c>
    </row>
    <row r="71" spans="1:3" x14ac:dyDescent="0.25">
      <c r="A71" s="81">
        <v>60</v>
      </c>
      <c r="B71" s="82">
        <v>17.260000000000002</v>
      </c>
      <c r="C71" s="82">
        <v>17.260000000000002</v>
      </c>
    </row>
    <row r="72" spans="1:3" x14ac:dyDescent="0.25">
      <c r="A72" s="81">
        <v>61</v>
      </c>
      <c r="B72" s="82">
        <v>17.57</v>
      </c>
      <c r="C72" s="82">
        <v>17.57</v>
      </c>
    </row>
    <row r="73" spans="1:3" x14ac:dyDescent="0.25">
      <c r="A73" s="81">
        <v>62</v>
      </c>
      <c r="B73" s="82">
        <v>17.88</v>
      </c>
      <c r="C73" s="82">
        <v>17.88</v>
      </c>
    </row>
    <row r="74" spans="1:3" x14ac:dyDescent="0.25">
      <c r="A74" s="81">
        <v>63</v>
      </c>
      <c r="B74" s="82">
        <v>18.21</v>
      </c>
      <c r="C74" s="82">
        <v>18.21</v>
      </c>
    </row>
    <row r="75" spans="1:3" x14ac:dyDescent="0.25">
      <c r="A75" s="81">
        <v>64</v>
      </c>
      <c r="B75" s="82">
        <v>18.55</v>
      </c>
      <c r="C75" s="82">
        <v>18.55</v>
      </c>
    </row>
    <row r="76" spans="1:3" x14ac:dyDescent="0.25">
      <c r="A76" s="81">
        <v>65</v>
      </c>
      <c r="B76" s="82">
        <v>18.399999999999999</v>
      </c>
      <c r="C76" s="82">
        <v>18.399999999999999</v>
      </c>
    </row>
    <row r="77" spans="1:3" x14ac:dyDescent="0.25">
      <c r="A77" s="81">
        <v>66</v>
      </c>
      <c r="B77" s="82">
        <v>17.760000000000002</v>
      </c>
      <c r="C77" s="82">
        <v>17.760000000000002</v>
      </c>
    </row>
    <row r="78" spans="1:3" x14ac:dyDescent="0.25">
      <c r="A78" s="81">
        <v>67</v>
      </c>
      <c r="B78" s="82">
        <v>17.11</v>
      </c>
      <c r="C78" s="82">
        <v>17.11</v>
      </c>
    </row>
    <row r="79" spans="1:3" x14ac:dyDescent="0.25">
      <c r="A79" s="81">
        <v>68</v>
      </c>
      <c r="B79" s="82">
        <v>16.46</v>
      </c>
      <c r="C79" s="82">
        <v>16.46</v>
      </c>
    </row>
    <row r="80" spans="1:3" x14ac:dyDescent="0.25">
      <c r="A80" s="81">
        <v>69</v>
      </c>
      <c r="B80" s="82">
        <v>15.8</v>
      </c>
      <c r="C80" s="82">
        <v>15.8</v>
      </c>
    </row>
    <row r="81" spans="1:3" x14ac:dyDescent="0.25">
      <c r="A81" s="81">
        <v>70</v>
      </c>
      <c r="B81" s="82">
        <v>15.15</v>
      </c>
      <c r="C81" s="82">
        <v>15.15</v>
      </c>
    </row>
    <row r="82" spans="1:3" x14ac:dyDescent="0.25">
      <c r="A82" s="81">
        <v>71</v>
      </c>
      <c r="B82" s="82">
        <v>14.49</v>
      </c>
      <c r="C82" s="82">
        <v>14.49</v>
      </c>
    </row>
    <row r="83" spans="1:3" x14ac:dyDescent="0.25">
      <c r="A83" s="81">
        <v>72</v>
      </c>
      <c r="B83" s="82">
        <v>13.83</v>
      </c>
      <c r="C83" s="82">
        <v>13.83</v>
      </c>
    </row>
    <row r="84" spans="1:3" x14ac:dyDescent="0.25">
      <c r="A84" s="81">
        <v>73</v>
      </c>
      <c r="B84" s="82">
        <v>13.18</v>
      </c>
      <c r="C84" s="82">
        <v>13.18</v>
      </c>
    </row>
    <row r="85" spans="1:3" x14ac:dyDescent="0.25">
      <c r="A85" s="81">
        <v>74</v>
      </c>
      <c r="B85" s="82">
        <v>12.53</v>
      </c>
      <c r="C85" s="82">
        <v>12.53</v>
      </c>
    </row>
    <row r="86" spans="1:3" x14ac:dyDescent="0.25">
      <c r="A86" s="81">
        <v>75</v>
      </c>
      <c r="B86" s="82">
        <v>11.88</v>
      </c>
      <c r="C86" s="82">
        <v>11.88</v>
      </c>
    </row>
    <row r="87" spans="1:3" x14ac:dyDescent="0.25">
      <c r="A87" s="81">
        <v>76</v>
      </c>
      <c r="B87" s="82">
        <v>11.23</v>
      </c>
      <c r="C87" s="82">
        <v>11.23</v>
      </c>
    </row>
    <row r="88" spans="1:3" x14ac:dyDescent="0.25">
      <c r="A88" s="81">
        <v>77</v>
      </c>
      <c r="B88" s="82">
        <v>10.6</v>
      </c>
      <c r="C88" s="82">
        <v>10.6</v>
      </c>
    </row>
    <row r="89" spans="1:3" x14ac:dyDescent="0.25">
      <c r="A89" s="81">
        <v>78</v>
      </c>
      <c r="B89" s="82">
        <v>9.9700000000000006</v>
      </c>
      <c r="C89" s="82">
        <v>9.9700000000000006</v>
      </c>
    </row>
    <row r="90" spans="1:3" x14ac:dyDescent="0.25">
      <c r="A90" s="81">
        <v>79</v>
      </c>
      <c r="B90" s="82">
        <v>9.36</v>
      </c>
      <c r="C90" s="82">
        <v>9.36</v>
      </c>
    </row>
    <row r="91" spans="1:3" x14ac:dyDescent="0.25">
      <c r="A91" s="81">
        <v>80</v>
      </c>
      <c r="B91" s="82">
        <v>8.76</v>
      </c>
      <c r="C91" s="82">
        <v>8.76</v>
      </c>
    </row>
    <row r="92" spans="1:3" x14ac:dyDescent="0.25">
      <c r="A92" s="81">
        <v>81</v>
      </c>
      <c r="B92" s="82">
        <v>8.18</v>
      </c>
      <c r="C92" s="82">
        <v>8.18</v>
      </c>
    </row>
    <row r="93" spans="1:3" x14ac:dyDescent="0.25">
      <c r="A93" s="81">
        <v>82</v>
      </c>
      <c r="B93" s="82">
        <v>7.61</v>
      </c>
      <c r="C93" s="82">
        <v>7.61</v>
      </c>
    </row>
    <row r="94" spans="1:3" x14ac:dyDescent="0.25">
      <c r="A94" s="81">
        <v>83</v>
      </c>
      <c r="B94" s="82">
        <v>7.07</v>
      </c>
      <c r="C94" s="82">
        <v>7.07</v>
      </c>
    </row>
    <row r="95" spans="1:3" x14ac:dyDescent="0.25">
      <c r="A95" s="81">
        <v>84</v>
      </c>
      <c r="B95" s="82">
        <v>6.55</v>
      </c>
      <c r="C95" s="82">
        <v>6.55</v>
      </c>
    </row>
    <row r="96" spans="1:3" x14ac:dyDescent="0.25">
      <c r="A96" s="81">
        <v>85</v>
      </c>
      <c r="B96" s="82">
        <v>6.06</v>
      </c>
      <c r="C96" s="82">
        <v>6.06</v>
      </c>
    </row>
    <row r="97" spans="1:3" x14ac:dyDescent="0.25">
      <c r="A97" s="81">
        <v>86</v>
      </c>
      <c r="B97" s="82">
        <v>5.58</v>
      </c>
      <c r="C97" s="82">
        <v>5.58</v>
      </c>
    </row>
    <row r="98" spans="1:3" x14ac:dyDescent="0.25">
      <c r="A98" s="81">
        <v>87</v>
      </c>
      <c r="B98" s="82">
        <v>5.14</v>
      </c>
      <c r="C98" s="82">
        <v>5.14</v>
      </c>
    </row>
    <row r="99" spans="1:3" x14ac:dyDescent="0.25">
      <c r="A99" s="81">
        <v>88</v>
      </c>
      <c r="B99" s="82">
        <v>4.7300000000000004</v>
      </c>
      <c r="C99" s="82">
        <v>4.7300000000000004</v>
      </c>
    </row>
    <row r="100" spans="1:3" x14ac:dyDescent="0.25">
      <c r="A100" s="81">
        <v>89</v>
      </c>
      <c r="B100" s="82">
        <v>4.34</v>
      </c>
      <c r="C100" s="82">
        <v>4.34</v>
      </c>
    </row>
    <row r="101" spans="1:3" x14ac:dyDescent="0.25">
      <c r="A101" s="81">
        <v>90</v>
      </c>
      <c r="B101" s="82">
        <v>3.99</v>
      </c>
      <c r="C101" s="82">
        <v>3.99</v>
      </c>
    </row>
    <row r="102" spans="1:3" x14ac:dyDescent="0.25">
      <c r="A102" s="81">
        <v>91</v>
      </c>
      <c r="B102" s="82">
        <v>3.66</v>
      </c>
      <c r="C102" s="82">
        <v>3.66</v>
      </c>
    </row>
    <row r="103" spans="1:3" x14ac:dyDescent="0.25">
      <c r="A103" s="81">
        <v>92</v>
      </c>
      <c r="B103" s="82">
        <v>3.36</v>
      </c>
      <c r="C103" s="82">
        <v>3.36</v>
      </c>
    </row>
    <row r="104" spans="1:3" x14ac:dyDescent="0.25">
      <c r="A104" s="81">
        <v>93</v>
      </c>
      <c r="B104" s="82">
        <v>3.09</v>
      </c>
      <c r="C104" s="82">
        <v>3.09</v>
      </c>
    </row>
    <row r="105" spans="1:3" x14ac:dyDescent="0.25">
      <c r="A105" s="81">
        <v>94</v>
      </c>
      <c r="B105" s="82">
        <v>2.84</v>
      </c>
      <c r="C105" s="82">
        <v>2.84</v>
      </c>
    </row>
    <row r="106" spans="1:3" x14ac:dyDescent="0.25">
      <c r="A106" s="81">
        <v>95</v>
      </c>
      <c r="B106" s="82">
        <v>2.62</v>
      </c>
      <c r="C106" s="82">
        <v>2.62</v>
      </c>
    </row>
  </sheetData>
  <sheetProtection algorithmName="SHA-512" hashValue="/7H3wPwKvsBoRhvRHV92A4Md2KX6SnfHasygbsxSD9GpHR+icawxeifVI05UpYhcsC9DfPccN/ZlC1zDvK+2UA==" saltValue="ywDmHmK1AvFdHvtZn/8SSA==" spinCount="100000" sheet="1" objects="1" scenarios="1"/>
  <conditionalFormatting sqref="A6:A21">
    <cfRule type="expression" dxfId="579" priority="7" stopIfTrue="1">
      <formula>MOD(ROW(),2)=0</formula>
    </cfRule>
    <cfRule type="expression" dxfId="578" priority="8" stopIfTrue="1">
      <formula>MOD(ROW(),2)&lt;&gt;0</formula>
    </cfRule>
  </conditionalFormatting>
  <conditionalFormatting sqref="A26:A106">
    <cfRule type="expression" dxfId="577" priority="17" stopIfTrue="1">
      <formula>MOD(ROW(),2)=0</formula>
    </cfRule>
    <cfRule type="expression" dxfId="576" priority="18" stopIfTrue="1">
      <formula>MOD(ROW(),2)&lt;&gt;0</formula>
    </cfRule>
  </conditionalFormatting>
  <conditionalFormatting sqref="B6:C21">
    <cfRule type="expression" dxfId="575" priority="1" stopIfTrue="1">
      <formula>MOD(ROW(),2)=0</formula>
    </cfRule>
    <cfRule type="expression" dxfId="574" priority="2" stopIfTrue="1">
      <formula>MOD(ROW(),2)&lt;&gt;0</formula>
    </cfRule>
  </conditionalFormatting>
  <conditionalFormatting sqref="B26:C106">
    <cfRule type="expression" dxfId="573" priority="19" stopIfTrue="1">
      <formula>MOD(ROW(),2)=0</formula>
    </cfRule>
    <cfRule type="expression" dxfId="572" priority="20"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Sheet65"/>
  <dimension ref="A1:L106"/>
  <sheetViews>
    <sheetView showGridLines="0" zoomScale="85" zoomScaleNormal="85" workbookViewId="0">
      <selection activeCell="I26" sqref="I26"/>
    </sheetView>
  </sheetViews>
  <sheetFormatPr defaultColWidth="10" defaultRowHeight="12.5" x14ac:dyDescent="0.25"/>
  <cols>
    <col min="1" max="1" width="31.54296875" style="27" customWidth="1"/>
    <col min="2" max="3" width="22.54296875" style="27" customWidth="1"/>
    <col min="4" max="4" width="10" style="27" customWidth="1"/>
    <col min="5" max="16384" width="10" style="27"/>
  </cols>
  <sheetData>
    <row r="1" spans="1:12" ht="20" x14ac:dyDescent="0.4">
      <c r="A1" s="39" t="s">
        <v>0</v>
      </c>
      <c r="B1" s="40"/>
      <c r="C1" s="40"/>
      <c r="D1" s="40"/>
      <c r="E1" s="40"/>
      <c r="F1" s="40"/>
      <c r="G1" s="40"/>
      <c r="H1" s="40"/>
      <c r="I1" s="40"/>
      <c r="L1" s="84"/>
    </row>
    <row r="2" spans="1:12" ht="15.5" x14ac:dyDescent="0.35">
      <c r="A2" s="41" t="str">
        <f>IF(title="&gt; Enter workbook title here","Enter workbook title in Cover sheet",title)</f>
        <v>Police_EW - Consolidated Factor Spreadsheet</v>
      </c>
      <c r="B2" s="42"/>
      <c r="C2" s="42"/>
      <c r="D2" s="42"/>
      <c r="E2" s="42"/>
      <c r="F2" s="42"/>
      <c r="G2" s="42"/>
      <c r="H2" s="42"/>
      <c r="I2" s="42"/>
    </row>
    <row r="3" spans="1:12" ht="15.5" x14ac:dyDescent="0.35">
      <c r="A3" s="43" t="str">
        <f>TABLE_FACTOR_TYPE_1&amp;" - x-"&amp;TABLE_SERIES_NUMBER_1</f>
        <v>Pension Credit - x-316</v>
      </c>
      <c r="B3" s="42"/>
      <c r="C3" s="42"/>
      <c r="D3" s="42"/>
      <c r="E3" s="42"/>
      <c r="F3" s="42"/>
      <c r="G3" s="42"/>
      <c r="H3" s="42"/>
      <c r="I3" s="42"/>
    </row>
    <row r="4" spans="1:12" x14ac:dyDescent="0.25">
      <c r="A4" s="44"/>
    </row>
    <row r="6" spans="1:12" ht="13" x14ac:dyDescent="0.3">
      <c r="A6" s="169" t="s">
        <v>610</v>
      </c>
      <c r="B6" s="73" t="s">
        <v>611</v>
      </c>
      <c r="C6" s="73"/>
    </row>
    <row r="7" spans="1:12" x14ac:dyDescent="0.25">
      <c r="A7" s="170" t="s">
        <v>274</v>
      </c>
      <c r="B7" s="74" t="s">
        <v>72</v>
      </c>
      <c r="C7" s="74"/>
    </row>
    <row r="8" spans="1:12" x14ac:dyDescent="0.25">
      <c r="A8" s="170" t="s">
        <v>275</v>
      </c>
      <c r="B8" s="74">
        <v>2015</v>
      </c>
      <c r="C8" s="74"/>
    </row>
    <row r="9" spans="1:12" x14ac:dyDescent="0.25">
      <c r="A9" s="170" t="s">
        <v>276</v>
      </c>
      <c r="B9" s="74" t="s">
        <v>402</v>
      </c>
      <c r="C9" s="74"/>
    </row>
    <row r="10" spans="1:12" ht="25" x14ac:dyDescent="0.25">
      <c r="A10" s="170" t="s">
        <v>6</v>
      </c>
      <c r="B10" s="74" t="s">
        <v>411</v>
      </c>
      <c r="C10" s="74"/>
    </row>
    <row r="11" spans="1:12" x14ac:dyDescent="0.25">
      <c r="A11" s="170" t="s">
        <v>277</v>
      </c>
      <c r="B11" s="74" t="s">
        <v>367</v>
      </c>
      <c r="C11" s="74"/>
    </row>
    <row r="12" spans="1:12" x14ac:dyDescent="0.25">
      <c r="A12" s="170" t="s">
        <v>278</v>
      </c>
      <c r="B12" s="74" t="s">
        <v>291</v>
      </c>
      <c r="C12" s="74"/>
    </row>
    <row r="13" spans="1:12" x14ac:dyDescent="0.25">
      <c r="A13" s="170" t="s">
        <v>618</v>
      </c>
      <c r="B13" s="74">
        <v>0</v>
      </c>
      <c r="C13" s="74"/>
    </row>
    <row r="14" spans="1:12" x14ac:dyDescent="0.25">
      <c r="A14" s="170" t="s">
        <v>280</v>
      </c>
      <c r="B14" s="74">
        <v>316</v>
      </c>
      <c r="C14" s="74"/>
    </row>
    <row r="15" spans="1:12" x14ac:dyDescent="0.25">
      <c r="A15" s="170" t="s">
        <v>621</v>
      </c>
      <c r="B15" s="74">
        <v>316</v>
      </c>
      <c r="C15" s="74"/>
    </row>
    <row r="16" spans="1:12" x14ac:dyDescent="0.25">
      <c r="A16" s="170" t="s">
        <v>282</v>
      </c>
      <c r="B16" s="74" t="s">
        <v>413</v>
      </c>
      <c r="C16" s="74"/>
    </row>
    <row r="17" spans="1:3" ht="38.75" customHeight="1" x14ac:dyDescent="0.25">
      <c r="A17" s="79" t="s">
        <v>693</v>
      </c>
      <c r="B17" s="180"/>
      <c r="C17" s="180"/>
    </row>
    <row r="18" spans="1:3" x14ac:dyDescent="0.25">
      <c r="A18" s="170" t="s">
        <v>284</v>
      </c>
      <c r="B18" s="181" t="str">
        <f>"24 May 2023"</f>
        <v>24 May 2023</v>
      </c>
      <c r="C18" s="181"/>
    </row>
    <row r="19" spans="1:3" x14ac:dyDescent="0.25">
      <c r="A19" s="170" t="s">
        <v>285</v>
      </c>
      <c r="B19" s="181"/>
      <c r="C19" s="181"/>
    </row>
    <row r="20" spans="1:3" x14ac:dyDescent="0.25">
      <c r="A20" s="170" t="s">
        <v>286</v>
      </c>
      <c r="B20" s="74" t="s">
        <v>294</v>
      </c>
      <c r="C20" s="74"/>
    </row>
    <row r="21" spans="1:3" x14ac:dyDescent="0.25">
      <c r="A21" s="170" t="s">
        <v>287</v>
      </c>
      <c r="B21" s="74" t="s">
        <v>295</v>
      </c>
      <c r="C21" s="74"/>
    </row>
    <row r="23" spans="1:3" x14ac:dyDescent="0.25">
      <c r="B23" s="84" t="str">
        <f>HYPERLINK("#'Factor List'!A1","Back to Factor List")</f>
        <v>Back to Factor List</v>
      </c>
    </row>
    <row r="24" spans="1:3" x14ac:dyDescent="0.25">
      <c r="B24" s="84" t="str">
        <f>HYPERLINK("#'Assumptions'!A1","Assumptions")</f>
        <v>Assumptions</v>
      </c>
    </row>
    <row r="26" spans="1:3" ht="26" x14ac:dyDescent="0.25">
      <c r="A26" s="80" t="s">
        <v>694</v>
      </c>
      <c r="B26" s="80" t="s">
        <v>716</v>
      </c>
      <c r="C26" s="80" t="s">
        <v>717</v>
      </c>
    </row>
    <row r="27" spans="1:3" x14ac:dyDescent="0.25">
      <c r="A27" s="81">
        <v>16</v>
      </c>
      <c r="B27" s="82">
        <v>8.57</v>
      </c>
      <c r="C27" s="82">
        <v>8.57</v>
      </c>
    </row>
    <row r="28" spans="1:3" x14ac:dyDescent="0.25">
      <c r="A28" s="81">
        <v>17</v>
      </c>
      <c r="B28" s="82">
        <v>8.69</v>
      </c>
      <c r="C28" s="82">
        <v>8.69</v>
      </c>
    </row>
    <row r="29" spans="1:3" x14ac:dyDescent="0.25">
      <c r="A29" s="81">
        <v>18</v>
      </c>
      <c r="B29" s="82">
        <v>8.82</v>
      </c>
      <c r="C29" s="82">
        <v>8.82</v>
      </c>
    </row>
    <row r="30" spans="1:3" x14ac:dyDescent="0.25">
      <c r="A30" s="81">
        <v>19</v>
      </c>
      <c r="B30" s="82">
        <v>8.94</v>
      </c>
      <c r="C30" s="82">
        <v>8.94</v>
      </c>
    </row>
    <row r="31" spans="1:3" x14ac:dyDescent="0.25">
      <c r="A31" s="81">
        <v>20</v>
      </c>
      <c r="B31" s="82">
        <v>9.07</v>
      </c>
      <c r="C31" s="82">
        <v>9.07</v>
      </c>
    </row>
    <row r="32" spans="1:3" x14ac:dyDescent="0.25">
      <c r="A32" s="81">
        <v>21</v>
      </c>
      <c r="B32" s="82">
        <v>9.1999999999999993</v>
      </c>
      <c r="C32" s="82">
        <v>9.1999999999999993</v>
      </c>
    </row>
    <row r="33" spans="1:3" x14ac:dyDescent="0.25">
      <c r="A33" s="81">
        <v>22</v>
      </c>
      <c r="B33" s="82">
        <v>9.33</v>
      </c>
      <c r="C33" s="82">
        <v>9.33</v>
      </c>
    </row>
    <row r="34" spans="1:3" x14ac:dyDescent="0.25">
      <c r="A34" s="81">
        <v>23</v>
      </c>
      <c r="B34" s="82">
        <v>9.4700000000000006</v>
      </c>
      <c r="C34" s="82">
        <v>9.4700000000000006</v>
      </c>
    </row>
    <row r="35" spans="1:3" x14ac:dyDescent="0.25">
      <c r="A35" s="81">
        <v>24</v>
      </c>
      <c r="B35" s="82">
        <v>9.6</v>
      </c>
      <c r="C35" s="82">
        <v>9.6</v>
      </c>
    </row>
    <row r="36" spans="1:3" x14ac:dyDescent="0.25">
      <c r="A36" s="81">
        <v>25</v>
      </c>
      <c r="B36" s="82">
        <v>9.74</v>
      </c>
      <c r="C36" s="82">
        <v>9.74</v>
      </c>
    </row>
    <row r="37" spans="1:3" x14ac:dyDescent="0.25">
      <c r="A37" s="81">
        <v>26</v>
      </c>
      <c r="B37" s="82">
        <v>9.8800000000000008</v>
      </c>
      <c r="C37" s="82">
        <v>9.8800000000000008</v>
      </c>
    </row>
    <row r="38" spans="1:3" x14ac:dyDescent="0.25">
      <c r="A38" s="81">
        <v>27</v>
      </c>
      <c r="B38" s="82">
        <v>10.02</v>
      </c>
      <c r="C38" s="82">
        <v>10.02</v>
      </c>
    </row>
    <row r="39" spans="1:3" x14ac:dyDescent="0.25">
      <c r="A39" s="81">
        <v>28</v>
      </c>
      <c r="B39" s="82">
        <v>10.17</v>
      </c>
      <c r="C39" s="82">
        <v>10.17</v>
      </c>
    </row>
    <row r="40" spans="1:3" x14ac:dyDescent="0.25">
      <c r="A40" s="81">
        <v>29</v>
      </c>
      <c r="B40" s="82">
        <v>10.31</v>
      </c>
      <c r="C40" s="82">
        <v>10.31</v>
      </c>
    </row>
    <row r="41" spans="1:3" x14ac:dyDescent="0.25">
      <c r="A41" s="81">
        <v>30</v>
      </c>
      <c r="B41" s="82">
        <v>10.46</v>
      </c>
      <c r="C41" s="82">
        <v>10.46</v>
      </c>
    </row>
    <row r="42" spans="1:3" x14ac:dyDescent="0.25">
      <c r="A42" s="81">
        <v>31</v>
      </c>
      <c r="B42" s="82">
        <v>10.61</v>
      </c>
      <c r="C42" s="82">
        <v>10.61</v>
      </c>
    </row>
    <row r="43" spans="1:3" x14ac:dyDescent="0.25">
      <c r="A43" s="81">
        <v>32</v>
      </c>
      <c r="B43" s="82">
        <v>10.76</v>
      </c>
      <c r="C43" s="82">
        <v>10.76</v>
      </c>
    </row>
    <row r="44" spans="1:3" x14ac:dyDescent="0.25">
      <c r="A44" s="81">
        <v>33</v>
      </c>
      <c r="B44" s="82">
        <v>10.92</v>
      </c>
      <c r="C44" s="82">
        <v>10.92</v>
      </c>
    </row>
    <row r="45" spans="1:3" x14ac:dyDescent="0.25">
      <c r="A45" s="81">
        <v>34</v>
      </c>
      <c r="B45" s="82">
        <v>11.07</v>
      </c>
      <c r="C45" s="82">
        <v>11.07</v>
      </c>
    </row>
    <row r="46" spans="1:3" x14ac:dyDescent="0.25">
      <c r="A46" s="81">
        <v>35</v>
      </c>
      <c r="B46" s="82">
        <v>11.23</v>
      </c>
      <c r="C46" s="82">
        <v>11.23</v>
      </c>
    </row>
    <row r="47" spans="1:3" x14ac:dyDescent="0.25">
      <c r="A47" s="81">
        <v>36</v>
      </c>
      <c r="B47" s="82">
        <v>11.39</v>
      </c>
      <c r="C47" s="82">
        <v>11.39</v>
      </c>
    </row>
    <row r="48" spans="1:3" x14ac:dyDescent="0.25">
      <c r="A48" s="81">
        <v>37</v>
      </c>
      <c r="B48" s="82">
        <v>11.56</v>
      </c>
      <c r="C48" s="82">
        <v>11.56</v>
      </c>
    </row>
    <row r="49" spans="1:3" x14ac:dyDescent="0.25">
      <c r="A49" s="81">
        <v>38</v>
      </c>
      <c r="B49" s="82">
        <v>11.73</v>
      </c>
      <c r="C49" s="82">
        <v>11.73</v>
      </c>
    </row>
    <row r="50" spans="1:3" x14ac:dyDescent="0.25">
      <c r="A50" s="81">
        <v>39</v>
      </c>
      <c r="B50" s="82">
        <v>11.9</v>
      </c>
      <c r="C50" s="82">
        <v>11.9</v>
      </c>
    </row>
    <row r="51" spans="1:3" x14ac:dyDescent="0.25">
      <c r="A51" s="81">
        <v>40</v>
      </c>
      <c r="B51" s="82">
        <v>12.07</v>
      </c>
      <c r="C51" s="82">
        <v>12.07</v>
      </c>
    </row>
    <row r="52" spans="1:3" x14ac:dyDescent="0.25">
      <c r="A52" s="81">
        <v>41</v>
      </c>
      <c r="B52" s="82">
        <v>12.24</v>
      </c>
      <c r="C52" s="82">
        <v>12.24</v>
      </c>
    </row>
    <row r="53" spans="1:3" x14ac:dyDescent="0.25">
      <c r="A53" s="81">
        <v>42</v>
      </c>
      <c r="B53" s="82">
        <v>12.42</v>
      </c>
      <c r="C53" s="82">
        <v>12.42</v>
      </c>
    </row>
    <row r="54" spans="1:3" x14ac:dyDescent="0.25">
      <c r="A54" s="81">
        <v>43</v>
      </c>
      <c r="B54" s="82">
        <v>12.6</v>
      </c>
      <c r="C54" s="82">
        <v>12.6</v>
      </c>
    </row>
    <row r="55" spans="1:3" x14ac:dyDescent="0.25">
      <c r="A55" s="81">
        <v>44</v>
      </c>
      <c r="B55" s="82">
        <v>12.79</v>
      </c>
      <c r="C55" s="82">
        <v>12.79</v>
      </c>
    </row>
    <row r="56" spans="1:3" x14ac:dyDescent="0.25">
      <c r="A56" s="81">
        <v>45</v>
      </c>
      <c r="B56" s="82">
        <v>12.98</v>
      </c>
      <c r="C56" s="82">
        <v>12.98</v>
      </c>
    </row>
    <row r="57" spans="1:3" x14ac:dyDescent="0.25">
      <c r="A57" s="81">
        <v>46</v>
      </c>
      <c r="B57" s="82">
        <v>13.17</v>
      </c>
      <c r="C57" s="82">
        <v>13.17</v>
      </c>
    </row>
    <row r="58" spans="1:3" x14ac:dyDescent="0.25">
      <c r="A58" s="81">
        <v>47</v>
      </c>
      <c r="B58" s="82">
        <v>13.36</v>
      </c>
      <c r="C58" s="82">
        <v>13.36</v>
      </c>
    </row>
    <row r="59" spans="1:3" x14ac:dyDescent="0.25">
      <c r="A59" s="81">
        <v>48</v>
      </c>
      <c r="B59" s="82">
        <v>13.56</v>
      </c>
      <c r="C59" s="82">
        <v>13.56</v>
      </c>
    </row>
    <row r="60" spans="1:3" x14ac:dyDescent="0.25">
      <c r="A60" s="81">
        <v>49</v>
      </c>
      <c r="B60" s="82">
        <v>13.77</v>
      </c>
      <c r="C60" s="82">
        <v>13.77</v>
      </c>
    </row>
    <row r="61" spans="1:3" x14ac:dyDescent="0.25">
      <c r="A61" s="81">
        <v>50</v>
      </c>
      <c r="B61" s="82">
        <v>13.97</v>
      </c>
      <c r="C61" s="82">
        <v>13.97</v>
      </c>
    </row>
    <row r="62" spans="1:3" x14ac:dyDescent="0.25">
      <c r="A62" s="81">
        <v>51</v>
      </c>
      <c r="B62" s="82">
        <v>14.19</v>
      </c>
      <c r="C62" s="82">
        <v>14.19</v>
      </c>
    </row>
    <row r="63" spans="1:3" x14ac:dyDescent="0.25">
      <c r="A63" s="81">
        <v>52</v>
      </c>
      <c r="B63" s="82">
        <v>14.4</v>
      </c>
      <c r="C63" s="82">
        <v>14.4</v>
      </c>
    </row>
    <row r="64" spans="1:3" x14ac:dyDescent="0.25">
      <c r="A64" s="81">
        <v>53</v>
      </c>
      <c r="B64" s="82">
        <v>14.63</v>
      </c>
      <c r="C64" s="82">
        <v>14.63</v>
      </c>
    </row>
    <row r="65" spans="1:3" x14ac:dyDescent="0.25">
      <c r="A65" s="81">
        <v>54</v>
      </c>
      <c r="B65" s="82">
        <v>14.85</v>
      </c>
      <c r="C65" s="82">
        <v>14.85</v>
      </c>
    </row>
    <row r="66" spans="1:3" x14ac:dyDescent="0.25">
      <c r="A66" s="81">
        <v>55</v>
      </c>
      <c r="B66" s="82">
        <v>15.09</v>
      </c>
      <c r="C66" s="82">
        <v>15.09</v>
      </c>
    </row>
    <row r="67" spans="1:3" x14ac:dyDescent="0.25">
      <c r="A67" s="81">
        <v>56</v>
      </c>
      <c r="B67" s="82">
        <v>15.33</v>
      </c>
      <c r="C67" s="82">
        <v>15.33</v>
      </c>
    </row>
    <row r="68" spans="1:3" x14ac:dyDescent="0.25">
      <c r="A68" s="81">
        <v>57</v>
      </c>
      <c r="B68" s="82">
        <v>15.57</v>
      </c>
      <c r="C68" s="82">
        <v>15.57</v>
      </c>
    </row>
    <row r="69" spans="1:3" x14ac:dyDescent="0.25">
      <c r="A69" s="81">
        <v>58</v>
      </c>
      <c r="B69" s="82">
        <v>15.83</v>
      </c>
      <c r="C69" s="82">
        <v>15.83</v>
      </c>
    </row>
    <row r="70" spans="1:3" x14ac:dyDescent="0.25">
      <c r="A70" s="81">
        <v>59</v>
      </c>
      <c r="B70" s="82">
        <v>16.09</v>
      </c>
      <c r="C70" s="82">
        <v>16.09</v>
      </c>
    </row>
    <row r="71" spans="1:3" x14ac:dyDescent="0.25">
      <c r="A71" s="81">
        <v>60</v>
      </c>
      <c r="B71" s="82">
        <v>16.36</v>
      </c>
      <c r="C71" s="82">
        <v>16.36</v>
      </c>
    </row>
    <row r="72" spans="1:3" x14ac:dyDescent="0.25">
      <c r="A72" s="81">
        <v>61</v>
      </c>
      <c r="B72" s="82">
        <v>16.649999999999999</v>
      </c>
      <c r="C72" s="82">
        <v>16.649999999999999</v>
      </c>
    </row>
    <row r="73" spans="1:3" x14ac:dyDescent="0.25">
      <c r="A73" s="81">
        <v>62</v>
      </c>
      <c r="B73" s="82">
        <v>16.940000000000001</v>
      </c>
      <c r="C73" s="82">
        <v>16.940000000000001</v>
      </c>
    </row>
    <row r="74" spans="1:3" x14ac:dyDescent="0.25">
      <c r="A74" s="81">
        <v>63</v>
      </c>
      <c r="B74" s="82">
        <v>17.25</v>
      </c>
      <c r="C74" s="82">
        <v>17.25</v>
      </c>
    </row>
    <row r="75" spans="1:3" x14ac:dyDescent="0.25">
      <c r="A75" s="81">
        <v>64</v>
      </c>
      <c r="B75" s="82">
        <v>17.57</v>
      </c>
      <c r="C75" s="82">
        <v>17.57</v>
      </c>
    </row>
    <row r="76" spans="1:3" x14ac:dyDescent="0.25">
      <c r="A76" s="81">
        <v>65</v>
      </c>
      <c r="B76" s="82">
        <v>17.91</v>
      </c>
      <c r="C76" s="82">
        <v>17.91</v>
      </c>
    </row>
    <row r="77" spans="1:3" x14ac:dyDescent="0.25">
      <c r="A77" s="81">
        <v>66</v>
      </c>
      <c r="B77" s="82">
        <v>17.760000000000002</v>
      </c>
      <c r="C77" s="82">
        <v>17.760000000000002</v>
      </c>
    </row>
    <row r="78" spans="1:3" x14ac:dyDescent="0.25">
      <c r="A78" s="81">
        <v>67</v>
      </c>
      <c r="B78" s="82">
        <v>17.11</v>
      </c>
      <c r="C78" s="82">
        <v>17.11</v>
      </c>
    </row>
    <row r="79" spans="1:3" x14ac:dyDescent="0.25">
      <c r="A79" s="81">
        <v>68</v>
      </c>
      <c r="B79" s="82">
        <v>16.46</v>
      </c>
      <c r="C79" s="82">
        <v>16.46</v>
      </c>
    </row>
    <row r="80" spans="1:3" x14ac:dyDescent="0.25">
      <c r="A80" s="81">
        <v>69</v>
      </c>
      <c r="B80" s="82">
        <v>15.8</v>
      </c>
      <c r="C80" s="82">
        <v>15.8</v>
      </c>
    </row>
    <row r="81" spans="1:3" x14ac:dyDescent="0.25">
      <c r="A81" s="81">
        <v>70</v>
      </c>
      <c r="B81" s="82">
        <v>15.15</v>
      </c>
      <c r="C81" s="82">
        <v>15.15</v>
      </c>
    </row>
    <row r="82" spans="1:3" x14ac:dyDescent="0.25">
      <c r="A82" s="81">
        <v>71</v>
      </c>
      <c r="B82" s="82">
        <v>14.49</v>
      </c>
      <c r="C82" s="82">
        <v>14.49</v>
      </c>
    </row>
    <row r="83" spans="1:3" x14ac:dyDescent="0.25">
      <c r="A83" s="81">
        <v>72</v>
      </c>
      <c r="B83" s="82">
        <v>13.83</v>
      </c>
      <c r="C83" s="82">
        <v>13.83</v>
      </c>
    </row>
    <row r="84" spans="1:3" x14ac:dyDescent="0.25">
      <c r="A84" s="81">
        <v>73</v>
      </c>
      <c r="B84" s="82">
        <v>13.18</v>
      </c>
      <c r="C84" s="82">
        <v>13.18</v>
      </c>
    </row>
    <row r="85" spans="1:3" x14ac:dyDescent="0.25">
      <c r="A85" s="81">
        <v>74</v>
      </c>
      <c r="B85" s="82">
        <v>12.53</v>
      </c>
      <c r="C85" s="82">
        <v>12.53</v>
      </c>
    </row>
    <row r="86" spans="1:3" x14ac:dyDescent="0.25">
      <c r="A86" s="81">
        <v>75</v>
      </c>
      <c r="B86" s="82">
        <v>11.88</v>
      </c>
      <c r="C86" s="82">
        <v>11.88</v>
      </c>
    </row>
    <row r="87" spans="1:3" x14ac:dyDescent="0.25">
      <c r="A87" s="81">
        <v>76</v>
      </c>
      <c r="B87" s="82">
        <v>11.23</v>
      </c>
      <c r="C87" s="82">
        <v>11.23</v>
      </c>
    </row>
    <row r="88" spans="1:3" x14ac:dyDescent="0.25">
      <c r="A88" s="81">
        <v>77</v>
      </c>
      <c r="B88" s="82">
        <v>10.6</v>
      </c>
      <c r="C88" s="82">
        <v>10.6</v>
      </c>
    </row>
    <row r="89" spans="1:3" x14ac:dyDescent="0.25">
      <c r="A89" s="81">
        <v>78</v>
      </c>
      <c r="B89" s="82">
        <v>9.9700000000000006</v>
      </c>
      <c r="C89" s="82">
        <v>9.9700000000000006</v>
      </c>
    </row>
    <row r="90" spans="1:3" x14ac:dyDescent="0.25">
      <c r="A90" s="81">
        <v>79</v>
      </c>
      <c r="B90" s="82">
        <v>9.36</v>
      </c>
      <c r="C90" s="82">
        <v>9.36</v>
      </c>
    </row>
    <row r="91" spans="1:3" x14ac:dyDescent="0.25">
      <c r="A91" s="81">
        <v>80</v>
      </c>
      <c r="B91" s="82">
        <v>8.76</v>
      </c>
      <c r="C91" s="82">
        <v>8.76</v>
      </c>
    </row>
    <row r="92" spans="1:3" x14ac:dyDescent="0.25">
      <c r="A92" s="81">
        <v>81</v>
      </c>
      <c r="B92" s="82">
        <v>8.18</v>
      </c>
      <c r="C92" s="82">
        <v>8.18</v>
      </c>
    </row>
    <row r="93" spans="1:3" x14ac:dyDescent="0.25">
      <c r="A93" s="81">
        <v>82</v>
      </c>
      <c r="B93" s="82">
        <v>7.61</v>
      </c>
      <c r="C93" s="82">
        <v>7.61</v>
      </c>
    </row>
    <row r="94" spans="1:3" x14ac:dyDescent="0.25">
      <c r="A94" s="81">
        <v>83</v>
      </c>
      <c r="B94" s="82">
        <v>7.07</v>
      </c>
      <c r="C94" s="82">
        <v>7.07</v>
      </c>
    </row>
    <row r="95" spans="1:3" x14ac:dyDescent="0.25">
      <c r="A95" s="81">
        <v>84</v>
      </c>
      <c r="B95" s="82">
        <v>6.55</v>
      </c>
      <c r="C95" s="82">
        <v>6.55</v>
      </c>
    </row>
    <row r="96" spans="1:3" x14ac:dyDescent="0.25">
      <c r="A96" s="81">
        <v>85</v>
      </c>
      <c r="B96" s="82">
        <v>6.06</v>
      </c>
      <c r="C96" s="82">
        <v>6.06</v>
      </c>
    </row>
    <row r="97" spans="1:3" x14ac:dyDescent="0.25">
      <c r="A97" s="81">
        <v>86</v>
      </c>
      <c r="B97" s="82">
        <v>5.58</v>
      </c>
      <c r="C97" s="82">
        <v>5.58</v>
      </c>
    </row>
    <row r="98" spans="1:3" x14ac:dyDescent="0.25">
      <c r="A98" s="81">
        <v>87</v>
      </c>
      <c r="B98" s="82">
        <v>5.14</v>
      </c>
      <c r="C98" s="82">
        <v>5.14</v>
      </c>
    </row>
    <row r="99" spans="1:3" x14ac:dyDescent="0.25">
      <c r="A99" s="81">
        <v>88</v>
      </c>
      <c r="B99" s="82">
        <v>4.7300000000000004</v>
      </c>
      <c r="C99" s="82">
        <v>4.7300000000000004</v>
      </c>
    </row>
    <row r="100" spans="1:3" x14ac:dyDescent="0.25">
      <c r="A100" s="81">
        <v>89</v>
      </c>
      <c r="B100" s="82">
        <v>4.34</v>
      </c>
      <c r="C100" s="82">
        <v>4.34</v>
      </c>
    </row>
    <row r="101" spans="1:3" x14ac:dyDescent="0.25">
      <c r="A101" s="81">
        <v>90</v>
      </c>
      <c r="B101" s="82">
        <v>3.99</v>
      </c>
      <c r="C101" s="82">
        <v>3.99</v>
      </c>
    </row>
    <row r="102" spans="1:3" x14ac:dyDescent="0.25">
      <c r="A102" s="81">
        <v>91</v>
      </c>
      <c r="B102" s="82">
        <v>3.66</v>
      </c>
      <c r="C102" s="82">
        <v>3.66</v>
      </c>
    </row>
    <row r="103" spans="1:3" x14ac:dyDescent="0.25">
      <c r="A103" s="81">
        <v>92</v>
      </c>
      <c r="B103" s="82">
        <v>3.36</v>
      </c>
      <c r="C103" s="82">
        <v>3.36</v>
      </c>
    </row>
    <row r="104" spans="1:3" x14ac:dyDescent="0.25">
      <c r="A104" s="81">
        <v>93</v>
      </c>
      <c r="B104" s="82">
        <v>3.09</v>
      </c>
      <c r="C104" s="82">
        <v>3.09</v>
      </c>
    </row>
    <row r="105" spans="1:3" x14ac:dyDescent="0.25">
      <c r="A105" s="81">
        <v>94</v>
      </c>
      <c r="B105" s="82">
        <v>2.84</v>
      </c>
      <c r="C105" s="82">
        <v>2.84</v>
      </c>
    </row>
    <row r="106" spans="1:3" x14ac:dyDescent="0.25">
      <c r="A106" s="81">
        <v>95</v>
      </c>
      <c r="B106" s="82">
        <v>2.62</v>
      </c>
      <c r="C106" s="82">
        <v>2.62</v>
      </c>
    </row>
  </sheetData>
  <sheetProtection algorithmName="SHA-512" hashValue="Px4H137XRAhDqQaTDS6wL7AxYeveR2I1xFXVuWNA+NwDAPx33+Fv4Ezf06/q4//gldX2TRBztmu4SNIbUnom0Q==" saltValue="I9rcR0WeL7IFtmSYpCzIYg==" spinCount="100000" sheet="1" objects="1" scenarios="1"/>
  <conditionalFormatting sqref="A6:A21">
    <cfRule type="expression" dxfId="571" priority="7" stopIfTrue="1">
      <formula>MOD(ROW(),2)=0</formula>
    </cfRule>
    <cfRule type="expression" dxfId="570" priority="8" stopIfTrue="1">
      <formula>MOD(ROW(),2)&lt;&gt;0</formula>
    </cfRule>
  </conditionalFormatting>
  <conditionalFormatting sqref="A26:A106">
    <cfRule type="expression" dxfId="569" priority="17" stopIfTrue="1">
      <formula>MOD(ROW(),2)=0</formula>
    </cfRule>
    <cfRule type="expression" dxfId="568" priority="18" stopIfTrue="1">
      <formula>MOD(ROW(),2)&lt;&gt;0</formula>
    </cfRule>
  </conditionalFormatting>
  <conditionalFormatting sqref="B6:C21">
    <cfRule type="expression" dxfId="567" priority="1" stopIfTrue="1">
      <formula>MOD(ROW(),2)=0</formula>
    </cfRule>
    <cfRule type="expression" dxfId="566" priority="2" stopIfTrue="1">
      <formula>MOD(ROW(),2)&lt;&gt;0</formula>
    </cfRule>
  </conditionalFormatting>
  <conditionalFormatting sqref="B26:C106">
    <cfRule type="expression" dxfId="565" priority="19" stopIfTrue="1">
      <formula>MOD(ROW(),2)=0</formula>
    </cfRule>
    <cfRule type="expression" dxfId="564" priority="20"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Sheet66"/>
  <dimension ref="A1:L106"/>
  <sheetViews>
    <sheetView showGridLines="0" zoomScale="85" zoomScaleNormal="85" workbookViewId="0">
      <selection activeCell="I26" sqref="I26"/>
    </sheetView>
  </sheetViews>
  <sheetFormatPr defaultColWidth="10" defaultRowHeight="12.5" x14ac:dyDescent="0.25"/>
  <cols>
    <col min="1" max="1" width="31.54296875" style="27" customWidth="1"/>
    <col min="2" max="3" width="22.54296875" style="27" customWidth="1"/>
    <col min="4" max="4" width="10" style="27" customWidth="1"/>
    <col min="5" max="16384" width="10" style="27"/>
  </cols>
  <sheetData>
    <row r="1" spans="1:12" ht="20" x14ac:dyDescent="0.4">
      <c r="A1" s="39" t="s">
        <v>0</v>
      </c>
      <c r="B1" s="40"/>
      <c r="C1" s="40"/>
      <c r="D1" s="40"/>
      <c r="E1" s="40"/>
      <c r="F1" s="40"/>
      <c r="G1" s="40"/>
      <c r="H1" s="40"/>
      <c r="I1" s="40"/>
      <c r="L1" s="84"/>
    </row>
    <row r="2" spans="1:12" ht="15.5" x14ac:dyDescent="0.35">
      <c r="A2" s="41" t="str">
        <f>IF(title="&gt; Enter workbook title here","Enter workbook title in Cover sheet",title)</f>
        <v>Police_EW - Consolidated Factor Spreadsheet</v>
      </c>
      <c r="B2" s="42"/>
      <c r="C2" s="42"/>
      <c r="D2" s="42"/>
      <c r="E2" s="42"/>
      <c r="F2" s="42"/>
      <c r="G2" s="42"/>
      <c r="H2" s="42"/>
      <c r="I2" s="42"/>
    </row>
    <row r="3" spans="1:12" ht="15.5" x14ac:dyDescent="0.35">
      <c r="A3" s="43" t="str">
        <f>TABLE_FACTOR_TYPE_1&amp;" - x-"&amp;TABLE_SERIES_NUMBER_1</f>
        <v>Pension Credit - x-317</v>
      </c>
      <c r="B3" s="42"/>
      <c r="C3" s="42"/>
      <c r="D3" s="42"/>
      <c r="E3" s="42"/>
      <c r="F3" s="42"/>
      <c r="G3" s="42"/>
      <c r="H3" s="42"/>
      <c r="I3" s="42"/>
    </row>
    <row r="4" spans="1:12" x14ac:dyDescent="0.25">
      <c r="A4" s="44"/>
    </row>
    <row r="6" spans="1:12" ht="13" x14ac:dyDescent="0.3">
      <c r="A6" s="169" t="s">
        <v>610</v>
      </c>
      <c r="B6" s="73" t="s">
        <v>611</v>
      </c>
      <c r="C6" s="73"/>
    </row>
    <row r="7" spans="1:12" x14ac:dyDescent="0.25">
      <c r="A7" s="170" t="s">
        <v>274</v>
      </c>
      <c r="B7" s="74" t="s">
        <v>72</v>
      </c>
      <c r="C7" s="74"/>
    </row>
    <row r="8" spans="1:12" x14ac:dyDescent="0.25">
      <c r="A8" s="170" t="s">
        <v>275</v>
      </c>
      <c r="B8" s="74">
        <v>2015</v>
      </c>
      <c r="C8" s="74"/>
    </row>
    <row r="9" spans="1:12" x14ac:dyDescent="0.25">
      <c r="A9" s="170" t="s">
        <v>276</v>
      </c>
      <c r="B9" s="74" t="s">
        <v>402</v>
      </c>
      <c r="C9" s="74"/>
    </row>
    <row r="10" spans="1:12" ht="25" x14ac:dyDescent="0.25">
      <c r="A10" s="170" t="s">
        <v>6</v>
      </c>
      <c r="B10" s="74" t="s">
        <v>414</v>
      </c>
      <c r="C10" s="74"/>
    </row>
    <row r="11" spans="1:12" x14ac:dyDescent="0.25">
      <c r="A11" s="170" t="s">
        <v>277</v>
      </c>
      <c r="B11" s="74" t="s">
        <v>367</v>
      </c>
      <c r="C11" s="74"/>
    </row>
    <row r="12" spans="1:12" x14ac:dyDescent="0.25">
      <c r="A12" s="170" t="s">
        <v>278</v>
      </c>
      <c r="B12" s="74" t="s">
        <v>291</v>
      </c>
      <c r="C12" s="74"/>
    </row>
    <row r="13" spans="1:12" x14ac:dyDescent="0.25">
      <c r="A13" s="170" t="s">
        <v>618</v>
      </c>
      <c r="B13" s="74">
        <v>0</v>
      </c>
      <c r="C13" s="74"/>
    </row>
    <row r="14" spans="1:12" x14ac:dyDescent="0.25">
      <c r="A14" s="170" t="s">
        <v>280</v>
      </c>
      <c r="B14" s="74">
        <v>317</v>
      </c>
      <c r="C14" s="74"/>
    </row>
    <row r="15" spans="1:12" x14ac:dyDescent="0.25">
      <c r="A15" s="170" t="s">
        <v>621</v>
      </c>
      <c r="B15" s="74">
        <v>317</v>
      </c>
      <c r="C15" s="74"/>
    </row>
    <row r="16" spans="1:12" x14ac:dyDescent="0.25">
      <c r="A16" s="170" t="s">
        <v>282</v>
      </c>
      <c r="B16" s="74" t="s">
        <v>416</v>
      </c>
      <c r="C16" s="74"/>
    </row>
    <row r="17" spans="1:3" ht="42" customHeight="1" x14ac:dyDescent="0.25">
      <c r="A17" s="79" t="s">
        <v>693</v>
      </c>
      <c r="B17" s="180"/>
      <c r="C17" s="180"/>
    </row>
    <row r="18" spans="1:3" x14ac:dyDescent="0.25">
      <c r="A18" s="170" t="s">
        <v>284</v>
      </c>
      <c r="B18" s="181" t="str">
        <f>"24 May 2023"</f>
        <v>24 May 2023</v>
      </c>
      <c r="C18" s="181"/>
    </row>
    <row r="19" spans="1:3" x14ac:dyDescent="0.25">
      <c r="A19" s="170" t="s">
        <v>285</v>
      </c>
      <c r="B19" s="181"/>
      <c r="C19" s="181"/>
    </row>
    <row r="20" spans="1:3" x14ac:dyDescent="0.25">
      <c r="A20" s="170" t="s">
        <v>286</v>
      </c>
      <c r="B20" s="74" t="s">
        <v>294</v>
      </c>
      <c r="C20" s="74"/>
    </row>
    <row r="21" spans="1:3" x14ac:dyDescent="0.25">
      <c r="A21" s="170" t="s">
        <v>287</v>
      </c>
      <c r="B21" s="74" t="s">
        <v>295</v>
      </c>
      <c r="C21" s="74"/>
    </row>
    <row r="23" spans="1:3" x14ac:dyDescent="0.25">
      <c r="B23" s="84" t="str">
        <f>HYPERLINK("#'Factor List'!A1","Back to Factor List")</f>
        <v>Back to Factor List</v>
      </c>
    </row>
    <row r="24" spans="1:3" x14ac:dyDescent="0.25">
      <c r="B24" s="84" t="str">
        <f>HYPERLINK("#'Assumptions'!A1","Assumptions")</f>
        <v>Assumptions</v>
      </c>
    </row>
    <row r="26" spans="1:3" ht="26" x14ac:dyDescent="0.25">
      <c r="A26" s="80" t="s">
        <v>694</v>
      </c>
      <c r="B26" s="80" t="s">
        <v>716</v>
      </c>
      <c r="C26" s="80" t="s">
        <v>717</v>
      </c>
    </row>
    <row r="27" spans="1:3" x14ac:dyDescent="0.25">
      <c r="A27" s="81">
        <v>16</v>
      </c>
      <c r="B27" s="82">
        <v>8.16</v>
      </c>
      <c r="C27" s="82">
        <v>8.16</v>
      </c>
    </row>
    <row r="28" spans="1:3" x14ac:dyDescent="0.25">
      <c r="A28" s="81">
        <v>17</v>
      </c>
      <c r="B28" s="82">
        <v>8.2799999999999994</v>
      </c>
      <c r="C28" s="82">
        <v>8.2799999999999994</v>
      </c>
    </row>
    <row r="29" spans="1:3" x14ac:dyDescent="0.25">
      <c r="A29" s="81">
        <v>18</v>
      </c>
      <c r="B29" s="82">
        <v>8.39</v>
      </c>
      <c r="C29" s="82">
        <v>8.39</v>
      </c>
    </row>
    <row r="30" spans="1:3" x14ac:dyDescent="0.25">
      <c r="A30" s="81">
        <v>19</v>
      </c>
      <c r="B30" s="82">
        <v>8.51</v>
      </c>
      <c r="C30" s="82">
        <v>8.51</v>
      </c>
    </row>
    <row r="31" spans="1:3" x14ac:dyDescent="0.25">
      <c r="A31" s="81">
        <v>20</v>
      </c>
      <c r="B31" s="82">
        <v>8.6300000000000008</v>
      </c>
      <c r="C31" s="82">
        <v>8.6300000000000008</v>
      </c>
    </row>
    <row r="32" spans="1:3" x14ac:dyDescent="0.25">
      <c r="A32" s="81">
        <v>21</v>
      </c>
      <c r="B32" s="82">
        <v>8.76</v>
      </c>
      <c r="C32" s="82">
        <v>8.76</v>
      </c>
    </row>
    <row r="33" spans="1:3" x14ac:dyDescent="0.25">
      <c r="A33" s="81">
        <v>22</v>
      </c>
      <c r="B33" s="82">
        <v>8.8800000000000008</v>
      </c>
      <c r="C33" s="82">
        <v>8.8800000000000008</v>
      </c>
    </row>
    <row r="34" spans="1:3" x14ac:dyDescent="0.25">
      <c r="A34" s="81">
        <v>23</v>
      </c>
      <c r="B34" s="82">
        <v>9.01</v>
      </c>
      <c r="C34" s="82">
        <v>9.01</v>
      </c>
    </row>
    <row r="35" spans="1:3" x14ac:dyDescent="0.25">
      <c r="A35" s="81">
        <v>24</v>
      </c>
      <c r="B35" s="82">
        <v>9.1300000000000008</v>
      </c>
      <c r="C35" s="82">
        <v>9.1300000000000008</v>
      </c>
    </row>
    <row r="36" spans="1:3" x14ac:dyDescent="0.25">
      <c r="A36" s="81">
        <v>25</v>
      </c>
      <c r="B36" s="82">
        <v>9.26</v>
      </c>
      <c r="C36" s="82">
        <v>9.26</v>
      </c>
    </row>
    <row r="37" spans="1:3" x14ac:dyDescent="0.25">
      <c r="A37" s="81">
        <v>26</v>
      </c>
      <c r="B37" s="82">
        <v>9.39</v>
      </c>
      <c r="C37" s="82">
        <v>9.39</v>
      </c>
    </row>
    <row r="38" spans="1:3" x14ac:dyDescent="0.25">
      <c r="A38" s="81">
        <v>27</v>
      </c>
      <c r="B38" s="82">
        <v>9.5299999999999994</v>
      </c>
      <c r="C38" s="82">
        <v>9.5299999999999994</v>
      </c>
    </row>
    <row r="39" spans="1:3" x14ac:dyDescent="0.25">
      <c r="A39" s="81">
        <v>28</v>
      </c>
      <c r="B39" s="82">
        <v>9.66</v>
      </c>
      <c r="C39" s="82">
        <v>9.66</v>
      </c>
    </row>
    <row r="40" spans="1:3" x14ac:dyDescent="0.25">
      <c r="A40" s="81">
        <v>29</v>
      </c>
      <c r="B40" s="82">
        <v>9.8000000000000007</v>
      </c>
      <c r="C40" s="82">
        <v>9.8000000000000007</v>
      </c>
    </row>
    <row r="41" spans="1:3" x14ac:dyDescent="0.25">
      <c r="A41" s="81">
        <v>30</v>
      </c>
      <c r="B41" s="82">
        <v>9.94</v>
      </c>
      <c r="C41" s="82">
        <v>9.94</v>
      </c>
    </row>
    <row r="42" spans="1:3" x14ac:dyDescent="0.25">
      <c r="A42" s="81">
        <v>31</v>
      </c>
      <c r="B42" s="82">
        <v>10.08</v>
      </c>
      <c r="C42" s="82">
        <v>10.08</v>
      </c>
    </row>
    <row r="43" spans="1:3" x14ac:dyDescent="0.25">
      <c r="A43" s="81">
        <v>32</v>
      </c>
      <c r="B43" s="82">
        <v>10.220000000000001</v>
      </c>
      <c r="C43" s="82">
        <v>10.220000000000001</v>
      </c>
    </row>
    <row r="44" spans="1:3" x14ac:dyDescent="0.25">
      <c r="A44" s="81">
        <v>33</v>
      </c>
      <c r="B44" s="82">
        <v>10.37</v>
      </c>
      <c r="C44" s="82">
        <v>10.37</v>
      </c>
    </row>
    <row r="45" spans="1:3" x14ac:dyDescent="0.25">
      <c r="A45" s="81">
        <v>34</v>
      </c>
      <c r="B45" s="82">
        <v>10.52</v>
      </c>
      <c r="C45" s="82">
        <v>10.52</v>
      </c>
    </row>
    <row r="46" spans="1:3" x14ac:dyDescent="0.25">
      <c r="A46" s="81">
        <v>35</v>
      </c>
      <c r="B46" s="82">
        <v>10.67</v>
      </c>
      <c r="C46" s="82">
        <v>10.67</v>
      </c>
    </row>
    <row r="47" spans="1:3" x14ac:dyDescent="0.25">
      <c r="A47" s="81">
        <v>36</v>
      </c>
      <c r="B47" s="82">
        <v>10.82</v>
      </c>
      <c r="C47" s="82">
        <v>10.82</v>
      </c>
    </row>
    <row r="48" spans="1:3" x14ac:dyDescent="0.25">
      <c r="A48" s="81">
        <v>37</v>
      </c>
      <c r="B48" s="82">
        <v>10.97</v>
      </c>
      <c r="C48" s="82">
        <v>10.97</v>
      </c>
    </row>
    <row r="49" spans="1:3" x14ac:dyDescent="0.25">
      <c r="A49" s="81">
        <v>38</v>
      </c>
      <c r="B49" s="82">
        <v>11.13</v>
      </c>
      <c r="C49" s="82">
        <v>11.13</v>
      </c>
    </row>
    <row r="50" spans="1:3" x14ac:dyDescent="0.25">
      <c r="A50" s="81">
        <v>39</v>
      </c>
      <c r="B50" s="82">
        <v>11.29</v>
      </c>
      <c r="C50" s="82">
        <v>11.29</v>
      </c>
    </row>
    <row r="51" spans="1:3" x14ac:dyDescent="0.25">
      <c r="A51" s="81">
        <v>40</v>
      </c>
      <c r="B51" s="82">
        <v>11.45</v>
      </c>
      <c r="C51" s="82">
        <v>11.45</v>
      </c>
    </row>
    <row r="52" spans="1:3" x14ac:dyDescent="0.25">
      <c r="A52" s="81">
        <v>41</v>
      </c>
      <c r="B52" s="82">
        <v>11.62</v>
      </c>
      <c r="C52" s="82">
        <v>11.62</v>
      </c>
    </row>
    <row r="53" spans="1:3" x14ac:dyDescent="0.25">
      <c r="A53" s="81">
        <v>42</v>
      </c>
      <c r="B53" s="82">
        <v>11.79</v>
      </c>
      <c r="C53" s="82">
        <v>11.79</v>
      </c>
    </row>
    <row r="54" spans="1:3" x14ac:dyDescent="0.25">
      <c r="A54" s="81">
        <v>43</v>
      </c>
      <c r="B54" s="82">
        <v>11.96</v>
      </c>
      <c r="C54" s="82">
        <v>11.96</v>
      </c>
    </row>
    <row r="55" spans="1:3" x14ac:dyDescent="0.25">
      <c r="A55" s="81">
        <v>44</v>
      </c>
      <c r="B55" s="82">
        <v>12.13</v>
      </c>
      <c r="C55" s="82">
        <v>12.13</v>
      </c>
    </row>
    <row r="56" spans="1:3" x14ac:dyDescent="0.25">
      <c r="A56" s="81">
        <v>45</v>
      </c>
      <c r="B56" s="82">
        <v>12.31</v>
      </c>
      <c r="C56" s="82">
        <v>12.31</v>
      </c>
    </row>
    <row r="57" spans="1:3" x14ac:dyDescent="0.25">
      <c r="A57" s="81">
        <v>46</v>
      </c>
      <c r="B57" s="82">
        <v>12.49</v>
      </c>
      <c r="C57" s="82">
        <v>12.49</v>
      </c>
    </row>
    <row r="58" spans="1:3" x14ac:dyDescent="0.25">
      <c r="A58" s="81">
        <v>47</v>
      </c>
      <c r="B58" s="82">
        <v>12.67</v>
      </c>
      <c r="C58" s="82">
        <v>12.67</v>
      </c>
    </row>
    <row r="59" spans="1:3" x14ac:dyDescent="0.25">
      <c r="A59" s="81">
        <v>48</v>
      </c>
      <c r="B59" s="82">
        <v>12.86</v>
      </c>
      <c r="C59" s="82">
        <v>12.86</v>
      </c>
    </row>
    <row r="60" spans="1:3" x14ac:dyDescent="0.25">
      <c r="A60" s="81">
        <v>49</v>
      </c>
      <c r="B60" s="82">
        <v>13.05</v>
      </c>
      <c r="C60" s="82">
        <v>13.05</v>
      </c>
    </row>
    <row r="61" spans="1:3" x14ac:dyDescent="0.25">
      <c r="A61" s="81">
        <v>50</v>
      </c>
      <c r="B61" s="82">
        <v>13.24</v>
      </c>
      <c r="C61" s="82">
        <v>13.24</v>
      </c>
    </row>
    <row r="62" spans="1:3" x14ac:dyDescent="0.25">
      <c r="A62" s="81">
        <v>51</v>
      </c>
      <c r="B62" s="82">
        <v>13.44</v>
      </c>
      <c r="C62" s="82">
        <v>13.44</v>
      </c>
    </row>
    <row r="63" spans="1:3" x14ac:dyDescent="0.25">
      <c r="A63" s="81">
        <v>52</v>
      </c>
      <c r="B63" s="82">
        <v>13.64</v>
      </c>
      <c r="C63" s="82">
        <v>13.64</v>
      </c>
    </row>
    <row r="64" spans="1:3" x14ac:dyDescent="0.25">
      <c r="A64" s="81">
        <v>53</v>
      </c>
      <c r="B64" s="82">
        <v>13.85</v>
      </c>
      <c r="C64" s="82">
        <v>13.85</v>
      </c>
    </row>
    <row r="65" spans="1:3" x14ac:dyDescent="0.25">
      <c r="A65" s="81">
        <v>54</v>
      </c>
      <c r="B65" s="82">
        <v>14.07</v>
      </c>
      <c r="C65" s="82">
        <v>14.07</v>
      </c>
    </row>
    <row r="66" spans="1:3" x14ac:dyDescent="0.25">
      <c r="A66" s="81">
        <v>55</v>
      </c>
      <c r="B66" s="82">
        <v>14.29</v>
      </c>
      <c r="C66" s="82">
        <v>14.29</v>
      </c>
    </row>
    <row r="67" spans="1:3" x14ac:dyDescent="0.25">
      <c r="A67" s="81">
        <v>56</v>
      </c>
      <c r="B67" s="82">
        <v>14.51</v>
      </c>
      <c r="C67" s="82">
        <v>14.51</v>
      </c>
    </row>
    <row r="68" spans="1:3" x14ac:dyDescent="0.25">
      <c r="A68" s="81">
        <v>57</v>
      </c>
      <c r="B68" s="82">
        <v>14.74</v>
      </c>
      <c r="C68" s="82">
        <v>14.74</v>
      </c>
    </row>
    <row r="69" spans="1:3" x14ac:dyDescent="0.25">
      <c r="A69" s="81">
        <v>58</v>
      </c>
      <c r="B69" s="82">
        <v>14.98</v>
      </c>
      <c r="C69" s="82">
        <v>14.98</v>
      </c>
    </row>
    <row r="70" spans="1:3" x14ac:dyDescent="0.25">
      <c r="A70" s="81">
        <v>59</v>
      </c>
      <c r="B70" s="82">
        <v>15.23</v>
      </c>
      <c r="C70" s="82">
        <v>15.23</v>
      </c>
    </row>
    <row r="71" spans="1:3" x14ac:dyDescent="0.25">
      <c r="A71" s="81">
        <v>60</v>
      </c>
      <c r="B71" s="82">
        <v>15.48</v>
      </c>
      <c r="C71" s="82">
        <v>15.48</v>
      </c>
    </row>
    <row r="72" spans="1:3" x14ac:dyDescent="0.25">
      <c r="A72" s="81">
        <v>61</v>
      </c>
      <c r="B72" s="82">
        <v>15.75</v>
      </c>
      <c r="C72" s="82">
        <v>15.75</v>
      </c>
    </row>
    <row r="73" spans="1:3" x14ac:dyDescent="0.25">
      <c r="A73" s="81">
        <v>62</v>
      </c>
      <c r="B73" s="82">
        <v>16.02</v>
      </c>
      <c r="C73" s="82">
        <v>16.02</v>
      </c>
    </row>
    <row r="74" spans="1:3" x14ac:dyDescent="0.25">
      <c r="A74" s="81">
        <v>63</v>
      </c>
      <c r="B74" s="82">
        <v>16.309999999999999</v>
      </c>
      <c r="C74" s="82">
        <v>16.309999999999999</v>
      </c>
    </row>
    <row r="75" spans="1:3" x14ac:dyDescent="0.25">
      <c r="A75" s="81">
        <v>64</v>
      </c>
      <c r="B75" s="82">
        <v>16.61</v>
      </c>
      <c r="C75" s="82">
        <v>16.61</v>
      </c>
    </row>
    <row r="76" spans="1:3" x14ac:dyDescent="0.25">
      <c r="A76" s="81">
        <v>65</v>
      </c>
      <c r="B76" s="82">
        <v>16.93</v>
      </c>
      <c r="C76" s="82">
        <v>16.93</v>
      </c>
    </row>
    <row r="77" spans="1:3" x14ac:dyDescent="0.25">
      <c r="A77" s="81">
        <v>66</v>
      </c>
      <c r="B77" s="82">
        <v>17.260000000000002</v>
      </c>
      <c r="C77" s="82">
        <v>17.260000000000002</v>
      </c>
    </row>
    <row r="78" spans="1:3" x14ac:dyDescent="0.25">
      <c r="A78" s="81">
        <v>67</v>
      </c>
      <c r="B78" s="82">
        <v>17.11</v>
      </c>
      <c r="C78" s="82">
        <v>17.11</v>
      </c>
    </row>
    <row r="79" spans="1:3" x14ac:dyDescent="0.25">
      <c r="A79" s="81">
        <v>68</v>
      </c>
      <c r="B79" s="82">
        <v>16.46</v>
      </c>
      <c r="C79" s="82">
        <v>16.46</v>
      </c>
    </row>
    <row r="80" spans="1:3" x14ac:dyDescent="0.25">
      <c r="A80" s="81">
        <v>69</v>
      </c>
      <c r="B80" s="82">
        <v>15.8</v>
      </c>
      <c r="C80" s="82">
        <v>15.8</v>
      </c>
    </row>
    <row r="81" spans="1:3" x14ac:dyDescent="0.25">
      <c r="A81" s="81">
        <v>70</v>
      </c>
      <c r="B81" s="82">
        <v>15.15</v>
      </c>
      <c r="C81" s="82">
        <v>15.15</v>
      </c>
    </row>
    <row r="82" spans="1:3" x14ac:dyDescent="0.25">
      <c r="A82" s="81">
        <v>71</v>
      </c>
      <c r="B82" s="82">
        <v>14.49</v>
      </c>
      <c r="C82" s="82">
        <v>14.49</v>
      </c>
    </row>
    <row r="83" spans="1:3" x14ac:dyDescent="0.25">
      <c r="A83" s="81">
        <v>72</v>
      </c>
      <c r="B83" s="82">
        <v>13.83</v>
      </c>
      <c r="C83" s="82">
        <v>13.83</v>
      </c>
    </row>
    <row r="84" spans="1:3" x14ac:dyDescent="0.25">
      <c r="A84" s="81">
        <v>73</v>
      </c>
      <c r="B84" s="82">
        <v>13.18</v>
      </c>
      <c r="C84" s="82">
        <v>13.18</v>
      </c>
    </row>
    <row r="85" spans="1:3" x14ac:dyDescent="0.25">
      <c r="A85" s="81">
        <v>74</v>
      </c>
      <c r="B85" s="82">
        <v>12.53</v>
      </c>
      <c r="C85" s="82">
        <v>12.53</v>
      </c>
    </row>
    <row r="86" spans="1:3" x14ac:dyDescent="0.25">
      <c r="A86" s="81">
        <v>75</v>
      </c>
      <c r="B86" s="82">
        <v>11.88</v>
      </c>
      <c r="C86" s="82">
        <v>11.88</v>
      </c>
    </row>
    <row r="87" spans="1:3" x14ac:dyDescent="0.25">
      <c r="A87" s="81">
        <v>76</v>
      </c>
      <c r="B87" s="82">
        <v>11.23</v>
      </c>
      <c r="C87" s="82">
        <v>11.23</v>
      </c>
    </row>
    <row r="88" spans="1:3" x14ac:dyDescent="0.25">
      <c r="A88" s="81">
        <v>77</v>
      </c>
      <c r="B88" s="82">
        <v>10.6</v>
      </c>
      <c r="C88" s="82">
        <v>10.6</v>
      </c>
    </row>
    <row r="89" spans="1:3" x14ac:dyDescent="0.25">
      <c r="A89" s="81">
        <v>78</v>
      </c>
      <c r="B89" s="82">
        <v>9.9700000000000006</v>
      </c>
      <c r="C89" s="82">
        <v>9.9700000000000006</v>
      </c>
    </row>
    <row r="90" spans="1:3" x14ac:dyDescent="0.25">
      <c r="A90" s="81">
        <v>79</v>
      </c>
      <c r="B90" s="82">
        <v>9.36</v>
      </c>
      <c r="C90" s="82">
        <v>9.36</v>
      </c>
    </row>
    <row r="91" spans="1:3" x14ac:dyDescent="0.25">
      <c r="A91" s="81">
        <v>80</v>
      </c>
      <c r="B91" s="82">
        <v>8.76</v>
      </c>
      <c r="C91" s="82">
        <v>8.76</v>
      </c>
    </row>
    <row r="92" spans="1:3" x14ac:dyDescent="0.25">
      <c r="A92" s="81">
        <v>81</v>
      </c>
      <c r="B92" s="82">
        <v>8.18</v>
      </c>
      <c r="C92" s="82">
        <v>8.18</v>
      </c>
    </row>
    <row r="93" spans="1:3" x14ac:dyDescent="0.25">
      <c r="A93" s="81">
        <v>82</v>
      </c>
      <c r="B93" s="82">
        <v>7.61</v>
      </c>
      <c r="C93" s="82">
        <v>7.61</v>
      </c>
    </row>
    <row r="94" spans="1:3" x14ac:dyDescent="0.25">
      <c r="A94" s="81">
        <v>83</v>
      </c>
      <c r="B94" s="82">
        <v>7.07</v>
      </c>
      <c r="C94" s="82">
        <v>7.07</v>
      </c>
    </row>
    <row r="95" spans="1:3" x14ac:dyDescent="0.25">
      <c r="A95" s="81">
        <v>84</v>
      </c>
      <c r="B95" s="82">
        <v>6.55</v>
      </c>
      <c r="C95" s="82">
        <v>6.55</v>
      </c>
    </row>
    <row r="96" spans="1:3" x14ac:dyDescent="0.25">
      <c r="A96" s="81">
        <v>85</v>
      </c>
      <c r="B96" s="82">
        <v>6.06</v>
      </c>
      <c r="C96" s="82">
        <v>6.06</v>
      </c>
    </row>
    <row r="97" spans="1:3" x14ac:dyDescent="0.25">
      <c r="A97" s="81">
        <v>86</v>
      </c>
      <c r="B97" s="82">
        <v>5.58</v>
      </c>
      <c r="C97" s="82">
        <v>5.58</v>
      </c>
    </row>
    <row r="98" spans="1:3" x14ac:dyDescent="0.25">
      <c r="A98" s="81">
        <v>87</v>
      </c>
      <c r="B98" s="82">
        <v>5.14</v>
      </c>
      <c r="C98" s="82">
        <v>5.14</v>
      </c>
    </row>
    <row r="99" spans="1:3" x14ac:dyDescent="0.25">
      <c r="A99" s="81">
        <v>88</v>
      </c>
      <c r="B99" s="82">
        <v>4.7300000000000004</v>
      </c>
      <c r="C99" s="82">
        <v>4.7300000000000004</v>
      </c>
    </row>
    <row r="100" spans="1:3" x14ac:dyDescent="0.25">
      <c r="A100" s="81">
        <v>89</v>
      </c>
      <c r="B100" s="82">
        <v>4.34</v>
      </c>
      <c r="C100" s="82">
        <v>4.34</v>
      </c>
    </row>
    <row r="101" spans="1:3" x14ac:dyDescent="0.25">
      <c r="A101" s="81">
        <v>90</v>
      </c>
      <c r="B101" s="82">
        <v>3.99</v>
      </c>
      <c r="C101" s="82">
        <v>3.99</v>
      </c>
    </row>
    <row r="102" spans="1:3" x14ac:dyDescent="0.25">
      <c r="A102" s="81">
        <v>91</v>
      </c>
      <c r="B102" s="82">
        <v>3.66</v>
      </c>
      <c r="C102" s="82">
        <v>3.66</v>
      </c>
    </row>
    <row r="103" spans="1:3" x14ac:dyDescent="0.25">
      <c r="A103" s="81">
        <v>92</v>
      </c>
      <c r="B103" s="82">
        <v>3.36</v>
      </c>
      <c r="C103" s="82">
        <v>3.36</v>
      </c>
    </row>
    <row r="104" spans="1:3" x14ac:dyDescent="0.25">
      <c r="A104" s="81">
        <v>93</v>
      </c>
      <c r="B104" s="82">
        <v>3.09</v>
      </c>
      <c r="C104" s="82">
        <v>3.09</v>
      </c>
    </row>
    <row r="105" spans="1:3" x14ac:dyDescent="0.25">
      <c r="A105" s="81">
        <v>94</v>
      </c>
      <c r="B105" s="82">
        <v>2.84</v>
      </c>
      <c r="C105" s="82">
        <v>2.84</v>
      </c>
    </row>
    <row r="106" spans="1:3" x14ac:dyDescent="0.25">
      <c r="A106" s="81">
        <v>95</v>
      </c>
      <c r="B106" s="82">
        <v>2.62</v>
      </c>
      <c r="C106" s="82">
        <v>2.62</v>
      </c>
    </row>
  </sheetData>
  <sheetProtection algorithmName="SHA-512" hashValue="j/Ovx9D1bfAZQQ7VncR5JT1tOgTGsF1m5H/rt2G5z408vVURyyS16fZ0RAW85O1g1c8idAvYuYbjEuuULqEy1A==" saltValue="kOa0ogumzOUb+J9NH60YMw==" spinCount="100000" sheet="1" objects="1" scenarios="1"/>
  <conditionalFormatting sqref="A6:A21">
    <cfRule type="expression" dxfId="563" priority="7" stopIfTrue="1">
      <formula>MOD(ROW(),2)=0</formula>
    </cfRule>
    <cfRule type="expression" dxfId="562" priority="8" stopIfTrue="1">
      <formula>MOD(ROW(),2)&lt;&gt;0</formula>
    </cfRule>
  </conditionalFormatting>
  <conditionalFormatting sqref="A26:A106">
    <cfRule type="expression" dxfId="561" priority="17" stopIfTrue="1">
      <formula>MOD(ROW(),2)=0</formula>
    </cfRule>
    <cfRule type="expression" dxfId="560" priority="18" stopIfTrue="1">
      <formula>MOD(ROW(),2)&lt;&gt;0</formula>
    </cfRule>
  </conditionalFormatting>
  <conditionalFormatting sqref="B6:C21">
    <cfRule type="expression" dxfId="559" priority="1" stopIfTrue="1">
      <formula>MOD(ROW(),2)=0</formula>
    </cfRule>
    <cfRule type="expression" dxfId="558" priority="2" stopIfTrue="1">
      <formula>MOD(ROW(),2)&lt;&gt;0</formula>
    </cfRule>
  </conditionalFormatting>
  <conditionalFormatting sqref="B26:C106">
    <cfRule type="expression" dxfId="557" priority="19" stopIfTrue="1">
      <formula>MOD(ROW(),2)=0</formula>
    </cfRule>
    <cfRule type="expression" dxfId="556" priority="20"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Sheet67"/>
  <dimension ref="A1:L106"/>
  <sheetViews>
    <sheetView showGridLines="0" zoomScale="85" zoomScaleNormal="85" workbookViewId="0">
      <selection activeCell="I26" sqref="I26"/>
    </sheetView>
  </sheetViews>
  <sheetFormatPr defaultColWidth="10" defaultRowHeight="12.5" x14ac:dyDescent="0.25"/>
  <cols>
    <col min="1" max="1" width="31.54296875" style="27" customWidth="1"/>
    <col min="2" max="3" width="22.54296875" style="27" customWidth="1"/>
    <col min="4" max="4" width="10" style="27" customWidth="1"/>
    <col min="5" max="16384" width="10" style="27"/>
  </cols>
  <sheetData>
    <row r="1" spans="1:12" ht="20" x14ac:dyDescent="0.4">
      <c r="A1" s="39" t="s">
        <v>0</v>
      </c>
      <c r="B1" s="40"/>
      <c r="C1" s="40"/>
      <c r="D1" s="40"/>
      <c r="E1" s="40"/>
      <c r="F1" s="40"/>
      <c r="G1" s="40"/>
      <c r="H1" s="40"/>
      <c r="I1" s="40"/>
      <c r="L1" s="84"/>
    </row>
    <row r="2" spans="1:12" ht="15.5" x14ac:dyDescent="0.35">
      <c r="A2" s="41" t="str">
        <f>IF(title="&gt; Enter workbook title here","Enter workbook title in Cover sheet",title)</f>
        <v>Police_EW - Consolidated Factor Spreadsheet</v>
      </c>
      <c r="B2" s="42"/>
      <c r="C2" s="42"/>
      <c r="D2" s="42"/>
      <c r="E2" s="42"/>
      <c r="F2" s="42"/>
      <c r="G2" s="42"/>
      <c r="H2" s="42"/>
      <c r="I2" s="42"/>
    </row>
    <row r="3" spans="1:12" ht="15.5" x14ac:dyDescent="0.35">
      <c r="A3" s="43" t="str">
        <f>TABLE_FACTOR_TYPE_1&amp;" - x-"&amp;TABLE_SERIES_NUMBER_1</f>
        <v>Pension Credit - x-318</v>
      </c>
      <c r="B3" s="42"/>
      <c r="C3" s="42"/>
      <c r="D3" s="42"/>
      <c r="E3" s="42"/>
      <c r="F3" s="42"/>
      <c r="G3" s="42"/>
      <c r="H3" s="42"/>
      <c r="I3" s="42"/>
    </row>
    <row r="4" spans="1:12" x14ac:dyDescent="0.25">
      <c r="A4" s="44"/>
    </row>
    <row r="6" spans="1:12" ht="13" x14ac:dyDescent="0.3">
      <c r="A6" s="169" t="s">
        <v>610</v>
      </c>
      <c r="B6" s="73" t="s">
        <v>611</v>
      </c>
      <c r="C6" s="73"/>
    </row>
    <row r="7" spans="1:12" x14ac:dyDescent="0.25">
      <c r="A7" s="170" t="s">
        <v>274</v>
      </c>
      <c r="B7" s="74" t="s">
        <v>72</v>
      </c>
      <c r="C7" s="74"/>
    </row>
    <row r="8" spans="1:12" x14ac:dyDescent="0.25">
      <c r="A8" s="170" t="s">
        <v>275</v>
      </c>
      <c r="B8" s="74">
        <v>2015</v>
      </c>
      <c r="C8" s="74"/>
    </row>
    <row r="9" spans="1:12" x14ac:dyDescent="0.25">
      <c r="A9" s="170" t="s">
        <v>276</v>
      </c>
      <c r="B9" s="74" t="s">
        <v>402</v>
      </c>
      <c r="C9" s="74"/>
    </row>
    <row r="10" spans="1:12" ht="25" x14ac:dyDescent="0.25">
      <c r="A10" s="170" t="s">
        <v>6</v>
      </c>
      <c r="B10" s="74" t="s">
        <v>417</v>
      </c>
      <c r="C10" s="74"/>
    </row>
    <row r="11" spans="1:12" x14ac:dyDescent="0.25">
      <c r="A11" s="170" t="s">
        <v>277</v>
      </c>
      <c r="B11" s="74" t="s">
        <v>367</v>
      </c>
      <c r="C11" s="74"/>
    </row>
    <row r="12" spans="1:12" x14ac:dyDescent="0.25">
      <c r="A12" s="170" t="s">
        <v>278</v>
      </c>
      <c r="B12" s="74" t="s">
        <v>291</v>
      </c>
      <c r="C12" s="74"/>
    </row>
    <row r="13" spans="1:12" x14ac:dyDescent="0.25">
      <c r="A13" s="170" t="s">
        <v>618</v>
      </c>
      <c r="B13" s="74">
        <v>0</v>
      </c>
      <c r="C13" s="74"/>
    </row>
    <row r="14" spans="1:12" x14ac:dyDescent="0.25">
      <c r="A14" s="170" t="s">
        <v>280</v>
      </c>
      <c r="B14" s="74">
        <v>318</v>
      </c>
      <c r="C14" s="74"/>
    </row>
    <row r="15" spans="1:12" x14ac:dyDescent="0.25">
      <c r="A15" s="170" t="s">
        <v>621</v>
      </c>
      <c r="B15" s="74">
        <v>318</v>
      </c>
      <c r="C15" s="74"/>
    </row>
    <row r="16" spans="1:12" x14ac:dyDescent="0.25">
      <c r="A16" s="170" t="s">
        <v>282</v>
      </c>
      <c r="B16" s="74" t="s">
        <v>419</v>
      </c>
      <c r="C16" s="74"/>
    </row>
    <row r="17" spans="1:3" ht="37.5" customHeight="1" x14ac:dyDescent="0.25">
      <c r="A17" s="79" t="s">
        <v>693</v>
      </c>
      <c r="B17" s="180"/>
      <c r="C17" s="180"/>
    </row>
    <row r="18" spans="1:3" x14ac:dyDescent="0.25">
      <c r="A18" s="170" t="s">
        <v>284</v>
      </c>
      <c r="B18" s="181" t="str">
        <f>"24 May 2023"</f>
        <v>24 May 2023</v>
      </c>
      <c r="C18" s="181"/>
    </row>
    <row r="19" spans="1:3" x14ac:dyDescent="0.25">
      <c r="A19" s="170" t="s">
        <v>285</v>
      </c>
      <c r="B19" s="181"/>
      <c r="C19" s="181"/>
    </row>
    <row r="20" spans="1:3" x14ac:dyDescent="0.25">
      <c r="A20" s="170" t="s">
        <v>286</v>
      </c>
      <c r="B20" s="74" t="s">
        <v>294</v>
      </c>
      <c r="C20" s="74"/>
    </row>
    <row r="21" spans="1:3" x14ac:dyDescent="0.25">
      <c r="A21" s="170" t="s">
        <v>287</v>
      </c>
      <c r="B21" s="74" t="s">
        <v>295</v>
      </c>
      <c r="C21" s="74"/>
    </row>
    <row r="23" spans="1:3" x14ac:dyDescent="0.25">
      <c r="B23" s="84" t="str">
        <f>HYPERLINK("#'Factor List'!A1","Back to Factor List")</f>
        <v>Back to Factor List</v>
      </c>
    </row>
    <row r="24" spans="1:3" x14ac:dyDescent="0.25">
      <c r="B24" s="84" t="str">
        <f>HYPERLINK("#'Assumptions'!A1","Assumptions")</f>
        <v>Assumptions</v>
      </c>
    </row>
    <row r="26" spans="1:3" ht="26" x14ac:dyDescent="0.25">
      <c r="A26" s="80" t="s">
        <v>694</v>
      </c>
      <c r="B26" s="80" t="s">
        <v>716</v>
      </c>
      <c r="C26" s="80" t="s">
        <v>717</v>
      </c>
    </row>
    <row r="27" spans="1:3" x14ac:dyDescent="0.25">
      <c r="A27" s="81">
        <v>16</v>
      </c>
      <c r="B27" s="82">
        <v>7.76</v>
      </c>
      <c r="C27" s="82">
        <v>7.76</v>
      </c>
    </row>
    <row r="28" spans="1:3" x14ac:dyDescent="0.25">
      <c r="A28" s="81">
        <v>17</v>
      </c>
      <c r="B28" s="82">
        <v>7.86</v>
      </c>
      <c r="C28" s="82">
        <v>7.86</v>
      </c>
    </row>
    <row r="29" spans="1:3" x14ac:dyDescent="0.25">
      <c r="A29" s="81">
        <v>18</v>
      </c>
      <c r="B29" s="82">
        <v>7.97</v>
      </c>
      <c r="C29" s="82">
        <v>7.97</v>
      </c>
    </row>
    <row r="30" spans="1:3" x14ac:dyDescent="0.25">
      <c r="A30" s="81">
        <v>19</v>
      </c>
      <c r="B30" s="82">
        <v>8.09</v>
      </c>
      <c r="C30" s="82">
        <v>8.09</v>
      </c>
    </row>
    <row r="31" spans="1:3" x14ac:dyDescent="0.25">
      <c r="A31" s="81">
        <v>20</v>
      </c>
      <c r="B31" s="82">
        <v>8.1999999999999993</v>
      </c>
      <c r="C31" s="82">
        <v>8.1999999999999993</v>
      </c>
    </row>
    <row r="32" spans="1:3" x14ac:dyDescent="0.25">
      <c r="A32" s="81">
        <v>21</v>
      </c>
      <c r="B32" s="82">
        <v>8.32</v>
      </c>
      <c r="C32" s="82">
        <v>8.32</v>
      </c>
    </row>
    <row r="33" spans="1:3" x14ac:dyDescent="0.25">
      <c r="A33" s="81">
        <v>22</v>
      </c>
      <c r="B33" s="82">
        <v>8.43</v>
      </c>
      <c r="C33" s="82">
        <v>8.43</v>
      </c>
    </row>
    <row r="34" spans="1:3" x14ac:dyDescent="0.25">
      <c r="A34" s="81">
        <v>23</v>
      </c>
      <c r="B34" s="82">
        <v>8.5500000000000007</v>
      </c>
      <c r="C34" s="82">
        <v>8.5500000000000007</v>
      </c>
    </row>
    <row r="35" spans="1:3" x14ac:dyDescent="0.25">
      <c r="A35" s="81">
        <v>24</v>
      </c>
      <c r="B35" s="82">
        <v>8.67</v>
      </c>
      <c r="C35" s="82">
        <v>8.67</v>
      </c>
    </row>
    <row r="36" spans="1:3" x14ac:dyDescent="0.25">
      <c r="A36" s="81">
        <v>25</v>
      </c>
      <c r="B36" s="82">
        <v>8.7899999999999991</v>
      </c>
      <c r="C36" s="82">
        <v>8.7899999999999991</v>
      </c>
    </row>
    <row r="37" spans="1:3" x14ac:dyDescent="0.25">
      <c r="A37" s="81">
        <v>26</v>
      </c>
      <c r="B37" s="82">
        <v>8.92</v>
      </c>
      <c r="C37" s="82">
        <v>8.92</v>
      </c>
    </row>
    <row r="38" spans="1:3" x14ac:dyDescent="0.25">
      <c r="A38" s="81">
        <v>27</v>
      </c>
      <c r="B38" s="82">
        <v>9.0399999999999991</v>
      </c>
      <c r="C38" s="82">
        <v>9.0399999999999991</v>
      </c>
    </row>
    <row r="39" spans="1:3" x14ac:dyDescent="0.25">
      <c r="A39" s="81">
        <v>28</v>
      </c>
      <c r="B39" s="82">
        <v>9.17</v>
      </c>
      <c r="C39" s="82">
        <v>9.17</v>
      </c>
    </row>
    <row r="40" spans="1:3" x14ac:dyDescent="0.25">
      <c r="A40" s="81">
        <v>29</v>
      </c>
      <c r="B40" s="82">
        <v>9.3000000000000007</v>
      </c>
      <c r="C40" s="82">
        <v>9.3000000000000007</v>
      </c>
    </row>
    <row r="41" spans="1:3" x14ac:dyDescent="0.25">
      <c r="A41" s="81">
        <v>30</v>
      </c>
      <c r="B41" s="82">
        <v>9.43</v>
      </c>
      <c r="C41" s="82">
        <v>9.43</v>
      </c>
    </row>
    <row r="42" spans="1:3" x14ac:dyDescent="0.25">
      <c r="A42" s="81">
        <v>31</v>
      </c>
      <c r="B42" s="82">
        <v>9.56</v>
      </c>
      <c r="C42" s="82">
        <v>9.56</v>
      </c>
    </row>
    <row r="43" spans="1:3" x14ac:dyDescent="0.25">
      <c r="A43" s="81">
        <v>32</v>
      </c>
      <c r="B43" s="82">
        <v>9.6999999999999993</v>
      </c>
      <c r="C43" s="82">
        <v>9.6999999999999993</v>
      </c>
    </row>
    <row r="44" spans="1:3" x14ac:dyDescent="0.25">
      <c r="A44" s="81">
        <v>33</v>
      </c>
      <c r="B44" s="82">
        <v>9.83</v>
      </c>
      <c r="C44" s="82">
        <v>9.83</v>
      </c>
    </row>
    <row r="45" spans="1:3" x14ac:dyDescent="0.25">
      <c r="A45" s="81">
        <v>34</v>
      </c>
      <c r="B45" s="82">
        <v>9.9700000000000006</v>
      </c>
      <c r="C45" s="82">
        <v>9.9700000000000006</v>
      </c>
    </row>
    <row r="46" spans="1:3" x14ac:dyDescent="0.25">
      <c r="A46" s="81">
        <v>35</v>
      </c>
      <c r="B46" s="82">
        <v>10.11</v>
      </c>
      <c r="C46" s="82">
        <v>10.11</v>
      </c>
    </row>
    <row r="47" spans="1:3" x14ac:dyDescent="0.25">
      <c r="A47" s="81">
        <v>36</v>
      </c>
      <c r="B47" s="82">
        <v>10.26</v>
      </c>
      <c r="C47" s="82">
        <v>10.26</v>
      </c>
    </row>
    <row r="48" spans="1:3" x14ac:dyDescent="0.25">
      <c r="A48" s="81">
        <v>37</v>
      </c>
      <c r="B48" s="82">
        <v>10.4</v>
      </c>
      <c r="C48" s="82">
        <v>10.4</v>
      </c>
    </row>
    <row r="49" spans="1:3" x14ac:dyDescent="0.25">
      <c r="A49" s="81">
        <v>38</v>
      </c>
      <c r="B49" s="82">
        <v>10.55</v>
      </c>
      <c r="C49" s="82">
        <v>10.55</v>
      </c>
    </row>
    <row r="50" spans="1:3" x14ac:dyDescent="0.25">
      <c r="A50" s="81">
        <v>39</v>
      </c>
      <c r="B50" s="82">
        <v>10.7</v>
      </c>
      <c r="C50" s="82">
        <v>10.7</v>
      </c>
    </row>
    <row r="51" spans="1:3" x14ac:dyDescent="0.25">
      <c r="A51" s="81">
        <v>40</v>
      </c>
      <c r="B51" s="82">
        <v>10.85</v>
      </c>
      <c r="C51" s="82">
        <v>10.85</v>
      </c>
    </row>
    <row r="52" spans="1:3" x14ac:dyDescent="0.25">
      <c r="A52" s="81">
        <v>41</v>
      </c>
      <c r="B52" s="82">
        <v>11</v>
      </c>
      <c r="C52" s="82">
        <v>11</v>
      </c>
    </row>
    <row r="53" spans="1:3" x14ac:dyDescent="0.25">
      <c r="A53" s="81">
        <v>42</v>
      </c>
      <c r="B53" s="82">
        <v>11.16</v>
      </c>
      <c r="C53" s="82">
        <v>11.16</v>
      </c>
    </row>
    <row r="54" spans="1:3" x14ac:dyDescent="0.25">
      <c r="A54" s="81">
        <v>43</v>
      </c>
      <c r="B54" s="82">
        <v>11.32</v>
      </c>
      <c r="C54" s="82">
        <v>11.32</v>
      </c>
    </row>
    <row r="55" spans="1:3" x14ac:dyDescent="0.25">
      <c r="A55" s="81">
        <v>44</v>
      </c>
      <c r="B55" s="82">
        <v>11.48</v>
      </c>
      <c r="C55" s="82">
        <v>11.48</v>
      </c>
    </row>
    <row r="56" spans="1:3" x14ac:dyDescent="0.25">
      <c r="A56" s="81">
        <v>45</v>
      </c>
      <c r="B56" s="82">
        <v>11.65</v>
      </c>
      <c r="C56" s="82">
        <v>11.65</v>
      </c>
    </row>
    <row r="57" spans="1:3" x14ac:dyDescent="0.25">
      <c r="A57" s="81">
        <v>46</v>
      </c>
      <c r="B57" s="82">
        <v>11.82</v>
      </c>
      <c r="C57" s="82">
        <v>11.82</v>
      </c>
    </row>
    <row r="58" spans="1:3" x14ac:dyDescent="0.25">
      <c r="A58" s="81">
        <v>47</v>
      </c>
      <c r="B58" s="82">
        <v>11.99</v>
      </c>
      <c r="C58" s="82">
        <v>11.99</v>
      </c>
    </row>
    <row r="59" spans="1:3" x14ac:dyDescent="0.25">
      <c r="A59" s="81">
        <v>48</v>
      </c>
      <c r="B59" s="82">
        <v>12.17</v>
      </c>
      <c r="C59" s="82">
        <v>12.17</v>
      </c>
    </row>
    <row r="60" spans="1:3" x14ac:dyDescent="0.25">
      <c r="A60" s="81">
        <v>49</v>
      </c>
      <c r="B60" s="82">
        <v>12.34</v>
      </c>
      <c r="C60" s="82">
        <v>12.34</v>
      </c>
    </row>
    <row r="61" spans="1:3" x14ac:dyDescent="0.25">
      <c r="A61" s="81">
        <v>50</v>
      </c>
      <c r="B61" s="82">
        <v>12.53</v>
      </c>
      <c r="C61" s="82">
        <v>12.53</v>
      </c>
    </row>
    <row r="62" spans="1:3" x14ac:dyDescent="0.25">
      <c r="A62" s="81">
        <v>51</v>
      </c>
      <c r="B62" s="82">
        <v>12.71</v>
      </c>
      <c r="C62" s="82">
        <v>12.71</v>
      </c>
    </row>
    <row r="63" spans="1:3" x14ac:dyDescent="0.25">
      <c r="A63" s="81">
        <v>52</v>
      </c>
      <c r="B63" s="82">
        <v>12.9</v>
      </c>
      <c r="C63" s="82">
        <v>12.9</v>
      </c>
    </row>
    <row r="64" spans="1:3" x14ac:dyDescent="0.25">
      <c r="A64" s="81">
        <v>53</v>
      </c>
      <c r="B64" s="82">
        <v>13.1</v>
      </c>
      <c r="C64" s="82">
        <v>13.1</v>
      </c>
    </row>
    <row r="65" spans="1:3" x14ac:dyDescent="0.25">
      <c r="A65" s="81">
        <v>54</v>
      </c>
      <c r="B65" s="82">
        <v>13.3</v>
      </c>
      <c r="C65" s="82">
        <v>13.3</v>
      </c>
    </row>
    <row r="66" spans="1:3" x14ac:dyDescent="0.25">
      <c r="A66" s="81">
        <v>55</v>
      </c>
      <c r="B66" s="82">
        <v>13.5</v>
      </c>
      <c r="C66" s="82">
        <v>13.5</v>
      </c>
    </row>
    <row r="67" spans="1:3" x14ac:dyDescent="0.25">
      <c r="A67" s="81">
        <v>56</v>
      </c>
      <c r="B67" s="82">
        <v>13.71</v>
      </c>
      <c r="C67" s="82">
        <v>13.71</v>
      </c>
    </row>
    <row r="68" spans="1:3" x14ac:dyDescent="0.25">
      <c r="A68" s="81">
        <v>57</v>
      </c>
      <c r="B68" s="82">
        <v>13.93</v>
      </c>
      <c r="C68" s="82">
        <v>13.93</v>
      </c>
    </row>
    <row r="69" spans="1:3" x14ac:dyDescent="0.25">
      <c r="A69" s="81">
        <v>58</v>
      </c>
      <c r="B69" s="82">
        <v>14.15</v>
      </c>
      <c r="C69" s="82">
        <v>14.15</v>
      </c>
    </row>
    <row r="70" spans="1:3" x14ac:dyDescent="0.25">
      <c r="A70" s="81">
        <v>59</v>
      </c>
      <c r="B70" s="82">
        <v>14.38</v>
      </c>
      <c r="C70" s="82">
        <v>14.38</v>
      </c>
    </row>
    <row r="71" spans="1:3" x14ac:dyDescent="0.25">
      <c r="A71" s="81">
        <v>60</v>
      </c>
      <c r="B71" s="82">
        <v>14.62</v>
      </c>
      <c r="C71" s="82">
        <v>14.62</v>
      </c>
    </row>
    <row r="72" spans="1:3" x14ac:dyDescent="0.25">
      <c r="A72" s="81">
        <v>61</v>
      </c>
      <c r="B72" s="82">
        <v>14.87</v>
      </c>
      <c r="C72" s="82">
        <v>14.87</v>
      </c>
    </row>
    <row r="73" spans="1:3" x14ac:dyDescent="0.25">
      <c r="A73" s="81">
        <v>62</v>
      </c>
      <c r="B73" s="82">
        <v>15.13</v>
      </c>
      <c r="C73" s="82">
        <v>15.13</v>
      </c>
    </row>
    <row r="74" spans="1:3" x14ac:dyDescent="0.25">
      <c r="A74" s="81">
        <v>63</v>
      </c>
      <c r="B74" s="82">
        <v>15.4</v>
      </c>
      <c r="C74" s="82">
        <v>15.4</v>
      </c>
    </row>
    <row r="75" spans="1:3" x14ac:dyDescent="0.25">
      <c r="A75" s="81">
        <v>64</v>
      </c>
      <c r="B75" s="82">
        <v>15.68</v>
      </c>
      <c r="C75" s="82">
        <v>15.68</v>
      </c>
    </row>
    <row r="76" spans="1:3" x14ac:dyDescent="0.25">
      <c r="A76" s="81">
        <v>65</v>
      </c>
      <c r="B76" s="82">
        <v>15.97</v>
      </c>
      <c r="C76" s="82">
        <v>15.97</v>
      </c>
    </row>
    <row r="77" spans="1:3" x14ac:dyDescent="0.25">
      <c r="A77" s="81">
        <v>66</v>
      </c>
      <c r="B77" s="82">
        <v>16.29</v>
      </c>
      <c r="C77" s="82">
        <v>16.29</v>
      </c>
    </row>
    <row r="78" spans="1:3" x14ac:dyDescent="0.25">
      <c r="A78" s="81">
        <v>67</v>
      </c>
      <c r="B78" s="82">
        <v>16.62</v>
      </c>
      <c r="C78" s="82">
        <v>16.62</v>
      </c>
    </row>
    <row r="79" spans="1:3" x14ac:dyDescent="0.25">
      <c r="A79" s="81">
        <v>68</v>
      </c>
      <c r="B79" s="82">
        <v>16.46</v>
      </c>
      <c r="C79" s="82">
        <v>16.46</v>
      </c>
    </row>
    <row r="80" spans="1:3" x14ac:dyDescent="0.25">
      <c r="A80" s="81">
        <v>69</v>
      </c>
      <c r="B80" s="82">
        <v>15.8</v>
      </c>
      <c r="C80" s="82">
        <v>15.8</v>
      </c>
    </row>
    <row r="81" spans="1:3" x14ac:dyDescent="0.25">
      <c r="A81" s="81">
        <v>70</v>
      </c>
      <c r="B81" s="82">
        <v>15.15</v>
      </c>
      <c r="C81" s="82">
        <v>15.15</v>
      </c>
    </row>
    <row r="82" spans="1:3" x14ac:dyDescent="0.25">
      <c r="A82" s="81">
        <v>71</v>
      </c>
      <c r="B82" s="82">
        <v>14.49</v>
      </c>
      <c r="C82" s="82">
        <v>14.49</v>
      </c>
    </row>
    <row r="83" spans="1:3" x14ac:dyDescent="0.25">
      <c r="A83" s="81">
        <v>72</v>
      </c>
      <c r="B83" s="82">
        <v>13.83</v>
      </c>
      <c r="C83" s="82">
        <v>13.83</v>
      </c>
    </row>
    <row r="84" spans="1:3" x14ac:dyDescent="0.25">
      <c r="A84" s="81">
        <v>73</v>
      </c>
      <c r="B84" s="82">
        <v>13.18</v>
      </c>
      <c r="C84" s="82">
        <v>13.18</v>
      </c>
    </row>
    <row r="85" spans="1:3" x14ac:dyDescent="0.25">
      <c r="A85" s="81">
        <v>74</v>
      </c>
      <c r="B85" s="82">
        <v>12.53</v>
      </c>
      <c r="C85" s="82">
        <v>12.53</v>
      </c>
    </row>
    <row r="86" spans="1:3" x14ac:dyDescent="0.25">
      <c r="A86" s="81">
        <v>75</v>
      </c>
      <c r="B86" s="82">
        <v>11.88</v>
      </c>
      <c r="C86" s="82">
        <v>11.88</v>
      </c>
    </row>
    <row r="87" spans="1:3" x14ac:dyDescent="0.25">
      <c r="A87" s="81">
        <v>76</v>
      </c>
      <c r="B87" s="82">
        <v>11.23</v>
      </c>
      <c r="C87" s="82">
        <v>11.23</v>
      </c>
    </row>
    <row r="88" spans="1:3" x14ac:dyDescent="0.25">
      <c r="A88" s="81">
        <v>77</v>
      </c>
      <c r="B88" s="82">
        <v>10.6</v>
      </c>
      <c r="C88" s="82">
        <v>10.6</v>
      </c>
    </row>
    <row r="89" spans="1:3" x14ac:dyDescent="0.25">
      <c r="A89" s="81">
        <v>78</v>
      </c>
      <c r="B89" s="82">
        <v>9.9700000000000006</v>
      </c>
      <c r="C89" s="82">
        <v>9.9700000000000006</v>
      </c>
    </row>
    <row r="90" spans="1:3" x14ac:dyDescent="0.25">
      <c r="A90" s="81">
        <v>79</v>
      </c>
      <c r="B90" s="82">
        <v>9.36</v>
      </c>
      <c r="C90" s="82">
        <v>9.36</v>
      </c>
    </row>
    <row r="91" spans="1:3" x14ac:dyDescent="0.25">
      <c r="A91" s="81">
        <v>80</v>
      </c>
      <c r="B91" s="82">
        <v>8.76</v>
      </c>
      <c r="C91" s="82">
        <v>8.76</v>
      </c>
    </row>
    <row r="92" spans="1:3" x14ac:dyDescent="0.25">
      <c r="A92" s="81">
        <v>81</v>
      </c>
      <c r="B92" s="82">
        <v>8.18</v>
      </c>
      <c r="C92" s="82">
        <v>8.18</v>
      </c>
    </row>
    <row r="93" spans="1:3" x14ac:dyDescent="0.25">
      <c r="A93" s="81">
        <v>82</v>
      </c>
      <c r="B93" s="82">
        <v>7.61</v>
      </c>
      <c r="C93" s="82">
        <v>7.61</v>
      </c>
    </row>
    <row r="94" spans="1:3" x14ac:dyDescent="0.25">
      <c r="A94" s="81">
        <v>83</v>
      </c>
      <c r="B94" s="82">
        <v>7.07</v>
      </c>
      <c r="C94" s="82">
        <v>7.07</v>
      </c>
    </row>
    <row r="95" spans="1:3" x14ac:dyDescent="0.25">
      <c r="A95" s="81">
        <v>84</v>
      </c>
      <c r="B95" s="82">
        <v>6.55</v>
      </c>
      <c r="C95" s="82">
        <v>6.55</v>
      </c>
    </row>
    <row r="96" spans="1:3" x14ac:dyDescent="0.25">
      <c r="A96" s="81">
        <v>85</v>
      </c>
      <c r="B96" s="82">
        <v>6.06</v>
      </c>
      <c r="C96" s="82">
        <v>6.06</v>
      </c>
    </row>
    <row r="97" spans="1:3" x14ac:dyDescent="0.25">
      <c r="A97" s="81">
        <v>86</v>
      </c>
      <c r="B97" s="82">
        <v>5.58</v>
      </c>
      <c r="C97" s="82">
        <v>5.58</v>
      </c>
    </row>
    <row r="98" spans="1:3" x14ac:dyDescent="0.25">
      <c r="A98" s="81">
        <v>87</v>
      </c>
      <c r="B98" s="82">
        <v>5.14</v>
      </c>
      <c r="C98" s="82">
        <v>5.14</v>
      </c>
    </row>
    <row r="99" spans="1:3" x14ac:dyDescent="0.25">
      <c r="A99" s="81">
        <v>88</v>
      </c>
      <c r="B99" s="82">
        <v>4.7300000000000004</v>
      </c>
      <c r="C99" s="82">
        <v>4.7300000000000004</v>
      </c>
    </row>
    <row r="100" spans="1:3" x14ac:dyDescent="0.25">
      <c r="A100" s="81">
        <v>89</v>
      </c>
      <c r="B100" s="82">
        <v>4.34</v>
      </c>
      <c r="C100" s="82">
        <v>4.34</v>
      </c>
    </row>
    <row r="101" spans="1:3" x14ac:dyDescent="0.25">
      <c r="A101" s="81">
        <v>90</v>
      </c>
      <c r="B101" s="82">
        <v>3.99</v>
      </c>
      <c r="C101" s="82">
        <v>3.99</v>
      </c>
    </row>
    <row r="102" spans="1:3" x14ac:dyDescent="0.25">
      <c r="A102" s="81">
        <v>91</v>
      </c>
      <c r="B102" s="82">
        <v>3.66</v>
      </c>
      <c r="C102" s="82">
        <v>3.66</v>
      </c>
    </row>
    <row r="103" spans="1:3" x14ac:dyDescent="0.25">
      <c r="A103" s="81">
        <v>92</v>
      </c>
      <c r="B103" s="82">
        <v>3.36</v>
      </c>
      <c r="C103" s="82">
        <v>3.36</v>
      </c>
    </row>
    <row r="104" spans="1:3" x14ac:dyDescent="0.25">
      <c r="A104" s="81">
        <v>93</v>
      </c>
      <c r="B104" s="82">
        <v>3.09</v>
      </c>
      <c r="C104" s="82">
        <v>3.09</v>
      </c>
    </row>
    <row r="105" spans="1:3" x14ac:dyDescent="0.25">
      <c r="A105" s="81">
        <v>94</v>
      </c>
      <c r="B105" s="82">
        <v>2.84</v>
      </c>
      <c r="C105" s="82">
        <v>2.84</v>
      </c>
    </row>
    <row r="106" spans="1:3" x14ac:dyDescent="0.25">
      <c r="A106" s="81">
        <v>95</v>
      </c>
      <c r="B106" s="82">
        <v>2.62</v>
      </c>
      <c r="C106" s="82">
        <v>2.62</v>
      </c>
    </row>
  </sheetData>
  <sheetProtection algorithmName="SHA-512" hashValue="FXYLG5UvIMvVyScJt0023TrUOBqpTLAKFyiJ6ZGv9sQHddd8UjAH9jTuPyzclu982iaJt6aXgzuZul1h0yvABw==" saltValue="mJti6sl7zzrSdJVAZSt7/Q==" spinCount="100000" sheet="1" objects="1" scenarios="1"/>
  <conditionalFormatting sqref="A6:A21">
    <cfRule type="expression" dxfId="555" priority="7" stopIfTrue="1">
      <formula>MOD(ROW(),2)=0</formula>
    </cfRule>
    <cfRule type="expression" dxfId="554" priority="8" stopIfTrue="1">
      <formula>MOD(ROW(),2)&lt;&gt;0</formula>
    </cfRule>
  </conditionalFormatting>
  <conditionalFormatting sqref="A26:A106">
    <cfRule type="expression" dxfId="553" priority="17" stopIfTrue="1">
      <formula>MOD(ROW(),2)=0</formula>
    </cfRule>
    <cfRule type="expression" dxfId="552" priority="18" stopIfTrue="1">
      <formula>MOD(ROW(),2)&lt;&gt;0</formula>
    </cfRule>
  </conditionalFormatting>
  <conditionalFormatting sqref="B6:C21">
    <cfRule type="expression" dxfId="551" priority="1" stopIfTrue="1">
      <formula>MOD(ROW(),2)=0</formula>
    </cfRule>
    <cfRule type="expression" dxfId="550" priority="2" stopIfTrue="1">
      <formula>MOD(ROW(),2)&lt;&gt;0</formula>
    </cfRule>
  </conditionalFormatting>
  <conditionalFormatting sqref="B26:C106">
    <cfRule type="expression" dxfId="549" priority="19" stopIfTrue="1">
      <formula>MOD(ROW(),2)=0</formula>
    </cfRule>
    <cfRule type="expression" dxfId="548" priority="20"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codeName="Sheet85"/>
  <dimension ref="A1:L65"/>
  <sheetViews>
    <sheetView showGridLines="0" zoomScale="85" zoomScaleNormal="85" workbookViewId="0">
      <selection activeCell="I26" sqref="I26"/>
    </sheetView>
  </sheetViews>
  <sheetFormatPr defaultColWidth="10" defaultRowHeight="12.5" x14ac:dyDescent="0.25"/>
  <cols>
    <col min="1" max="1" width="31.54296875" style="27" customWidth="1"/>
    <col min="2" max="3" width="22.54296875" style="27" customWidth="1"/>
    <col min="4" max="4" width="10" style="27" customWidth="1"/>
    <col min="5" max="16384" width="10" style="27"/>
  </cols>
  <sheetData>
    <row r="1" spans="1:12" ht="20" x14ac:dyDescent="0.4">
      <c r="A1" s="39" t="s">
        <v>0</v>
      </c>
      <c r="B1" s="40"/>
      <c r="C1" s="40"/>
      <c r="D1" s="40"/>
      <c r="E1" s="40"/>
      <c r="F1" s="40"/>
      <c r="G1" s="40"/>
      <c r="H1" s="40"/>
      <c r="I1" s="40"/>
      <c r="L1" s="84"/>
    </row>
    <row r="2" spans="1:12" ht="15.5" x14ac:dyDescent="0.35">
      <c r="A2" s="41" t="str">
        <f>IF(title="&gt; Enter workbook title here","Enter workbook title in Cover sheet",title)</f>
        <v>Police_EW - Consolidated Factor Spreadsheet</v>
      </c>
      <c r="B2" s="42"/>
      <c r="C2" s="42"/>
      <c r="D2" s="42"/>
      <c r="E2" s="42"/>
      <c r="F2" s="42"/>
      <c r="G2" s="42"/>
      <c r="H2" s="42"/>
      <c r="I2" s="42"/>
    </row>
    <row r="3" spans="1:12" ht="15.5" x14ac:dyDescent="0.35">
      <c r="A3" s="43" t="str">
        <f>TABLE_FACTOR_TYPE_1&amp;" - x-"&amp;TABLE_SERIES_NUMBER_1</f>
        <v>Pension Credit - x-319</v>
      </c>
      <c r="B3" s="42"/>
      <c r="C3" s="42"/>
      <c r="D3" s="42"/>
      <c r="E3" s="42"/>
      <c r="F3" s="42"/>
      <c r="G3" s="42"/>
      <c r="H3" s="42"/>
      <c r="I3" s="42"/>
    </row>
    <row r="4" spans="1:12" x14ac:dyDescent="0.25">
      <c r="A4" s="44"/>
    </row>
    <row r="6" spans="1:12" ht="13" x14ac:dyDescent="0.3">
      <c r="A6" s="169" t="s">
        <v>610</v>
      </c>
      <c r="B6" s="73" t="s">
        <v>611</v>
      </c>
      <c r="C6" s="73"/>
    </row>
    <row r="7" spans="1:12" x14ac:dyDescent="0.25">
      <c r="A7" s="170" t="s">
        <v>274</v>
      </c>
      <c r="B7" s="74" t="s">
        <v>72</v>
      </c>
      <c r="C7" s="74"/>
    </row>
    <row r="8" spans="1:12" x14ac:dyDescent="0.25">
      <c r="A8" s="170" t="s">
        <v>275</v>
      </c>
      <c r="B8" s="74">
        <v>1987</v>
      </c>
      <c r="C8" s="74"/>
    </row>
    <row r="9" spans="1:12" x14ac:dyDescent="0.25">
      <c r="A9" s="170" t="s">
        <v>276</v>
      </c>
      <c r="B9" s="74" t="s">
        <v>402</v>
      </c>
      <c r="C9" s="74"/>
    </row>
    <row r="10" spans="1:12" ht="16.25" customHeight="1" x14ac:dyDescent="0.25">
      <c r="A10" s="170" t="s">
        <v>6</v>
      </c>
      <c r="B10" s="74" t="s">
        <v>420</v>
      </c>
      <c r="C10" s="74"/>
    </row>
    <row r="11" spans="1:12" x14ac:dyDescent="0.25">
      <c r="A11" s="170" t="s">
        <v>277</v>
      </c>
      <c r="B11" s="74" t="s">
        <v>367</v>
      </c>
      <c r="C11" s="74"/>
    </row>
    <row r="12" spans="1:12" x14ac:dyDescent="0.25">
      <c r="A12" s="170" t="s">
        <v>278</v>
      </c>
      <c r="B12" s="74" t="s">
        <v>291</v>
      </c>
      <c r="C12" s="74"/>
    </row>
    <row r="13" spans="1:12" x14ac:dyDescent="0.25">
      <c r="A13" s="170" t="s">
        <v>618</v>
      </c>
      <c r="B13" s="74">
        <v>2</v>
      </c>
      <c r="C13" s="74"/>
    </row>
    <row r="14" spans="1:12" x14ac:dyDescent="0.25">
      <c r="A14" s="170" t="s">
        <v>280</v>
      </c>
      <c r="B14" s="74">
        <v>319</v>
      </c>
      <c r="C14" s="74"/>
    </row>
    <row r="15" spans="1:12" x14ac:dyDescent="0.25">
      <c r="A15" s="170" t="s">
        <v>621</v>
      </c>
      <c r="B15" s="74">
        <v>319</v>
      </c>
      <c r="C15" s="74"/>
    </row>
    <row r="16" spans="1:12" x14ac:dyDescent="0.25">
      <c r="A16" s="170" t="s">
        <v>282</v>
      </c>
      <c r="B16" s="74" t="s">
        <v>373</v>
      </c>
      <c r="C16" s="74"/>
    </row>
    <row r="17" spans="1:3" ht="43.25" customHeight="1" x14ac:dyDescent="0.25">
      <c r="A17" s="79" t="s">
        <v>693</v>
      </c>
      <c r="B17" s="180"/>
      <c r="C17" s="180"/>
    </row>
    <row r="18" spans="1:3" x14ac:dyDescent="0.25">
      <c r="A18" s="170" t="s">
        <v>284</v>
      </c>
      <c r="B18" s="181" t="str">
        <f>"24 May 2023"</f>
        <v>24 May 2023</v>
      </c>
      <c r="C18" s="181"/>
    </row>
    <row r="19" spans="1:3" x14ac:dyDescent="0.25">
      <c r="A19" s="170" t="s">
        <v>285</v>
      </c>
      <c r="B19" s="181"/>
      <c r="C19" s="181"/>
    </row>
    <row r="20" spans="1:3" x14ac:dyDescent="0.25">
      <c r="A20" s="170" t="s">
        <v>286</v>
      </c>
      <c r="B20" s="74" t="s">
        <v>294</v>
      </c>
      <c r="C20" s="74"/>
    </row>
    <row r="21" spans="1:3" x14ac:dyDescent="0.25">
      <c r="A21" s="170" t="s">
        <v>287</v>
      </c>
      <c r="B21" s="74" t="s">
        <v>295</v>
      </c>
      <c r="C21" s="74"/>
    </row>
    <row r="23" spans="1:3" x14ac:dyDescent="0.25">
      <c r="B23" s="84" t="str">
        <f>HYPERLINK("#'Factor List'!A1","Back to Factor List")</f>
        <v>Back to Factor List</v>
      </c>
    </row>
    <row r="24" spans="1:3" x14ac:dyDescent="0.25">
      <c r="B24" s="84" t="str">
        <f>HYPERLINK("#'Assumptions'!A1","Assumptions")</f>
        <v>Assumptions</v>
      </c>
    </row>
    <row r="26" spans="1:3" ht="13" x14ac:dyDescent="0.25">
      <c r="A26" s="80" t="s">
        <v>694</v>
      </c>
      <c r="B26" s="80" t="s">
        <v>720</v>
      </c>
      <c r="C26" s="80" t="s">
        <v>721</v>
      </c>
    </row>
    <row r="27" spans="1:3" x14ac:dyDescent="0.25">
      <c r="A27" s="81">
        <v>43</v>
      </c>
      <c r="B27" s="82">
        <v>20.22</v>
      </c>
      <c r="C27" s="82">
        <v>20.22</v>
      </c>
    </row>
    <row r="28" spans="1:3" x14ac:dyDescent="0.25">
      <c r="A28" s="81">
        <v>44</v>
      </c>
      <c r="B28" s="82">
        <v>20.55</v>
      </c>
      <c r="C28" s="82">
        <v>20.55</v>
      </c>
    </row>
    <row r="29" spans="1:3" x14ac:dyDescent="0.25">
      <c r="A29" s="81">
        <v>45</v>
      </c>
      <c r="B29" s="82">
        <v>20.88</v>
      </c>
      <c r="C29" s="82">
        <v>20.88</v>
      </c>
    </row>
    <row r="30" spans="1:3" x14ac:dyDescent="0.25">
      <c r="A30" s="81">
        <v>46</v>
      </c>
      <c r="B30" s="82">
        <v>21.22</v>
      </c>
      <c r="C30" s="82">
        <v>21.22</v>
      </c>
    </row>
    <row r="31" spans="1:3" x14ac:dyDescent="0.25">
      <c r="A31" s="81">
        <v>47</v>
      </c>
      <c r="B31" s="82">
        <v>21.56</v>
      </c>
      <c r="C31" s="82">
        <v>21.56</v>
      </c>
    </row>
    <row r="32" spans="1:3" x14ac:dyDescent="0.25">
      <c r="A32" s="81">
        <v>48</v>
      </c>
      <c r="B32" s="82">
        <v>21.91</v>
      </c>
      <c r="C32" s="82">
        <v>21.91</v>
      </c>
    </row>
    <row r="33" spans="1:3" x14ac:dyDescent="0.25">
      <c r="A33" s="81">
        <v>49</v>
      </c>
      <c r="B33" s="82">
        <v>22.27</v>
      </c>
      <c r="C33" s="82">
        <v>22.27</v>
      </c>
    </row>
    <row r="34" spans="1:3" x14ac:dyDescent="0.25">
      <c r="A34" s="81">
        <v>50</v>
      </c>
      <c r="B34" s="82">
        <v>22.64</v>
      </c>
      <c r="C34" s="82">
        <v>22.64</v>
      </c>
    </row>
    <row r="35" spans="1:3" x14ac:dyDescent="0.25">
      <c r="A35" s="81">
        <v>51</v>
      </c>
      <c r="B35" s="82">
        <v>23.02</v>
      </c>
      <c r="C35" s="82">
        <v>23.02</v>
      </c>
    </row>
    <row r="36" spans="1:3" x14ac:dyDescent="0.25">
      <c r="A36" s="81">
        <v>52</v>
      </c>
      <c r="B36" s="82">
        <v>23.41</v>
      </c>
      <c r="C36" s="82">
        <v>23.41</v>
      </c>
    </row>
    <row r="37" spans="1:3" x14ac:dyDescent="0.25">
      <c r="A37" s="81">
        <v>53</v>
      </c>
      <c r="B37" s="82">
        <v>23.8</v>
      </c>
      <c r="C37" s="82">
        <v>23.8</v>
      </c>
    </row>
    <row r="38" spans="1:3" x14ac:dyDescent="0.25">
      <c r="A38" s="81">
        <v>54</v>
      </c>
      <c r="B38" s="82">
        <v>24.21</v>
      </c>
      <c r="C38" s="82">
        <v>24.21</v>
      </c>
    </row>
    <row r="39" spans="1:3" x14ac:dyDescent="0.25">
      <c r="A39"/>
      <c r="B39"/>
    </row>
    <row r="40" spans="1:3" x14ac:dyDescent="0.25">
      <c r="A40"/>
      <c r="B40"/>
    </row>
    <row r="41" spans="1:3" x14ac:dyDescent="0.25">
      <c r="A41"/>
      <c r="B41"/>
    </row>
    <row r="42" spans="1:3" x14ac:dyDescent="0.25">
      <c r="A42"/>
      <c r="B42"/>
    </row>
    <row r="43" spans="1:3" x14ac:dyDescent="0.25">
      <c r="A43"/>
      <c r="B43"/>
    </row>
    <row r="44" spans="1:3" ht="39.65" customHeight="1" x14ac:dyDescent="0.25">
      <c r="A44"/>
      <c r="B44"/>
    </row>
    <row r="45" spans="1:3" x14ac:dyDescent="0.25">
      <c r="A45"/>
      <c r="B45"/>
    </row>
    <row r="46" spans="1:3" ht="27.65" customHeight="1" x14ac:dyDescent="0.25">
      <c r="A46"/>
      <c r="B46"/>
    </row>
    <row r="47" spans="1:3" x14ac:dyDescent="0.25">
      <c r="A47"/>
      <c r="B47"/>
    </row>
    <row r="48" spans="1:3"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row r="59" spans="1:2" x14ac:dyDescent="0.25">
      <c r="A59"/>
      <c r="B59"/>
    </row>
    <row r="60" spans="1:2" x14ac:dyDescent="0.25">
      <c r="A60"/>
      <c r="B60"/>
    </row>
    <row r="61" spans="1:2" x14ac:dyDescent="0.25">
      <c r="A61"/>
      <c r="B61"/>
    </row>
    <row r="62" spans="1:2" x14ac:dyDescent="0.25">
      <c r="A62"/>
      <c r="B62"/>
    </row>
    <row r="63" spans="1:2" x14ac:dyDescent="0.25">
      <c r="A63"/>
      <c r="B63"/>
    </row>
    <row r="64" spans="1:2" x14ac:dyDescent="0.25">
      <c r="A64"/>
      <c r="B64"/>
    </row>
    <row r="65" spans="1:2" x14ac:dyDescent="0.25">
      <c r="A65"/>
      <c r="B65"/>
    </row>
  </sheetData>
  <sheetProtection algorithmName="SHA-512" hashValue="X4vk+GS7aFsyVB5iHaJ+DHWpPph6mNlCXC7z7zMMiQLzLKeWurnR9Fnovk+UQUecsb4uEbosEt/cD0EIq6uUjw==" saltValue="CqDPiaBCq20h/15fFFzxIA==" spinCount="100000" sheet="1" objects="1" scenarios="1"/>
  <conditionalFormatting sqref="A6:A21">
    <cfRule type="expression" dxfId="547" priority="7" stopIfTrue="1">
      <formula>MOD(ROW(),2)=0</formula>
    </cfRule>
    <cfRule type="expression" dxfId="546" priority="8" stopIfTrue="1">
      <formula>MOD(ROW(),2)&lt;&gt;0</formula>
    </cfRule>
  </conditionalFormatting>
  <conditionalFormatting sqref="A26:A38">
    <cfRule type="expression" dxfId="545" priority="17" stopIfTrue="1">
      <formula>MOD(ROW(),2)=0</formula>
    </cfRule>
    <cfRule type="expression" dxfId="544" priority="18" stopIfTrue="1">
      <formula>MOD(ROW(),2)&lt;&gt;0</formula>
    </cfRule>
  </conditionalFormatting>
  <conditionalFormatting sqref="B6:C21">
    <cfRule type="expression" dxfId="543" priority="1" stopIfTrue="1">
      <formula>MOD(ROW(),2)=0</formula>
    </cfRule>
    <cfRule type="expression" dxfId="542" priority="2" stopIfTrue="1">
      <formula>MOD(ROW(),2)&lt;&gt;0</formula>
    </cfRule>
  </conditionalFormatting>
  <conditionalFormatting sqref="B26:C38">
    <cfRule type="expression" dxfId="541" priority="19" stopIfTrue="1">
      <formula>MOD(ROW(),2)=0</formula>
    </cfRule>
    <cfRule type="expression" dxfId="540" priority="20"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codeName="Sheet68"/>
  <dimension ref="A1:X65"/>
  <sheetViews>
    <sheetView showGridLines="0" zoomScale="85" zoomScaleNormal="85" workbookViewId="0">
      <selection activeCell="I26" sqref="I26"/>
    </sheetView>
  </sheetViews>
  <sheetFormatPr defaultColWidth="10" defaultRowHeight="12.5" x14ac:dyDescent="0.25"/>
  <cols>
    <col min="1" max="1" width="31.54296875" style="27" customWidth="1"/>
    <col min="2" max="24" width="22.54296875" style="27" customWidth="1"/>
    <col min="25" max="16384" width="10" style="27"/>
  </cols>
  <sheetData>
    <row r="1" spans="1:24" ht="20" x14ac:dyDescent="0.4">
      <c r="A1" s="39" t="s">
        <v>0</v>
      </c>
      <c r="B1" s="40"/>
      <c r="C1" s="40"/>
      <c r="D1" s="40"/>
      <c r="E1" s="40"/>
      <c r="F1" s="40"/>
      <c r="G1" s="40"/>
      <c r="H1" s="40"/>
      <c r="I1" s="40"/>
      <c r="L1" s="84"/>
    </row>
    <row r="2" spans="1:24" ht="15.5" x14ac:dyDescent="0.35">
      <c r="A2" s="41" t="str">
        <f>IF(title="&gt; Enter workbook title here","Enter workbook title in Cover sheet",title)</f>
        <v>Police_EW - Consolidated Factor Spreadsheet</v>
      </c>
      <c r="B2" s="42"/>
      <c r="C2" s="42"/>
      <c r="D2" s="42"/>
      <c r="E2" s="42"/>
      <c r="F2" s="42"/>
      <c r="G2" s="42"/>
      <c r="H2" s="42"/>
      <c r="I2" s="42"/>
    </row>
    <row r="3" spans="1:24" ht="15.5" x14ac:dyDescent="0.35">
      <c r="A3" s="43" t="str">
        <f>TABLE_FACTOR_TYPE_1&amp;" - x-"&amp;TABLE_SERIES_NUMBER_1</f>
        <v>Pension Debit - x-320</v>
      </c>
      <c r="B3" s="42"/>
      <c r="C3" s="42"/>
      <c r="D3" s="42"/>
      <c r="E3" s="42"/>
      <c r="F3" s="42"/>
      <c r="G3" s="42"/>
      <c r="H3" s="42"/>
      <c r="I3" s="42"/>
    </row>
    <row r="4" spans="1:24" x14ac:dyDescent="0.25">
      <c r="A4" s="44"/>
    </row>
    <row r="6" spans="1:24" ht="13" x14ac:dyDescent="0.3">
      <c r="A6" s="171" t="s">
        <v>610</v>
      </c>
      <c r="B6" s="73" t="s">
        <v>611</v>
      </c>
      <c r="C6" s="73"/>
      <c r="D6" s="168"/>
      <c r="E6" s="168"/>
      <c r="F6" s="168"/>
      <c r="G6" s="168"/>
      <c r="H6" s="168"/>
      <c r="I6" s="168"/>
      <c r="J6" s="168"/>
      <c r="K6" s="168"/>
      <c r="L6" s="168"/>
      <c r="M6" s="168"/>
      <c r="N6" s="168"/>
      <c r="O6" s="168"/>
      <c r="P6" s="168"/>
      <c r="Q6" s="168"/>
      <c r="R6" s="168"/>
      <c r="S6" s="168"/>
      <c r="T6" s="168"/>
      <c r="U6" s="168"/>
      <c r="V6" s="168"/>
      <c r="W6" s="168"/>
      <c r="X6" s="168"/>
    </row>
    <row r="7" spans="1:24" x14ac:dyDescent="0.25">
      <c r="A7" s="72" t="s">
        <v>274</v>
      </c>
      <c r="B7" s="74" t="s">
        <v>72</v>
      </c>
      <c r="C7" s="74"/>
      <c r="D7" s="168"/>
      <c r="E7" s="168"/>
      <c r="F7" s="168"/>
      <c r="G7" s="168"/>
      <c r="H7" s="168"/>
      <c r="I7" s="168"/>
      <c r="J7" s="168"/>
      <c r="K7" s="168"/>
      <c r="L7" s="168"/>
      <c r="M7" s="168"/>
      <c r="N7" s="168"/>
      <c r="O7" s="168"/>
      <c r="P7" s="168"/>
      <c r="Q7" s="168"/>
      <c r="R7" s="168"/>
      <c r="S7" s="168"/>
      <c r="T7" s="168"/>
      <c r="U7" s="168"/>
      <c r="V7" s="168"/>
      <c r="W7" s="168"/>
      <c r="X7" s="168"/>
    </row>
    <row r="8" spans="1:24" x14ac:dyDescent="0.25">
      <c r="A8" s="72" t="s">
        <v>275</v>
      </c>
      <c r="B8" s="74">
        <v>1987</v>
      </c>
      <c r="C8" s="74"/>
      <c r="D8" s="168"/>
      <c r="E8" s="168"/>
      <c r="F8" s="168"/>
      <c r="G8" s="168"/>
      <c r="H8" s="168"/>
      <c r="I8" s="168"/>
      <c r="J8" s="168"/>
      <c r="K8" s="168"/>
      <c r="L8" s="168"/>
      <c r="M8" s="168"/>
      <c r="N8" s="168"/>
      <c r="O8" s="168"/>
      <c r="P8" s="168"/>
      <c r="Q8" s="168"/>
      <c r="R8" s="168"/>
      <c r="S8" s="168"/>
      <c r="T8" s="168"/>
      <c r="U8" s="168"/>
      <c r="V8" s="168"/>
      <c r="W8" s="168"/>
      <c r="X8" s="168"/>
    </row>
    <row r="9" spans="1:24" x14ac:dyDescent="0.25">
      <c r="A9" s="72" t="s">
        <v>276</v>
      </c>
      <c r="B9" s="74" t="s">
        <v>422</v>
      </c>
      <c r="C9" s="74"/>
      <c r="D9" s="168"/>
      <c r="E9" s="168"/>
      <c r="F9" s="168"/>
      <c r="G9" s="168"/>
      <c r="H9" s="168"/>
      <c r="I9" s="168"/>
      <c r="J9" s="168"/>
      <c r="K9" s="168"/>
      <c r="L9" s="168"/>
      <c r="M9" s="168"/>
      <c r="N9" s="168"/>
      <c r="O9" s="168"/>
      <c r="P9" s="168"/>
      <c r="Q9" s="168"/>
      <c r="R9" s="168"/>
      <c r="S9" s="168"/>
      <c r="T9" s="168"/>
      <c r="U9" s="168"/>
      <c r="V9" s="168"/>
      <c r="W9" s="168"/>
      <c r="X9" s="168"/>
    </row>
    <row r="10" spans="1:24" ht="25" x14ac:dyDescent="0.25">
      <c r="A10" s="72" t="s">
        <v>6</v>
      </c>
      <c r="B10" s="74" t="s">
        <v>423</v>
      </c>
      <c r="C10" s="74"/>
      <c r="D10" s="168"/>
      <c r="E10" s="168"/>
      <c r="F10" s="168"/>
      <c r="G10" s="168"/>
      <c r="H10" s="168"/>
      <c r="I10" s="168"/>
      <c r="J10" s="168"/>
      <c r="K10" s="168"/>
      <c r="L10" s="168"/>
      <c r="M10" s="168"/>
      <c r="N10" s="168"/>
      <c r="O10" s="168"/>
      <c r="P10" s="168"/>
      <c r="Q10" s="168"/>
      <c r="R10" s="168"/>
      <c r="S10" s="168"/>
      <c r="T10" s="168"/>
      <c r="U10" s="168"/>
      <c r="V10" s="168"/>
      <c r="W10" s="168"/>
      <c r="X10" s="168"/>
    </row>
    <row r="11" spans="1:24" x14ac:dyDescent="0.25">
      <c r="A11" s="72" t="s">
        <v>277</v>
      </c>
      <c r="B11" s="74" t="s">
        <v>424</v>
      </c>
      <c r="C11" s="74"/>
      <c r="D11" s="168"/>
      <c r="E11" s="168"/>
      <c r="F11" s="168"/>
      <c r="G11" s="168"/>
      <c r="H11" s="168"/>
      <c r="I11" s="168"/>
      <c r="J11" s="168"/>
      <c r="K11" s="168"/>
      <c r="L11" s="168"/>
      <c r="M11" s="168"/>
      <c r="N11" s="168"/>
      <c r="O11" s="168"/>
      <c r="P11" s="168"/>
      <c r="Q11" s="168"/>
      <c r="R11" s="168"/>
      <c r="S11" s="168"/>
      <c r="T11" s="168"/>
      <c r="U11" s="168"/>
      <c r="V11" s="168"/>
      <c r="W11" s="168"/>
      <c r="X11" s="168"/>
    </row>
    <row r="12" spans="1:24" x14ac:dyDescent="0.25">
      <c r="A12" s="72" t="s">
        <v>278</v>
      </c>
      <c r="B12" s="74" t="s">
        <v>425</v>
      </c>
      <c r="C12" s="74"/>
      <c r="D12" s="168"/>
      <c r="E12" s="168"/>
      <c r="F12" s="168"/>
      <c r="G12" s="168"/>
      <c r="H12" s="168"/>
      <c r="I12" s="168"/>
      <c r="J12" s="168"/>
      <c r="K12" s="168"/>
      <c r="L12" s="168"/>
      <c r="M12" s="168"/>
      <c r="N12" s="168"/>
      <c r="O12" s="168"/>
      <c r="P12" s="168"/>
      <c r="Q12" s="168"/>
      <c r="R12" s="168"/>
      <c r="S12" s="168"/>
      <c r="T12" s="168"/>
      <c r="U12" s="168"/>
      <c r="V12" s="168"/>
      <c r="W12" s="168"/>
      <c r="X12" s="168"/>
    </row>
    <row r="13" spans="1:24" x14ac:dyDescent="0.25">
      <c r="A13" s="72" t="s">
        <v>618</v>
      </c>
      <c r="B13" s="74">
        <v>2</v>
      </c>
      <c r="C13" s="74"/>
      <c r="D13" s="168"/>
      <c r="E13" s="168"/>
      <c r="F13" s="168"/>
      <c r="G13" s="168"/>
      <c r="H13" s="168"/>
      <c r="I13" s="168"/>
      <c r="J13" s="168"/>
      <c r="K13" s="168"/>
      <c r="L13" s="168"/>
      <c r="M13" s="168"/>
      <c r="N13" s="168"/>
      <c r="O13" s="168"/>
      <c r="P13" s="168"/>
      <c r="Q13" s="168"/>
      <c r="R13" s="168"/>
      <c r="S13" s="168"/>
      <c r="T13" s="168"/>
      <c r="U13" s="168"/>
      <c r="V13" s="168"/>
      <c r="W13" s="168"/>
      <c r="X13" s="168"/>
    </row>
    <row r="14" spans="1:24" x14ac:dyDescent="0.25">
      <c r="A14" s="72" t="s">
        <v>280</v>
      </c>
      <c r="B14" s="74">
        <v>320</v>
      </c>
      <c r="C14" s="74"/>
      <c r="D14" s="168"/>
      <c r="E14" s="168"/>
      <c r="F14" s="168"/>
      <c r="G14" s="168"/>
      <c r="H14" s="168"/>
      <c r="I14" s="168"/>
      <c r="J14" s="168"/>
      <c r="K14" s="168"/>
      <c r="L14" s="168"/>
      <c r="M14" s="168"/>
      <c r="N14" s="168"/>
      <c r="O14" s="168"/>
      <c r="P14" s="168"/>
      <c r="Q14" s="168"/>
      <c r="R14" s="168"/>
      <c r="S14" s="168"/>
      <c r="T14" s="168"/>
      <c r="U14" s="168"/>
      <c r="V14" s="168"/>
      <c r="W14" s="168"/>
      <c r="X14" s="168"/>
    </row>
    <row r="15" spans="1:24" x14ac:dyDescent="0.25">
      <c r="A15" s="72" t="s">
        <v>621</v>
      </c>
      <c r="B15" s="74">
        <v>320</v>
      </c>
      <c r="C15" s="74"/>
      <c r="D15" s="168"/>
      <c r="E15" s="168"/>
      <c r="F15" s="168"/>
      <c r="G15" s="168"/>
      <c r="H15" s="168"/>
      <c r="I15" s="168"/>
      <c r="J15" s="168"/>
      <c r="K15" s="168"/>
      <c r="L15" s="168"/>
      <c r="M15" s="168"/>
      <c r="N15" s="168"/>
      <c r="O15" s="168"/>
      <c r="P15" s="168"/>
      <c r="Q15" s="168"/>
      <c r="R15" s="168"/>
      <c r="S15" s="168"/>
      <c r="T15" s="168"/>
      <c r="U15" s="168"/>
      <c r="V15" s="168"/>
      <c r="W15" s="168"/>
      <c r="X15" s="168"/>
    </row>
    <row r="16" spans="1:24" x14ac:dyDescent="0.25">
      <c r="A16" s="72" t="s">
        <v>282</v>
      </c>
      <c r="B16" s="74" t="s">
        <v>427</v>
      </c>
      <c r="C16" s="74"/>
      <c r="D16" s="168"/>
      <c r="E16" s="168"/>
      <c r="F16" s="168"/>
      <c r="G16" s="168"/>
      <c r="H16" s="168"/>
      <c r="I16" s="168"/>
      <c r="J16" s="168"/>
      <c r="K16" s="168"/>
      <c r="L16" s="168"/>
      <c r="M16" s="168"/>
      <c r="N16" s="168"/>
      <c r="O16" s="168"/>
      <c r="P16" s="168"/>
      <c r="Q16" s="168"/>
      <c r="R16" s="168"/>
      <c r="S16" s="168"/>
      <c r="T16" s="168"/>
      <c r="U16" s="168"/>
      <c r="V16" s="168"/>
      <c r="W16" s="168"/>
      <c r="X16" s="168"/>
    </row>
    <row r="17" spans="1:24" x14ac:dyDescent="0.25">
      <c r="A17" s="79" t="s">
        <v>693</v>
      </c>
      <c r="B17" s="180"/>
      <c r="C17" s="180"/>
      <c r="D17" s="168"/>
      <c r="E17" s="168"/>
      <c r="F17" s="168"/>
      <c r="G17" s="168"/>
      <c r="H17" s="168"/>
      <c r="I17" s="168"/>
      <c r="J17" s="168"/>
      <c r="K17" s="168"/>
      <c r="L17" s="168"/>
      <c r="M17" s="168"/>
      <c r="N17" s="168"/>
      <c r="O17" s="168"/>
      <c r="P17" s="168"/>
      <c r="Q17" s="168"/>
      <c r="R17" s="168"/>
      <c r="S17" s="168"/>
      <c r="T17" s="168"/>
      <c r="U17" s="168"/>
      <c r="V17" s="168"/>
      <c r="W17" s="168"/>
      <c r="X17" s="168"/>
    </row>
    <row r="18" spans="1:24" x14ac:dyDescent="0.25">
      <c r="A18" s="72" t="s">
        <v>284</v>
      </c>
      <c r="B18" s="181" t="str">
        <f>"24 May 2023"</f>
        <v>24 May 2023</v>
      </c>
      <c r="C18" s="181"/>
      <c r="D18" s="168"/>
      <c r="E18" s="168"/>
      <c r="F18" s="168"/>
      <c r="G18" s="168"/>
      <c r="H18" s="168"/>
      <c r="I18" s="168"/>
      <c r="J18" s="168"/>
      <c r="K18" s="168"/>
      <c r="L18" s="168"/>
      <c r="M18" s="168"/>
      <c r="N18" s="168"/>
      <c r="O18" s="168"/>
      <c r="P18" s="168"/>
      <c r="Q18" s="168"/>
      <c r="R18" s="168"/>
      <c r="S18" s="168"/>
      <c r="T18" s="168"/>
      <c r="U18" s="168"/>
      <c r="V18" s="168"/>
      <c r="W18" s="168"/>
      <c r="X18" s="168"/>
    </row>
    <row r="19" spans="1:24" x14ac:dyDescent="0.25">
      <c r="A19" s="72" t="s">
        <v>285</v>
      </c>
      <c r="B19" s="181"/>
      <c r="C19" s="181"/>
      <c r="D19" s="168"/>
      <c r="E19" s="168"/>
      <c r="F19" s="168"/>
      <c r="G19" s="168"/>
      <c r="H19" s="168"/>
      <c r="I19" s="168"/>
      <c r="J19" s="168"/>
      <c r="K19" s="168"/>
      <c r="L19" s="168"/>
      <c r="M19" s="168"/>
      <c r="N19" s="168"/>
      <c r="O19" s="168"/>
      <c r="P19" s="168"/>
      <c r="Q19" s="168"/>
      <c r="R19" s="168"/>
      <c r="S19" s="168"/>
      <c r="T19" s="168"/>
      <c r="U19" s="168"/>
      <c r="V19" s="168"/>
      <c r="W19" s="168"/>
      <c r="X19" s="168"/>
    </row>
    <row r="20" spans="1:24" x14ac:dyDescent="0.25">
      <c r="A20" s="72" t="s">
        <v>286</v>
      </c>
      <c r="B20" s="74" t="s">
        <v>294</v>
      </c>
      <c r="C20" s="74"/>
      <c r="D20" s="168"/>
      <c r="E20" s="168"/>
      <c r="F20" s="168"/>
      <c r="G20" s="168"/>
      <c r="H20" s="168"/>
      <c r="I20" s="168"/>
      <c r="J20" s="168"/>
      <c r="K20" s="168"/>
      <c r="L20" s="168"/>
      <c r="M20" s="168"/>
      <c r="N20" s="168"/>
      <c r="O20" s="168"/>
      <c r="P20" s="168"/>
      <c r="Q20" s="168"/>
      <c r="R20" s="168"/>
      <c r="S20" s="168"/>
      <c r="T20" s="168"/>
      <c r="U20" s="168"/>
      <c r="V20" s="168"/>
      <c r="W20" s="168"/>
      <c r="X20" s="168"/>
    </row>
    <row r="21" spans="1:24" x14ac:dyDescent="0.25">
      <c r="A21" s="72" t="s">
        <v>287</v>
      </c>
      <c r="B21" s="74" t="s">
        <v>295</v>
      </c>
      <c r="C21" s="74"/>
      <c r="D21" s="168"/>
      <c r="E21" s="168"/>
      <c r="F21" s="168"/>
      <c r="G21" s="168"/>
      <c r="H21" s="168"/>
      <c r="I21" s="168"/>
      <c r="J21" s="168"/>
      <c r="K21" s="168"/>
      <c r="L21" s="168"/>
      <c r="M21" s="168"/>
      <c r="N21" s="168"/>
      <c r="O21" s="168"/>
      <c r="P21" s="168"/>
      <c r="Q21" s="168"/>
      <c r="R21" s="168"/>
      <c r="S21" s="168"/>
      <c r="T21" s="168"/>
      <c r="U21" s="168"/>
      <c r="V21" s="168"/>
      <c r="W21" s="168"/>
      <c r="X21" s="168"/>
    </row>
    <row r="23" spans="1:24" x14ac:dyDescent="0.25">
      <c r="B23" s="84" t="str">
        <f>HYPERLINK("#'Factor List'!A1","Back to Factor List")</f>
        <v>Back to Factor List</v>
      </c>
    </row>
    <row r="24" spans="1:24" x14ac:dyDescent="0.25">
      <c r="B24" s="84" t="str">
        <f>HYPERLINK("#'Assumptions'!A1","Assumptions")</f>
        <v>Assumptions</v>
      </c>
    </row>
    <row r="26" spans="1:24" ht="13" x14ac:dyDescent="0.25">
      <c r="A26" s="80" t="s">
        <v>722</v>
      </c>
      <c r="B26" s="80">
        <v>48</v>
      </c>
      <c r="C26" s="80">
        <v>49</v>
      </c>
      <c r="D26" s="80">
        <v>50</v>
      </c>
      <c r="E26" s="80">
        <v>51</v>
      </c>
      <c r="F26" s="80">
        <v>52</v>
      </c>
      <c r="G26" s="80">
        <v>53</v>
      </c>
      <c r="H26" s="80">
        <v>54</v>
      </c>
      <c r="I26" s="80">
        <v>55</v>
      </c>
      <c r="J26" s="80">
        <v>56</v>
      </c>
      <c r="K26" s="80">
        <v>57</v>
      </c>
      <c r="L26" s="80">
        <v>58</v>
      </c>
      <c r="M26" s="80">
        <v>59</v>
      </c>
      <c r="N26" s="80">
        <v>60</v>
      </c>
      <c r="O26" s="80">
        <v>61</v>
      </c>
      <c r="P26" s="80">
        <v>62</v>
      </c>
      <c r="Q26" s="80">
        <v>63</v>
      </c>
      <c r="R26" s="80">
        <v>64</v>
      </c>
      <c r="S26" s="80">
        <v>65</v>
      </c>
      <c r="T26" s="80">
        <v>66</v>
      </c>
      <c r="U26" s="80">
        <v>67</v>
      </c>
      <c r="V26" s="80">
        <v>68</v>
      </c>
      <c r="W26" s="80">
        <v>69</v>
      </c>
      <c r="X26" s="80">
        <v>70</v>
      </c>
    </row>
    <row r="27" spans="1:24" x14ac:dyDescent="0.25">
      <c r="A27" s="81">
        <v>0</v>
      </c>
      <c r="B27" s="90">
        <v>0.63</v>
      </c>
      <c r="C27" s="90">
        <v>0.65</v>
      </c>
      <c r="D27" s="90">
        <v>0.67100000000000004</v>
      </c>
      <c r="E27" s="90">
        <v>0.69399999999999995</v>
      </c>
      <c r="F27" s="90">
        <v>0.71799999999999997</v>
      </c>
      <c r="G27" s="90">
        <v>0.745</v>
      </c>
      <c r="H27" s="90">
        <v>0.77400000000000002</v>
      </c>
      <c r="I27" s="90">
        <v>0.80500000000000005</v>
      </c>
      <c r="J27" s="90">
        <v>0.83899999999999997</v>
      </c>
      <c r="K27" s="90">
        <v>0.875</v>
      </c>
      <c r="L27" s="90">
        <v>0.91300000000000003</v>
      </c>
      <c r="M27" s="90">
        <v>0.95499999999999996</v>
      </c>
      <c r="N27" s="90">
        <v>1</v>
      </c>
      <c r="O27" s="90">
        <v>1.048</v>
      </c>
      <c r="P27" s="90">
        <v>1.101</v>
      </c>
      <c r="Q27" s="90">
        <v>1.157</v>
      </c>
      <c r="R27" s="90">
        <v>1.2190000000000001</v>
      </c>
      <c r="S27" s="90">
        <v>1.286</v>
      </c>
      <c r="T27" s="90">
        <v>1.3580000000000001</v>
      </c>
      <c r="U27" s="90">
        <v>1.4379999999999999</v>
      </c>
      <c r="V27" s="90">
        <v>1.524</v>
      </c>
      <c r="W27" s="90">
        <v>1.62</v>
      </c>
      <c r="X27" s="90">
        <v>1.7250000000000001</v>
      </c>
    </row>
    <row r="28" spans="1:24" x14ac:dyDescent="0.25">
      <c r="A28" s="81">
        <v>1</v>
      </c>
      <c r="B28" s="90">
        <v>0.63100000000000001</v>
      </c>
      <c r="C28" s="90">
        <v>0.65100000000000002</v>
      </c>
      <c r="D28" s="90">
        <v>0.67300000000000004</v>
      </c>
      <c r="E28" s="90">
        <v>0.69599999999999995</v>
      </c>
      <c r="F28" s="90">
        <v>0.72099999999999997</v>
      </c>
      <c r="G28" s="90">
        <v>0.747</v>
      </c>
      <c r="H28" s="90">
        <v>0.77600000000000002</v>
      </c>
      <c r="I28" s="90">
        <v>0.80800000000000005</v>
      </c>
      <c r="J28" s="90">
        <v>0.84199999999999997</v>
      </c>
      <c r="K28" s="90">
        <v>0.878</v>
      </c>
      <c r="L28" s="90">
        <v>0.91700000000000004</v>
      </c>
      <c r="M28" s="90">
        <v>0.95899999999999996</v>
      </c>
      <c r="N28" s="90">
        <v>1.004</v>
      </c>
      <c r="O28" s="90">
        <v>1.0529999999999999</v>
      </c>
      <c r="P28" s="90">
        <v>1.1060000000000001</v>
      </c>
      <c r="Q28" s="90">
        <v>1.163</v>
      </c>
      <c r="R28" s="90">
        <v>1.224</v>
      </c>
      <c r="S28" s="90">
        <v>1.292</v>
      </c>
      <c r="T28" s="90">
        <v>1.365</v>
      </c>
      <c r="U28" s="90">
        <v>1.4450000000000001</v>
      </c>
      <c r="V28" s="90">
        <v>1.532</v>
      </c>
      <c r="W28" s="90">
        <v>1.6279999999999999</v>
      </c>
      <c r="X28" s="90"/>
    </row>
    <row r="29" spans="1:24" x14ac:dyDescent="0.25">
      <c r="A29" s="81">
        <v>2</v>
      </c>
      <c r="B29" s="90">
        <v>0.63300000000000001</v>
      </c>
      <c r="C29" s="90">
        <v>0.65300000000000002</v>
      </c>
      <c r="D29" s="90">
        <v>0.67500000000000004</v>
      </c>
      <c r="E29" s="90">
        <v>0.69799999999999995</v>
      </c>
      <c r="F29" s="90">
        <v>0.72299999999999998</v>
      </c>
      <c r="G29" s="90">
        <v>0.75</v>
      </c>
      <c r="H29" s="90">
        <v>0.77900000000000003</v>
      </c>
      <c r="I29" s="90">
        <v>0.81</v>
      </c>
      <c r="J29" s="90">
        <v>0.84499999999999997</v>
      </c>
      <c r="K29" s="90">
        <v>0.88100000000000001</v>
      </c>
      <c r="L29" s="90">
        <v>0.92</v>
      </c>
      <c r="M29" s="90">
        <v>0.96299999999999997</v>
      </c>
      <c r="N29" s="90">
        <v>1.008</v>
      </c>
      <c r="O29" s="90">
        <v>1.0569999999999999</v>
      </c>
      <c r="P29" s="90">
        <v>1.1100000000000001</v>
      </c>
      <c r="Q29" s="90">
        <v>1.1679999999999999</v>
      </c>
      <c r="R29" s="90">
        <v>1.23</v>
      </c>
      <c r="S29" s="90">
        <v>1.298</v>
      </c>
      <c r="T29" s="90">
        <v>1.371</v>
      </c>
      <c r="U29" s="90">
        <v>1.452</v>
      </c>
      <c r="V29" s="90">
        <v>1.54</v>
      </c>
      <c r="W29" s="90">
        <v>1.637</v>
      </c>
      <c r="X29" s="90"/>
    </row>
    <row r="30" spans="1:24" x14ac:dyDescent="0.25">
      <c r="A30" s="81">
        <v>3</v>
      </c>
      <c r="B30" s="90">
        <v>0.63500000000000001</v>
      </c>
      <c r="C30" s="90">
        <v>0.65500000000000003</v>
      </c>
      <c r="D30" s="90">
        <v>0.67700000000000005</v>
      </c>
      <c r="E30" s="90">
        <v>0.7</v>
      </c>
      <c r="F30" s="90">
        <v>0.72499999999999998</v>
      </c>
      <c r="G30" s="90">
        <v>0.752</v>
      </c>
      <c r="H30" s="90">
        <v>0.78100000000000003</v>
      </c>
      <c r="I30" s="90">
        <v>0.81299999999999994</v>
      </c>
      <c r="J30" s="90">
        <v>0.84799999999999998</v>
      </c>
      <c r="K30" s="90">
        <v>0.88400000000000001</v>
      </c>
      <c r="L30" s="90">
        <v>0.92400000000000004</v>
      </c>
      <c r="M30" s="90">
        <v>0.96599999999999997</v>
      </c>
      <c r="N30" s="90">
        <v>1.012</v>
      </c>
      <c r="O30" s="90">
        <v>1.0620000000000001</v>
      </c>
      <c r="P30" s="90">
        <v>1.115</v>
      </c>
      <c r="Q30" s="90">
        <v>1.173</v>
      </c>
      <c r="R30" s="90">
        <v>1.236</v>
      </c>
      <c r="S30" s="90">
        <v>1.304</v>
      </c>
      <c r="T30" s="90">
        <v>1.3779999999999999</v>
      </c>
      <c r="U30" s="90">
        <v>1.4590000000000001</v>
      </c>
      <c r="V30" s="90">
        <v>1.548</v>
      </c>
      <c r="W30" s="90">
        <v>1.6459999999999999</v>
      </c>
      <c r="X30" s="90"/>
    </row>
    <row r="31" spans="1:24" x14ac:dyDescent="0.25">
      <c r="A31" s="81">
        <v>4</v>
      </c>
      <c r="B31" s="90">
        <v>0.63600000000000001</v>
      </c>
      <c r="C31" s="90">
        <v>0.65700000000000003</v>
      </c>
      <c r="D31" s="90">
        <v>0.67900000000000005</v>
      </c>
      <c r="E31" s="90">
        <v>0.70199999999999996</v>
      </c>
      <c r="F31" s="90">
        <v>0.72699999999999998</v>
      </c>
      <c r="G31" s="90">
        <v>0.755</v>
      </c>
      <c r="H31" s="90">
        <v>0.78400000000000003</v>
      </c>
      <c r="I31" s="90">
        <v>0.81599999999999995</v>
      </c>
      <c r="J31" s="90">
        <v>0.85099999999999998</v>
      </c>
      <c r="K31" s="90">
        <v>0.88800000000000001</v>
      </c>
      <c r="L31" s="90">
        <v>0.92700000000000005</v>
      </c>
      <c r="M31" s="90">
        <v>0.97</v>
      </c>
      <c r="N31" s="90">
        <v>1.016</v>
      </c>
      <c r="O31" s="90">
        <v>1.0660000000000001</v>
      </c>
      <c r="P31" s="90">
        <v>1.1200000000000001</v>
      </c>
      <c r="Q31" s="90">
        <v>1.1779999999999999</v>
      </c>
      <c r="R31" s="90">
        <v>1.2410000000000001</v>
      </c>
      <c r="S31" s="90">
        <v>1.31</v>
      </c>
      <c r="T31" s="90">
        <v>1.385</v>
      </c>
      <c r="U31" s="90">
        <v>1.4670000000000001</v>
      </c>
      <c r="V31" s="90">
        <v>1.556</v>
      </c>
      <c r="W31" s="90">
        <v>1.655</v>
      </c>
      <c r="X31" s="90"/>
    </row>
    <row r="32" spans="1:24" x14ac:dyDescent="0.25">
      <c r="A32" s="81">
        <v>5</v>
      </c>
      <c r="B32" s="90">
        <v>0.63800000000000001</v>
      </c>
      <c r="C32" s="90">
        <v>0.65900000000000003</v>
      </c>
      <c r="D32" s="90">
        <v>0.68</v>
      </c>
      <c r="E32" s="90">
        <v>0.70399999999999996</v>
      </c>
      <c r="F32" s="90">
        <v>0.72899999999999998</v>
      </c>
      <c r="G32" s="90">
        <v>0.75700000000000001</v>
      </c>
      <c r="H32" s="90">
        <v>0.78700000000000003</v>
      </c>
      <c r="I32" s="90">
        <v>0.81899999999999995</v>
      </c>
      <c r="J32" s="90">
        <v>0.85399999999999998</v>
      </c>
      <c r="K32" s="90">
        <v>0.89100000000000001</v>
      </c>
      <c r="L32" s="90">
        <v>0.93100000000000005</v>
      </c>
      <c r="M32" s="90">
        <v>0.97399999999999998</v>
      </c>
      <c r="N32" s="90">
        <v>1.02</v>
      </c>
      <c r="O32" s="90">
        <v>1.07</v>
      </c>
      <c r="P32" s="90">
        <v>1.1240000000000001</v>
      </c>
      <c r="Q32" s="90">
        <v>1.1830000000000001</v>
      </c>
      <c r="R32" s="90">
        <v>1.2470000000000001</v>
      </c>
      <c r="S32" s="90">
        <v>1.3160000000000001</v>
      </c>
      <c r="T32" s="90">
        <v>1.391</v>
      </c>
      <c r="U32" s="90">
        <v>1.474</v>
      </c>
      <c r="V32" s="90">
        <v>1.5640000000000001</v>
      </c>
      <c r="W32" s="90">
        <v>1.663</v>
      </c>
      <c r="X32" s="90"/>
    </row>
    <row r="33" spans="1:24" x14ac:dyDescent="0.25">
      <c r="A33" s="81">
        <v>6</v>
      </c>
      <c r="B33" s="90">
        <v>0.64</v>
      </c>
      <c r="C33" s="90">
        <v>0.66</v>
      </c>
      <c r="D33" s="90">
        <v>0.68200000000000005</v>
      </c>
      <c r="E33" s="90">
        <v>0.70599999999999996</v>
      </c>
      <c r="F33" s="90">
        <v>0.73199999999999998</v>
      </c>
      <c r="G33" s="90">
        <v>0.75900000000000001</v>
      </c>
      <c r="H33" s="90">
        <v>0.78900000000000003</v>
      </c>
      <c r="I33" s="90">
        <v>0.82199999999999995</v>
      </c>
      <c r="J33" s="90">
        <v>0.85699999999999998</v>
      </c>
      <c r="K33" s="90">
        <v>0.89400000000000002</v>
      </c>
      <c r="L33" s="90">
        <v>0.93400000000000005</v>
      </c>
      <c r="M33" s="90">
        <v>0.97799999999999998</v>
      </c>
      <c r="N33" s="90">
        <v>1.024</v>
      </c>
      <c r="O33" s="90">
        <v>1.075</v>
      </c>
      <c r="P33" s="90">
        <v>1.129</v>
      </c>
      <c r="Q33" s="90">
        <v>1.1879999999999999</v>
      </c>
      <c r="R33" s="90">
        <v>1.252</v>
      </c>
      <c r="S33" s="90">
        <v>1.3220000000000001</v>
      </c>
      <c r="T33" s="90">
        <v>1.3979999999999999</v>
      </c>
      <c r="U33" s="90">
        <v>1.4810000000000001</v>
      </c>
      <c r="V33" s="90">
        <v>1.5720000000000001</v>
      </c>
      <c r="W33" s="90">
        <v>1.6719999999999999</v>
      </c>
      <c r="X33" s="90"/>
    </row>
    <row r="34" spans="1:24" x14ac:dyDescent="0.25">
      <c r="A34" s="81">
        <v>7</v>
      </c>
      <c r="B34" s="90">
        <v>0.64100000000000001</v>
      </c>
      <c r="C34" s="90">
        <v>0.66200000000000003</v>
      </c>
      <c r="D34" s="90">
        <v>0.68400000000000005</v>
      </c>
      <c r="E34" s="90">
        <v>0.70799999999999996</v>
      </c>
      <c r="F34" s="90">
        <v>0.73399999999999999</v>
      </c>
      <c r="G34" s="90">
        <v>0.76200000000000001</v>
      </c>
      <c r="H34" s="90">
        <v>0.79200000000000004</v>
      </c>
      <c r="I34" s="90">
        <v>0.82499999999999996</v>
      </c>
      <c r="J34" s="90">
        <v>0.86</v>
      </c>
      <c r="K34" s="90">
        <v>0.89700000000000002</v>
      </c>
      <c r="L34" s="90">
        <v>0.93799999999999994</v>
      </c>
      <c r="M34" s="90">
        <v>0.98099999999999998</v>
      </c>
      <c r="N34" s="90">
        <v>1.028</v>
      </c>
      <c r="O34" s="90">
        <v>1.079</v>
      </c>
      <c r="P34" s="90">
        <v>1.1339999999999999</v>
      </c>
      <c r="Q34" s="90">
        <v>1.1930000000000001</v>
      </c>
      <c r="R34" s="90">
        <v>1.258</v>
      </c>
      <c r="S34" s="90">
        <v>1.3280000000000001</v>
      </c>
      <c r="T34" s="90">
        <v>1.405</v>
      </c>
      <c r="U34" s="90">
        <v>1.488</v>
      </c>
      <c r="V34" s="90">
        <v>1.58</v>
      </c>
      <c r="W34" s="90">
        <v>1.681</v>
      </c>
      <c r="X34" s="90"/>
    </row>
    <row r="35" spans="1:24" x14ac:dyDescent="0.25">
      <c r="A35" s="81">
        <v>8</v>
      </c>
      <c r="B35" s="90">
        <v>0.64300000000000002</v>
      </c>
      <c r="C35" s="90">
        <v>0.66400000000000003</v>
      </c>
      <c r="D35" s="90">
        <v>0.68600000000000005</v>
      </c>
      <c r="E35" s="90">
        <v>0.71</v>
      </c>
      <c r="F35" s="90">
        <v>0.73599999999999999</v>
      </c>
      <c r="G35" s="90">
        <v>0.76400000000000001</v>
      </c>
      <c r="H35" s="90">
        <v>0.79400000000000004</v>
      </c>
      <c r="I35" s="90">
        <v>0.82699999999999996</v>
      </c>
      <c r="J35" s="90">
        <v>0.86299999999999999</v>
      </c>
      <c r="K35" s="90">
        <v>0.9</v>
      </c>
      <c r="L35" s="90">
        <v>0.94099999999999995</v>
      </c>
      <c r="M35" s="90">
        <v>0.98499999999999999</v>
      </c>
      <c r="N35" s="90">
        <v>1.032</v>
      </c>
      <c r="O35" s="90">
        <v>1.083</v>
      </c>
      <c r="P35" s="90">
        <v>1.139</v>
      </c>
      <c r="Q35" s="90">
        <v>1.198</v>
      </c>
      <c r="R35" s="90">
        <v>1.2629999999999999</v>
      </c>
      <c r="S35" s="90">
        <v>1.3340000000000001</v>
      </c>
      <c r="T35" s="90">
        <v>1.411</v>
      </c>
      <c r="U35" s="90">
        <v>1.4950000000000001</v>
      </c>
      <c r="V35" s="90">
        <v>1.5880000000000001</v>
      </c>
      <c r="W35" s="90">
        <v>1.69</v>
      </c>
      <c r="X35" s="90"/>
    </row>
    <row r="36" spans="1:24" x14ac:dyDescent="0.25">
      <c r="A36" s="81">
        <v>9</v>
      </c>
      <c r="B36" s="90">
        <v>0.64500000000000002</v>
      </c>
      <c r="C36" s="90">
        <v>0.66600000000000004</v>
      </c>
      <c r="D36" s="90">
        <v>0.68799999999999994</v>
      </c>
      <c r="E36" s="90">
        <v>0.71199999999999997</v>
      </c>
      <c r="F36" s="90">
        <v>0.73799999999999999</v>
      </c>
      <c r="G36" s="90">
        <v>0.76600000000000001</v>
      </c>
      <c r="H36" s="90">
        <v>0.79700000000000004</v>
      </c>
      <c r="I36" s="90">
        <v>0.83</v>
      </c>
      <c r="J36" s="90">
        <v>0.86599999999999999</v>
      </c>
      <c r="K36" s="90">
        <v>0.90400000000000003</v>
      </c>
      <c r="L36" s="90">
        <v>0.94499999999999995</v>
      </c>
      <c r="M36" s="90">
        <v>0.98899999999999999</v>
      </c>
      <c r="N36" s="90">
        <v>1.036</v>
      </c>
      <c r="O36" s="90">
        <v>1.0880000000000001</v>
      </c>
      <c r="P36" s="90">
        <v>1.143</v>
      </c>
      <c r="Q36" s="90">
        <v>1.204</v>
      </c>
      <c r="R36" s="90">
        <v>1.2689999999999999</v>
      </c>
      <c r="S36" s="90">
        <v>1.34</v>
      </c>
      <c r="T36" s="90">
        <v>1.4179999999999999</v>
      </c>
      <c r="U36" s="90">
        <v>1.5029999999999999</v>
      </c>
      <c r="V36" s="90">
        <v>1.5960000000000001</v>
      </c>
      <c r="W36" s="90">
        <v>1.698</v>
      </c>
      <c r="X36" s="90"/>
    </row>
    <row r="37" spans="1:24" x14ac:dyDescent="0.25">
      <c r="A37" s="81">
        <v>10</v>
      </c>
      <c r="B37" s="90">
        <v>0.64600000000000002</v>
      </c>
      <c r="C37" s="90">
        <v>0.66700000000000004</v>
      </c>
      <c r="D37" s="90">
        <v>0.69</v>
      </c>
      <c r="E37" s="90">
        <v>0.71399999999999997</v>
      </c>
      <c r="F37" s="90">
        <v>0.74</v>
      </c>
      <c r="G37" s="90">
        <v>0.76900000000000002</v>
      </c>
      <c r="H37" s="90">
        <v>0.8</v>
      </c>
      <c r="I37" s="90">
        <v>0.83299999999999996</v>
      </c>
      <c r="J37" s="90">
        <v>0.86899999999999999</v>
      </c>
      <c r="K37" s="90">
        <v>0.90700000000000003</v>
      </c>
      <c r="L37" s="90">
        <v>0.94799999999999995</v>
      </c>
      <c r="M37" s="90">
        <v>0.99299999999999999</v>
      </c>
      <c r="N37" s="90">
        <v>1.04</v>
      </c>
      <c r="O37" s="90">
        <v>1.0920000000000001</v>
      </c>
      <c r="P37" s="90">
        <v>1.1479999999999999</v>
      </c>
      <c r="Q37" s="90">
        <v>1.2090000000000001</v>
      </c>
      <c r="R37" s="90">
        <v>1.274</v>
      </c>
      <c r="S37" s="90">
        <v>1.3460000000000001</v>
      </c>
      <c r="T37" s="90">
        <v>1.4239999999999999</v>
      </c>
      <c r="U37" s="90">
        <v>1.51</v>
      </c>
      <c r="V37" s="90">
        <v>1.6040000000000001</v>
      </c>
      <c r="W37" s="90">
        <v>1.7070000000000001</v>
      </c>
      <c r="X37" s="90"/>
    </row>
    <row r="38" spans="1:24" x14ac:dyDescent="0.25">
      <c r="A38" s="81">
        <v>11</v>
      </c>
      <c r="B38" s="90">
        <v>0.64800000000000002</v>
      </c>
      <c r="C38" s="90">
        <v>0.66900000000000004</v>
      </c>
      <c r="D38" s="90">
        <v>0.69199999999999995</v>
      </c>
      <c r="E38" s="90">
        <v>0.71599999999999997</v>
      </c>
      <c r="F38" s="90">
        <v>0.74299999999999999</v>
      </c>
      <c r="G38" s="90">
        <v>0.77100000000000002</v>
      </c>
      <c r="H38" s="90">
        <v>0.80200000000000005</v>
      </c>
      <c r="I38" s="90">
        <v>0.83599999999999997</v>
      </c>
      <c r="J38" s="90">
        <v>0.872</v>
      </c>
      <c r="K38" s="90">
        <v>0.91</v>
      </c>
      <c r="L38" s="90">
        <v>0.95199999999999996</v>
      </c>
      <c r="M38" s="90">
        <v>0.996</v>
      </c>
      <c r="N38" s="90">
        <v>1.044</v>
      </c>
      <c r="O38" s="90">
        <v>1.0960000000000001</v>
      </c>
      <c r="P38" s="90">
        <v>1.153</v>
      </c>
      <c r="Q38" s="90">
        <v>1.214</v>
      </c>
      <c r="R38" s="90">
        <v>1.28</v>
      </c>
      <c r="S38" s="90">
        <v>1.3520000000000001</v>
      </c>
      <c r="T38" s="90">
        <v>1.431</v>
      </c>
      <c r="U38" s="90">
        <v>1.5169999999999999</v>
      </c>
      <c r="V38" s="90">
        <v>1.6120000000000001</v>
      </c>
      <c r="W38" s="90">
        <v>1.716</v>
      </c>
      <c r="X38" s="90"/>
    </row>
    <row r="39" spans="1:24" x14ac:dyDescent="0.25">
      <c r="A39"/>
      <c r="B39"/>
    </row>
    <row r="40" spans="1:24" x14ac:dyDescent="0.25">
      <c r="A40"/>
      <c r="B40"/>
    </row>
    <row r="41" spans="1:24" x14ac:dyDescent="0.25">
      <c r="A41"/>
      <c r="B41"/>
    </row>
    <row r="42" spans="1:24" x14ac:dyDescent="0.25">
      <c r="A42"/>
      <c r="B42"/>
    </row>
    <row r="43" spans="1:24" x14ac:dyDescent="0.25">
      <c r="A43"/>
      <c r="B43"/>
    </row>
    <row r="44" spans="1:24" ht="39.65" customHeight="1" x14ac:dyDescent="0.25">
      <c r="A44"/>
      <c r="B44"/>
    </row>
    <row r="45" spans="1:24" x14ac:dyDescent="0.25">
      <c r="A45"/>
      <c r="B45"/>
    </row>
    <row r="46" spans="1:24" ht="27.65" customHeight="1" x14ac:dyDescent="0.25">
      <c r="A46"/>
      <c r="B46"/>
    </row>
    <row r="47" spans="1:24" x14ac:dyDescent="0.25">
      <c r="A47"/>
      <c r="B47"/>
    </row>
    <row r="48" spans="1:24"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row r="59" spans="1:2" x14ac:dyDescent="0.25">
      <c r="A59"/>
      <c r="B59"/>
    </row>
    <row r="60" spans="1:2" x14ac:dyDescent="0.25">
      <c r="A60"/>
      <c r="B60"/>
    </row>
    <row r="61" spans="1:2" x14ac:dyDescent="0.25">
      <c r="A61"/>
      <c r="B61"/>
    </row>
    <row r="62" spans="1:2" x14ac:dyDescent="0.25">
      <c r="A62"/>
      <c r="B62"/>
    </row>
    <row r="63" spans="1:2" x14ac:dyDescent="0.25">
      <c r="A63"/>
      <c r="B63"/>
    </row>
    <row r="64" spans="1:2" x14ac:dyDescent="0.25">
      <c r="A64"/>
      <c r="B64"/>
    </row>
    <row r="65" spans="1:2" x14ac:dyDescent="0.25">
      <c r="A65"/>
      <c r="B65"/>
    </row>
  </sheetData>
  <sheetProtection algorithmName="SHA-512" hashValue="U4O0ZqaKDSR1uCZSieE598GqzPW1edYIEwJIwLxkFvtQXgWBai6ubMVILl2/ZRZICFBQY2qC26yYKX1TxjRbcg==" saltValue="nPBUDQActGKU9EOnkVKZPQ==" spinCount="100000" sheet="1" objects="1" scenarios="1"/>
  <conditionalFormatting sqref="A6:A21">
    <cfRule type="expression" dxfId="539" priority="7" stopIfTrue="1">
      <formula>MOD(ROW(),2)=0</formula>
    </cfRule>
    <cfRule type="expression" dxfId="538" priority="8" stopIfTrue="1">
      <formula>MOD(ROW(),2)&lt;&gt;0</formula>
    </cfRule>
  </conditionalFormatting>
  <conditionalFormatting sqref="A26:A38">
    <cfRule type="expression" dxfId="537" priority="9" stopIfTrue="1">
      <formula>MOD(ROW(),2)=0</formula>
    </cfRule>
    <cfRule type="expression" dxfId="536" priority="10" stopIfTrue="1">
      <formula>MOD(ROW(),2)&lt;&gt;0</formula>
    </cfRule>
  </conditionalFormatting>
  <conditionalFormatting sqref="B6:X21">
    <cfRule type="expression" dxfId="535" priority="1" stopIfTrue="1">
      <formula>MOD(ROW(),2)=0</formula>
    </cfRule>
    <cfRule type="expression" dxfId="534" priority="2" stopIfTrue="1">
      <formula>MOD(ROW(),2)&lt;&gt;0</formula>
    </cfRule>
  </conditionalFormatting>
  <conditionalFormatting sqref="B26:X38">
    <cfRule type="expression" dxfId="533" priority="11" stopIfTrue="1">
      <formula>MOD(ROW(),2)=0</formula>
    </cfRule>
    <cfRule type="expression" dxfId="532" priority="12"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codeName="Sheet69"/>
  <dimension ref="A1:AF65"/>
  <sheetViews>
    <sheetView showGridLines="0" zoomScale="85" zoomScaleNormal="85" workbookViewId="0">
      <selection activeCell="I26" sqref="I26"/>
    </sheetView>
  </sheetViews>
  <sheetFormatPr defaultColWidth="10" defaultRowHeight="12.5" x14ac:dyDescent="0.25"/>
  <cols>
    <col min="1" max="1" width="31.54296875" style="27" customWidth="1"/>
    <col min="2" max="32" width="22.54296875" style="27" customWidth="1"/>
    <col min="33" max="16384" width="10" style="27"/>
  </cols>
  <sheetData>
    <row r="1" spans="1:32" ht="20" x14ac:dyDescent="0.4">
      <c r="A1" s="39" t="s">
        <v>0</v>
      </c>
      <c r="B1" s="40"/>
      <c r="C1" s="40"/>
      <c r="D1" s="40"/>
      <c r="E1" s="40"/>
      <c r="F1" s="40"/>
      <c r="G1" s="40"/>
      <c r="H1" s="40"/>
      <c r="I1" s="40"/>
      <c r="L1" s="84"/>
    </row>
    <row r="2" spans="1:32" ht="15.5" x14ac:dyDescent="0.35">
      <c r="A2" s="41" t="str">
        <f>IF(title="&gt; Enter workbook title here","Enter workbook title in Cover sheet",title)</f>
        <v>Police_EW - Consolidated Factor Spreadsheet</v>
      </c>
      <c r="B2" s="42"/>
      <c r="C2" s="42"/>
      <c r="D2" s="42"/>
      <c r="E2" s="42"/>
      <c r="F2" s="42"/>
      <c r="G2" s="42"/>
      <c r="H2" s="42"/>
      <c r="I2" s="42"/>
    </row>
    <row r="3" spans="1:32" ht="15.5" x14ac:dyDescent="0.35">
      <c r="A3" s="43" t="str">
        <f>TABLE_FACTOR_TYPE_1&amp;" - x-"&amp;TABLE_SERIES_NUMBER_1</f>
        <v>Pension Debit - x-321</v>
      </c>
      <c r="B3" s="42"/>
      <c r="C3" s="42"/>
      <c r="D3" s="42"/>
      <c r="E3" s="42"/>
      <c r="F3" s="42"/>
      <c r="G3" s="42"/>
      <c r="H3" s="42"/>
      <c r="I3" s="42"/>
    </row>
    <row r="4" spans="1:32" x14ac:dyDescent="0.25">
      <c r="A4" s="44"/>
    </row>
    <row r="6" spans="1:32" ht="13" x14ac:dyDescent="0.3">
      <c r="A6" s="171" t="s">
        <v>610</v>
      </c>
      <c r="B6" s="73" t="s">
        <v>611</v>
      </c>
      <c r="C6" s="73"/>
      <c r="D6" s="168"/>
      <c r="E6" s="168"/>
      <c r="F6" s="168"/>
      <c r="G6" s="168"/>
      <c r="H6" s="168"/>
      <c r="I6" s="168"/>
      <c r="J6" s="168"/>
      <c r="K6" s="168"/>
      <c r="L6" s="168"/>
      <c r="M6" s="168"/>
      <c r="N6" s="168"/>
      <c r="O6" s="168"/>
      <c r="P6" s="168"/>
      <c r="Q6" s="168"/>
      <c r="R6" s="168"/>
      <c r="S6" s="168"/>
      <c r="T6" s="168"/>
      <c r="U6" s="168"/>
      <c r="V6" s="168"/>
      <c r="W6" s="168"/>
      <c r="X6" s="168"/>
      <c r="Y6" s="168"/>
      <c r="Z6" s="168"/>
      <c r="AA6" s="168"/>
      <c r="AB6" s="168"/>
      <c r="AC6" s="168"/>
      <c r="AD6" s="168"/>
      <c r="AE6" s="168"/>
      <c r="AF6" s="168"/>
    </row>
    <row r="7" spans="1:32" x14ac:dyDescent="0.25">
      <c r="A7" s="72" t="s">
        <v>274</v>
      </c>
      <c r="B7" s="74" t="s">
        <v>72</v>
      </c>
      <c r="C7" s="74"/>
      <c r="D7" s="168"/>
      <c r="E7" s="168"/>
      <c r="F7" s="168"/>
      <c r="G7" s="168"/>
      <c r="H7" s="168"/>
      <c r="I7" s="168"/>
      <c r="J7" s="168"/>
      <c r="K7" s="168"/>
      <c r="L7" s="168"/>
      <c r="M7" s="168"/>
      <c r="N7" s="168"/>
      <c r="O7" s="168"/>
      <c r="P7" s="168"/>
      <c r="Q7" s="168"/>
      <c r="R7" s="168"/>
      <c r="S7" s="168"/>
      <c r="T7" s="168"/>
      <c r="U7" s="168"/>
      <c r="V7" s="168"/>
      <c r="W7" s="168"/>
      <c r="X7" s="168"/>
      <c r="Y7" s="168"/>
      <c r="Z7" s="168"/>
      <c r="AA7" s="168"/>
      <c r="AB7" s="168"/>
      <c r="AC7" s="168"/>
      <c r="AD7" s="168"/>
      <c r="AE7" s="168"/>
      <c r="AF7" s="168"/>
    </row>
    <row r="8" spans="1:32" x14ac:dyDescent="0.25">
      <c r="A8" s="72" t="s">
        <v>275</v>
      </c>
      <c r="B8" s="74">
        <v>1987</v>
      </c>
      <c r="C8" s="74"/>
      <c r="D8" s="168"/>
      <c r="E8" s="168"/>
      <c r="F8" s="168"/>
      <c r="G8" s="168"/>
      <c r="H8" s="168"/>
      <c r="I8" s="168"/>
      <c r="J8" s="168"/>
      <c r="K8" s="168"/>
      <c r="L8" s="168"/>
      <c r="M8" s="168"/>
      <c r="N8" s="168"/>
      <c r="O8" s="168"/>
      <c r="P8" s="168"/>
      <c r="Q8" s="168"/>
      <c r="R8" s="168"/>
      <c r="S8" s="168"/>
      <c r="T8" s="168"/>
      <c r="U8" s="168"/>
      <c r="V8" s="168"/>
      <c r="W8" s="168"/>
      <c r="X8" s="168"/>
      <c r="Y8" s="168"/>
      <c r="Z8" s="168"/>
      <c r="AA8" s="168"/>
      <c r="AB8" s="168"/>
      <c r="AC8" s="168"/>
      <c r="AD8" s="168"/>
      <c r="AE8" s="168"/>
      <c r="AF8" s="168"/>
    </row>
    <row r="9" spans="1:32" x14ac:dyDescent="0.25">
      <c r="A9" s="72" t="s">
        <v>276</v>
      </c>
      <c r="B9" s="74" t="s">
        <v>422</v>
      </c>
      <c r="C9" s="74"/>
      <c r="D9" s="168"/>
      <c r="E9" s="168"/>
      <c r="F9" s="168"/>
      <c r="G9" s="168"/>
      <c r="H9" s="168"/>
      <c r="I9" s="168"/>
      <c r="J9" s="168"/>
      <c r="K9" s="168"/>
      <c r="L9" s="168"/>
      <c r="M9" s="168"/>
      <c r="N9" s="168"/>
      <c r="O9" s="168"/>
      <c r="P9" s="168"/>
      <c r="Q9" s="168"/>
      <c r="R9" s="168"/>
      <c r="S9" s="168"/>
      <c r="T9" s="168"/>
      <c r="U9" s="168"/>
      <c r="V9" s="168"/>
      <c r="W9" s="168"/>
      <c r="X9" s="168"/>
      <c r="Y9" s="168"/>
      <c r="Z9" s="168"/>
      <c r="AA9" s="168"/>
      <c r="AB9" s="168"/>
      <c r="AC9" s="168"/>
      <c r="AD9" s="168"/>
      <c r="AE9" s="168"/>
      <c r="AF9" s="168"/>
    </row>
    <row r="10" spans="1:32" x14ac:dyDescent="0.25">
      <c r="A10" s="72" t="s">
        <v>6</v>
      </c>
      <c r="B10" s="74" t="s">
        <v>428</v>
      </c>
      <c r="C10" s="74"/>
      <c r="D10" s="168"/>
      <c r="E10" s="168"/>
      <c r="F10" s="168"/>
      <c r="G10" s="168"/>
      <c r="H10" s="168"/>
      <c r="I10" s="168"/>
      <c r="J10" s="168"/>
      <c r="K10" s="168"/>
      <c r="L10" s="168"/>
      <c r="M10" s="168"/>
      <c r="N10" s="168"/>
      <c r="O10" s="168"/>
      <c r="P10" s="168"/>
      <c r="Q10" s="168"/>
      <c r="R10" s="168"/>
      <c r="S10" s="168"/>
      <c r="T10" s="168"/>
      <c r="U10" s="168"/>
      <c r="V10" s="168"/>
      <c r="W10" s="168"/>
      <c r="X10" s="168"/>
      <c r="Y10" s="168"/>
      <c r="Z10" s="168"/>
      <c r="AA10" s="168"/>
      <c r="AB10" s="168"/>
      <c r="AC10" s="168"/>
      <c r="AD10" s="168"/>
      <c r="AE10" s="168"/>
      <c r="AF10" s="168"/>
    </row>
    <row r="11" spans="1:32" x14ac:dyDescent="0.25">
      <c r="A11" s="72" t="s">
        <v>277</v>
      </c>
      <c r="B11" s="74" t="s">
        <v>424</v>
      </c>
      <c r="C11" s="74"/>
      <c r="D11" s="168"/>
      <c r="E11" s="168"/>
      <c r="F11" s="168"/>
      <c r="G11" s="168"/>
      <c r="H11" s="168"/>
      <c r="I11" s="168"/>
      <c r="J11" s="168"/>
      <c r="K11" s="168"/>
      <c r="L11" s="168"/>
      <c r="M11" s="168"/>
      <c r="N11" s="168"/>
      <c r="O11" s="168"/>
      <c r="P11" s="168"/>
      <c r="Q11" s="168"/>
      <c r="R11" s="168"/>
      <c r="S11" s="168"/>
      <c r="T11" s="168"/>
      <c r="U11" s="168"/>
      <c r="V11" s="168"/>
      <c r="W11" s="168"/>
      <c r="X11" s="168"/>
      <c r="Y11" s="168"/>
      <c r="Z11" s="168"/>
      <c r="AA11" s="168"/>
      <c r="AB11" s="168"/>
      <c r="AC11" s="168"/>
      <c r="AD11" s="168"/>
      <c r="AE11" s="168"/>
      <c r="AF11" s="168"/>
    </row>
    <row r="12" spans="1:32" x14ac:dyDescent="0.25">
      <c r="A12" s="72" t="s">
        <v>278</v>
      </c>
      <c r="B12" s="74" t="s">
        <v>425</v>
      </c>
      <c r="C12" s="74"/>
      <c r="D12" s="168"/>
      <c r="E12" s="168"/>
      <c r="F12" s="168"/>
      <c r="G12" s="168"/>
      <c r="H12" s="168"/>
      <c r="I12" s="168"/>
      <c r="J12" s="168"/>
      <c r="K12" s="168"/>
      <c r="L12" s="168"/>
      <c r="M12" s="168"/>
      <c r="N12" s="168"/>
      <c r="O12" s="168"/>
      <c r="P12" s="168"/>
      <c r="Q12" s="168"/>
      <c r="R12" s="168"/>
      <c r="S12" s="168"/>
      <c r="T12" s="168"/>
      <c r="U12" s="168"/>
      <c r="V12" s="168"/>
      <c r="W12" s="168"/>
      <c r="X12" s="168"/>
      <c r="Y12" s="168"/>
      <c r="Z12" s="168"/>
      <c r="AA12" s="168"/>
      <c r="AB12" s="168"/>
      <c r="AC12" s="168"/>
      <c r="AD12" s="168"/>
      <c r="AE12" s="168"/>
      <c r="AF12" s="168"/>
    </row>
    <row r="13" spans="1:32" x14ac:dyDescent="0.25">
      <c r="A13" s="72" t="s">
        <v>618</v>
      </c>
      <c r="B13" s="74">
        <v>2</v>
      </c>
      <c r="C13" s="74"/>
      <c r="D13" s="168"/>
      <c r="E13" s="168"/>
      <c r="F13" s="168"/>
      <c r="G13" s="168"/>
      <c r="H13" s="168"/>
      <c r="I13" s="168"/>
      <c r="J13" s="168"/>
      <c r="K13" s="168"/>
      <c r="L13" s="168"/>
      <c r="M13" s="168"/>
      <c r="N13" s="168"/>
      <c r="O13" s="168"/>
      <c r="P13" s="168"/>
      <c r="Q13" s="168"/>
      <c r="R13" s="168"/>
      <c r="S13" s="168"/>
      <c r="T13" s="168"/>
      <c r="U13" s="168"/>
      <c r="V13" s="168"/>
      <c r="W13" s="168"/>
      <c r="X13" s="168"/>
      <c r="Y13" s="168"/>
      <c r="Z13" s="168"/>
      <c r="AA13" s="168"/>
      <c r="AB13" s="168"/>
      <c r="AC13" s="168"/>
      <c r="AD13" s="168"/>
      <c r="AE13" s="168"/>
      <c r="AF13" s="168"/>
    </row>
    <row r="14" spans="1:32" x14ac:dyDescent="0.25">
      <c r="A14" s="72" t="s">
        <v>280</v>
      </c>
      <c r="B14" s="74">
        <v>321</v>
      </c>
      <c r="C14" s="74"/>
      <c r="D14" s="168"/>
      <c r="E14" s="168"/>
      <c r="F14" s="168"/>
      <c r="G14" s="168"/>
      <c r="H14" s="168"/>
      <c r="I14" s="168"/>
      <c r="J14" s="168"/>
      <c r="K14" s="168"/>
      <c r="L14" s="168"/>
      <c r="M14" s="168"/>
      <c r="N14" s="168"/>
      <c r="O14" s="168"/>
      <c r="P14" s="168"/>
      <c r="Q14" s="168"/>
      <c r="R14" s="168"/>
      <c r="S14" s="168"/>
      <c r="T14" s="168"/>
      <c r="U14" s="168"/>
      <c r="V14" s="168"/>
      <c r="W14" s="168"/>
      <c r="X14" s="168"/>
      <c r="Y14" s="168"/>
      <c r="Z14" s="168"/>
      <c r="AA14" s="168"/>
      <c r="AB14" s="168"/>
      <c r="AC14" s="168"/>
      <c r="AD14" s="168"/>
      <c r="AE14" s="168"/>
      <c r="AF14" s="168"/>
    </row>
    <row r="15" spans="1:32" x14ac:dyDescent="0.25">
      <c r="A15" s="72" t="s">
        <v>621</v>
      </c>
      <c r="B15" s="74">
        <v>321</v>
      </c>
      <c r="C15" s="74"/>
      <c r="D15" s="168"/>
      <c r="E15" s="168"/>
      <c r="F15" s="168"/>
      <c r="G15" s="168"/>
      <c r="H15" s="168"/>
      <c r="I15" s="168"/>
      <c r="J15" s="168"/>
      <c r="K15" s="168"/>
      <c r="L15" s="168"/>
      <c r="M15" s="168"/>
      <c r="N15" s="168"/>
      <c r="O15" s="168"/>
      <c r="P15" s="168"/>
      <c r="Q15" s="168"/>
      <c r="R15" s="168"/>
      <c r="S15" s="168"/>
      <c r="T15" s="168"/>
      <c r="U15" s="168"/>
      <c r="V15" s="168"/>
      <c r="W15" s="168"/>
      <c r="X15" s="168"/>
      <c r="Y15" s="168"/>
      <c r="Z15" s="168"/>
      <c r="AA15" s="168"/>
      <c r="AB15" s="168"/>
      <c r="AC15" s="168"/>
      <c r="AD15" s="168"/>
      <c r="AE15" s="168"/>
      <c r="AF15" s="168"/>
    </row>
    <row r="16" spans="1:32" x14ac:dyDescent="0.25">
      <c r="A16" s="72" t="s">
        <v>282</v>
      </c>
      <c r="B16" s="74" t="s">
        <v>430</v>
      </c>
      <c r="C16" s="74"/>
      <c r="D16" s="168"/>
      <c r="E16" s="168"/>
      <c r="F16" s="168"/>
      <c r="G16" s="168"/>
      <c r="H16" s="168"/>
      <c r="I16" s="168"/>
      <c r="J16" s="168"/>
      <c r="K16" s="168"/>
      <c r="L16" s="168"/>
      <c r="M16" s="168"/>
      <c r="N16" s="168"/>
      <c r="O16" s="168"/>
      <c r="P16" s="168"/>
      <c r="Q16" s="168"/>
      <c r="R16" s="168"/>
      <c r="S16" s="168"/>
      <c r="T16" s="168"/>
      <c r="U16" s="168"/>
      <c r="V16" s="168"/>
      <c r="W16" s="168"/>
      <c r="X16" s="168"/>
      <c r="Y16" s="168"/>
      <c r="Z16" s="168"/>
      <c r="AA16" s="168"/>
      <c r="AB16" s="168"/>
      <c r="AC16" s="168"/>
      <c r="AD16" s="168"/>
      <c r="AE16" s="168"/>
      <c r="AF16" s="168"/>
    </row>
    <row r="17" spans="1:32" x14ac:dyDescent="0.25">
      <c r="A17" s="79" t="s">
        <v>693</v>
      </c>
      <c r="B17" s="180"/>
      <c r="C17" s="180"/>
      <c r="D17" s="168"/>
      <c r="E17" s="168"/>
      <c r="F17" s="168"/>
      <c r="G17" s="168"/>
      <c r="H17" s="168"/>
      <c r="I17" s="168"/>
      <c r="J17" s="168"/>
      <c r="K17" s="168"/>
      <c r="L17" s="168"/>
      <c r="M17" s="168"/>
      <c r="N17" s="168"/>
      <c r="O17" s="168"/>
      <c r="P17" s="168"/>
      <c r="Q17" s="168"/>
      <c r="R17" s="168"/>
      <c r="S17" s="168"/>
      <c r="T17" s="168"/>
      <c r="U17" s="168"/>
      <c r="V17" s="168"/>
      <c r="W17" s="168"/>
      <c r="X17" s="168"/>
      <c r="Y17" s="168"/>
      <c r="Z17" s="168"/>
      <c r="AA17" s="168"/>
      <c r="AB17" s="168"/>
      <c r="AC17" s="168"/>
      <c r="AD17" s="168"/>
      <c r="AE17" s="168"/>
      <c r="AF17" s="168"/>
    </row>
    <row r="18" spans="1:32" x14ac:dyDescent="0.25">
      <c r="A18" s="72" t="s">
        <v>284</v>
      </c>
      <c r="B18" s="181" t="str">
        <f>"24 May 2023"</f>
        <v>24 May 2023</v>
      </c>
      <c r="C18" s="181"/>
      <c r="D18" s="168"/>
      <c r="E18" s="168"/>
      <c r="F18" s="168"/>
      <c r="G18" s="168"/>
      <c r="H18" s="168"/>
      <c r="I18" s="168"/>
      <c r="J18" s="168"/>
      <c r="K18" s="168"/>
      <c r="L18" s="168"/>
      <c r="M18" s="168"/>
      <c r="N18" s="168"/>
      <c r="O18" s="168"/>
      <c r="P18" s="168"/>
      <c r="Q18" s="168"/>
      <c r="R18" s="168"/>
      <c r="S18" s="168"/>
      <c r="T18" s="168"/>
      <c r="U18" s="168"/>
      <c r="V18" s="168"/>
      <c r="W18" s="168"/>
      <c r="X18" s="168"/>
      <c r="Y18" s="168"/>
      <c r="Z18" s="168"/>
      <c r="AA18" s="168"/>
      <c r="AB18" s="168"/>
      <c r="AC18" s="168"/>
      <c r="AD18" s="168"/>
      <c r="AE18" s="168"/>
      <c r="AF18" s="168"/>
    </row>
    <row r="19" spans="1:32" x14ac:dyDescent="0.25">
      <c r="A19" s="72" t="s">
        <v>285</v>
      </c>
      <c r="B19" s="181"/>
      <c r="C19" s="181"/>
      <c r="D19" s="168"/>
      <c r="E19" s="168"/>
      <c r="F19" s="168"/>
      <c r="G19" s="168"/>
      <c r="H19" s="168"/>
      <c r="I19" s="168"/>
      <c r="J19" s="168"/>
      <c r="K19" s="168"/>
      <c r="L19" s="168"/>
      <c r="M19" s="168"/>
      <c r="N19" s="168"/>
      <c r="O19" s="168"/>
      <c r="P19" s="168"/>
      <c r="Q19" s="168"/>
      <c r="R19" s="168"/>
      <c r="S19" s="168"/>
      <c r="T19" s="168"/>
      <c r="U19" s="168"/>
      <c r="V19" s="168"/>
      <c r="W19" s="168"/>
      <c r="X19" s="168"/>
      <c r="Y19" s="168"/>
      <c r="Z19" s="168"/>
      <c r="AA19" s="168"/>
      <c r="AB19" s="168"/>
      <c r="AC19" s="168"/>
      <c r="AD19" s="168"/>
      <c r="AE19" s="168"/>
      <c r="AF19" s="168"/>
    </row>
    <row r="20" spans="1:32" x14ac:dyDescent="0.25">
      <c r="A20" s="72" t="s">
        <v>286</v>
      </c>
      <c r="B20" s="74" t="s">
        <v>294</v>
      </c>
      <c r="C20" s="74"/>
      <c r="D20" s="168"/>
      <c r="E20" s="168"/>
      <c r="F20" s="168"/>
      <c r="G20" s="168"/>
      <c r="H20" s="168"/>
      <c r="I20" s="168"/>
      <c r="J20" s="168"/>
      <c r="K20" s="168"/>
      <c r="L20" s="168"/>
      <c r="M20" s="168"/>
      <c r="N20" s="168"/>
      <c r="O20" s="168"/>
      <c r="P20" s="168"/>
      <c r="Q20" s="168"/>
      <c r="R20" s="168"/>
      <c r="S20" s="168"/>
      <c r="T20" s="168"/>
      <c r="U20" s="168"/>
      <c r="V20" s="168"/>
      <c r="W20" s="168"/>
      <c r="X20" s="168"/>
      <c r="Y20" s="168"/>
      <c r="Z20" s="168"/>
      <c r="AA20" s="168"/>
      <c r="AB20" s="168"/>
      <c r="AC20" s="168"/>
      <c r="AD20" s="168"/>
      <c r="AE20" s="168"/>
      <c r="AF20" s="168"/>
    </row>
    <row r="21" spans="1:32" x14ac:dyDescent="0.25">
      <c r="A21" s="72" t="s">
        <v>287</v>
      </c>
      <c r="B21" s="74" t="s">
        <v>295</v>
      </c>
      <c r="C21" s="74"/>
      <c r="D21" s="168"/>
      <c r="E21" s="168"/>
      <c r="F21" s="168"/>
      <c r="G21" s="168"/>
      <c r="H21" s="168"/>
      <c r="I21" s="168"/>
      <c r="J21" s="168"/>
      <c r="K21" s="168"/>
      <c r="L21" s="168"/>
      <c r="M21" s="168"/>
      <c r="N21" s="168"/>
      <c r="O21" s="168"/>
      <c r="P21" s="168"/>
      <c r="Q21" s="168"/>
      <c r="R21" s="168"/>
      <c r="S21" s="168"/>
      <c r="T21" s="168"/>
      <c r="U21" s="168"/>
      <c r="V21" s="168"/>
      <c r="W21" s="168"/>
      <c r="X21" s="168"/>
      <c r="Y21" s="168"/>
      <c r="Z21" s="168"/>
      <c r="AA21" s="168"/>
      <c r="AB21" s="168"/>
      <c r="AC21" s="168"/>
      <c r="AD21" s="168"/>
      <c r="AE21" s="168"/>
      <c r="AF21" s="168"/>
    </row>
    <row r="23" spans="1:32" x14ac:dyDescent="0.25">
      <c r="B23" s="84" t="str">
        <f>HYPERLINK("#'Factor List'!A1","Back to Factor List")</f>
        <v>Back to Factor List</v>
      </c>
    </row>
    <row r="24" spans="1:32" x14ac:dyDescent="0.25">
      <c r="B24" s="84" t="str">
        <f>HYPERLINK("#'Assumptions'!A1","Assumptions")</f>
        <v>Assumptions</v>
      </c>
    </row>
    <row r="26" spans="1:32" ht="13" x14ac:dyDescent="0.25">
      <c r="A26" s="80" t="s">
        <v>722</v>
      </c>
      <c r="B26" s="80">
        <v>25</v>
      </c>
      <c r="C26" s="80">
        <v>26</v>
      </c>
      <c r="D26" s="80">
        <v>27</v>
      </c>
      <c r="E26" s="80">
        <v>28</v>
      </c>
      <c r="F26" s="80">
        <v>29</v>
      </c>
      <c r="G26" s="80">
        <v>30</v>
      </c>
      <c r="H26" s="80">
        <v>31</v>
      </c>
      <c r="I26" s="80">
        <v>32</v>
      </c>
      <c r="J26" s="80">
        <v>33</v>
      </c>
      <c r="K26" s="80">
        <v>34</v>
      </c>
      <c r="L26" s="80">
        <v>35</v>
      </c>
      <c r="M26" s="80">
        <v>36</v>
      </c>
      <c r="N26" s="80">
        <v>37</v>
      </c>
      <c r="O26" s="80">
        <v>38</v>
      </c>
      <c r="P26" s="80">
        <v>39</v>
      </c>
      <c r="Q26" s="80">
        <v>40</v>
      </c>
      <c r="R26" s="80">
        <v>41</v>
      </c>
      <c r="S26" s="80">
        <v>42</v>
      </c>
      <c r="T26" s="80">
        <v>43</v>
      </c>
      <c r="U26" s="80">
        <v>44</v>
      </c>
      <c r="V26" s="80">
        <v>45</v>
      </c>
      <c r="W26" s="80">
        <v>46</v>
      </c>
      <c r="X26" s="80">
        <v>47</v>
      </c>
      <c r="Y26" s="80">
        <v>48</v>
      </c>
      <c r="Z26" s="80">
        <v>49</v>
      </c>
      <c r="AA26" s="80">
        <v>50</v>
      </c>
      <c r="AB26" s="80">
        <v>51</v>
      </c>
      <c r="AC26" s="80">
        <v>52</v>
      </c>
      <c r="AD26" s="80">
        <v>53</v>
      </c>
      <c r="AE26" s="80">
        <v>54</v>
      </c>
      <c r="AF26" s="80">
        <v>55</v>
      </c>
    </row>
    <row r="27" spans="1:32" x14ac:dyDescent="0.25">
      <c r="A27" s="81">
        <v>0</v>
      </c>
      <c r="B27" s="90">
        <v>0.307</v>
      </c>
      <c r="C27" s="90">
        <v>0.315</v>
      </c>
      <c r="D27" s="90">
        <v>0.32300000000000001</v>
      </c>
      <c r="E27" s="90">
        <v>0.33100000000000002</v>
      </c>
      <c r="F27" s="90">
        <v>0.34</v>
      </c>
      <c r="G27" s="90">
        <v>0.34799999999999998</v>
      </c>
      <c r="H27" s="90">
        <v>0.35799999999999998</v>
      </c>
      <c r="I27" s="90">
        <v>0.36699999999999999</v>
      </c>
      <c r="J27" s="90">
        <v>0.377</v>
      </c>
      <c r="K27" s="90">
        <v>0.38800000000000001</v>
      </c>
      <c r="L27" s="90">
        <v>0.39900000000000002</v>
      </c>
      <c r="M27" s="90">
        <v>0.41</v>
      </c>
      <c r="N27" s="90">
        <v>0.42199999999999999</v>
      </c>
      <c r="O27" s="90">
        <v>0.435</v>
      </c>
      <c r="P27" s="90">
        <v>0.44800000000000001</v>
      </c>
      <c r="Q27" s="90">
        <v>0.46200000000000002</v>
      </c>
      <c r="R27" s="90">
        <v>0.47599999999999998</v>
      </c>
      <c r="S27" s="90">
        <v>0.49099999999999999</v>
      </c>
      <c r="T27" s="90">
        <v>0.50700000000000001</v>
      </c>
      <c r="U27" s="90">
        <v>0.52400000000000002</v>
      </c>
      <c r="V27" s="90">
        <v>0.54200000000000004</v>
      </c>
      <c r="W27" s="90">
        <v>0.56100000000000005</v>
      </c>
      <c r="X27" s="90">
        <v>0.58099999999999996</v>
      </c>
      <c r="Y27" s="90">
        <v>0.60199999999999998</v>
      </c>
      <c r="Z27" s="90">
        <v>0.624</v>
      </c>
      <c r="AA27" s="90">
        <v>0.64800000000000002</v>
      </c>
      <c r="AB27" s="90">
        <v>0.67300000000000004</v>
      </c>
      <c r="AC27" s="90">
        <v>0.7</v>
      </c>
      <c r="AD27" s="90">
        <v>0.72899999999999998</v>
      </c>
      <c r="AE27" s="90">
        <v>0.75900000000000001</v>
      </c>
      <c r="AF27" s="90">
        <v>0.79200000000000004</v>
      </c>
    </row>
    <row r="28" spans="1:32" x14ac:dyDescent="0.25">
      <c r="A28" s="81">
        <v>1</v>
      </c>
      <c r="B28" s="90">
        <v>0.308</v>
      </c>
      <c r="C28" s="90">
        <v>0.315</v>
      </c>
      <c r="D28" s="90">
        <v>0.32300000000000001</v>
      </c>
      <c r="E28" s="90">
        <v>0.33200000000000002</v>
      </c>
      <c r="F28" s="90">
        <v>0.34</v>
      </c>
      <c r="G28" s="90">
        <v>0.34899999999999998</v>
      </c>
      <c r="H28" s="90">
        <v>0.35899999999999999</v>
      </c>
      <c r="I28" s="90">
        <v>0.36799999999999999</v>
      </c>
      <c r="J28" s="90">
        <v>0.378</v>
      </c>
      <c r="K28" s="90">
        <v>0.38900000000000001</v>
      </c>
      <c r="L28" s="90">
        <v>0.4</v>
      </c>
      <c r="M28" s="90">
        <v>0.41099999999999998</v>
      </c>
      <c r="N28" s="90">
        <v>0.42299999999999999</v>
      </c>
      <c r="O28" s="90">
        <v>0.436</v>
      </c>
      <c r="P28" s="90">
        <v>0.44900000000000001</v>
      </c>
      <c r="Q28" s="90">
        <v>0.46300000000000002</v>
      </c>
      <c r="R28" s="90">
        <v>0.47799999999999998</v>
      </c>
      <c r="S28" s="90">
        <v>0.49299999999999999</v>
      </c>
      <c r="T28" s="90">
        <v>0.50900000000000001</v>
      </c>
      <c r="U28" s="90">
        <v>0.52600000000000002</v>
      </c>
      <c r="V28" s="90">
        <v>0.54400000000000004</v>
      </c>
      <c r="W28" s="90">
        <v>0.56299999999999994</v>
      </c>
      <c r="X28" s="90">
        <v>0.58299999999999996</v>
      </c>
      <c r="Y28" s="90">
        <v>0.60399999999999998</v>
      </c>
      <c r="Z28" s="90">
        <v>0.626</v>
      </c>
      <c r="AA28" s="90">
        <v>0.65</v>
      </c>
      <c r="AB28" s="90">
        <v>0.67500000000000004</v>
      </c>
      <c r="AC28" s="90">
        <v>0.70199999999999996</v>
      </c>
      <c r="AD28" s="90">
        <v>0.73099999999999998</v>
      </c>
      <c r="AE28" s="90">
        <v>0.76200000000000001</v>
      </c>
      <c r="AF28" s="90"/>
    </row>
    <row r="29" spans="1:32" x14ac:dyDescent="0.25">
      <c r="A29" s="81">
        <v>2</v>
      </c>
      <c r="B29" s="90">
        <v>0.308</v>
      </c>
      <c r="C29" s="90">
        <v>0.316</v>
      </c>
      <c r="D29" s="90">
        <v>0.32400000000000001</v>
      </c>
      <c r="E29" s="90">
        <v>0.33200000000000002</v>
      </c>
      <c r="F29" s="90">
        <v>0.34100000000000003</v>
      </c>
      <c r="G29" s="90">
        <v>0.35</v>
      </c>
      <c r="H29" s="90">
        <v>0.35899999999999999</v>
      </c>
      <c r="I29" s="90">
        <v>0.36899999999999999</v>
      </c>
      <c r="J29" s="90">
        <v>0.379</v>
      </c>
      <c r="K29" s="90">
        <v>0.39</v>
      </c>
      <c r="L29" s="90">
        <v>0.40100000000000002</v>
      </c>
      <c r="M29" s="90">
        <v>0.41199999999999998</v>
      </c>
      <c r="N29" s="90">
        <v>0.42399999999999999</v>
      </c>
      <c r="O29" s="90">
        <v>0.437</v>
      </c>
      <c r="P29" s="90">
        <v>0.45</v>
      </c>
      <c r="Q29" s="90">
        <v>0.46400000000000002</v>
      </c>
      <c r="R29" s="90">
        <v>0.47899999999999998</v>
      </c>
      <c r="S29" s="90">
        <v>0.49399999999999999</v>
      </c>
      <c r="T29" s="90">
        <v>0.51</v>
      </c>
      <c r="U29" s="90">
        <v>0.52700000000000002</v>
      </c>
      <c r="V29" s="90">
        <v>0.54500000000000004</v>
      </c>
      <c r="W29" s="90">
        <v>0.56399999999999995</v>
      </c>
      <c r="X29" s="90">
        <v>0.58399999999999996</v>
      </c>
      <c r="Y29" s="90">
        <v>0.60599999999999998</v>
      </c>
      <c r="Z29" s="90">
        <v>0.628</v>
      </c>
      <c r="AA29" s="90">
        <v>0.65200000000000002</v>
      </c>
      <c r="AB29" s="90">
        <v>0.67800000000000005</v>
      </c>
      <c r="AC29" s="90">
        <v>0.70499999999999996</v>
      </c>
      <c r="AD29" s="90">
        <v>0.73399999999999999</v>
      </c>
      <c r="AE29" s="90">
        <v>0.76500000000000001</v>
      </c>
      <c r="AF29" s="90"/>
    </row>
    <row r="30" spans="1:32" x14ac:dyDescent="0.25">
      <c r="A30" s="81">
        <v>3</v>
      </c>
      <c r="B30" s="90">
        <v>0.309</v>
      </c>
      <c r="C30" s="90">
        <v>0.317</v>
      </c>
      <c r="D30" s="90">
        <v>0.32500000000000001</v>
      </c>
      <c r="E30" s="90">
        <v>0.33300000000000002</v>
      </c>
      <c r="F30" s="90">
        <v>0.34200000000000003</v>
      </c>
      <c r="G30" s="90">
        <v>0.35099999999999998</v>
      </c>
      <c r="H30" s="90">
        <v>0.36</v>
      </c>
      <c r="I30" s="90">
        <v>0.37</v>
      </c>
      <c r="J30" s="90">
        <v>0.38</v>
      </c>
      <c r="K30" s="90">
        <v>0.39100000000000001</v>
      </c>
      <c r="L30" s="90">
        <v>0.40200000000000002</v>
      </c>
      <c r="M30" s="90">
        <v>0.41299999999999998</v>
      </c>
      <c r="N30" s="90">
        <v>0.42599999999999999</v>
      </c>
      <c r="O30" s="90">
        <v>0.438</v>
      </c>
      <c r="P30" s="90">
        <v>0.45100000000000001</v>
      </c>
      <c r="Q30" s="90">
        <v>0.46500000000000002</v>
      </c>
      <c r="R30" s="90">
        <v>0.48</v>
      </c>
      <c r="S30" s="90">
        <v>0.495</v>
      </c>
      <c r="T30" s="90">
        <v>0.51200000000000001</v>
      </c>
      <c r="U30" s="90">
        <v>0.52900000000000003</v>
      </c>
      <c r="V30" s="90">
        <v>0.54700000000000004</v>
      </c>
      <c r="W30" s="90">
        <v>0.56599999999999995</v>
      </c>
      <c r="X30" s="90">
        <v>0.58599999999999997</v>
      </c>
      <c r="Y30" s="90">
        <v>0.60699999999999998</v>
      </c>
      <c r="Z30" s="90">
        <v>0.63</v>
      </c>
      <c r="AA30" s="90">
        <v>0.65400000000000003</v>
      </c>
      <c r="AB30" s="90">
        <v>0.68</v>
      </c>
      <c r="AC30" s="90">
        <v>0.70699999999999996</v>
      </c>
      <c r="AD30" s="90">
        <v>0.73599999999999999</v>
      </c>
      <c r="AE30" s="90">
        <v>0.76800000000000002</v>
      </c>
      <c r="AF30" s="90"/>
    </row>
    <row r="31" spans="1:32" x14ac:dyDescent="0.25">
      <c r="A31" s="81">
        <v>4</v>
      </c>
      <c r="B31" s="90">
        <v>0.31</v>
      </c>
      <c r="C31" s="90">
        <v>0.317</v>
      </c>
      <c r="D31" s="90">
        <v>0.32500000000000001</v>
      </c>
      <c r="E31" s="90">
        <v>0.33400000000000002</v>
      </c>
      <c r="F31" s="90">
        <v>0.34300000000000003</v>
      </c>
      <c r="G31" s="90">
        <v>0.35199999999999998</v>
      </c>
      <c r="H31" s="90">
        <v>0.36099999999999999</v>
      </c>
      <c r="I31" s="90">
        <v>0.371</v>
      </c>
      <c r="J31" s="90">
        <v>0.38100000000000001</v>
      </c>
      <c r="K31" s="90">
        <v>0.39200000000000002</v>
      </c>
      <c r="L31" s="90">
        <v>0.40300000000000002</v>
      </c>
      <c r="M31" s="90">
        <v>0.41399999999999998</v>
      </c>
      <c r="N31" s="90">
        <v>0.42699999999999999</v>
      </c>
      <c r="O31" s="90">
        <v>0.439</v>
      </c>
      <c r="P31" s="90">
        <v>0.45300000000000001</v>
      </c>
      <c r="Q31" s="90">
        <v>0.46700000000000003</v>
      </c>
      <c r="R31" s="90">
        <v>0.48099999999999998</v>
      </c>
      <c r="S31" s="90">
        <v>0.497</v>
      </c>
      <c r="T31" s="90">
        <v>0.51300000000000001</v>
      </c>
      <c r="U31" s="90">
        <v>0.53</v>
      </c>
      <c r="V31" s="90">
        <v>0.54800000000000004</v>
      </c>
      <c r="W31" s="90">
        <v>0.56799999999999995</v>
      </c>
      <c r="X31" s="90">
        <v>0.58799999999999997</v>
      </c>
      <c r="Y31" s="90">
        <v>0.60899999999999999</v>
      </c>
      <c r="Z31" s="90">
        <v>0.63200000000000001</v>
      </c>
      <c r="AA31" s="90">
        <v>0.65600000000000003</v>
      </c>
      <c r="AB31" s="90">
        <v>0.68200000000000005</v>
      </c>
      <c r="AC31" s="90">
        <v>0.71</v>
      </c>
      <c r="AD31" s="90">
        <v>0.73899999999999999</v>
      </c>
      <c r="AE31" s="90">
        <v>0.77</v>
      </c>
      <c r="AF31" s="90"/>
    </row>
    <row r="32" spans="1:32" x14ac:dyDescent="0.25">
      <c r="A32" s="81">
        <v>5</v>
      </c>
      <c r="B32" s="90">
        <v>0.31</v>
      </c>
      <c r="C32" s="90">
        <v>0.318</v>
      </c>
      <c r="D32" s="90">
        <v>0.32600000000000001</v>
      </c>
      <c r="E32" s="90">
        <v>0.33500000000000002</v>
      </c>
      <c r="F32" s="90">
        <v>0.34300000000000003</v>
      </c>
      <c r="G32" s="90">
        <v>0.35199999999999998</v>
      </c>
      <c r="H32" s="90">
        <v>0.36199999999999999</v>
      </c>
      <c r="I32" s="90">
        <v>0.372</v>
      </c>
      <c r="J32" s="90">
        <v>0.38200000000000001</v>
      </c>
      <c r="K32" s="90">
        <v>0.39300000000000002</v>
      </c>
      <c r="L32" s="90">
        <v>0.40400000000000003</v>
      </c>
      <c r="M32" s="90">
        <v>0.41499999999999998</v>
      </c>
      <c r="N32" s="90">
        <v>0.42799999999999999</v>
      </c>
      <c r="O32" s="90">
        <v>0.44</v>
      </c>
      <c r="P32" s="90">
        <v>0.45400000000000001</v>
      </c>
      <c r="Q32" s="90">
        <v>0.46800000000000003</v>
      </c>
      <c r="R32" s="90">
        <v>0.48299999999999998</v>
      </c>
      <c r="S32" s="90">
        <v>0.498</v>
      </c>
      <c r="T32" s="90">
        <v>0.51500000000000001</v>
      </c>
      <c r="U32" s="90">
        <v>0.53200000000000003</v>
      </c>
      <c r="V32" s="90">
        <v>0.55000000000000004</v>
      </c>
      <c r="W32" s="90">
        <v>0.56899999999999995</v>
      </c>
      <c r="X32" s="90">
        <v>0.59</v>
      </c>
      <c r="Y32" s="90">
        <v>0.61099999999999999</v>
      </c>
      <c r="Z32" s="90">
        <v>0.63400000000000001</v>
      </c>
      <c r="AA32" s="90">
        <v>0.65800000000000003</v>
      </c>
      <c r="AB32" s="90">
        <v>0.68400000000000005</v>
      </c>
      <c r="AC32" s="90">
        <v>0.71199999999999997</v>
      </c>
      <c r="AD32" s="90">
        <v>0.74099999999999999</v>
      </c>
      <c r="AE32" s="90">
        <v>0.77300000000000002</v>
      </c>
      <c r="AF32" s="90"/>
    </row>
    <row r="33" spans="1:32" x14ac:dyDescent="0.25">
      <c r="A33" s="81">
        <v>6</v>
      </c>
      <c r="B33" s="90">
        <v>0.311</v>
      </c>
      <c r="C33" s="90">
        <v>0.31900000000000001</v>
      </c>
      <c r="D33" s="90">
        <v>0.32700000000000001</v>
      </c>
      <c r="E33" s="90">
        <v>0.33500000000000002</v>
      </c>
      <c r="F33" s="90">
        <v>0.34399999999999997</v>
      </c>
      <c r="G33" s="90">
        <v>0.35299999999999998</v>
      </c>
      <c r="H33" s="90">
        <v>0.36299999999999999</v>
      </c>
      <c r="I33" s="90">
        <v>0.372</v>
      </c>
      <c r="J33" s="90">
        <v>0.38300000000000001</v>
      </c>
      <c r="K33" s="90">
        <v>0.39300000000000002</v>
      </c>
      <c r="L33" s="90">
        <v>0.40500000000000003</v>
      </c>
      <c r="M33" s="90">
        <v>0.41599999999999998</v>
      </c>
      <c r="N33" s="90">
        <v>0.42899999999999999</v>
      </c>
      <c r="O33" s="90">
        <v>0.441</v>
      </c>
      <c r="P33" s="90">
        <v>0.45500000000000002</v>
      </c>
      <c r="Q33" s="90">
        <v>0.46899999999999997</v>
      </c>
      <c r="R33" s="90">
        <v>0.48399999999999999</v>
      </c>
      <c r="S33" s="90">
        <v>0.499</v>
      </c>
      <c r="T33" s="90">
        <v>0.51600000000000001</v>
      </c>
      <c r="U33" s="90">
        <v>0.53300000000000003</v>
      </c>
      <c r="V33" s="90">
        <v>0.55200000000000005</v>
      </c>
      <c r="W33" s="90">
        <v>0.57099999999999995</v>
      </c>
      <c r="X33" s="90">
        <v>0.59099999999999997</v>
      </c>
      <c r="Y33" s="90">
        <v>0.61299999999999999</v>
      </c>
      <c r="Z33" s="90">
        <v>0.63600000000000001</v>
      </c>
      <c r="AA33" s="90">
        <v>0.66</v>
      </c>
      <c r="AB33" s="90">
        <v>0.68700000000000006</v>
      </c>
      <c r="AC33" s="90">
        <v>0.71399999999999997</v>
      </c>
      <c r="AD33" s="90">
        <v>0.74399999999999999</v>
      </c>
      <c r="AE33" s="90">
        <v>0.77600000000000002</v>
      </c>
      <c r="AF33" s="90"/>
    </row>
    <row r="34" spans="1:32" x14ac:dyDescent="0.25">
      <c r="A34" s="81">
        <v>7</v>
      </c>
      <c r="B34" s="90">
        <v>0.312</v>
      </c>
      <c r="C34" s="90">
        <v>0.31900000000000001</v>
      </c>
      <c r="D34" s="90">
        <v>0.32800000000000001</v>
      </c>
      <c r="E34" s="90">
        <v>0.33600000000000002</v>
      </c>
      <c r="F34" s="90">
        <v>0.34499999999999997</v>
      </c>
      <c r="G34" s="90">
        <v>0.35399999999999998</v>
      </c>
      <c r="H34" s="90">
        <v>0.36299999999999999</v>
      </c>
      <c r="I34" s="90">
        <v>0.373</v>
      </c>
      <c r="J34" s="90">
        <v>0.38400000000000001</v>
      </c>
      <c r="K34" s="90">
        <v>0.39400000000000002</v>
      </c>
      <c r="L34" s="90">
        <v>0.40600000000000003</v>
      </c>
      <c r="M34" s="90">
        <v>0.41699999999999998</v>
      </c>
      <c r="N34" s="90">
        <v>0.43</v>
      </c>
      <c r="O34" s="90">
        <v>0.443</v>
      </c>
      <c r="P34" s="90">
        <v>0.45600000000000002</v>
      </c>
      <c r="Q34" s="90">
        <v>0.47</v>
      </c>
      <c r="R34" s="90">
        <v>0.48499999999999999</v>
      </c>
      <c r="S34" s="90">
        <v>0.501</v>
      </c>
      <c r="T34" s="90">
        <v>0.51700000000000002</v>
      </c>
      <c r="U34" s="90">
        <v>0.53500000000000003</v>
      </c>
      <c r="V34" s="90">
        <v>0.55300000000000005</v>
      </c>
      <c r="W34" s="90">
        <v>0.57199999999999995</v>
      </c>
      <c r="X34" s="90">
        <v>0.59299999999999997</v>
      </c>
      <c r="Y34" s="90">
        <v>0.61499999999999999</v>
      </c>
      <c r="Z34" s="90">
        <v>0.63800000000000001</v>
      </c>
      <c r="AA34" s="90">
        <v>0.66300000000000003</v>
      </c>
      <c r="AB34" s="90">
        <v>0.68899999999999995</v>
      </c>
      <c r="AC34" s="90">
        <v>0.71699999999999997</v>
      </c>
      <c r="AD34" s="90">
        <v>0.747</v>
      </c>
      <c r="AE34" s="90">
        <v>0.77900000000000003</v>
      </c>
      <c r="AF34" s="90"/>
    </row>
    <row r="35" spans="1:32" x14ac:dyDescent="0.25">
      <c r="A35" s="81">
        <v>8</v>
      </c>
      <c r="B35" s="90">
        <v>0.312</v>
      </c>
      <c r="C35" s="90">
        <v>0.32</v>
      </c>
      <c r="D35" s="90">
        <v>0.32800000000000001</v>
      </c>
      <c r="E35" s="90">
        <v>0.33700000000000002</v>
      </c>
      <c r="F35" s="90">
        <v>0.34599999999999997</v>
      </c>
      <c r="G35" s="90">
        <v>0.35499999999999998</v>
      </c>
      <c r="H35" s="90">
        <v>0.36399999999999999</v>
      </c>
      <c r="I35" s="90">
        <v>0.374</v>
      </c>
      <c r="J35" s="90">
        <v>0.38400000000000001</v>
      </c>
      <c r="K35" s="90">
        <v>0.39500000000000002</v>
      </c>
      <c r="L35" s="90">
        <v>0.40699999999999997</v>
      </c>
      <c r="M35" s="90">
        <v>0.41799999999999998</v>
      </c>
      <c r="N35" s="90">
        <v>0.43099999999999999</v>
      </c>
      <c r="O35" s="90">
        <v>0.44400000000000001</v>
      </c>
      <c r="P35" s="90">
        <v>0.45700000000000002</v>
      </c>
      <c r="Q35" s="90">
        <v>0.47099999999999997</v>
      </c>
      <c r="R35" s="90">
        <v>0.48599999999999999</v>
      </c>
      <c r="S35" s="90">
        <v>0.502</v>
      </c>
      <c r="T35" s="90">
        <v>0.51900000000000002</v>
      </c>
      <c r="U35" s="90">
        <v>0.53600000000000003</v>
      </c>
      <c r="V35" s="90">
        <v>0.55500000000000005</v>
      </c>
      <c r="W35" s="90">
        <v>0.57399999999999995</v>
      </c>
      <c r="X35" s="90">
        <v>0.59499999999999997</v>
      </c>
      <c r="Y35" s="90">
        <v>0.61699999999999999</v>
      </c>
      <c r="Z35" s="90">
        <v>0.64</v>
      </c>
      <c r="AA35" s="90">
        <v>0.66500000000000004</v>
      </c>
      <c r="AB35" s="90">
        <v>0.69099999999999995</v>
      </c>
      <c r="AC35" s="90">
        <v>0.71899999999999997</v>
      </c>
      <c r="AD35" s="90">
        <v>0.749</v>
      </c>
      <c r="AE35" s="90">
        <v>0.78100000000000003</v>
      </c>
      <c r="AF35" s="90"/>
    </row>
    <row r="36" spans="1:32" x14ac:dyDescent="0.25">
      <c r="A36" s="81">
        <v>9</v>
      </c>
      <c r="B36" s="90">
        <v>0.313</v>
      </c>
      <c r="C36" s="90">
        <v>0.32100000000000001</v>
      </c>
      <c r="D36" s="90">
        <v>0.32900000000000001</v>
      </c>
      <c r="E36" s="90">
        <v>0.33700000000000002</v>
      </c>
      <c r="F36" s="90">
        <v>0.34599999999999997</v>
      </c>
      <c r="G36" s="90">
        <v>0.35499999999999998</v>
      </c>
      <c r="H36" s="90">
        <v>0.36499999999999999</v>
      </c>
      <c r="I36" s="90">
        <v>0.375</v>
      </c>
      <c r="J36" s="90">
        <v>0.38500000000000001</v>
      </c>
      <c r="K36" s="90">
        <v>0.39600000000000002</v>
      </c>
      <c r="L36" s="90">
        <v>0.40799999999999997</v>
      </c>
      <c r="M36" s="90">
        <v>0.41899999999999998</v>
      </c>
      <c r="N36" s="90">
        <v>0.432</v>
      </c>
      <c r="O36" s="90">
        <v>0.44500000000000001</v>
      </c>
      <c r="P36" s="90">
        <v>0.45800000000000002</v>
      </c>
      <c r="Q36" s="90">
        <v>0.47299999999999998</v>
      </c>
      <c r="R36" s="90">
        <v>0.48799999999999999</v>
      </c>
      <c r="S36" s="90">
        <v>0.503</v>
      </c>
      <c r="T36" s="90">
        <v>0.52</v>
      </c>
      <c r="U36" s="90">
        <v>0.53800000000000003</v>
      </c>
      <c r="V36" s="90">
        <v>0.55600000000000005</v>
      </c>
      <c r="W36" s="90">
        <v>0.57599999999999996</v>
      </c>
      <c r="X36" s="90">
        <v>0.59699999999999998</v>
      </c>
      <c r="Y36" s="90">
        <v>0.61899999999999999</v>
      </c>
      <c r="Z36" s="90">
        <v>0.64200000000000002</v>
      </c>
      <c r="AA36" s="90">
        <v>0.66700000000000004</v>
      </c>
      <c r="AB36" s="90">
        <v>0.69299999999999995</v>
      </c>
      <c r="AC36" s="90">
        <v>0.72099999999999997</v>
      </c>
      <c r="AD36" s="90">
        <v>0.752</v>
      </c>
      <c r="AE36" s="90">
        <v>0.78400000000000003</v>
      </c>
      <c r="AF36" s="90"/>
    </row>
    <row r="37" spans="1:32" x14ac:dyDescent="0.25">
      <c r="A37" s="81">
        <v>10</v>
      </c>
      <c r="B37" s="90">
        <v>0.314</v>
      </c>
      <c r="C37" s="90">
        <v>0.32100000000000001</v>
      </c>
      <c r="D37" s="90">
        <v>0.33</v>
      </c>
      <c r="E37" s="90">
        <v>0.33800000000000002</v>
      </c>
      <c r="F37" s="90">
        <v>0.34699999999999998</v>
      </c>
      <c r="G37" s="90">
        <v>0.35599999999999998</v>
      </c>
      <c r="H37" s="90">
        <v>0.36599999999999999</v>
      </c>
      <c r="I37" s="90">
        <v>0.376</v>
      </c>
      <c r="J37" s="90">
        <v>0.38600000000000001</v>
      </c>
      <c r="K37" s="90">
        <v>0.39700000000000002</v>
      </c>
      <c r="L37" s="90">
        <v>0.40799999999999997</v>
      </c>
      <c r="M37" s="90">
        <v>0.42</v>
      </c>
      <c r="N37" s="90">
        <v>0.433</v>
      </c>
      <c r="O37" s="90">
        <v>0.44600000000000001</v>
      </c>
      <c r="P37" s="90">
        <v>0.46</v>
      </c>
      <c r="Q37" s="90">
        <v>0.47399999999999998</v>
      </c>
      <c r="R37" s="90">
        <v>0.48899999999999999</v>
      </c>
      <c r="S37" s="90">
        <v>0.505</v>
      </c>
      <c r="T37" s="90">
        <v>0.52200000000000002</v>
      </c>
      <c r="U37" s="90">
        <v>0.53900000000000003</v>
      </c>
      <c r="V37" s="90">
        <v>0.55800000000000005</v>
      </c>
      <c r="W37" s="90">
        <v>0.57699999999999996</v>
      </c>
      <c r="X37" s="90">
        <v>0.59799999999999998</v>
      </c>
      <c r="Y37" s="90">
        <v>0.62</v>
      </c>
      <c r="Z37" s="90">
        <v>0.64400000000000002</v>
      </c>
      <c r="AA37" s="90">
        <v>0.66900000000000004</v>
      </c>
      <c r="AB37" s="90">
        <v>0.69499999999999995</v>
      </c>
      <c r="AC37" s="90">
        <v>0.72399999999999998</v>
      </c>
      <c r="AD37" s="90">
        <v>0.754</v>
      </c>
      <c r="AE37" s="90">
        <v>0.78700000000000003</v>
      </c>
      <c r="AF37" s="90"/>
    </row>
    <row r="38" spans="1:32" x14ac:dyDescent="0.25">
      <c r="A38" s="81">
        <v>11</v>
      </c>
      <c r="B38" s="90">
        <v>0.314</v>
      </c>
      <c r="C38" s="90">
        <v>0.32200000000000001</v>
      </c>
      <c r="D38" s="90">
        <v>0.33</v>
      </c>
      <c r="E38" s="90">
        <v>0.33900000000000002</v>
      </c>
      <c r="F38" s="90">
        <v>0.34799999999999998</v>
      </c>
      <c r="G38" s="90">
        <v>0.35699999999999998</v>
      </c>
      <c r="H38" s="90">
        <v>0.36699999999999999</v>
      </c>
      <c r="I38" s="90">
        <v>0.377</v>
      </c>
      <c r="J38" s="90">
        <v>0.38700000000000001</v>
      </c>
      <c r="K38" s="90">
        <v>0.39800000000000002</v>
      </c>
      <c r="L38" s="90">
        <v>0.40899999999999997</v>
      </c>
      <c r="M38" s="90">
        <v>0.42099999999999999</v>
      </c>
      <c r="N38" s="90">
        <v>0.434</v>
      </c>
      <c r="O38" s="90">
        <v>0.44700000000000001</v>
      </c>
      <c r="P38" s="90">
        <v>0.46100000000000002</v>
      </c>
      <c r="Q38" s="90">
        <v>0.47499999999999998</v>
      </c>
      <c r="R38" s="90">
        <v>0.49</v>
      </c>
      <c r="S38" s="90">
        <v>0.50600000000000001</v>
      </c>
      <c r="T38" s="90">
        <v>0.52300000000000002</v>
      </c>
      <c r="U38" s="90">
        <v>0.54100000000000004</v>
      </c>
      <c r="V38" s="90">
        <v>0.55900000000000005</v>
      </c>
      <c r="W38" s="90">
        <v>0.57899999999999996</v>
      </c>
      <c r="X38" s="90">
        <v>0.6</v>
      </c>
      <c r="Y38" s="90">
        <v>0.622</v>
      </c>
      <c r="Z38" s="90">
        <v>0.64600000000000002</v>
      </c>
      <c r="AA38" s="90">
        <v>0.67100000000000004</v>
      </c>
      <c r="AB38" s="90">
        <v>0.69799999999999995</v>
      </c>
      <c r="AC38" s="90">
        <v>0.72599999999999998</v>
      </c>
      <c r="AD38" s="90">
        <v>0.75700000000000001</v>
      </c>
      <c r="AE38" s="90">
        <v>0.79</v>
      </c>
      <c r="AF38" s="90"/>
    </row>
    <row r="39" spans="1:32" x14ac:dyDescent="0.25">
      <c r="A39"/>
      <c r="B39"/>
    </row>
    <row r="40" spans="1:32" x14ac:dyDescent="0.25">
      <c r="A40"/>
      <c r="B40"/>
    </row>
    <row r="41" spans="1:32" x14ac:dyDescent="0.25">
      <c r="A41"/>
      <c r="B41"/>
    </row>
    <row r="42" spans="1:32" x14ac:dyDescent="0.25">
      <c r="A42"/>
      <c r="B42"/>
    </row>
    <row r="43" spans="1:32" x14ac:dyDescent="0.25">
      <c r="A43"/>
      <c r="B43"/>
    </row>
    <row r="44" spans="1:32" ht="39.65" customHeight="1" x14ac:dyDescent="0.25">
      <c r="A44"/>
      <c r="B44"/>
    </row>
    <row r="45" spans="1:32" x14ac:dyDescent="0.25">
      <c r="A45"/>
      <c r="B45"/>
    </row>
    <row r="46" spans="1:32" ht="27.65" customHeight="1" x14ac:dyDescent="0.25">
      <c r="A46"/>
      <c r="B46"/>
    </row>
    <row r="47" spans="1:32" x14ac:dyDescent="0.25">
      <c r="A47"/>
      <c r="B47"/>
    </row>
    <row r="48" spans="1:32"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row r="59" spans="1:2" x14ac:dyDescent="0.25">
      <c r="A59"/>
      <c r="B59"/>
    </row>
    <row r="60" spans="1:2" x14ac:dyDescent="0.25">
      <c r="A60"/>
      <c r="B60"/>
    </row>
    <row r="61" spans="1:2" x14ac:dyDescent="0.25">
      <c r="A61"/>
      <c r="B61"/>
    </row>
    <row r="62" spans="1:2" x14ac:dyDescent="0.25">
      <c r="A62"/>
      <c r="B62"/>
    </row>
    <row r="63" spans="1:2" x14ac:dyDescent="0.25">
      <c r="A63"/>
      <c r="B63"/>
    </row>
    <row r="64" spans="1:2" x14ac:dyDescent="0.25">
      <c r="A64"/>
      <c r="B64"/>
    </row>
    <row r="65" spans="1:2" x14ac:dyDescent="0.25">
      <c r="A65"/>
      <c r="B65"/>
    </row>
  </sheetData>
  <sheetProtection algorithmName="SHA-512" hashValue="Bjif008Kkpv9vCNPhAYPcbIfsQjU6E7wbLLyOPaxPmRn7qMxAmxAsfqzRzYiLrn+WXWlvtEPVhbInq+QWr9Rhw==" saltValue="iFKgyuhbat7yf77/nDkPtA==" spinCount="100000" sheet="1" objects="1" scenarios="1"/>
  <conditionalFormatting sqref="A6:A21">
    <cfRule type="expression" dxfId="531" priority="7" stopIfTrue="1">
      <formula>MOD(ROW(),2)=0</formula>
    </cfRule>
    <cfRule type="expression" dxfId="530" priority="8" stopIfTrue="1">
      <formula>MOD(ROW(),2)&lt;&gt;0</formula>
    </cfRule>
  </conditionalFormatting>
  <conditionalFormatting sqref="A26:A38">
    <cfRule type="expression" dxfId="529" priority="9" stopIfTrue="1">
      <formula>MOD(ROW(),2)=0</formula>
    </cfRule>
    <cfRule type="expression" dxfId="528" priority="10" stopIfTrue="1">
      <formula>MOD(ROW(),2)&lt;&gt;0</formula>
    </cfRule>
  </conditionalFormatting>
  <conditionalFormatting sqref="B6:AF21">
    <cfRule type="expression" dxfId="527" priority="1" stopIfTrue="1">
      <formula>MOD(ROW(),2)=0</formula>
    </cfRule>
    <cfRule type="expression" dxfId="526" priority="2" stopIfTrue="1">
      <formula>MOD(ROW(),2)&lt;&gt;0</formula>
    </cfRule>
  </conditionalFormatting>
  <conditionalFormatting sqref="B26:AF38">
    <cfRule type="expression" dxfId="525" priority="11" stopIfTrue="1">
      <formula>MOD(ROW(),2)=0</formula>
    </cfRule>
    <cfRule type="expression" dxfId="524" priority="12"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codeName="Sheet70"/>
  <dimension ref="A1:L65"/>
  <sheetViews>
    <sheetView showGridLines="0" zoomScale="85" zoomScaleNormal="85" workbookViewId="0">
      <selection activeCell="I26" sqref="I26"/>
    </sheetView>
  </sheetViews>
  <sheetFormatPr defaultColWidth="10" defaultRowHeight="12.5" x14ac:dyDescent="0.25"/>
  <cols>
    <col min="1" max="1" width="31.54296875" style="27" customWidth="1"/>
    <col min="2" max="9" width="22.54296875" style="27" customWidth="1"/>
    <col min="10" max="16384" width="10" style="27"/>
  </cols>
  <sheetData>
    <row r="1" spans="1:12" ht="20" x14ac:dyDescent="0.4">
      <c r="A1" s="39" t="s">
        <v>0</v>
      </c>
      <c r="B1" s="40"/>
      <c r="C1" s="40"/>
      <c r="D1" s="40"/>
      <c r="E1" s="40"/>
      <c r="F1" s="40"/>
      <c r="G1" s="40"/>
      <c r="H1" s="40"/>
      <c r="I1" s="40"/>
      <c r="L1" s="84"/>
    </row>
    <row r="2" spans="1:12" ht="15.5" x14ac:dyDescent="0.35">
      <c r="A2" s="41" t="str">
        <f>IF(title="&gt; Enter workbook title here","Enter workbook title in Cover sheet",title)</f>
        <v>Police_EW - Consolidated Factor Spreadsheet</v>
      </c>
      <c r="B2" s="42"/>
      <c r="C2" s="42"/>
      <c r="D2" s="42"/>
      <c r="E2" s="42"/>
      <c r="F2" s="42"/>
      <c r="G2" s="42"/>
      <c r="H2" s="42"/>
      <c r="I2" s="42"/>
    </row>
    <row r="3" spans="1:12" ht="15.5" x14ac:dyDescent="0.35">
      <c r="A3" s="43" t="str">
        <f>TABLE_FACTOR_TYPE_1&amp;" - x-"&amp;TABLE_SERIES_NUMBER_1</f>
        <v>Pension Debit - x-322</v>
      </c>
      <c r="B3" s="42"/>
      <c r="C3" s="42"/>
      <c r="D3" s="42"/>
      <c r="E3" s="42"/>
      <c r="F3" s="42"/>
      <c r="G3" s="42"/>
      <c r="H3" s="42"/>
      <c r="I3" s="42"/>
    </row>
    <row r="4" spans="1:12" x14ac:dyDescent="0.25">
      <c r="A4" s="44"/>
    </row>
    <row r="6" spans="1:12" ht="13" x14ac:dyDescent="0.3">
      <c r="A6" s="171" t="s">
        <v>610</v>
      </c>
      <c r="B6" s="73" t="s">
        <v>611</v>
      </c>
      <c r="C6" s="73"/>
      <c r="D6" s="168"/>
      <c r="E6" s="168"/>
      <c r="F6" s="168"/>
      <c r="G6" s="168"/>
      <c r="H6" s="168"/>
      <c r="I6" s="168"/>
    </row>
    <row r="7" spans="1:12" x14ac:dyDescent="0.25">
      <c r="A7" s="72" t="s">
        <v>274</v>
      </c>
      <c r="B7" s="74" t="s">
        <v>72</v>
      </c>
      <c r="C7" s="74"/>
      <c r="D7" s="168"/>
      <c r="E7" s="168"/>
      <c r="F7" s="168"/>
      <c r="G7" s="168"/>
      <c r="H7" s="168"/>
      <c r="I7" s="168"/>
    </row>
    <row r="8" spans="1:12" x14ac:dyDescent="0.25">
      <c r="A8" s="72" t="s">
        <v>275</v>
      </c>
      <c r="B8" s="74">
        <v>1987</v>
      </c>
      <c r="C8" s="74"/>
      <c r="D8" s="168"/>
      <c r="E8" s="168"/>
      <c r="F8" s="168"/>
      <c r="G8" s="168"/>
      <c r="H8" s="168"/>
      <c r="I8" s="168"/>
    </row>
    <row r="9" spans="1:12" x14ac:dyDescent="0.25">
      <c r="A9" s="72" t="s">
        <v>276</v>
      </c>
      <c r="B9" s="74" t="s">
        <v>422</v>
      </c>
      <c r="C9" s="74"/>
      <c r="D9" s="168"/>
      <c r="E9" s="168"/>
      <c r="F9" s="168"/>
      <c r="G9" s="168"/>
      <c r="H9" s="168"/>
      <c r="I9" s="168"/>
    </row>
    <row r="10" spans="1:12" ht="25" x14ac:dyDescent="0.25">
      <c r="A10" s="72" t="s">
        <v>6</v>
      </c>
      <c r="B10" s="74" t="s">
        <v>431</v>
      </c>
      <c r="C10" s="74"/>
      <c r="D10" s="168"/>
      <c r="E10" s="168"/>
      <c r="F10" s="168"/>
      <c r="G10" s="168"/>
      <c r="H10" s="168"/>
      <c r="I10" s="168"/>
    </row>
    <row r="11" spans="1:12" x14ac:dyDescent="0.25">
      <c r="A11" s="72" t="s">
        <v>277</v>
      </c>
      <c r="B11" s="74" t="s">
        <v>424</v>
      </c>
      <c r="C11" s="74"/>
      <c r="D11" s="168"/>
      <c r="E11" s="168"/>
      <c r="F11" s="168"/>
      <c r="G11" s="168"/>
      <c r="H11" s="168"/>
      <c r="I11" s="168"/>
    </row>
    <row r="12" spans="1:12" x14ac:dyDescent="0.25">
      <c r="A12" s="72" t="s">
        <v>278</v>
      </c>
      <c r="B12" s="74" t="s">
        <v>432</v>
      </c>
      <c r="C12" s="74"/>
      <c r="D12" s="168"/>
      <c r="E12" s="168"/>
      <c r="F12" s="168"/>
      <c r="G12" s="168"/>
      <c r="H12" s="168"/>
      <c r="I12" s="168"/>
    </row>
    <row r="13" spans="1:12" x14ac:dyDescent="0.25">
      <c r="A13" s="72" t="s">
        <v>618</v>
      </c>
      <c r="B13" s="74">
        <v>2</v>
      </c>
      <c r="C13" s="74"/>
      <c r="D13" s="168"/>
      <c r="E13" s="168"/>
      <c r="F13" s="168"/>
      <c r="G13" s="168"/>
      <c r="H13" s="168"/>
      <c r="I13" s="168"/>
    </row>
    <row r="14" spans="1:12" x14ac:dyDescent="0.25">
      <c r="A14" s="72" t="s">
        <v>280</v>
      </c>
      <c r="B14" s="74">
        <v>322</v>
      </c>
      <c r="C14" s="74"/>
      <c r="D14" s="168"/>
      <c r="E14" s="168"/>
      <c r="F14" s="168"/>
      <c r="G14" s="168"/>
      <c r="H14" s="168"/>
      <c r="I14" s="168"/>
    </row>
    <row r="15" spans="1:12" x14ac:dyDescent="0.25">
      <c r="A15" s="72" t="s">
        <v>621</v>
      </c>
      <c r="B15" s="74">
        <v>322</v>
      </c>
      <c r="C15" s="74"/>
      <c r="D15" s="168"/>
      <c r="E15" s="168"/>
      <c r="F15" s="168"/>
      <c r="G15" s="168"/>
      <c r="H15" s="168"/>
      <c r="I15" s="168"/>
    </row>
    <row r="16" spans="1:12" x14ac:dyDescent="0.25">
      <c r="A16" s="72" t="s">
        <v>282</v>
      </c>
      <c r="B16" s="74" t="s">
        <v>434</v>
      </c>
      <c r="C16" s="74"/>
      <c r="D16" s="168"/>
      <c r="E16" s="168"/>
      <c r="F16" s="168"/>
      <c r="G16" s="168"/>
      <c r="H16" s="168"/>
      <c r="I16" s="168"/>
    </row>
    <row r="17" spans="1:9" ht="15" customHeight="1" x14ac:dyDescent="0.25">
      <c r="A17" s="79" t="s">
        <v>693</v>
      </c>
      <c r="B17" s="180"/>
      <c r="C17" s="180"/>
      <c r="D17" s="168"/>
      <c r="E17" s="168"/>
      <c r="F17" s="168"/>
      <c r="G17" s="168"/>
      <c r="H17" s="168"/>
      <c r="I17" s="168"/>
    </row>
    <row r="18" spans="1:9" x14ac:dyDescent="0.25">
      <c r="A18" s="72" t="s">
        <v>284</v>
      </c>
      <c r="B18" s="181" t="str">
        <f>"24 May 2023"</f>
        <v>24 May 2023</v>
      </c>
      <c r="C18" s="181"/>
      <c r="D18" s="168"/>
      <c r="E18" s="168"/>
      <c r="F18" s="168"/>
      <c r="G18" s="168"/>
      <c r="H18" s="168"/>
      <c r="I18" s="168"/>
    </row>
    <row r="19" spans="1:9" x14ac:dyDescent="0.25">
      <c r="A19" s="72" t="s">
        <v>285</v>
      </c>
      <c r="B19" s="181"/>
      <c r="C19" s="181"/>
      <c r="D19" s="168"/>
      <c r="E19" s="168"/>
      <c r="F19" s="168"/>
      <c r="G19" s="168"/>
      <c r="H19" s="168"/>
      <c r="I19" s="168"/>
    </row>
    <row r="20" spans="1:9" x14ac:dyDescent="0.25">
      <c r="A20" s="72" t="s">
        <v>286</v>
      </c>
      <c r="B20" s="74" t="s">
        <v>294</v>
      </c>
      <c r="C20" s="74"/>
      <c r="D20" s="168"/>
      <c r="E20" s="168"/>
      <c r="F20" s="168"/>
      <c r="G20" s="168"/>
      <c r="H20" s="168"/>
      <c r="I20" s="168"/>
    </row>
    <row r="21" spans="1:9" x14ac:dyDescent="0.25">
      <c r="A21" s="72" t="s">
        <v>287</v>
      </c>
      <c r="B21" s="74" t="s">
        <v>295</v>
      </c>
      <c r="C21" s="74"/>
      <c r="D21" s="168"/>
      <c r="E21" s="168"/>
      <c r="F21" s="168"/>
      <c r="G21" s="168"/>
      <c r="H21" s="168"/>
      <c r="I21" s="168"/>
    </row>
    <row r="23" spans="1:9" x14ac:dyDescent="0.25">
      <c r="B23" s="84" t="str">
        <f>HYPERLINK("#'Factor List'!A1","Back to Factor List")</f>
        <v>Back to Factor List</v>
      </c>
    </row>
    <row r="24" spans="1:9" x14ac:dyDescent="0.25">
      <c r="B24" s="84" t="str">
        <f>HYPERLINK("#'Assumptions'!A1","Assumptions")</f>
        <v>Assumptions</v>
      </c>
    </row>
    <row r="26" spans="1:9" ht="13" x14ac:dyDescent="0.25">
      <c r="A26" s="80" t="s">
        <v>722</v>
      </c>
      <c r="B26" s="80">
        <v>48</v>
      </c>
      <c r="C26" s="80">
        <v>49</v>
      </c>
      <c r="D26" s="80">
        <v>50</v>
      </c>
      <c r="E26" s="80">
        <v>51</v>
      </c>
      <c r="F26" s="80">
        <v>52</v>
      </c>
      <c r="G26" s="80">
        <v>53</v>
      </c>
      <c r="H26" s="80">
        <v>54</v>
      </c>
      <c r="I26" s="80">
        <v>55</v>
      </c>
    </row>
    <row r="27" spans="1:9" x14ac:dyDescent="0.25">
      <c r="A27" s="81">
        <v>0</v>
      </c>
      <c r="B27" s="82">
        <v>6.12</v>
      </c>
      <c r="C27" s="82">
        <v>5.35</v>
      </c>
      <c r="D27" s="82">
        <v>4.54</v>
      </c>
      <c r="E27" s="82">
        <v>3.7</v>
      </c>
      <c r="F27" s="82">
        <v>2.83</v>
      </c>
      <c r="G27" s="82">
        <v>1.92</v>
      </c>
      <c r="H27" s="82">
        <v>0.98</v>
      </c>
      <c r="I27" s="82">
        <v>0</v>
      </c>
    </row>
    <row r="28" spans="1:9" x14ac:dyDescent="0.25">
      <c r="A28" s="81">
        <v>1</v>
      </c>
      <c r="B28" s="82">
        <v>6.06</v>
      </c>
      <c r="C28" s="82">
        <v>5.28</v>
      </c>
      <c r="D28" s="82">
        <v>4.47</v>
      </c>
      <c r="E28" s="82">
        <v>3.63</v>
      </c>
      <c r="F28" s="82">
        <v>2.75</v>
      </c>
      <c r="G28" s="82">
        <v>1.84</v>
      </c>
      <c r="H28" s="82">
        <v>0.9</v>
      </c>
      <c r="I28" s="82"/>
    </row>
    <row r="29" spans="1:9" x14ac:dyDescent="0.25">
      <c r="A29" s="81">
        <v>2</v>
      </c>
      <c r="B29" s="82">
        <v>5.99</v>
      </c>
      <c r="C29" s="82">
        <v>5.21</v>
      </c>
      <c r="D29" s="82">
        <v>4.4000000000000004</v>
      </c>
      <c r="E29" s="82">
        <v>3.55</v>
      </c>
      <c r="F29" s="82">
        <v>2.68</v>
      </c>
      <c r="G29" s="82">
        <v>1.77</v>
      </c>
      <c r="H29" s="82">
        <v>0.82</v>
      </c>
      <c r="I29" s="82"/>
    </row>
    <row r="30" spans="1:9" x14ac:dyDescent="0.25">
      <c r="A30" s="81">
        <v>3</v>
      </c>
      <c r="B30" s="82">
        <v>5.93</v>
      </c>
      <c r="C30" s="82">
        <v>5.14</v>
      </c>
      <c r="D30" s="82">
        <v>4.33</v>
      </c>
      <c r="E30" s="82">
        <v>3.48</v>
      </c>
      <c r="F30" s="82">
        <v>2.6</v>
      </c>
      <c r="G30" s="82">
        <v>1.69</v>
      </c>
      <c r="H30" s="82">
        <v>0.74</v>
      </c>
      <c r="I30" s="82"/>
    </row>
    <row r="31" spans="1:9" x14ac:dyDescent="0.25">
      <c r="A31" s="81">
        <v>4</v>
      </c>
      <c r="B31" s="82">
        <v>5.86</v>
      </c>
      <c r="C31" s="82">
        <v>5.08</v>
      </c>
      <c r="D31" s="82">
        <v>4.26</v>
      </c>
      <c r="E31" s="82">
        <v>3.41</v>
      </c>
      <c r="F31" s="82">
        <v>2.5299999999999998</v>
      </c>
      <c r="G31" s="82">
        <v>1.61</v>
      </c>
      <c r="H31" s="82">
        <v>0.65</v>
      </c>
      <c r="I31" s="82"/>
    </row>
    <row r="32" spans="1:9" x14ac:dyDescent="0.25">
      <c r="A32" s="81">
        <v>5</v>
      </c>
      <c r="B32" s="82">
        <v>5.8</v>
      </c>
      <c r="C32" s="82">
        <v>5.01</v>
      </c>
      <c r="D32" s="82">
        <v>4.1900000000000004</v>
      </c>
      <c r="E32" s="82">
        <v>3.34</v>
      </c>
      <c r="F32" s="82">
        <v>2.4500000000000002</v>
      </c>
      <c r="G32" s="82">
        <v>1.53</v>
      </c>
      <c r="H32" s="82">
        <v>0.56999999999999995</v>
      </c>
      <c r="I32" s="82"/>
    </row>
    <row r="33" spans="1:9" x14ac:dyDescent="0.25">
      <c r="A33" s="81">
        <v>6</v>
      </c>
      <c r="B33" s="82">
        <v>5.73</v>
      </c>
      <c r="C33" s="82">
        <v>4.9400000000000004</v>
      </c>
      <c r="D33" s="82">
        <v>4.12</v>
      </c>
      <c r="E33" s="82">
        <v>3.26</v>
      </c>
      <c r="F33" s="82">
        <v>2.38</v>
      </c>
      <c r="G33" s="82">
        <v>1.45</v>
      </c>
      <c r="H33" s="82">
        <v>0.49</v>
      </c>
      <c r="I33" s="82"/>
    </row>
    <row r="34" spans="1:9" x14ac:dyDescent="0.25">
      <c r="A34" s="81">
        <v>7</v>
      </c>
      <c r="B34" s="82">
        <v>5.67</v>
      </c>
      <c r="C34" s="82">
        <v>4.87</v>
      </c>
      <c r="D34" s="82">
        <v>4.05</v>
      </c>
      <c r="E34" s="82">
        <v>3.19</v>
      </c>
      <c r="F34" s="82">
        <v>2.2999999999999998</v>
      </c>
      <c r="G34" s="82">
        <v>1.37</v>
      </c>
      <c r="H34" s="82">
        <v>0.41</v>
      </c>
      <c r="I34" s="82"/>
    </row>
    <row r="35" spans="1:9" x14ac:dyDescent="0.25">
      <c r="A35" s="81">
        <v>8</v>
      </c>
      <c r="B35" s="82">
        <v>5.6</v>
      </c>
      <c r="C35" s="82">
        <v>4.8099999999999996</v>
      </c>
      <c r="D35" s="82">
        <v>3.98</v>
      </c>
      <c r="E35" s="82">
        <v>3.12</v>
      </c>
      <c r="F35" s="82">
        <v>2.2200000000000002</v>
      </c>
      <c r="G35" s="82">
        <v>1.29</v>
      </c>
      <c r="H35" s="82">
        <v>0.33</v>
      </c>
      <c r="I35" s="82"/>
    </row>
    <row r="36" spans="1:9" x14ac:dyDescent="0.25">
      <c r="A36" s="81">
        <v>9</v>
      </c>
      <c r="B36" s="82">
        <v>5.54</v>
      </c>
      <c r="C36" s="82">
        <v>4.74</v>
      </c>
      <c r="D36" s="82">
        <v>3.91</v>
      </c>
      <c r="E36" s="82">
        <v>3.05</v>
      </c>
      <c r="F36" s="82">
        <v>2.15</v>
      </c>
      <c r="G36" s="82">
        <v>1.22</v>
      </c>
      <c r="H36" s="82">
        <v>0.25</v>
      </c>
      <c r="I36" s="82"/>
    </row>
    <row r="37" spans="1:9" x14ac:dyDescent="0.25">
      <c r="A37" s="81">
        <v>10</v>
      </c>
      <c r="B37" s="82">
        <v>5.47</v>
      </c>
      <c r="C37" s="82">
        <v>4.67</v>
      </c>
      <c r="D37" s="82">
        <v>3.84</v>
      </c>
      <c r="E37" s="82">
        <v>2.97</v>
      </c>
      <c r="F37" s="82">
        <v>2.0699999999999998</v>
      </c>
      <c r="G37" s="82">
        <v>1.1399999999999999</v>
      </c>
      <c r="H37" s="82">
        <v>0.16</v>
      </c>
      <c r="I37" s="82"/>
    </row>
    <row r="38" spans="1:9" x14ac:dyDescent="0.25">
      <c r="A38" s="81">
        <v>11</v>
      </c>
      <c r="B38" s="82">
        <v>5.41</v>
      </c>
      <c r="C38" s="82">
        <v>4.6100000000000003</v>
      </c>
      <c r="D38" s="82">
        <v>3.77</v>
      </c>
      <c r="E38" s="82">
        <v>2.9</v>
      </c>
      <c r="F38" s="82">
        <v>2</v>
      </c>
      <c r="G38" s="82">
        <v>1.06</v>
      </c>
      <c r="H38" s="82">
        <v>0.08</v>
      </c>
      <c r="I38" s="82"/>
    </row>
    <row r="39" spans="1:9" x14ac:dyDescent="0.25">
      <c r="A39"/>
      <c r="B39"/>
    </row>
    <row r="40" spans="1:9" x14ac:dyDescent="0.25">
      <c r="A40"/>
      <c r="B40"/>
    </row>
    <row r="41" spans="1:9" x14ac:dyDescent="0.25">
      <c r="A41"/>
      <c r="B41"/>
    </row>
    <row r="42" spans="1:9" x14ac:dyDescent="0.25">
      <c r="A42"/>
      <c r="B42"/>
    </row>
    <row r="43" spans="1:9" x14ac:dyDescent="0.25">
      <c r="A43"/>
      <c r="B43"/>
    </row>
    <row r="44" spans="1:9" ht="39.65" customHeight="1" x14ac:dyDescent="0.25">
      <c r="A44"/>
      <c r="B44"/>
    </row>
    <row r="45" spans="1:9" x14ac:dyDescent="0.25">
      <c r="A45"/>
      <c r="B45"/>
    </row>
    <row r="46" spans="1:9" ht="27.65" customHeight="1" x14ac:dyDescent="0.25">
      <c r="A46"/>
      <c r="B46"/>
    </row>
    <row r="47" spans="1:9" x14ac:dyDescent="0.25">
      <c r="A47"/>
      <c r="B47"/>
    </row>
    <row r="48" spans="1:9"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row r="59" spans="1:2" x14ac:dyDescent="0.25">
      <c r="A59"/>
      <c r="B59"/>
    </row>
    <row r="60" spans="1:2" x14ac:dyDescent="0.25">
      <c r="A60"/>
      <c r="B60"/>
    </row>
    <row r="61" spans="1:2" x14ac:dyDescent="0.25">
      <c r="A61"/>
      <c r="B61"/>
    </row>
    <row r="62" spans="1:2" x14ac:dyDescent="0.25">
      <c r="A62"/>
      <c r="B62"/>
    </row>
    <row r="63" spans="1:2" x14ac:dyDescent="0.25">
      <c r="A63"/>
      <c r="B63"/>
    </row>
    <row r="64" spans="1:2" x14ac:dyDescent="0.25">
      <c r="A64"/>
      <c r="B64"/>
    </row>
    <row r="65" spans="1:2" x14ac:dyDescent="0.25">
      <c r="A65"/>
      <c r="B65"/>
    </row>
  </sheetData>
  <sheetProtection algorithmName="SHA-512" hashValue="Gk69ZNN2k6b5w4hX8ubvWXbZU2AQ9RW+dHcQVubMSFPH2SwYs0737CDknhi9GPL4jTqKfuqgY2pv18iaoqe6PA==" saltValue="KH+4QdIsJXMq0vh6ByPusw==" spinCount="100000" sheet="1" objects="1" scenarios="1"/>
  <conditionalFormatting sqref="A6:A21">
    <cfRule type="expression" dxfId="523" priority="7" stopIfTrue="1">
      <formula>MOD(ROW(),2)=0</formula>
    </cfRule>
    <cfRule type="expression" dxfId="522" priority="8" stopIfTrue="1">
      <formula>MOD(ROW(),2)&lt;&gt;0</formula>
    </cfRule>
  </conditionalFormatting>
  <conditionalFormatting sqref="A26:A38">
    <cfRule type="expression" dxfId="521" priority="9" stopIfTrue="1">
      <formula>MOD(ROW(),2)=0</formula>
    </cfRule>
    <cfRule type="expression" dxfId="520" priority="10" stopIfTrue="1">
      <formula>MOD(ROW(),2)&lt;&gt;0</formula>
    </cfRule>
  </conditionalFormatting>
  <conditionalFormatting sqref="B6:I21">
    <cfRule type="expression" dxfId="519" priority="1" stopIfTrue="1">
      <formula>MOD(ROW(),2)=0</formula>
    </cfRule>
    <cfRule type="expression" dxfId="518" priority="2" stopIfTrue="1">
      <formula>MOD(ROW(),2)&lt;&gt;0</formula>
    </cfRule>
  </conditionalFormatting>
  <conditionalFormatting sqref="B26:I38">
    <cfRule type="expression" dxfId="517" priority="11" stopIfTrue="1">
      <formula>MOD(ROW(),2)=0</formula>
    </cfRule>
    <cfRule type="expression" dxfId="516" priority="12"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6">
    <tabColor theme="3" tint="0.39997558519241921"/>
  </sheetPr>
  <dimension ref="A1:W118"/>
  <sheetViews>
    <sheetView showGridLines="0" tabSelected="1" zoomScale="85" zoomScaleNormal="85" workbookViewId="0">
      <pane xSplit="2" ySplit="7" topLeftCell="C8" activePane="bottomRight" state="frozen"/>
      <selection pane="topRight" activeCell="H29" sqref="H29"/>
      <selection pane="bottomLeft" activeCell="H29" sqref="H29"/>
      <selection pane="bottomRight"/>
    </sheetView>
  </sheetViews>
  <sheetFormatPr defaultRowHeight="12.5" x14ac:dyDescent="0.25"/>
  <cols>
    <col min="1" max="4" width="17.1796875" customWidth="1"/>
    <col min="5" max="5" width="50.81640625" customWidth="1"/>
    <col min="6" max="6" width="17.1796875" customWidth="1"/>
    <col min="7" max="7" width="50.81640625" customWidth="1"/>
    <col min="8" max="10" width="17.1796875" customWidth="1"/>
    <col min="11" max="11" width="30.81640625" customWidth="1"/>
    <col min="12" max="16" width="17.1796875" customWidth="1"/>
    <col min="17" max="17" width="15.81640625" hidden="1" customWidth="1"/>
  </cols>
  <sheetData>
    <row r="1" spans="1:23" ht="20" x14ac:dyDescent="0.4">
      <c r="A1" s="4" t="s">
        <v>0</v>
      </c>
      <c r="B1" s="10"/>
      <c r="C1" s="10"/>
      <c r="D1" s="10"/>
      <c r="E1" s="10"/>
      <c r="F1" s="10"/>
      <c r="G1" s="10"/>
      <c r="H1" s="10"/>
      <c r="I1" s="10"/>
      <c r="J1" s="10"/>
      <c r="K1" s="10"/>
      <c r="L1" s="10"/>
      <c r="M1" s="10"/>
      <c r="N1" s="10"/>
      <c r="O1" s="10"/>
      <c r="P1" s="149"/>
    </row>
    <row r="2" spans="1:23" ht="15.5" x14ac:dyDescent="0.35">
      <c r="A2" s="11" t="str">
        <f>IF(title="&gt; Enter workbook title here","Enter workbook title in Cover sheet",title)</f>
        <v>Police_EW - Consolidated Factor Spreadsheet</v>
      </c>
      <c r="B2" s="9"/>
      <c r="C2" s="9"/>
      <c r="D2" s="9"/>
      <c r="E2" s="9"/>
      <c r="F2" s="9"/>
      <c r="G2" s="9"/>
      <c r="H2" s="9"/>
      <c r="I2" s="9"/>
      <c r="J2" s="9"/>
      <c r="K2" s="9"/>
      <c r="L2" s="9"/>
      <c r="M2" s="9"/>
      <c r="N2" s="9"/>
      <c r="O2" s="9"/>
      <c r="P2" s="9"/>
    </row>
    <row r="3" spans="1:23" ht="15.5" x14ac:dyDescent="0.35">
      <c r="A3" s="6" t="s">
        <v>11</v>
      </c>
      <c r="B3" s="9"/>
      <c r="C3" s="9"/>
      <c r="D3" s="9"/>
      <c r="E3" s="9"/>
      <c r="F3" s="9"/>
      <c r="G3" s="9"/>
      <c r="H3" s="9"/>
      <c r="I3" s="9"/>
      <c r="J3" s="9"/>
      <c r="K3" s="9"/>
      <c r="L3" s="9"/>
      <c r="M3" s="9"/>
      <c r="N3" s="9"/>
      <c r="O3" s="9"/>
      <c r="P3" s="9"/>
    </row>
    <row r="4" spans="1:23" x14ac:dyDescent="0.25">
      <c r="A4" s="7"/>
    </row>
    <row r="7" spans="1:23" s="26" customFormat="1" ht="50.25" customHeight="1" x14ac:dyDescent="0.3">
      <c r="A7" s="167" t="s">
        <v>273</v>
      </c>
      <c r="B7" s="167" t="s">
        <v>274</v>
      </c>
      <c r="C7" s="167" t="s">
        <v>275</v>
      </c>
      <c r="D7" s="167" t="s">
        <v>276</v>
      </c>
      <c r="E7" s="167" t="s">
        <v>6</v>
      </c>
      <c r="F7" s="167" t="s">
        <v>277</v>
      </c>
      <c r="G7" s="167" t="s">
        <v>278</v>
      </c>
      <c r="H7" s="167" t="s">
        <v>279</v>
      </c>
      <c r="I7" s="167" t="s">
        <v>280</v>
      </c>
      <c r="J7" s="167" t="s">
        <v>281</v>
      </c>
      <c r="K7" s="167" t="s">
        <v>282</v>
      </c>
      <c r="L7" s="167" t="s">
        <v>283</v>
      </c>
      <c r="M7" s="167" t="s">
        <v>284</v>
      </c>
      <c r="N7" s="167" t="s">
        <v>285</v>
      </c>
      <c r="O7" s="167" t="s">
        <v>286</v>
      </c>
      <c r="P7" s="167" t="s">
        <v>287</v>
      </c>
      <c r="Q7"/>
      <c r="R7"/>
      <c r="S7"/>
      <c r="T7"/>
      <c r="U7"/>
      <c r="V7"/>
      <c r="W7"/>
    </row>
    <row r="8" spans="1:23" ht="25" x14ac:dyDescent="0.25">
      <c r="A8" s="103" t="str">
        <f>HYPERLINK("#'"&amp;I8 &amp; "'!A1",I8)</f>
        <v>NA1 (201)</v>
      </c>
      <c r="B8" s="101" t="s">
        <v>72</v>
      </c>
      <c r="C8" s="182">
        <v>1987</v>
      </c>
      <c r="D8" s="97" t="s">
        <v>288</v>
      </c>
      <c r="E8" s="97" t="s">
        <v>289</v>
      </c>
      <c r="F8" s="97" t="s">
        <v>290</v>
      </c>
      <c r="G8" s="97" t="s">
        <v>291</v>
      </c>
      <c r="H8" s="101">
        <v>2</v>
      </c>
      <c r="I8" s="101" t="s">
        <v>292</v>
      </c>
      <c r="J8" s="101">
        <v>201</v>
      </c>
      <c r="K8" s="101" t="s">
        <v>293</v>
      </c>
      <c r="L8" s="97"/>
      <c r="M8" s="127">
        <v>45070</v>
      </c>
      <c r="N8" s="127"/>
      <c r="O8" s="101" t="s">
        <v>294</v>
      </c>
      <c r="P8" s="101" t="s">
        <v>295</v>
      </c>
    </row>
    <row r="9" spans="1:23" ht="25" x14ac:dyDescent="0.25">
      <c r="A9" s="103" t="str">
        <f t="shared" ref="A9:A72" si="0">HYPERLINK("#'"&amp;I9 &amp; "'!A1",I9)</f>
        <v>A1 (201C)</v>
      </c>
      <c r="B9" s="101"/>
      <c r="C9" s="183">
        <v>1987</v>
      </c>
      <c r="D9" t="s">
        <v>288</v>
      </c>
      <c r="E9" t="s">
        <v>296</v>
      </c>
      <c r="F9" t="s">
        <v>290</v>
      </c>
      <c r="G9" s="26" t="s">
        <v>291</v>
      </c>
      <c r="H9" s="101">
        <v>2</v>
      </c>
      <c r="I9" s="184" t="s">
        <v>297</v>
      </c>
      <c r="J9" s="184" t="s">
        <v>298</v>
      </c>
      <c r="K9" s="184" t="s">
        <v>299</v>
      </c>
      <c r="L9" s="97"/>
      <c r="M9" s="185">
        <v>45169</v>
      </c>
      <c r="N9" s="185">
        <v>45200</v>
      </c>
      <c r="O9" s="101" t="s">
        <v>294</v>
      </c>
      <c r="P9" s="101" t="s">
        <v>295</v>
      </c>
    </row>
    <row r="10" spans="1:23" ht="25" x14ac:dyDescent="0.25">
      <c r="A10" s="103" t="str">
        <f t="shared" si="0"/>
        <v>NA2 (202)</v>
      </c>
      <c r="B10" s="101" t="s">
        <v>72</v>
      </c>
      <c r="C10" s="182">
        <v>1987</v>
      </c>
      <c r="D10" s="97" t="s">
        <v>288</v>
      </c>
      <c r="E10" s="97" t="s">
        <v>289</v>
      </c>
      <c r="F10" s="97" t="s">
        <v>300</v>
      </c>
      <c r="G10" s="97" t="s">
        <v>291</v>
      </c>
      <c r="H10" s="101">
        <v>2</v>
      </c>
      <c r="I10" s="101" t="s">
        <v>301</v>
      </c>
      <c r="J10" s="101">
        <v>202</v>
      </c>
      <c r="K10" s="101" t="s">
        <v>302</v>
      </c>
      <c r="L10" s="97"/>
      <c r="M10" s="127">
        <v>45070</v>
      </c>
      <c r="N10" s="127"/>
      <c r="O10" s="101" t="s">
        <v>294</v>
      </c>
      <c r="P10" s="101" t="s">
        <v>295</v>
      </c>
    </row>
    <row r="11" spans="1:23" ht="25" x14ac:dyDescent="0.25">
      <c r="A11" s="103" t="str">
        <f t="shared" si="0"/>
        <v>A2 (202C)</v>
      </c>
      <c r="B11" s="101"/>
      <c r="C11" s="183">
        <v>1987</v>
      </c>
      <c r="D11" t="s">
        <v>288</v>
      </c>
      <c r="E11" t="s">
        <v>296</v>
      </c>
      <c r="F11" s="132" t="s">
        <v>300</v>
      </c>
      <c r="G11" s="26" t="s">
        <v>291</v>
      </c>
      <c r="H11" s="101">
        <v>2</v>
      </c>
      <c r="I11" s="186" t="s">
        <v>303</v>
      </c>
      <c r="J11" s="186" t="s">
        <v>304</v>
      </c>
      <c r="K11" s="186" t="s">
        <v>305</v>
      </c>
      <c r="L11" s="97"/>
      <c r="M11" s="185">
        <v>45169</v>
      </c>
      <c r="N11" s="185">
        <v>45200</v>
      </c>
      <c r="O11" s="101" t="s">
        <v>294</v>
      </c>
      <c r="P11" s="101" t="s">
        <v>295</v>
      </c>
    </row>
    <row r="12" spans="1:23" ht="25" x14ac:dyDescent="0.25">
      <c r="A12" s="103" t="str">
        <f t="shared" si="0"/>
        <v>D1 (203)</v>
      </c>
      <c r="B12" s="101" t="s">
        <v>72</v>
      </c>
      <c r="C12" s="182">
        <v>1987</v>
      </c>
      <c r="D12" s="97" t="s">
        <v>288</v>
      </c>
      <c r="E12" s="97" t="s">
        <v>306</v>
      </c>
      <c r="F12" s="97" t="s">
        <v>290</v>
      </c>
      <c r="G12" s="97" t="s">
        <v>291</v>
      </c>
      <c r="H12" s="101">
        <v>2</v>
      </c>
      <c r="I12" s="101" t="s">
        <v>307</v>
      </c>
      <c r="J12" s="101">
        <v>203</v>
      </c>
      <c r="K12" s="101" t="s">
        <v>308</v>
      </c>
      <c r="L12" s="97"/>
      <c r="M12" s="127">
        <v>45070</v>
      </c>
      <c r="N12" s="127"/>
      <c r="O12" s="101" t="s">
        <v>294</v>
      </c>
      <c r="P12" s="101" t="s">
        <v>295</v>
      </c>
    </row>
    <row r="13" spans="1:23" ht="25" x14ac:dyDescent="0.25">
      <c r="A13" s="103" t="str">
        <f t="shared" si="0"/>
        <v>D2 (204)</v>
      </c>
      <c r="B13" s="101" t="s">
        <v>72</v>
      </c>
      <c r="C13" s="182">
        <v>1987</v>
      </c>
      <c r="D13" s="97" t="s">
        <v>288</v>
      </c>
      <c r="E13" s="97" t="s">
        <v>306</v>
      </c>
      <c r="F13" s="97" t="s">
        <v>300</v>
      </c>
      <c r="G13" s="97" t="s">
        <v>291</v>
      </c>
      <c r="H13" s="101">
        <v>2</v>
      </c>
      <c r="I13" s="101" t="s">
        <v>309</v>
      </c>
      <c r="J13" s="101">
        <v>204</v>
      </c>
      <c r="K13" s="101" t="s">
        <v>310</v>
      </c>
      <c r="L13" s="97"/>
      <c r="M13" s="127">
        <v>45070</v>
      </c>
      <c r="N13" s="127"/>
      <c r="O13" s="101" t="s">
        <v>294</v>
      </c>
      <c r="P13" s="101" t="s">
        <v>295</v>
      </c>
    </row>
    <row r="14" spans="1:23" ht="25" x14ac:dyDescent="0.25">
      <c r="A14" s="103" t="str">
        <f t="shared" si="0"/>
        <v>NF1 (205)</v>
      </c>
      <c r="B14" s="101" t="s">
        <v>72</v>
      </c>
      <c r="C14" s="182">
        <v>1987</v>
      </c>
      <c r="D14" s="97" t="s">
        <v>288</v>
      </c>
      <c r="E14" s="97" t="s">
        <v>311</v>
      </c>
      <c r="F14" s="97" t="s">
        <v>290</v>
      </c>
      <c r="G14" s="97" t="s">
        <v>291</v>
      </c>
      <c r="H14" s="101">
        <v>2</v>
      </c>
      <c r="I14" s="101" t="s">
        <v>312</v>
      </c>
      <c r="J14" s="101">
        <v>205</v>
      </c>
      <c r="K14" s="101" t="s">
        <v>313</v>
      </c>
      <c r="L14" s="97"/>
      <c r="M14" s="127">
        <v>45070</v>
      </c>
      <c r="N14" s="127"/>
      <c r="O14" s="101" t="s">
        <v>294</v>
      </c>
      <c r="P14" s="101" t="s">
        <v>295</v>
      </c>
    </row>
    <row r="15" spans="1:23" ht="25" x14ac:dyDescent="0.25">
      <c r="A15" s="103" t="str">
        <f t="shared" si="0"/>
        <v>F1 (205C)</v>
      </c>
      <c r="B15" s="101"/>
      <c r="C15" s="183">
        <v>1987</v>
      </c>
      <c r="D15" t="s">
        <v>288</v>
      </c>
      <c r="E15" s="132" t="s">
        <v>314</v>
      </c>
      <c r="F15" t="s">
        <v>290</v>
      </c>
      <c r="G15" s="26" t="s">
        <v>291</v>
      </c>
      <c r="H15" s="101">
        <v>2</v>
      </c>
      <c r="I15" s="186" t="s">
        <v>315</v>
      </c>
      <c r="J15" s="101" t="s">
        <v>316</v>
      </c>
      <c r="K15" s="184" t="s">
        <v>317</v>
      </c>
      <c r="L15" s="97"/>
      <c r="M15" s="185">
        <v>45196</v>
      </c>
      <c r="N15" s="185">
        <v>45200</v>
      </c>
      <c r="O15" s="101" t="s">
        <v>294</v>
      </c>
      <c r="P15" s="101" t="s">
        <v>295</v>
      </c>
    </row>
    <row r="16" spans="1:23" ht="25" x14ac:dyDescent="0.25">
      <c r="A16" s="103" t="str">
        <f t="shared" si="0"/>
        <v>NF2 (206)</v>
      </c>
      <c r="B16" s="101" t="s">
        <v>72</v>
      </c>
      <c r="C16" s="182">
        <v>1987</v>
      </c>
      <c r="D16" s="97" t="s">
        <v>288</v>
      </c>
      <c r="E16" s="97" t="s">
        <v>311</v>
      </c>
      <c r="F16" s="97" t="s">
        <v>300</v>
      </c>
      <c r="G16" s="97" t="s">
        <v>291</v>
      </c>
      <c r="H16" s="101">
        <v>2</v>
      </c>
      <c r="I16" s="101" t="s">
        <v>318</v>
      </c>
      <c r="J16" s="101">
        <v>206</v>
      </c>
      <c r="K16" s="101" t="s">
        <v>319</v>
      </c>
      <c r="L16" s="97"/>
      <c r="M16" s="127">
        <v>45070</v>
      </c>
      <c r="N16" s="127"/>
      <c r="O16" s="101" t="s">
        <v>294</v>
      </c>
      <c r="P16" s="101" t="s">
        <v>295</v>
      </c>
    </row>
    <row r="17" spans="1:16" ht="25" x14ac:dyDescent="0.25">
      <c r="A17" s="103" t="str">
        <f t="shared" si="0"/>
        <v>F2 (206C)</v>
      </c>
      <c r="B17" s="101"/>
      <c r="C17" s="183">
        <v>1987</v>
      </c>
      <c r="D17" t="s">
        <v>288</v>
      </c>
      <c r="E17" t="s">
        <v>314</v>
      </c>
      <c r="F17" t="s">
        <v>300</v>
      </c>
      <c r="G17" s="26" t="s">
        <v>291</v>
      </c>
      <c r="H17" s="101">
        <v>2</v>
      </c>
      <c r="I17" s="186" t="s">
        <v>320</v>
      </c>
      <c r="J17" s="101" t="s">
        <v>321</v>
      </c>
      <c r="K17" s="184" t="s">
        <v>322</v>
      </c>
      <c r="L17" s="97"/>
      <c r="M17" s="185">
        <v>45196</v>
      </c>
      <c r="N17" s="185">
        <v>45200</v>
      </c>
      <c r="O17" s="101" t="s">
        <v>294</v>
      </c>
      <c r="P17" s="101" t="s">
        <v>295</v>
      </c>
    </row>
    <row r="18" spans="1:16" ht="25" x14ac:dyDescent="0.25">
      <c r="A18" s="103" t="str">
        <f t="shared" si="0"/>
        <v>NA1_06 (207)</v>
      </c>
      <c r="B18" s="101" t="s">
        <v>72</v>
      </c>
      <c r="C18" s="182">
        <v>2006</v>
      </c>
      <c r="D18" s="97" t="s">
        <v>288</v>
      </c>
      <c r="E18" s="97" t="s">
        <v>323</v>
      </c>
      <c r="F18" s="97" t="s">
        <v>290</v>
      </c>
      <c r="G18" s="97" t="s">
        <v>291</v>
      </c>
      <c r="H18" s="101">
        <v>1</v>
      </c>
      <c r="I18" s="101" t="s">
        <v>324</v>
      </c>
      <c r="J18" s="101">
        <v>207</v>
      </c>
      <c r="K18" s="101" t="s">
        <v>325</v>
      </c>
      <c r="L18" s="97"/>
      <c r="M18" s="127">
        <v>45070</v>
      </c>
      <c r="N18" s="127"/>
      <c r="O18" s="101" t="s">
        <v>294</v>
      </c>
      <c r="P18" s="101" t="s">
        <v>295</v>
      </c>
    </row>
    <row r="19" spans="1:16" ht="25" x14ac:dyDescent="0.25">
      <c r="A19" s="103" t="str">
        <f t="shared" si="0"/>
        <v>NA2_06 (208)</v>
      </c>
      <c r="B19" s="101" t="s">
        <v>72</v>
      </c>
      <c r="C19" s="182">
        <v>2006</v>
      </c>
      <c r="D19" s="97" t="s">
        <v>288</v>
      </c>
      <c r="E19" s="97" t="s">
        <v>326</v>
      </c>
      <c r="F19" s="97" t="s">
        <v>300</v>
      </c>
      <c r="G19" s="97" t="s">
        <v>291</v>
      </c>
      <c r="H19" s="101">
        <v>1</v>
      </c>
      <c r="I19" s="101" t="s">
        <v>327</v>
      </c>
      <c r="J19" s="101">
        <v>208</v>
      </c>
      <c r="K19" s="101" t="s">
        <v>328</v>
      </c>
      <c r="L19" s="97"/>
      <c r="M19" s="127">
        <v>45070</v>
      </c>
      <c r="N19" s="127"/>
      <c r="O19" s="101" t="s">
        <v>294</v>
      </c>
      <c r="P19" s="101" t="s">
        <v>295</v>
      </c>
    </row>
    <row r="20" spans="1:16" ht="25" x14ac:dyDescent="0.25">
      <c r="A20" s="103" t="str">
        <f t="shared" si="0"/>
        <v>NA3_06 (209)</v>
      </c>
      <c r="B20" s="101" t="s">
        <v>72</v>
      </c>
      <c r="C20" s="182">
        <v>2006</v>
      </c>
      <c r="D20" s="97" t="s">
        <v>288</v>
      </c>
      <c r="E20" s="97" t="s">
        <v>329</v>
      </c>
      <c r="F20" s="97" t="s">
        <v>300</v>
      </c>
      <c r="G20" s="97" t="s">
        <v>291</v>
      </c>
      <c r="H20" s="101">
        <v>1</v>
      </c>
      <c r="I20" s="101" t="s">
        <v>330</v>
      </c>
      <c r="J20" s="101">
        <v>209</v>
      </c>
      <c r="K20" s="101" t="s">
        <v>331</v>
      </c>
      <c r="L20" s="97"/>
      <c r="M20" s="127">
        <v>45070</v>
      </c>
      <c r="N20" s="127"/>
      <c r="O20" s="101" t="s">
        <v>294</v>
      </c>
      <c r="P20" s="101" t="s">
        <v>295</v>
      </c>
    </row>
    <row r="21" spans="1:16" ht="25" x14ac:dyDescent="0.25">
      <c r="A21" s="103" t="str">
        <f t="shared" si="0"/>
        <v>NF1_06 (210)</v>
      </c>
      <c r="B21" s="101" t="s">
        <v>72</v>
      </c>
      <c r="C21" s="182">
        <v>2006</v>
      </c>
      <c r="D21" s="97" t="s">
        <v>288</v>
      </c>
      <c r="E21" s="97" t="s">
        <v>311</v>
      </c>
      <c r="F21" s="97" t="s">
        <v>290</v>
      </c>
      <c r="G21" s="97" t="s">
        <v>291</v>
      </c>
      <c r="H21" s="101">
        <v>1</v>
      </c>
      <c r="I21" s="101" t="s">
        <v>332</v>
      </c>
      <c r="J21" s="101">
        <v>210</v>
      </c>
      <c r="K21" s="101" t="s">
        <v>333</v>
      </c>
      <c r="L21" s="97"/>
      <c r="M21" s="127">
        <v>45070</v>
      </c>
      <c r="N21" s="127"/>
      <c r="O21" s="101" t="s">
        <v>294</v>
      </c>
      <c r="P21" s="101" t="s">
        <v>295</v>
      </c>
    </row>
    <row r="22" spans="1:16" ht="25" x14ac:dyDescent="0.25">
      <c r="A22" s="103" t="str">
        <f t="shared" si="0"/>
        <v>NF2_06 (211)</v>
      </c>
      <c r="B22" s="101" t="s">
        <v>72</v>
      </c>
      <c r="C22" s="182">
        <v>2006</v>
      </c>
      <c r="D22" s="97" t="s">
        <v>288</v>
      </c>
      <c r="E22" s="97" t="s">
        <v>311</v>
      </c>
      <c r="F22" s="97" t="s">
        <v>300</v>
      </c>
      <c r="G22" s="97" t="s">
        <v>291</v>
      </c>
      <c r="H22" s="101">
        <v>1</v>
      </c>
      <c r="I22" s="101" t="s">
        <v>334</v>
      </c>
      <c r="J22" s="101">
        <v>211</v>
      </c>
      <c r="K22" s="101" t="s">
        <v>335</v>
      </c>
      <c r="L22" s="97"/>
      <c r="M22" s="127">
        <v>45070</v>
      </c>
      <c r="N22" s="127"/>
      <c r="O22" s="101" t="s">
        <v>294</v>
      </c>
      <c r="P22" s="101" t="s">
        <v>295</v>
      </c>
    </row>
    <row r="23" spans="1:16" ht="25" x14ac:dyDescent="0.25">
      <c r="A23" s="103" t="str">
        <f t="shared" si="0"/>
        <v>NA1_15_65 (212)</v>
      </c>
      <c r="B23" s="101" t="s">
        <v>72</v>
      </c>
      <c r="C23" s="182">
        <v>2015</v>
      </c>
      <c r="D23" s="97" t="s">
        <v>288</v>
      </c>
      <c r="E23" s="97" t="s">
        <v>336</v>
      </c>
      <c r="F23" s="97" t="s">
        <v>290</v>
      </c>
      <c r="G23" s="97" t="s">
        <v>291</v>
      </c>
      <c r="H23" s="101">
        <v>0</v>
      </c>
      <c r="I23" s="101" t="s">
        <v>337</v>
      </c>
      <c r="J23" s="101">
        <v>212</v>
      </c>
      <c r="K23" s="101" t="s">
        <v>338</v>
      </c>
      <c r="L23" s="97"/>
      <c r="M23" s="127">
        <v>45070</v>
      </c>
      <c r="N23" s="127"/>
      <c r="O23" s="101" t="s">
        <v>294</v>
      </c>
      <c r="P23" s="101" t="s">
        <v>295</v>
      </c>
    </row>
    <row r="24" spans="1:16" ht="25" x14ac:dyDescent="0.25">
      <c r="A24" s="103" t="str">
        <f t="shared" si="0"/>
        <v>NA1_15_66 (213)</v>
      </c>
      <c r="B24" s="101" t="s">
        <v>72</v>
      </c>
      <c r="C24" s="182">
        <v>2015</v>
      </c>
      <c r="D24" s="97" t="s">
        <v>288</v>
      </c>
      <c r="E24" s="97" t="s">
        <v>339</v>
      </c>
      <c r="F24" s="97" t="s">
        <v>290</v>
      </c>
      <c r="G24" s="97" t="s">
        <v>291</v>
      </c>
      <c r="H24" s="101">
        <v>0</v>
      </c>
      <c r="I24" s="101" t="s">
        <v>340</v>
      </c>
      <c r="J24" s="101">
        <v>213</v>
      </c>
      <c r="K24" s="101" t="s">
        <v>341</v>
      </c>
      <c r="L24" s="97"/>
      <c r="M24" s="127">
        <v>45070</v>
      </c>
      <c r="N24" s="127"/>
      <c r="O24" s="101" t="s">
        <v>294</v>
      </c>
      <c r="P24" s="101" t="s">
        <v>295</v>
      </c>
    </row>
    <row r="25" spans="1:16" ht="25" x14ac:dyDescent="0.25">
      <c r="A25" s="103" t="str">
        <f t="shared" si="0"/>
        <v>NA1_15_67 (214)</v>
      </c>
      <c r="B25" s="101" t="s">
        <v>72</v>
      </c>
      <c r="C25" s="182">
        <v>2015</v>
      </c>
      <c r="D25" s="97" t="s">
        <v>288</v>
      </c>
      <c r="E25" s="97" t="s">
        <v>342</v>
      </c>
      <c r="F25" s="97" t="s">
        <v>290</v>
      </c>
      <c r="G25" s="97" t="s">
        <v>291</v>
      </c>
      <c r="H25" s="101">
        <v>0</v>
      </c>
      <c r="I25" s="101" t="s">
        <v>343</v>
      </c>
      <c r="J25" s="101">
        <v>214</v>
      </c>
      <c r="K25" s="101" t="s">
        <v>344</v>
      </c>
      <c r="L25" s="97"/>
      <c r="M25" s="127">
        <v>45070</v>
      </c>
      <c r="N25" s="127"/>
      <c r="O25" s="101" t="s">
        <v>294</v>
      </c>
      <c r="P25" s="101" t="s">
        <v>295</v>
      </c>
    </row>
    <row r="26" spans="1:16" ht="25" x14ac:dyDescent="0.25">
      <c r="A26" s="103" t="str">
        <f t="shared" si="0"/>
        <v>NA1_15_68 (215)</v>
      </c>
      <c r="B26" s="101" t="s">
        <v>72</v>
      </c>
      <c r="C26" s="182">
        <v>2015</v>
      </c>
      <c r="D26" s="97" t="s">
        <v>288</v>
      </c>
      <c r="E26" s="97" t="s">
        <v>345</v>
      </c>
      <c r="F26" s="97" t="s">
        <v>290</v>
      </c>
      <c r="G26" s="97" t="s">
        <v>291</v>
      </c>
      <c r="H26" s="101">
        <v>0</v>
      </c>
      <c r="I26" s="101" t="s">
        <v>346</v>
      </c>
      <c r="J26" s="101">
        <v>215</v>
      </c>
      <c r="K26" s="101" t="s">
        <v>347</v>
      </c>
      <c r="L26" s="97"/>
      <c r="M26" s="127">
        <v>45070</v>
      </c>
      <c r="N26" s="127"/>
      <c r="O26" s="101" t="s">
        <v>294</v>
      </c>
      <c r="P26" s="101" t="s">
        <v>295</v>
      </c>
    </row>
    <row r="27" spans="1:16" ht="25" x14ac:dyDescent="0.25">
      <c r="A27" s="103" t="str">
        <f t="shared" si="0"/>
        <v>NA2_15_65 (216)</v>
      </c>
      <c r="B27" s="101" t="s">
        <v>72</v>
      </c>
      <c r="C27" s="182">
        <v>2015</v>
      </c>
      <c r="D27" s="97" t="s">
        <v>288</v>
      </c>
      <c r="E27" s="97" t="s">
        <v>336</v>
      </c>
      <c r="F27" s="97" t="s">
        <v>300</v>
      </c>
      <c r="G27" s="97" t="s">
        <v>291</v>
      </c>
      <c r="H27" s="101">
        <v>0</v>
      </c>
      <c r="I27" s="101" t="s">
        <v>348</v>
      </c>
      <c r="J27" s="101">
        <v>216</v>
      </c>
      <c r="K27" s="101" t="s">
        <v>349</v>
      </c>
      <c r="L27" s="97"/>
      <c r="M27" s="127">
        <v>45070</v>
      </c>
      <c r="N27" s="127"/>
      <c r="O27" s="101" t="s">
        <v>294</v>
      </c>
      <c r="P27" s="101" t="s">
        <v>295</v>
      </c>
    </row>
    <row r="28" spans="1:16" ht="25" x14ac:dyDescent="0.25">
      <c r="A28" s="103" t="str">
        <f t="shared" si="0"/>
        <v>NA2_15_66 (217)</v>
      </c>
      <c r="B28" s="101" t="s">
        <v>72</v>
      </c>
      <c r="C28" s="182">
        <v>2015</v>
      </c>
      <c r="D28" s="97" t="s">
        <v>288</v>
      </c>
      <c r="E28" s="97" t="s">
        <v>339</v>
      </c>
      <c r="F28" s="97" t="s">
        <v>300</v>
      </c>
      <c r="G28" s="97" t="s">
        <v>291</v>
      </c>
      <c r="H28" s="101">
        <v>0</v>
      </c>
      <c r="I28" s="101" t="s">
        <v>350</v>
      </c>
      <c r="J28" s="101">
        <v>217</v>
      </c>
      <c r="K28" s="101" t="s">
        <v>351</v>
      </c>
      <c r="L28" s="97"/>
      <c r="M28" s="127">
        <v>45070</v>
      </c>
      <c r="N28" s="127"/>
      <c r="O28" s="101" t="s">
        <v>294</v>
      </c>
      <c r="P28" s="101" t="s">
        <v>295</v>
      </c>
    </row>
    <row r="29" spans="1:16" ht="25" x14ac:dyDescent="0.25">
      <c r="A29" s="103" t="str">
        <f t="shared" si="0"/>
        <v>NA2_15_67 (218)</v>
      </c>
      <c r="B29" s="101" t="s">
        <v>72</v>
      </c>
      <c r="C29" s="182">
        <v>2015</v>
      </c>
      <c r="D29" s="97" t="s">
        <v>288</v>
      </c>
      <c r="E29" s="97" t="s">
        <v>342</v>
      </c>
      <c r="F29" s="97" t="s">
        <v>300</v>
      </c>
      <c r="G29" s="97" t="s">
        <v>291</v>
      </c>
      <c r="H29" s="101">
        <v>0</v>
      </c>
      <c r="I29" s="101" t="s">
        <v>352</v>
      </c>
      <c r="J29" s="101">
        <v>218</v>
      </c>
      <c r="K29" s="101" t="s">
        <v>353</v>
      </c>
      <c r="L29" s="97"/>
      <c r="M29" s="127">
        <v>45070</v>
      </c>
      <c r="N29" s="127"/>
      <c r="O29" s="101" t="s">
        <v>294</v>
      </c>
      <c r="P29" s="101" t="s">
        <v>295</v>
      </c>
    </row>
    <row r="30" spans="1:16" ht="25" x14ac:dyDescent="0.25">
      <c r="A30" s="103" t="str">
        <f t="shared" si="0"/>
        <v>NA2_15_68 (219)</v>
      </c>
      <c r="B30" s="101" t="s">
        <v>72</v>
      </c>
      <c r="C30" s="182">
        <v>2015</v>
      </c>
      <c r="D30" s="97" t="s">
        <v>288</v>
      </c>
      <c r="E30" s="97" t="s">
        <v>345</v>
      </c>
      <c r="F30" s="97" t="s">
        <v>300</v>
      </c>
      <c r="G30" s="97" t="s">
        <v>291</v>
      </c>
      <c r="H30" s="101">
        <v>0</v>
      </c>
      <c r="I30" s="101" t="s">
        <v>354</v>
      </c>
      <c r="J30" s="101">
        <v>219</v>
      </c>
      <c r="K30" s="101" t="s">
        <v>355</v>
      </c>
      <c r="L30" s="97"/>
      <c r="M30" s="127">
        <v>45070</v>
      </c>
      <c r="N30" s="127"/>
      <c r="O30" s="101" t="s">
        <v>294</v>
      </c>
      <c r="P30" s="101" t="s">
        <v>295</v>
      </c>
    </row>
    <row r="31" spans="1:16" ht="25" x14ac:dyDescent="0.25">
      <c r="A31" s="103" t="str">
        <f t="shared" si="0"/>
        <v>NF1_15 (220)</v>
      </c>
      <c r="B31" s="101" t="s">
        <v>72</v>
      </c>
      <c r="C31" s="182">
        <v>2015</v>
      </c>
      <c r="D31" s="97" t="s">
        <v>288</v>
      </c>
      <c r="E31" s="97" t="s">
        <v>311</v>
      </c>
      <c r="F31" s="97" t="s">
        <v>290</v>
      </c>
      <c r="G31" s="97" t="s">
        <v>291</v>
      </c>
      <c r="H31" s="101">
        <v>0</v>
      </c>
      <c r="I31" s="101" t="s">
        <v>356</v>
      </c>
      <c r="J31" s="101">
        <v>220</v>
      </c>
      <c r="K31" s="101" t="s">
        <v>357</v>
      </c>
      <c r="L31" s="97"/>
      <c r="M31" s="127">
        <v>45070</v>
      </c>
      <c r="N31" s="127"/>
      <c r="O31" s="101" t="s">
        <v>294</v>
      </c>
      <c r="P31" s="101" t="s">
        <v>295</v>
      </c>
    </row>
    <row r="32" spans="1:16" ht="25" x14ac:dyDescent="0.25">
      <c r="A32" s="103" t="str">
        <f t="shared" si="0"/>
        <v>NF2_15 (221)</v>
      </c>
      <c r="B32" s="101" t="s">
        <v>72</v>
      </c>
      <c r="C32" s="182">
        <v>2015</v>
      </c>
      <c r="D32" s="97" t="s">
        <v>288</v>
      </c>
      <c r="E32" s="97" t="s">
        <v>311</v>
      </c>
      <c r="F32" s="97" t="s">
        <v>300</v>
      </c>
      <c r="G32" s="97" t="s">
        <v>291</v>
      </c>
      <c r="H32" s="101">
        <v>0</v>
      </c>
      <c r="I32" s="101" t="s">
        <v>358</v>
      </c>
      <c r="J32" s="101">
        <v>221</v>
      </c>
      <c r="K32" s="101" t="s">
        <v>359</v>
      </c>
      <c r="L32" s="97"/>
      <c r="M32" s="127">
        <v>45070</v>
      </c>
      <c r="N32" s="127"/>
      <c r="O32" s="101" t="s">
        <v>294</v>
      </c>
      <c r="P32" s="101" t="s">
        <v>295</v>
      </c>
    </row>
    <row r="33" spans="1:16" ht="25" x14ac:dyDescent="0.25">
      <c r="A33" s="103" t="str">
        <f t="shared" si="0"/>
        <v>TVIN_15M (226)</v>
      </c>
      <c r="B33" s="101" t="s">
        <v>72</v>
      </c>
      <c r="C33" s="182">
        <v>2015</v>
      </c>
      <c r="D33" s="97" t="s">
        <v>360</v>
      </c>
      <c r="E33" s="97" t="s">
        <v>361</v>
      </c>
      <c r="F33" s="97" t="s">
        <v>290</v>
      </c>
      <c r="G33" s="97" t="s">
        <v>291</v>
      </c>
      <c r="H33" s="101">
        <v>0</v>
      </c>
      <c r="I33" s="101" t="s">
        <v>362</v>
      </c>
      <c r="J33" s="101">
        <v>226</v>
      </c>
      <c r="K33" s="101" t="s">
        <v>363</v>
      </c>
      <c r="L33" s="97"/>
      <c r="M33" s="127">
        <v>45106</v>
      </c>
      <c r="N33" s="127"/>
      <c r="O33" s="101" t="s">
        <v>294</v>
      </c>
      <c r="P33" s="101" t="s">
        <v>295</v>
      </c>
    </row>
    <row r="34" spans="1:16" ht="25" x14ac:dyDescent="0.25">
      <c r="A34" s="103" t="str">
        <f t="shared" si="0"/>
        <v>TVIN_15F (227)</v>
      </c>
      <c r="B34" s="101" t="s">
        <v>72</v>
      </c>
      <c r="C34" s="182">
        <v>2015</v>
      </c>
      <c r="D34" s="97" t="s">
        <v>360</v>
      </c>
      <c r="E34" s="97" t="s">
        <v>361</v>
      </c>
      <c r="F34" s="97" t="s">
        <v>300</v>
      </c>
      <c r="G34" s="97" t="s">
        <v>291</v>
      </c>
      <c r="H34" s="101">
        <v>0</v>
      </c>
      <c r="I34" s="101" t="s">
        <v>364</v>
      </c>
      <c r="J34" s="101">
        <v>227</v>
      </c>
      <c r="K34" s="101" t="s">
        <v>365</v>
      </c>
      <c r="L34" s="97"/>
      <c r="M34" s="127">
        <v>45106</v>
      </c>
      <c r="N34" s="127"/>
      <c r="O34" s="101" t="s">
        <v>294</v>
      </c>
      <c r="P34" s="101" t="s">
        <v>295</v>
      </c>
    </row>
    <row r="35" spans="1:16" ht="25" x14ac:dyDescent="0.25">
      <c r="A35" s="103" t="str">
        <f t="shared" si="0"/>
        <v>TVIN_15GMP (228)</v>
      </c>
      <c r="B35" s="101" t="s">
        <v>72</v>
      </c>
      <c r="C35" s="182">
        <v>2015</v>
      </c>
      <c r="D35" s="97" t="s">
        <v>360</v>
      </c>
      <c r="E35" s="97" t="s">
        <v>366</v>
      </c>
      <c r="F35" s="97" t="s">
        <v>367</v>
      </c>
      <c r="G35" s="97" t="s">
        <v>291</v>
      </c>
      <c r="H35" s="101">
        <v>0</v>
      </c>
      <c r="I35" s="101" t="s">
        <v>368</v>
      </c>
      <c r="J35" s="101">
        <v>228</v>
      </c>
      <c r="K35" s="101" t="s">
        <v>369</v>
      </c>
      <c r="L35" s="97"/>
      <c r="M35" s="127">
        <v>45106</v>
      </c>
      <c r="N35" s="127"/>
      <c r="O35" s="101" t="s">
        <v>294</v>
      </c>
      <c r="P35" s="101" t="s">
        <v>295</v>
      </c>
    </row>
    <row r="36" spans="1:16" ht="25" x14ac:dyDescent="0.25">
      <c r="A36" s="103" t="str">
        <f t="shared" si="0"/>
        <v>M (229)</v>
      </c>
      <c r="B36" s="101" t="s">
        <v>72</v>
      </c>
      <c r="C36" s="182">
        <v>1987</v>
      </c>
      <c r="D36" s="97" t="s">
        <v>288</v>
      </c>
      <c r="E36" s="97" t="s">
        <v>370</v>
      </c>
      <c r="F36" s="97" t="s">
        <v>371</v>
      </c>
      <c r="G36" s="97" t="s">
        <v>291</v>
      </c>
      <c r="H36" s="101">
        <v>2</v>
      </c>
      <c r="I36" s="101" t="s">
        <v>372</v>
      </c>
      <c r="J36" s="101">
        <v>229</v>
      </c>
      <c r="K36" s="101" t="s">
        <v>373</v>
      </c>
      <c r="L36" s="97"/>
      <c r="M36" s="127">
        <v>45070</v>
      </c>
      <c r="N36" s="127"/>
      <c r="O36" s="101" t="s">
        <v>294</v>
      </c>
      <c r="P36" s="101" t="s">
        <v>295</v>
      </c>
    </row>
    <row r="37" spans="1:16" ht="25" x14ac:dyDescent="0.25">
      <c r="A37" s="103" t="str">
        <f t="shared" si="0"/>
        <v>G1 (301)</v>
      </c>
      <c r="B37" s="101" t="s">
        <v>72</v>
      </c>
      <c r="C37" s="182">
        <v>1987</v>
      </c>
      <c r="D37" s="97" t="s">
        <v>374</v>
      </c>
      <c r="E37" s="97" t="s">
        <v>375</v>
      </c>
      <c r="F37" s="97" t="s">
        <v>290</v>
      </c>
      <c r="G37" s="97" t="s">
        <v>291</v>
      </c>
      <c r="H37" s="101">
        <v>2</v>
      </c>
      <c r="I37" s="101" t="s">
        <v>376</v>
      </c>
      <c r="J37" s="101">
        <v>301</v>
      </c>
      <c r="K37" s="101" t="s">
        <v>377</v>
      </c>
      <c r="L37" s="97"/>
      <c r="M37" s="127">
        <v>45070</v>
      </c>
      <c r="N37" s="127"/>
      <c r="O37" s="101" t="s">
        <v>294</v>
      </c>
      <c r="P37" s="101" t="s">
        <v>295</v>
      </c>
    </row>
    <row r="38" spans="1:16" ht="25" x14ac:dyDescent="0.25">
      <c r="A38" s="103" t="str">
        <f t="shared" si="0"/>
        <v>G2 (302)</v>
      </c>
      <c r="B38" s="101" t="s">
        <v>72</v>
      </c>
      <c r="C38" s="182">
        <v>1987</v>
      </c>
      <c r="D38" s="97" t="s">
        <v>374</v>
      </c>
      <c r="E38" s="97" t="s">
        <v>375</v>
      </c>
      <c r="F38" s="97" t="s">
        <v>300</v>
      </c>
      <c r="G38" s="97" t="s">
        <v>291</v>
      </c>
      <c r="H38" s="101">
        <v>2</v>
      </c>
      <c r="I38" s="101" t="s">
        <v>378</v>
      </c>
      <c r="J38" s="101">
        <v>302</v>
      </c>
      <c r="K38" s="101" t="s">
        <v>379</v>
      </c>
      <c r="L38" s="97"/>
      <c r="M38" s="127">
        <v>45070</v>
      </c>
      <c r="N38" s="127"/>
      <c r="O38" s="101" t="s">
        <v>294</v>
      </c>
      <c r="P38" s="101" t="s">
        <v>295</v>
      </c>
    </row>
    <row r="39" spans="1:16" ht="25" x14ac:dyDescent="0.25">
      <c r="A39" s="103" t="str">
        <f t="shared" si="0"/>
        <v>H1 (303)</v>
      </c>
      <c r="B39" s="101" t="s">
        <v>72</v>
      </c>
      <c r="C39" s="182">
        <v>1987</v>
      </c>
      <c r="D39" s="97" t="s">
        <v>374</v>
      </c>
      <c r="E39" s="97" t="s">
        <v>380</v>
      </c>
      <c r="F39" s="97" t="s">
        <v>290</v>
      </c>
      <c r="G39" s="97" t="s">
        <v>291</v>
      </c>
      <c r="H39" s="101">
        <v>2</v>
      </c>
      <c r="I39" s="101" t="s">
        <v>381</v>
      </c>
      <c r="J39" s="101">
        <v>303</v>
      </c>
      <c r="K39" s="101" t="s">
        <v>382</v>
      </c>
      <c r="L39" s="97"/>
      <c r="M39" s="127">
        <v>45070</v>
      </c>
      <c r="N39" s="127"/>
      <c r="O39" s="101" t="s">
        <v>294</v>
      </c>
      <c r="P39" s="101" t="s">
        <v>295</v>
      </c>
    </row>
    <row r="40" spans="1:16" ht="25" x14ac:dyDescent="0.25">
      <c r="A40" s="103" t="str">
        <f t="shared" si="0"/>
        <v>H2 (304)</v>
      </c>
      <c r="B40" s="101" t="s">
        <v>72</v>
      </c>
      <c r="C40" s="182">
        <v>1987</v>
      </c>
      <c r="D40" s="97" t="s">
        <v>374</v>
      </c>
      <c r="E40" s="97" t="s">
        <v>380</v>
      </c>
      <c r="F40" s="97" t="s">
        <v>300</v>
      </c>
      <c r="G40" s="97" t="s">
        <v>291</v>
      </c>
      <c r="H40" s="101">
        <v>2</v>
      </c>
      <c r="I40" s="101" t="s">
        <v>383</v>
      </c>
      <c r="J40" s="101">
        <v>304</v>
      </c>
      <c r="K40" s="101" t="s">
        <v>384</v>
      </c>
      <c r="L40" s="97"/>
      <c r="M40" s="127">
        <v>45070</v>
      </c>
      <c r="N40" s="127"/>
      <c r="O40" s="101" t="s">
        <v>294</v>
      </c>
      <c r="P40" s="101" t="s">
        <v>295</v>
      </c>
    </row>
    <row r="41" spans="1:16" ht="25" x14ac:dyDescent="0.25">
      <c r="A41" s="103" t="str">
        <f t="shared" si="0"/>
        <v>G1_06 (305)</v>
      </c>
      <c r="B41" s="101" t="s">
        <v>72</v>
      </c>
      <c r="C41" s="182">
        <v>2006</v>
      </c>
      <c r="D41" s="97" t="s">
        <v>374</v>
      </c>
      <c r="E41" s="97" t="s">
        <v>375</v>
      </c>
      <c r="F41" s="97" t="s">
        <v>290</v>
      </c>
      <c r="G41" s="97" t="s">
        <v>291</v>
      </c>
      <c r="H41" s="101">
        <v>1</v>
      </c>
      <c r="I41" s="101" t="s">
        <v>385</v>
      </c>
      <c r="J41" s="101">
        <v>305</v>
      </c>
      <c r="K41" s="101" t="s">
        <v>386</v>
      </c>
      <c r="L41" s="97"/>
      <c r="M41" s="127">
        <v>45070</v>
      </c>
      <c r="N41" s="127"/>
      <c r="O41" s="101" t="s">
        <v>294</v>
      </c>
      <c r="P41" s="101" t="s">
        <v>295</v>
      </c>
    </row>
    <row r="42" spans="1:16" ht="25" x14ac:dyDescent="0.25">
      <c r="A42" s="103" t="str">
        <f t="shared" si="0"/>
        <v>G2_06 (306)</v>
      </c>
      <c r="B42" s="101" t="s">
        <v>72</v>
      </c>
      <c r="C42" s="182">
        <v>2006</v>
      </c>
      <c r="D42" s="97" t="s">
        <v>374</v>
      </c>
      <c r="E42" s="97" t="s">
        <v>375</v>
      </c>
      <c r="F42" s="97" t="s">
        <v>300</v>
      </c>
      <c r="G42" s="97" t="s">
        <v>291</v>
      </c>
      <c r="H42" s="101">
        <v>1</v>
      </c>
      <c r="I42" s="101" t="s">
        <v>387</v>
      </c>
      <c r="J42" s="101">
        <v>306</v>
      </c>
      <c r="K42" s="101" t="s">
        <v>388</v>
      </c>
      <c r="L42" s="97"/>
      <c r="M42" s="127">
        <v>45070</v>
      </c>
      <c r="N42" s="127"/>
      <c r="O42" s="101" t="s">
        <v>294</v>
      </c>
      <c r="P42" s="101" t="s">
        <v>295</v>
      </c>
    </row>
    <row r="43" spans="1:16" ht="25" x14ac:dyDescent="0.25">
      <c r="A43" s="103" t="str">
        <f t="shared" si="0"/>
        <v>H1_06 (307)</v>
      </c>
      <c r="B43" s="101" t="s">
        <v>72</v>
      </c>
      <c r="C43" s="182">
        <v>2006</v>
      </c>
      <c r="D43" s="97" t="s">
        <v>374</v>
      </c>
      <c r="E43" s="97" t="s">
        <v>389</v>
      </c>
      <c r="F43" s="97" t="s">
        <v>290</v>
      </c>
      <c r="G43" s="97" t="s">
        <v>291</v>
      </c>
      <c r="H43" s="101">
        <v>1</v>
      </c>
      <c r="I43" s="101" t="s">
        <v>390</v>
      </c>
      <c r="J43" s="101">
        <v>307</v>
      </c>
      <c r="K43" s="101" t="s">
        <v>391</v>
      </c>
      <c r="L43" s="97"/>
      <c r="M43" s="127">
        <v>45070</v>
      </c>
      <c r="N43" s="127"/>
      <c r="O43" s="101" t="s">
        <v>294</v>
      </c>
      <c r="P43" s="101" t="s">
        <v>295</v>
      </c>
    </row>
    <row r="44" spans="1:16" ht="25" x14ac:dyDescent="0.25">
      <c r="A44" s="103" t="str">
        <f t="shared" si="0"/>
        <v>H2_06 (308)</v>
      </c>
      <c r="B44" s="101" t="s">
        <v>72</v>
      </c>
      <c r="C44" s="182">
        <v>2006</v>
      </c>
      <c r="D44" s="97" t="s">
        <v>374</v>
      </c>
      <c r="E44" s="97" t="s">
        <v>389</v>
      </c>
      <c r="F44" s="97" t="s">
        <v>300</v>
      </c>
      <c r="G44" s="97" t="s">
        <v>291</v>
      </c>
      <c r="H44" s="101">
        <v>1</v>
      </c>
      <c r="I44" s="101" t="s">
        <v>392</v>
      </c>
      <c r="J44" s="101">
        <v>308</v>
      </c>
      <c r="K44" s="101" t="s">
        <v>393</v>
      </c>
      <c r="L44" s="97"/>
      <c r="M44" s="127">
        <v>45070</v>
      </c>
      <c r="N44" s="127"/>
      <c r="O44" s="101" t="s">
        <v>294</v>
      </c>
      <c r="P44" s="101" t="s">
        <v>295</v>
      </c>
    </row>
    <row r="45" spans="1:16" ht="25" x14ac:dyDescent="0.25">
      <c r="A45" s="103" t="str">
        <f t="shared" si="0"/>
        <v>G1_15 (309)</v>
      </c>
      <c r="B45" s="101" t="s">
        <v>72</v>
      </c>
      <c r="C45" s="182">
        <v>2015</v>
      </c>
      <c r="D45" s="97" t="s">
        <v>374</v>
      </c>
      <c r="E45" s="97" t="s">
        <v>375</v>
      </c>
      <c r="F45" s="97" t="s">
        <v>290</v>
      </c>
      <c r="G45" s="97" t="s">
        <v>291</v>
      </c>
      <c r="H45" s="101">
        <v>0</v>
      </c>
      <c r="I45" s="101" t="s">
        <v>394</v>
      </c>
      <c r="J45" s="101">
        <v>309</v>
      </c>
      <c r="K45" s="101" t="s">
        <v>395</v>
      </c>
      <c r="L45" s="26"/>
      <c r="M45" s="127">
        <v>45070</v>
      </c>
      <c r="N45" s="127"/>
      <c r="O45" s="101" t="s">
        <v>294</v>
      </c>
      <c r="P45" s="101" t="s">
        <v>295</v>
      </c>
    </row>
    <row r="46" spans="1:16" ht="25" x14ac:dyDescent="0.25">
      <c r="A46" s="103" t="str">
        <f t="shared" si="0"/>
        <v>G2_15 (310)</v>
      </c>
      <c r="B46" s="101" t="s">
        <v>72</v>
      </c>
      <c r="C46" s="182">
        <v>2015</v>
      </c>
      <c r="D46" s="97" t="s">
        <v>374</v>
      </c>
      <c r="E46" s="97" t="s">
        <v>375</v>
      </c>
      <c r="F46" s="97" t="s">
        <v>300</v>
      </c>
      <c r="G46" s="97" t="s">
        <v>291</v>
      </c>
      <c r="H46" s="101">
        <v>0</v>
      </c>
      <c r="I46" s="101" t="s">
        <v>396</v>
      </c>
      <c r="J46" s="101">
        <v>320</v>
      </c>
      <c r="K46" s="101" t="s">
        <v>397</v>
      </c>
      <c r="L46" s="26"/>
      <c r="M46" s="127">
        <v>45070</v>
      </c>
      <c r="N46" s="127"/>
      <c r="O46" s="101" t="s">
        <v>294</v>
      </c>
      <c r="P46" s="101" t="s">
        <v>295</v>
      </c>
    </row>
    <row r="47" spans="1:16" ht="25" x14ac:dyDescent="0.25">
      <c r="A47" s="103" t="str">
        <f t="shared" si="0"/>
        <v>H1_15 (311)</v>
      </c>
      <c r="B47" s="101" t="s">
        <v>72</v>
      </c>
      <c r="C47" s="182">
        <v>2015</v>
      </c>
      <c r="D47" s="97" t="s">
        <v>374</v>
      </c>
      <c r="E47" s="97" t="s">
        <v>389</v>
      </c>
      <c r="F47" s="97" t="s">
        <v>290</v>
      </c>
      <c r="G47" s="97" t="s">
        <v>291</v>
      </c>
      <c r="H47" s="101">
        <v>0</v>
      </c>
      <c r="I47" s="101" t="s">
        <v>398</v>
      </c>
      <c r="J47" s="101">
        <v>311</v>
      </c>
      <c r="K47" s="101" t="s">
        <v>399</v>
      </c>
      <c r="L47" s="26"/>
      <c r="M47" s="127">
        <v>45070</v>
      </c>
      <c r="N47" s="127"/>
      <c r="O47" s="101" t="s">
        <v>294</v>
      </c>
      <c r="P47" s="101" t="s">
        <v>295</v>
      </c>
    </row>
    <row r="48" spans="1:16" ht="25" x14ac:dyDescent="0.25">
      <c r="A48" s="103" t="str">
        <f t="shared" si="0"/>
        <v>H2_15 (312)</v>
      </c>
      <c r="B48" s="101" t="s">
        <v>72</v>
      </c>
      <c r="C48" s="182">
        <v>2015</v>
      </c>
      <c r="D48" s="97" t="s">
        <v>374</v>
      </c>
      <c r="E48" s="97" t="s">
        <v>389</v>
      </c>
      <c r="F48" s="97" t="s">
        <v>300</v>
      </c>
      <c r="G48" s="97" t="s">
        <v>291</v>
      </c>
      <c r="H48" s="101">
        <v>0</v>
      </c>
      <c r="I48" s="101" t="s">
        <v>400</v>
      </c>
      <c r="J48" s="101">
        <v>312</v>
      </c>
      <c r="K48" s="101" t="s">
        <v>401</v>
      </c>
      <c r="L48" s="26"/>
      <c r="M48" s="127">
        <v>45070</v>
      </c>
      <c r="N48" s="127"/>
      <c r="O48" s="101" t="s">
        <v>294</v>
      </c>
      <c r="P48" s="101" t="s">
        <v>295</v>
      </c>
    </row>
    <row r="49" spans="1:16" ht="25" x14ac:dyDescent="0.25">
      <c r="A49" s="103" t="str">
        <f t="shared" si="0"/>
        <v>K (313)</v>
      </c>
      <c r="B49" s="101" t="s">
        <v>72</v>
      </c>
      <c r="C49" s="182">
        <v>1987</v>
      </c>
      <c r="D49" s="97" t="s">
        <v>402</v>
      </c>
      <c r="E49" s="97" t="s">
        <v>403</v>
      </c>
      <c r="F49" s="97" t="s">
        <v>367</v>
      </c>
      <c r="G49" s="97" t="s">
        <v>291</v>
      </c>
      <c r="H49" s="101">
        <v>2</v>
      </c>
      <c r="I49" s="101" t="s">
        <v>404</v>
      </c>
      <c r="J49" s="101">
        <v>313</v>
      </c>
      <c r="K49" s="101" t="s">
        <v>405</v>
      </c>
      <c r="L49" s="97"/>
      <c r="M49" s="127">
        <v>45070</v>
      </c>
      <c r="N49" s="127"/>
      <c r="O49" s="101" t="s">
        <v>294</v>
      </c>
      <c r="P49" s="101" t="s">
        <v>295</v>
      </c>
    </row>
    <row r="50" spans="1:16" ht="25" x14ac:dyDescent="0.25">
      <c r="A50" s="103" t="str">
        <f t="shared" si="0"/>
        <v>K_06 (314)</v>
      </c>
      <c r="B50" s="101" t="s">
        <v>72</v>
      </c>
      <c r="C50" s="182">
        <v>2006</v>
      </c>
      <c r="D50" s="97" t="s">
        <v>402</v>
      </c>
      <c r="E50" s="97" t="s">
        <v>403</v>
      </c>
      <c r="F50" s="97" t="s">
        <v>367</v>
      </c>
      <c r="G50" s="97" t="s">
        <v>291</v>
      </c>
      <c r="H50" s="101">
        <v>1</v>
      </c>
      <c r="I50" s="101" t="s">
        <v>406</v>
      </c>
      <c r="J50" s="101">
        <v>314</v>
      </c>
      <c r="K50" s="101" t="s">
        <v>407</v>
      </c>
      <c r="L50" s="97"/>
      <c r="M50" s="127">
        <v>45070</v>
      </c>
      <c r="N50" s="127"/>
      <c r="O50" s="101" t="s">
        <v>294</v>
      </c>
      <c r="P50" s="101" t="s">
        <v>295</v>
      </c>
    </row>
    <row r="51" spans="1:16" ht="25" x14ac:dyDescent="0.25">
      <c r="A51" s="103" t="str">
        <f t="shared" si="0"/>
        <v>K_15_65 (315)</v>
      </c>
      <c r="B51" s="101" t="s">
        <v>72</v>
      </c>
      <c r="C51" s="182">
        <v>2015</v>
      </c>
      <c r="D51" s="97" t="s">
        <v>402</v>
      </c>
      <c r="E51" s="97" t="s">
        <v>408</v>
      </c>
      <c r="F51" s="97" t="s">
        <v>367</v>
      </c>
      <c r="G51" s="97" t="s">
        <v>291</v>
      </c>
      <c r="H51" s="101">
        <v>0</v>
      </c>
      <c r="I51" s="101" t="s">
        <v>409</v>
      </c>
      <c r="J51" s="101">
        <v>315</v>
      </c>
      <c r="K51" s="101" t="s">
        <v>410</v>
      </c>
      <c r="L51" s="97"/>
      <c r="M51" s="127">
        <v>45070</v>
      </c>
      <c r="N51" s="127"/>
      <c r="O51" s="101" t="s">
        <v>294</v>
      </c>
      <c r="P51" s="101" t="s">
        <v>295</v>
      </c>
    </row>
    <row r="52" spans="1:16" ht="25" x14ac:dyDescent="0.25">
      <c r="A52" s="103" t="str">
        <f t="shared" si="0"/>
        <v>K_15_66 (316)</v>
      </c>
      <c r="B52" s="101" t="s">
        <v>72</v>
      </c>
      <c r="C52" s="182">
        <v>2015</v>
      </c>
      <c r="D52" s="97" t="s">
        <v>402</v>
      </c>
      <c r="E52" s="97" t="s">
        <v>411</v>
      </c>
      <c r="F52" s="97" t="s">
        <v>367</v>
      </c>
      <c r="G52" s="97" t="s">
        <v>291</v>
      </c>
      <c r="H52" s="101">
        <v>0</v>
      </c>
      <c r="I52" s="101" t="s">
        <v>412</v>
      </c>
      <c r="J52" s="101">
        <v>316</v>
      </c>
      <c r="K52" s="101" t="s">
        <v>413</v>
      </c>
      <c r="L52" s="97"/>
      <c r="M52" s="127">
        <v>45070</v>
      </c>
      <c r="N52" s="127"/>
      <c r="O52" s="101" t="s">
        <v>294</v>
      </c>
      <c r="P52" s="101" t="s">
        <v>295</v>
      </c>
    </row>
    <row r="53" spans="1:16" ht="25" x14ac:dyDescent="0.25">
      <c r="A53" s="103" t="str">
        <f t="shared" si="0"/>
        <v>K_15_67 (317)</v>
      </c>
      <c r="B53" s="101" t="s">
        <v>72</v>
      </c>
      <c r="C53" s="182">
        <v>2015</v>
      </c>
      <c r="D53" s="97" t="s">
        <v>402</v>
      </c>
      <c r="E53" s="97" t="s">
        <v>414</v>
      </c>
      <c r="F53" s="97" t="s">
        <v>367</v>
      </c>
      <c r="G53" s="97" t="s">
        <v>291</v>
      </c>
      <c r="H53" s="101">
        <v>0</v>
      </c>
      <c r="I53" s="101" t="s">
        <v>415</v>
      </c>
      <c r="J53" s="101">
        <v>317</v>
      </c>
      <c r="K53" s="101" t="s">
        <v>416</v>
      </c>
      <c r="L53" s="97"/>
      <c r="M53" s="127">
        <v>45070</v>
      </c>
      <c r="N53" s="127"/>
      <c r="O53" s="101" t="s">
        <v>294</v>
      </c>
      <c r="P53" s="101" t="s">
        <v>295</v>
      </c>
    </row>
    <row r="54" spans="1:16" ht="25" x14ac:dyDescent="0.25">
      <c r="A54" s="103" t="str">
        <f t="shared" si="0"/>
        <v>K_15_68 (318)</v>
      </c>
      <c r="B54" s="101" t="s">
        <v>72</v>
      </c>
      <c r="C54" s="182">
        <v>2015</v>
      </c>
      <c r="D54" s="97" t="s">
        <v>402</v>
      </c>
      <c r="E54" s="97" t="s">
        <v>417</v>
      </c>
      <c r="F54" s="97" t="s">
        <v>367</v>
      </c>
      <c r="G54" s="97" t="s">
        <v>291</v>
      </c>
      <c r="H54" s="101">
        <v>0</v>
      </c>
      <c r="I54" s="101" t="s">
        <v>418</v>
      </c>
      <c r="J54" s="101">
        <v>318</v>
      </c>
      <c r="K54" s="101" t="s">
        <v>419</v>
      </c>
      <c r="L54" s="97"/>
      <c r="M54" s="127">
        <v>45070</v>
      </c>
      <c r="N54" s="127"/>
      <c r="O54" s="101" t="s">
        <v>294</v>
      </c>
      <c r="P54" s="101" t="s">
        <v>295</v>
      </c>
    </row>
    <row r="55" spans="1:16" ht="25" x14ac:dyDescent="0.25">
      <c r="A55" s="103" t="str">
        <f t="shared" si="0"/>
        <v>M (319)</v>
      </c>
      <c r="B55" s="101" t="s">
        <v>72</v>
      </c>
      <c r="C55" s="182">
        <v>1987</v>
      </c>
      <c r="D55" s="97" t="s">
        <v>402</v>
      </c>
      <c r="E55" s="97" t="s">
        <v>420</v>
      </c>
      <c r="F55" s="97" t="s">
        <v>367</v>
      </c>
      <c r="G55" s="97" t="s">
        <v>291</v>
      </c>
      <c r="H55" s="101">
        <v>2</v>
      </c>
      <c r="I55" s="101" t="s">
        <v>421</v>
      </c>
      <c r="J55" s="101">
        <v>319</v>
      </c>
      <c r="K55" s="101" t="s">
        <v>373</v>
      </c>
      <c r="L55" s="97"/>
      <c r="M55" s="127">
        <v>45070</v>
      </c>
      <c r="N55" s="127"/>
      <c r="O55" s="101" t="s">
        <v>294</v>
      </c>
      <c r="P55" s="101" t="s">
        <v>295</v>
      </c>
    </row>
    <row r="56" spans="1:16" ht="25" x14ac:dyDescent="0.25">
      <c r="A56" s="103" t="str">
        <f t="shared" si="0"/>
        <v>N (320)</v>
      </c>
      <c r="B56" s="101" t="s">
        <v>72</v>
      </c>
      <c r="C56" s="182">
        <v>1987</v>
      </c>
      <c r="D56" s="97" t="s">
        <v>422</v>
      </c>
      <c r="E56" s="97" t="s">
        <v>423</v>
      </c>
      <c r="F56" s="97" t="s">
        <v>424</v>
      </c>
      <c r="G56" s="97" t="s">
        <v>425</v>
      </c>
      <c r="H56" s="101">
        <v>2</v>
      </c>
      <c r="I56" s="101" t="s">
        <v>426</v>
      </c>
      <c r="J56" s="101">
        <v>320</v>
      </c>
      <c r="K56" s="101" t="s">
        <v>427</v>
      </c>
      <c r="L56" s="97"/>
      <c r="M56" s="127">
        <v>45070</v>
      </c>
      <c r="N56" s="127"/>
      <c r="O56" s="101" t="s">
        <v>294</v>
      </c>
      <c r="P56" s="101" t="s">
        <v>295</v>
      </c>
    </row>
    <row r="57" spans="1:16" ht="25" x14ac:dyDescent="0.25">
      <c r="A57" s="103" t="str">
        <f t="shared" si="0"/>
        <v>P (321)</v>
      </c>
      <c r="B57" s="101" t="s">
        <v>72</v>
      </c>
      <c r="C57" s="182">
        <v>1987</v>
      </c>
      <c r="D57" s="97" t="s">
        <v>422</v>
      </c>
      <c r="E57" s="97" t="s">
        <v>428</v>
      </c>
      <c r="F57" s="97" t="s">
        <v>424</v>
      </c>
      <c r="G57" s="97" t="s">
        <v>425</v>
      </c>
      <c r="H57" s="101">
        <v>2</v>
      </c>
      <c r="I57" s="101" t="s">
        <v>429</v>
      </c>
      <c r="J57" s="101">
        <v>321</v>
      </c>
      <c r="K57" s="101" t="s">
        <v>430</v>
      </c>
      <c r="L57" s="97"/>
      <c r="M57" s="127">
        <v>45070</v>
      </c>
      <c r="N57" s="127"/>
      <c r="O57" s="101" t="s">
        <v>294</v>
      </c>
      <c r="P57" s="101" t="s">
        <v>295</v>
      </c>
    </row>
    <row r="58" spans="1:16" ht="25" x14ac:dyDescent="0.25">
      <c r="A58" s="103" t="str">
        <f t="shared" si="0"/>
        <v>Q1 (322)</v>
      </c>
      <c r="B58" s="101" t="s">
        <v>72</v>
      </c>
      <c r="C58" s="182">
        <v>1987</v>
      </c>
      <c r="D58" s="97" t="s">
        <v>422</v>
      </c>
      <c r="E58" s="97" t="s">
        <v>431</v>
      </c>
      <c r="F58" s="97" t="s">
        <v>424</v>
      </c>
      <c r="G58" s="97" t="s">
        <v>432</v>
      </c>
      <c r="H58" s="101">
        <v>2</v>
      </c>
      <c r="I58" s="101" t="s">
        <v>433</v>
      </c>
      <c r="J58" s="101">
        <v>322</v>
      </c>
      <c r="K58" s="101" t="s">
        <v>434</v>
      </c>
      <c r="L58" s="97"/>
      <c r="M58" s="127">
        <v>45070</v>
      </c>
      <c r="N58" s="127"/>
      <c r="O58" s="101" t="s">
        <v>294</v>
      </c>
      <c r="P58" s="101" t="s">
        <v>295</v>
      </c>
    </row>
    <row r="59" spans="1:16" ht="25" x14ac:dyDescent="0.25">
      <c r="A59" s="103" t="str">
        <f t="shared" si="0"/>
        <v>Q2 (323)</v>
      </c>
      <c r="B59" s="101" t="s">
        <v>72</v>
      </c>
      <c r="C59" s="182">
        <v>1987</v>
      </c>
      <c r="D59" s="97" t="s">
        <v>422</v>
      </c>
      <c r="E59" s="97" t="s">
        <v>435</v>
      </c>
      <c r="F59" s="97" t="s">
        <v>424</v>
      </c>
      <c r="G59" s="97" t="s">
        <v>432</v>
      </c>
      <c r="H59" s="101">
        <v>2</v>
      </c>
      <c r="I59" s="101" t="s">
        <v>436</v>
      </c>
      <c r="J59" s="101">
        <v>323</v>
      </c>
      <c r="K59" s="101" t="s">
        <v>437</v>
      </c>
      <c r="L59" s="97"/>
      <c r="M59" s="127">
        <v>45070</v>
      </c>
      <c r="N59" s="127"/>
      <c r="O59" s="101" t="s">
        <v>294</v>
      </c>
      <c r="P59" s="101" t="s">
        <v>295</v>
      </c>
    </row>
    <row r="60" spans="1:16" ht="25" x14ac:dyDescent="0.25">
      <c r="A60" s="103" t="str">
        <f t="shared" si="0"/>
        <v>R (324)</v>
      </c>
      <c r="B60" s="101" t="s">
        <v>72</v>
      </c>
      <c r="C60" s="182">
        <v>1987</v>
      </c>
      <c r="D60" s="97" t="s">
        <v>422</v>
      </c>
      <c r="E60" s="97" t="s">
        <v>438</v>
      </c>
      <c r="F60" s="97" t="s">
        <v>424</v>
      </c>
      <c r="G60" s="97" t="s">
        <v>432</v>
      </c>
      <c r="H60" s="101">
        <v>2</v>
      </c>
      <c r="I60" s="101" t="s">
        <v>439</v>
      </c>
      <c r="J60" s="101">
        <v>324</v>
      </c>
      <c r="K60" s="101" t="s">
        <v>440</v>
      </c>
      <c r="L60" s="97"/>
      <c r="M60" s="127">
        <v>45070</v>
      </c>
      <c r="N60" s="127"/>
      <c r="O60" s="101" t="s">
        <v>294</v>
      </c>
      <c r="P60" s="101" t="s">
        <v>295</v>
      </c>
    </row>
    <row r="61" spans="1:16" ht="25" x14ac:dyDescent="0.25">
      <c r="A61" s="103" t="str">
        <f t="shared" si="0"/>
        <v>S1 (325)</v>
      </c>
      <c r="B61" s="101" t="s">
        <v>72</v>
      </c>
      <c r="C61" s="182">
        <v>1987</v>
      </c>
      <c r="D61" s="97" t="s">
        <v>422</v>
      </c>
      <c r="E61" s="97" t="s">
        <v>431</v>
      </c>
      <c r="F61" s="97" t="s">
        <v>424</v>
      </c>
      <c r="G61" s="97" t="s">
        <v>432</v>
      </c>
      <c r="H61" s="101">
        <v>2</v>
      </c>
      <c r="I61" s="101" t="s">
        <v>441</v>
      </c>
      <c r="J61" s="101">
        <v>325</v>
      </c>
      <c r="K61" s="101" t="s">
        <v>442</v>
      </c>
      <c r="L61" s="97"/>
      <c r="M61" s="127">
        <v>45070</v>
      </c>
      <c r="N61" s="127"/>
      <c r="O61" s="101" t="s">
        <v>294</v>
      </c>
      <c r="P61" s="101" t="s">
        <v>295</v>
      </c>
    </row>
    <row r="62" spans="1:16" ht="25" x14ac:dyDescent="0.25">
      <c r="A62" s="103" t="str">
        <f t="shared" si="0"/>
        <v>S2 (326)</v>
      </c>
      <c r="B62" s="101" t="s">
        <v>72</v>
      </c>
      <c r="C62" s="182">
        <v>1987</v>
      </c>
      <c r="D62" s="97" t="s">
        <v>422</v>
      </c>
      <c r="E62" s="97" t="s">
        <v>443</v>
      </c>
      <c r="F62" s="97" t="s">
        <v>424</v>
      </c>
      <c r="G62" s="97" t="s">
        <v>432</v>
      </c>
      <c r="H62" s="101">
        <v>2</v>
      </c>
      <c r="I62" s="101" t="s">
        <v>444</v>
      </c>
      <c r="J62" s="101">
        <v>326</v>
      </c>
      <c r="K62" s="101" t="s">
        <v>445</v>
      </c>
      <c r="L62" s="97"/>
      <c r="M62" s="127">
        <v>45070</v>
      </c>
      <c r="N62" s="127"/>
      <c r="O62" s="101" t="s">
        <v>294</v>
      </c>
      <c r="P62" s="101" t="s">
        <v>295</v>
      </c>
    </row>
    <row r="63" spans="1:16" ht="25" x14ac:dyDescent="0.25">
      <c r="A63" s="103" t="str">
        <f t="shared" si="0"/>
        <v>T1 (327)</v>
      </c>
      <c r="B63" s="101" t="s">
        <v>72</v>
      </c>
      <c r="C63" s="182">
        <v>1987</v>
      </c>
      <c r="D63" s="97" t="s">
        <v>422</v>
      </c>
      <c r="E63" s="97" t="s">
        <v>431</v>
      </c>
      <c r="F63" s="97" t="s">
        <v>424</v>
      </c>
      <c r="G63" s="97" t="s">
        <v>432</v>
      </c>
      <c r="H63" s="101">
        <v>2</v>
      </c>
      <c r="I63" s="101" t="s">
        <v>446</v>
      </c>
      <c r="J63" s="101">
        <v>327</v>
      </c>
      <c r="K63" s="101" t="s">
        <v>447</v>
      </c>
      <c r="L63" s="97"/>
      <c r="M63" s="127">
        <v>45070</v>
      </c>
      <c r="N63" s="127"/>
      <c r="O63" s="101" t="s">
        <v>294</v>
      </c>
      <c r="P63" s="101" t="s">
        <v>295</v>
      </c>
    </row>
    <row r="64" spans="1:16" ht="25" x14ac:dyDescent="0.25">
      <c r="A64" s="103" t="str">
        <f t="shared" si="0"/>
        <v>T2 (328)</v>
      </c>
      <c r="B64" s="101" t="s">
        <v>72</v>
      </c>
      <c r="C64" s="182">
        <v>1987</v>
      </c>
      <c r="D64" s="97" t="s">
        <v>422</v>
      </c>
      <c r="E64" s="97" t="s">
        <v>443</v>
      </c>
      <c r="F64" s="97" t="s">
        <v>424</v>
      </c>
      <c r="G64" s="97" t="s">
        <v>432</v>
      </c>
      <c r="H64" s="101">
        <v>2</v>
      </c>
      <c r="I64" s="101" t="s">
        <v>448</v>
      </c>
      <c r="J64" s="101">
        <v>328</v>
      </c>
      <c r="K64" s="101" t="s">
        <v>449</v>
      </c>
      <c r="L64" s="97"/>
      <c r="M64" s="127">
        <v>45070</v>
      </c>
      <c r="N64" s="127"/>
      <c r="O64" s="101" t="s">
        <v>294</v>
      </c>
      <c r="P64" s="101" t="s">
        <v>295</v>
      </c>
    </row>
    <row r="65" spans="1:16" ht="25" x14ac:dyDescent="0.25">
      <c r="A65" s="103" t="str">
        <f t="shared" si="0"/>
        <v>U1 (329)</v>
      </c>
      <c r="B65" s="101" t="s">
        <v>72</v>
      </c>
      <c r="C65" s="182">
        <v>1987</v>
      </c>
      <c r="D65" s="97" t="s">
        <v>422</v>
      </c>
      <c r="E65" s="97" t="s">
        <v>431</v>
      </c>
      <c r="F65" s="97" t="s">
        <v>424</v>
      </c>
      <c r="G65" s="97" t="s">
        <v>432</v>
      </c>
      <c r="H65" s="101">
        <v>2</v>
      </c>
      <c r="I65" s="101" t="s">
        <v>450</v>
      </c>
      <c r="J65" s="101">
        <v>329</v>
      </c>
      <c r="K65" s="101" t="s">
        <v>451</v>
      </c>
      <c r="L65" s="97"/>
      <c r="M65" s="127">
        <v>45070</v>
      </c>
      <c r="N65" s="127"/>
      <c r="O65" s="101" t="s">
        <v>294</v>
      </c>
      <c r="P65" s="101" t="s">
        <v>295</v>
      </c>
    </row>
    <row r="66" spans="1:16" ht="25" x14ac:dyDescent="0.25">
      <c r="A66" s="103" t="str">
        <f t="shared" si="0"/>
        <v>U2 (330)</v>
      </c>
      <c r="B66" s="101" t="s">
        <v>72</v>
      </c>
      <c r="C66" s="182">
        <v>1987</v>
      </c>
      <c r="D66" s="97" t="s">
        <v>422</v>
      </c>
      <c r="E66" s="97" t="s">
        <v>443</v>
      </c>
      <c r="F66" s="97" t="s">
        <v>424</v>
      </c>
      <c r="G66" s="97" t="s">
        <v>432</v>
      </c>
      <c r="H66" s="101">
        <v>2</v>
      </c>
      <c r="I66" s="101" t="s">
        <v>452</v>
      </c>
      <c r="J66" s="101">
        <v>330</v>
      </c>
      <c r="K66" s="101" t="s">
        <v>453</v>
      </c>
      <c r="L66" s="97"/>
      <c r="M66" s="127">
        <v>45070</v>
      </c>
      <c r="N66" s="127"/>
      <c r="O66" s="101" t="s">
        <v>294</v>
      </c>
      <c r="P66" s="101" t="s">
        <v>295</v>
      </c>
    </row>
    <row r="67" spans="1:16" ht="25" x14ac:dyDescent="0.25">
      <c r="A67" s="103" t="str">
        <f t="shared" si="0"/>
        <v>Q1_06 (331)</v>
      </c>
      <c r="B67" s="101" t="s">
        <v>72</v>
      </c>
      <c r="C67" s="182">
        <v>2006</v>
      </c>
      <c r="D67" s="97" t="s">
        <v>422</v>
      </c>
      <c r="E67" s="97" t="s">
        <v>454</v>
      </c>
      <c r="F67" s="97" t="s">
        <v>424</v>
      </c>
      <c r="G67" s="97" t="s">
        <v>432</v>
      </c>
      <c r="H67" s="101">
        <v>1</v>
      </c>
      <c r="I67" s="101" t="s">
        <v>455</v>
      </c>
      <c r="J67" s="101">
        <v>331</v>
      </c>
      <c r="K67" s="101" t="s">
        <v>456</v>
      </c>
      <c r="L67" s="97"/>
      <c r="M67" s="127">
        <v>45070</v>
      </c>
      <c r="N67" s="127"/>
      <c r="O67" s="101" t="s">
        <v>294</v>
      </c>
      <c r="P67" s="101" t="s">
        <v>295</v>
      </c>
    </row>
    <row r="68" spans="1:16" ht="25" x14ac:dyDescent="0.25">
      <c r="A68" s="103" t="str">
        <f t="shared" si="0"/>
        <v>Q2_06 (332)</v>
      </c>
      <c r="B68" s="101" t="s">
        <v>72</v>
      </c>
      <c r="C68" s="182">
        <v>2006</v>
      </c>
      <c r="D68" s="97" t="s">
        <v>422</v>
      </c>
      <c r="E68" s="97" t="s">
        <v>457</v>
      </c>
      <c r="F68" s="97" t="s">
        <v>424</v>
      </c>
      <c r="G68" s="97" t="s">
        <v>432</v>
      </c>
      <c r="H68" s="101">
        <v>1</v>
      </c>
      <c r="I68" s="101" t="s">
        <v>458</v>
      </c>
      <c r="J68" s="101">
        <v>332</v>
      </c>
      <c r="K68" s="101" t="s">
        <v>459</v>
      </c>
      <c r="L68" s="97"/>
      <c r="M68" s="127">
        <v>45070</v>
      </c>
      <c r="N68" s="127"/>
      <c r="O68" s="101" t="s">
        <v>294</v>
      </c>
      <c r="P68" s="101" t="s">
        <v>295</v>
      </c>
    </row>
    <row r="69" spans="1:16" ht="25" x14ac:dyDescent="0.25">
      <c r="A69" s="103" t="str">
        <f t="shared" si="0"/>
        <v>R1_06 (333)</v>
      </c>
      <c r="B69" s="101" t="s">
        <v>72</v>
      </c>
      <c r="C69" s="182">
        <v>2006</v>
      </c>
      <c r="D69" s="97" t="s">
        <v>422</v>
      </c>
      <c r="E69" s="97" t="s">
        <v>460</v>
      </c>
      <c r="F69" s="97" t="s">
        <v>424</v>
      </c>
      <c r="G69" s="97" t="s">
        <v>425</v>
      </c>
      <c r="H69" s="101">
        <v>1</v>
      </c>
      <c r="I69" s="101" t="s">
        <v>461</v>
      </c>
      <c r="J69" s="101">
        <v>333</v>
      </c>
      <c r="K69" s="101" t="s">
        <v>462</v>
      </c>
      <c r="L69" s="97"/>
      <c r="M69" s="127">
        <v>45070</v>
      </c>
      <c r="N69" s="127"/>
      <c r="O69" s="101" t="s">
        <v>294</v>
      </c>
      <c r="P69" s="101" t="s">
        <v>295</v>
      </c>
    </row>
    <row r="70" spans="1:16" ht="25" x14ac:dyDescent="0.25">
      <c r="A70" s="103" t="str">
        <f t="shared" si="0"/>
        <v>R2_06 (334)</v>
      </c>
      <c r="B70" s="101" t="s">
        <v>72</v>
      </c>
      <c r="C70" s="182">
        <v>2006</v>
      </c>
      <c r="D70" s="97" t="s">
        <v>422</v>
      </c>
      <c r="E70" s="97" t="s">
        <v>463</v>
      </c>
      <c r="F70" s="97" t="s">
        <v>424</v>
      </c>
      <c r="G70" s="97" t="s">
        <v>425</v>
      </c>
      <c r="H70" s="101">
        <v>1</v>
      </c>
      <c r="I70" s="101" t="s">
        <v>464</v>
      </c>
      <c r="J70" s="101">
        <v>334</v>
      </c>
      <c r="K70" s="101" t="s">
        <v>465</v>
      </c>
      <c r="L70" s="97"/>
      <c r="M70" s="127">
        <v>45070</v>
      </c>
      <c r="N70" s="127"/>
      <c r="O70" s="101" t="s">
        <v>294</v>
      </c>
      <c r="P70" s="101" t="s">
        <v>295</v>
      </c>
    </row>
    <row r="71" spans="1:16" ht="25" x14ac:dyDescent="0.25">
      <c r="A71" s="103" t="str">
        <f t="shared" si="0"/>
        <v>Q_15 (335)</v>
      </c>
      <c r="B71" s="101" t="s">
        <v>72</v>
      </c>
      <c r="C71" s="182">
        <v>2015</v>
      </c>
      <c r="D71" s="97" t="s">
        <v>422</v>
      </c>
      <c r="E71" s="97" t="s">
        <v>466</v>
      </c>
      <c r="F71" s="97" t="s">
        <v>424</v>
      </c>
      <c r="G71" s="97" t="s">
        <v>467</v>
      </c>
      <c r="H71" s="101">
        <v>0</v>
      </c>
      <c r="I71" s="101" t="s">
        <v>468</v>
      </c>
      <c r="J71" s="101">
        <v>335</v>
      </c>
      <c r="K71" s="101" t="s">
        <v>469</v>
      </c>
      <c r="L71" s="97"/>
      <c r="M71" s="127">
        <v>45070</v>
      </c>
      <c r="N71" s="127"/>
      <c r="O71" s="101" t="s">
        <v>294</v>
      </c>
      <c r="P71" s="101" t="s">
        <v>295</v>
      </c>
    </row>
    <row r="72" spans="1:16" ht="25" x14ac:dyDescent="0.25">
      <c r="A72" s="103" t="str">
        <f t="shared" si="0"/>
        <v>R_15 (336)</v>
      </c>
      <c r="B72" s="101" t="s">
        <v>72</v>
      </c>
      <c r="C72" s="182">
        <v>2015</v>
      </c>
      <c r="D72" s="97" t="s">
        <v>422</v>
      </c>
      <c r="E72" s="97" t="s">
        <v>460</v>
      </c>
      <c r="F72" s="97" t="s">
        <v>424</v>
      </c>
      <c r="G72" s="97" t="s">
        <v>467</v>
      </c>
      <c r="H72" s="101">
        <v>0</v>
      </c>
      <c r="I72" s="101" t="s">
        <v>470</v>
      </c>
      <c r="J72" s="101">
        <v>336</v>
      </c>
      <c r="K72" s="101" t="s">
        <v>471</v>
      </c>
      <c r="L72" s="97"/>
      <c r="M72" s="127">
        <v>45070</v>
      </c>
      <c r="N72" s="127"/>
      <c r="O72" s="101" t="s">
        <v>294</v>
      </c>
      <c r="P72" s="101" t="s">
        <v>295</v>
      </c>
    </row>
    <row r="73" spans="1:16" ht="25" x14ac:dyDescent="0.25">
      <c r="A73" s="103" t="str">
        <f t="shared" ref="A73:A118" si="1">HYPERLINK("#'"&amp;I73 &amp; "'!A1",I73)</f>
        <v>A (401)</v>
      </c>
      <c r="B73" s="101" t="s">
        <v>72</v>
      </c>
      <c r="C73" s="182">
        <v>2015</v>
      </c>
      <c r="D73" s="97" t="s">
        <v>472</v>
      </c>
      <c r="E73" s="97" t="s">
        <v>473</v>
      </c>
      <c r="F73" s="97" t="s">
        <v>424</v>
      </c>
      <c r="G73" s="97" t="s">
        <v>474</v>
      </c>
      <c r="H73" s="101">
        <v>0</v>
      </c>
      <c r="I73" s="101" t="s">
        <v>475</v>
      </c>
      <c r="J73" s="101">
        <v>401</v>
      </c>
      <c r="K73" s="101" t="s">
        <v>476</v>
      </c>
      <c r="L73" s="187"/>
      <c r="M73" s="127">
        <v>45106</v>
      </c>
      <c r="N73" s="127"/>
      <c r="O73" s="101" t="s">
        <v>294</v>
      </c>
      <c r="P73" s="101" t="s">
        <v>295</v>
      </c>
    </row>
    <row r="74" spans="1:16" ht="25" x14ac:dyDescent="0.25">
      <c r="A74" s="103" t="str">
        <f t="shared" si="1"/>
        <v>B (402)</v>
      </c>
      <c r="B74" s="101" t="s">
        <v>72</v>
      </c>
      <c r="C74" s="182">
        <v>2015</v>
      </c>
      <c r="D74" s="97" t="s">
        <v>472</v>
      </c>
      <c r="E74" s="97" t="s">
        <v>477</v>
      </c>
      <c r="F74" s="97" t="s">
        <v>424</v>
      </c>
      <c r="G74" s="97" t="s">
        <v>467</v>
      </c>
      <c r="H74" s="101">
        <v>0</v>
      </c>
      <c r="I74" s="101" t="s">
        <v>478</v>
      </c>
      <c r="J74" s="101">
        <v>402</v>
      </c>
      <c r="K74" s="101" t="s">
        <v>479</v>
      </c>
      <c r="L74" s="187"/>
      <c r="M74" s="127">
        <v>45106</v>
      </c>
      <c r="N74" s="127"/>
      <c r="O74" s="101" t="s">
        <v>294</v>
      </c>
      <c r="P74" s="101" t="s">
        <v>295</v>
      </c>
    </row>
    <row r="75" spans="1:16" ht="25" x14ac:dyDescent="0.25">
      <c r="A75" s="103" t="str">
        <f t="shared" si="1"/>
        <v>A (403)</v>
      </c>
      <c r="B75" s="101" t="s">
        <v>72</v>
      </c>
      <c r="C75" s="182">
        <v>2015</v>
      </c>
      <c r="D75" s="97" t="s">
        <v>480</v>
      </c>
      <c r="E75" s="97" t="s">
        <v>481</v>
      </c>
      <c r="F75" s="97" t="s">
        <v>424</v>
      </c>
      <c r="G75" s="97" t="s">
        <v>482</v>
      </c>
      <c r="H75" s="101">
        <v>0</v>
      </c>
      <c r="I75" s="101" t="s">
        <v>483</v>
      </c>
      <c r="J75" s="101">
        <v>403</v>
      </c>
      <c r="K75" s="101" t="s">
        <v>476</v>
      </c>
      <c r="L75" s="97"/>
      <c r="M75" s="127">
        <v>45106</v>
      </c>
      <c r="N75" s="127"/>
      <c r="O75" s="101" t="s">
        <v>294</v>
      </c>
      <c r="P75" s="101" t="s">
        <v>295</v>
      </c>
    </row>
    <row r="76" spans="1:16" ht="25" x14ac:dyDescent="0.25">
      <c r="A76" s="103" t="str">
        <f t="shared" si="1"/>
        <v>B (404)</v>
      </c>
      <c r="B76" s="101" t="s">
        <v>72</v>
      </c>
      <c r="C76" s="182">
        <v>2015</v>
      </c>
      <c r="D76" s="97" t="s">
        <v>480</v>
      </c>
      <c r="E76" s="97" t="s">
        <v>484</v>
      </c>
      <c r="F76" s="97" t="s">
        <v>424</v>
      </c>
      <c r="G76" s="97" t="s">
        <v>482</v>
      </c>
      <c r="H76" s="101">
        <v>0</v>
      </c>
      <c r="I76" s="101" t="s">
        <v>485</v>
      </c>
      <c r="J76" s="101">
        <v>404</v>
      </c>
      <c r="K76" s="101" t="s">
        <v>479</v>
      </c>
      <c r="L76" s="97"/>
      <c r="M76" s="127">
        <v>45106</v>
      </c>
      <c r="N76" s="127"/>
      <c r="O76" s="101" t="s">
        <v>294</v>
      </c>
      <c r="P76" s="101" t="s">
        <v>295</v>
      </c>
    </row>
    <row r="77" spans="1:16" ht="25" x14ac:dyDescent="0.25">
      <c r="A77" s="103" t="str">
        <f t="shared" si="1"/>
        <v>C (405)</v>
      </c>
      <c r="B77" s="101" t="s">
        <v>72</v>
      </c>
      <c r="C77" s="182">
        <v>2015</v>
      </c>
      <c r="D77" s="97" t="s">
        <v>480</v>
      </c>
      <c r="E77" s="97" t="s">
        <v>486</v>
      </c>
      <c r="F77" s="97" t="s">
        <v>424</v>
      </c>
      <c r="G77" s="97" t="s">
        <v>487</v>
      </c>
      <c r="H77" s="101">
        <v>0</v>
      </c>
      <c r="I77" s="101" t="s">
        <v>488</v>
      </c>
      <c r="J77" s="101">
        <v>405</v>
      </c>
      <c r="K77" s="101" t="s">
        <v>489</v>
      </c>
      <c r="L77" s="97"/>
      <c r="M77" s="127">
        <v>45106</v>
      </c>
      <c r="N77" s="127"/>
      <c r="O77" s="101" t="s">
        <v>294</v>
      </c>
      <c r="P77" s="101" t="s">
        <v>295</v>
      </c>
    </row>
    <row r="78" spans="1:16" ht="25" x14ac:dyDescent="0.25">
      <c r="A78" s="103" t="str">
        <f t="shared" si="1"/>
        <v>A (406)</v>
      </c>
      <c r="B78" s="101"/>
      <c r="C78" s="183">
        <v>2006</v>
      </c>
      <c r="D78" t="s">
        <v>472</v>
      </c>
      <c r="E78" t="s">
        <v>490</v>
      </c>
      <c r="F78" t="s">
        <v>424</v>
      </c>
      <c r="G78" s="26" t="s">
        <v>491</v>
      </c>
      <c r="H78" s="101">
        <v>1</v>
      </c>
      <c r="I78" s="101" t="s">
        <v>492</v>
      </c>
      <c r="J78" s="184">
        <v>406</v>
      </c>
      <c r="K78" s="184" t="s">
        <v>476</v>
      </c>
      <c r="L78" s="187"/>
      <c r="M78" s="127">
        <v>45106</v>
      </c>
      <c r="N78" s="127"/>
      <c r="O78" s="101" t="s">
        <v>294</v>
      </c>
      <c r="P78" s="101" t="s">
        <v>295</v>
      </c>
    </row>
    <row r="79" spans="1:16" ht="25" x14ac:dyDescent="0.25">
      <c r="A79" s="103" t="str">
        <f t="shared" si="1"/>
        <v>B (407)</v>
      </c>
      <c r="B79" s="101"/>
      <c r="C79" s="183">
        <v>2006</v>
      </c>
      <c r="D79" t="s">
        <v>472</v>
      </c>
      <c r="E79" t="s">
        <v>493</v>
      </c>
      <c r="F79" t="s">
        <v>424</v>
      </c>
      <c r="G79" s="26" t="s">
        <v>491</v>
      </c>
      <c r="H79" s="101">
        <v>1</v>
      </c>
      <c r="I79" s="101" t="s">
        <v>494</v>
      </c>
      <c r="J79" s="184">
        <v>407</v>
      </c>
      <c r="K79" s="186" t="s">
        <v>479</v>
      </c>
      <c r="L79" s="187"/>
      <c r="M79" s="127">
        <v>45106</v>
      </c>
      <c r="N79" s="127"/>
      <c r="O79" s="101" t="s">
        <v>294</v>
      </c>
      <c r="P79" s="101" t="s">
        <v>295</v>
      </c>
    </row>
    <row r="80" spans="1:16" ht="25" x14ac:dyDescent="0.25">
      <c r="A80" s="103" t="str">
        <f t="shared" si="1"/>
        <v>1 (501)</v>
      </c>
      <c r="B80" s="101" t="s">
        <v>72</v>
      </c>
      <c r="C80" s="182">
        <v>1987</v>
      </c>
      <c r="D80" s="97" t="s">
        <v>495</v>
      </c>
      <c r="E80" s="97" t="s">
        <v>496</v>
      </c>
      <c r="F80" s="97" t="s">
        <v>424</v>
      </c>
      <c r="G80" s="97" t="s">
        <v>497</v>
      </c>
      <c r="H80" s="101">
        <v>2</v>
      </c>
      <c r="I80" s="101" t="s">
        <v>498</v>
      </c>
      <c r="J80" s="101">
        <v>501</v>
      </c>
      <c r="K80" s="101" t="s">
        <v>499</v>
      </c>
      <c r="L80" s="97"/>
      <c r="M80" s="127">
        <v>45135</v>
      </c>
      <c r="N80" s="127">
        <v>45135</v>
      </c>
      <c r="O80" s="101" t="s">
        <v>294</v>
      </c>
      <c r="P80" s="101" t="s">
        <v>295</v>
      </c>
    </row>
    <row r="81" spans="1:16" ht="38" customHeight="1" x14ac:dyDescent="0.25">
      <c r="A81" s="103" t="str">
        <f t="shared" si="1"/>
        <v>2 (502)</v>
      </c>
      <c r="B81" s="101" t="s">
        <v>72</v>
      </c>
      <c r="C81" s="182" t="s">
        <v>500</v>
      </c>
      <c r="D81" s="97" t="s">
        <v>495</v>
      </c>
      <c r="E81" s="97" t="s">
        <v>501</v>
      </c>
      <c r="F81" s="97" t="s">
        <v>424</v>
      </c>
      <c r="G81" s="97" t="s">
        <v>497</v>
      </c>
      <c r="H81" s="101">
        <v>0</v>
      </c>
      <c r="I81" s="101" t="s">
        <v>502</v>
      </c>
      <c r="J81" s="101">
        <v>502</v>
      </c>
      <c r="K81" s="101" t="s">
        <v>503</v>
      </c>
      <c r="L81" s="97"/>
      <c r="M81" s="127">
        <v>45135</v>
      </c>
      <c r="N81" s="127">
        <v>45135</v>
      </c>
      <c r="O81" s="101" t="s">
        <v>294</v>
      </c>
      <c r="P81" s="101" t="s">
        <v>295</v>
      </c>
    </row>
    <row r="82" spans="1:16" ht="34.4" customHeight="1" x14ac:dyDescent="0.25">
      <c r="A82" s="103" t="str">
        <f t="shared" si="1"/>
        <v>3 (503)</v>
      </c>
      <c r="B82" s="101" t="s">
        <v>72</v>
      </c>
      <c r="C82" s="182" t="s">
        <v>504</v>
      </c>
      <c r="D82" s="97" t="s">
        <v>495</v>
      </c>
      <c r="E82" s="97" t="s">
        <v>505</v>
      </c>
      <c r="F82" s="97" t="s">
        <v>424</v>
      </c>
      <c r="G82" s="97" t="s">
        <v>497</v>
      </c>
      <c r="H82" s="101">
        <v>0</v>
      </c>
      <c r="I82" s="101" t="s">
        <v>506</v>
      </c>
      <c r="J82" s="101">
        <v>503</v>
      </c>
      <c r="K82" s="101" t="s">
        <v>507</v>
      </c>
      <c r="L82" s="97"/>
      <c r="M82" s="127">
        <v>45135</v>
      </c>
      <c r="N82" s="127">
        <v>45135</v>
      </c>
      <c r="O82" s="101" t="s">
        <v>294</v>
      </c>
      <c r="P82" s="101" t="s">
        <v>295</v>
      </c>
    </row>
    <row r="83" spans="1:16" ht="37.5" x14ac:dyDescent="0.25">
      <c r="A83" s="103">
        <f t="shared" si="1"/>
        <v>504</v>
      </c>
      <c r="B83" s="101" t="s">
        <v>72</v>
      </c>
      <c r="C83" s="182">
        <v>2006</v>
      </c>
      <c r="D83" s="97" t="s">
        <v>508</v>
      </c>
      <c r="E83" s="97" t="s">
        <v>509</v>
      </c>
      <c r="F83" s="97" t="s">
        <v>424</v>
      </c>
      <c r="G83" s="97" t="s">
        <v>510</v>
      </c>
      <c r="H83" s="101">
        <v>1</v>
      </c>
      <c r="I83" s="101">
        <v>504</v>
      </c>
      <c r="J83" s="101">
        <v>504</v>
      </c>
      <c r="K83" s="101" t="s">
        <v>511</v>
      </c>
      <c r="L83" s="97"/>
      <c r="M83" s="127">
        <v>45135</v>
      </c>
      <c r="N83" s="127">
        <v>45135</v>
      </c>
      <c r="O83" s="101" t="s">
        <v>294</v>
      </c>
      <c r="P83" s="101" t="s">
        <v>295</v>
      </c>
    </row>
    <row r="84" spans="1:16" ht="25" x14ac:dyDescent="0.25">
      <c r="A84" s="103" t="str">
        <f t="shared" si="1"/>
        <v>Table 1 (505)</v>
      </c>
      <c r="B84" s="101" t="s">
        <v>72</v>
      </c>
      <c r="C84" s="182">
        <v>1987</v>
      </c>
      <c r="D84" s="97" t="s">
        <v>512</v>
      </c>
      <c r="E84" s="97" t="s">
        <v>513</v>
      </c>
      <c r="F84" s="97" t="s">
        <v>424</v>
      </c>
      <c r="G84" s="97" t="s">
        <v>491</v>
      </c>
      <c r="H84" s="101">
        <v>2</v>
      </c>
      <c r="I84" s="101" t="s">
        <v>514</v>
      </c>
      <c r="J84" s="101">
        <v>505</v>
      </c>
      <c r="K84" s="101" t="s">
        <v>499</v>
      </c>
      <c r="L84" s="133"/>
      <c r="M84" s="127">
        <v>45019</v>
      </c>
      <c r="N84" s="127">
        <v>45019</v>
      </c>
      <c r="O84" s="101" t="s">
        <v>294</v>
      </c>
      <c r="P84" s="101" t="s">
        <v>295</v>
      </c>
    </row>
    <row r="85" spans="1:16" ht="37.5" x14ac:dyDescent="0.25">
      <c r="A85" s="103" t="str">
        <f t="shared" si="1"/>
        <v>Table 2 (506)</v>
      </c>
      <c r="B85" s="101" t="s">
        <v>72</v>
      </c>
      <c r="C85" s="182">
        <v>1987</v>
      </c>
      <c r="D85" s="97" t="s">
        <v>512</v>
      </c>
      <c r="E85" s="97" t="s">
        <v>515</v>
      </c>
      <c r="F85" s="97" t="s">
        <v>424</v>
      </c>
      <c r="G85" s="97" t="s">
        <v>491</v>
      </c>
      <c r="H85" s="101">
        <v>2</v>
      </c>
      <c r="I85" s="101" t="s">
        <v>516</v>
      </c>
      <c r="J85" s="101">
        <v>506</v>
      </c>
      <c r="K85" s="101" t="s">
        <v>503</v>
      </c>
      <c r="L85" s="133"/>
      <c r="M85" s="127">
        <v>45019</v>
      </c>
      <c r="N85" s="127">
        <v>45019</v>
      </c>
      <c r="O85" s="101" t="s">
        <v>294</v>
      </c>
      <c r="P85" s="101" t="s">
        <v>295</v>
      </c>
    </row>
    <row r="86" spans="1:16" ht="25" x14ac:dyDescent="0.25">
      <c r="A86" s="103" t="str">
        <f t="shared" si="1"/>
        <v>Table 3 (507)</v>
      </c>
      <c r="B86" s="101" t="s">
        <v>72</v>
      </c>
      <c r="C86" s="182">
        <v>1987</v>
      </c>
      <c r="D86" s="97" t="s">
        <v>512</v>
      </c>
      <c r="E86" s="97" t="s">
        <v>517</v>
      </c>
      <c r="F86" s="97" t="s">
        <v>424</v>
      </c>
      <c r="G86" s="97" t="s">
        <v>491</v>
      </c>
      <c r="H86" s="101">
        <v>2</v>
      </c>
      <c r="I86" s="101" t="s">
        <v>518</v>
      </c>
      <c r="J86" s="101">
        <v>507</v>
      </c>
      <c r="K86" s="101" t="s">
        <v>507</v>
      </c>
      <c r="L86" s="133"/>
      <c r="M86" s="127">
        <v>45019</v>
      </c>
      <c r="N86" s="127">
        <v>45019</v>
      </c>
      <c r="O86" s="101" t="s">
        <v>294</v>
      </c>
      <c r="P86" s="101" t="s">
        <v>295</v>
      </c>
    </row>
    <row r="87" spans="1:16" ht="25" x14ac:dyDescent="0.25">
      <c r="A87" s="103" t="str">
        <f>HYPERLINK("#'"&amp;I87 &amp; "'!A1",I87)</f>
        <v>Table 4 (508)</v>
      </c>
      <c r="B87" s="101" t="s">
        <v>72</v>
      </c>
      <c r="C87" s="182" t="s">
        <v>504</v>
      </c>
      <c r="D87" s="97" t="s">
        <v>495</v>
      </c>
      <c r="E87" s="97" t="s">
        <v>519</v>
      </c>
      <c r="F87" s="97" t="s">
        <v>424</v>
      </c>
      <c r="G87" s="97" t="s">
        <v>520</v>
      </c>
      <c r="H87" s="101">
        <v>2</v>
      </c>
      <c r="I87" s="101" t="s">
        <v>521</v>
      </c>
      <c r="J87" s="101">
        <v>508</v>
      </c>
      <c r="K87" s="101" t="s">
        <v>522</v>
      </c>
      <c r="L87" s="97"/>
      <c r="M87" s="127">
        <v>45737</v>
      </c>
      <c r="N87" s="127"/>
      <c r="O87" s="101" t="s">
        <v>294</v>
      </c>
      <c r="P87" s="101" t="s">
        <v>295</v>
      </c>
    </row>
    <row r="88" spans="1:16" ht="25" x14ac:dyDescent="0.25">
      <c r="A88" s="103" t="str">
        <f t="shared" si="1"/>
        <v>A_87 (601)</v>
      </c>
      <c r="B88" s="101" t="s">
        <v>72</v>
      </c>
      <c r="C88" s="182">
        <v>1987</v>
      </c>
      <c r="D88" s="97" t="s">
        <v>523</v>
      </c>
      <c r="E88" s="97" t="s">
        <v>524</v>
      </c>
      <c r="F88" s="97" t="s">
        <v>424</v>
      </c>
      <c r="G88" s="97" t="s">
        <v>291</v>
      </c>
      <c r="H88" s="101">
        <v>2</v>
      </c>
      <c r="I88" s="101" t="s">
        <v>525</v>
      </c>
      <c r="J88" s="101">
        <v>601</v>
      </c>
      <c r="K88" s="101" t="s">
        <v>526</v>
      </c>
      <c r="L88" s="97"/>
      <c r="M88" s="127">
        <v>45135</v>
      </c>
      <c r="N88" s="127">
        <v>45135</v>
      </c>
      <c r="O88" s="101" t="s">
        <v>294</v>
      </c>
      <c r="P88" s="101" t="s">
        <v>295</v>
      </c>
    </row>
    <row r="89" spans="1:16" ht="25" x14ac:dyDescent="0.25">
      <c r="A89" s="103" t="str">
        <f t="shared" si="1"/>
        <v>A_06 (602)</v>
      </c>
      <c r="B89" s="101" t="s">
        <v>72</v>
      </c>
      <c r="C89" s="182">
        <v>2006</v>
      </c>
      <c r="D89" s="97" t="s">
        <v>523</v>
      </c>
      <c r="E89" s="97" t="s">
        <v>524</v>
      </c>
      <c r="F89" s="97" t="s">
        <v>424</v>
      </c>
      <c r="G89" s="97" t="s">
        <v>291</v>
      </c>
      <c r="H89" s="101">
        <v>1</v>
      </c>
      <c r="I89" s="101" t="s">
        <v>527</v>
      </c>
      <c r="J89" s="101">
        <v>602</v>
      </c>
      <c r="K89" s="101" t="s">
        <v>528</v>
      </c>
      <c r="L89" s="97"/>
      <c r="M89" s="127">
        <v>45135</v>
      </c>
      <c r="N89" s="127">
        <v>45135</v>
      </c>
      <c r="O89" s="101" t="s">
        <v>294</v>
      </c>
      <c r="P89" s="101" t="s">
        <v>295</v>
      </c>
    </row>
    <row r="90" spans="1:16" ht="25" x14ac:dyDescent="0.25">
      <c r="A90" s="103" t="str">
        <f t="shared" si="1"/>
        <v>A_15_65 (603)</v>
      </c>
      <c r="B90" s="101" t="s">
        <v>72</v>
      </c>
      <c r="C90" s="182">
        <v>2015</v>
      </c>
      <c r="D90" s="97" t="s">
        <v>523</v>
      </c>
      <c r="E90" s="97" t="s">
        <v>524</v>
      </c>
      <c r="F90" s="97" t="s">
        <v>424</v>
      </c>
      <c r="G90" s="97" t="s">
        <v>291</v>
      </c>
      <c r="H90" s="101">
        <v>0</v>
      </c>
      <c r="I90" s="101" t="s">
        <v>529</v>
      </c>
      <c r="J90" s="101">
        <v>603</v>
      </c>
      <c r="K90" s="101" t="s">
        <v>530</v>
      </c>
      <c r="L90" s="97"/>
      <c r="M90" s="127">
        <v>45135</v>
      </c>
      <c r="N90" s="127">
        <v>45135</v>
      </c>
      <c r="O90" s="101" t="s">
        <v>294</v>
      </c>
      <c r="P90" s="101" t="s">
        <v>295</v>
      </c>
    </row>
    <row r="91" spans="1:16" ht="25" x14ac:dyDescent="0.25">
      <c r="A91" s="103" t="str">
        <f t="shared" si="1"/>
        <v>A_15_66 (604)</v>
      </c>
      <c r="B91" s="101" t="s">
        <v>72</v>
      </c>
      <c r="C91" s="182">
        <v>2015</v>
      </c>
      <c r="D91" s="97" t="s">
        <v>523</v>
      </c>
      <c r="E91" s="97" t="s">
        <v>524</v>
      </c>
      <c r="F91" s="97" t="s">
        <v>424</v>
      </c>
      <c r="G91" s="97" t="s">
        <v>291</v>
      </c>
      <c r="H91" s="101">
        <v>0</v>
      </c>
      <c r="I91" s="101" t="s">
        <v>531</v>
      </c>
      <c r="J91" s="101">
        <v>604</v>
      </c>
      <c r="K91" s="101" t="s">
        <v>532</v>
      </c>
      <c r="L91" s="97"/>
      <c r="M91" s="127">
        <v>45135</v>
      </c>
      <c r="N91" s="127">
        <v>45135</v>
      </c>
      <c r="O91" s="101" t="s">
        <v>294</v>
      </c>
      <c r="P91" s="101" t="s">
        <v>295</v>
      </c>
    </row>
    <row r="92" spans="1:16" ht="25" x14ac:dyDescent="0.25">
      <c r="A92" s="103" t="str">
        <f t="shared" si="1"/>
        <v>A_15_67 (605)</v>
      </c>
      <c r="B92" s="101" t="s">
        <v>72</v>
      </c>
      <c r="C92" s="182">
        <v>2015</v>
      </c>
      <c r="D92" s="97" t="s">
        <v>523</v>
      </c>
      <c r="E92" s="97" t="s">
        <v>524</v>
      </c>
      <c r="F92" s="97" t="s">
        <v>424</v>
      </c>
      <c r="G92" s="97" t="s">
        <v>291</v>
      </c>
      <c r="H92" s="101">
        <v>0</v>
      </c>
      <c r="I92" s="101" t="s">
        <v>533</v>
      </c>
      <c r="J92" s="101">
        <v>605</v>
      </c>
      <c r="K92" s="101" t="s">
        <v>534</v>
      </c>
      <c r="L92" s="97"/>
      <c r="M92" s="127">
        <v>45135</v>
      </c>
      <c r="N92" s="127">
        <v>45135</v>
      </c>
      <c r="O92" s="101" t="s">
        <v>294</v>
      </c>
      <c r="P92" s="101" t="s">
        <v>295</v>
      </c>
    </row>
    <row r="93" spans="1:16" ht="25" x14ac:dyDescent="0.25">
      <c r="A93" s="103" t="str">
        <f t="shared" si="1"/>
        <v>A_15_68 (606)</v>
      </c>
      <c r="B93" s="101" t="s">
        <v>72</v>
      </c>
      <c r="C93" s="182">
        <v>2015</v>
      </c>
      <c r="D93" s="97" t="s">
        <v>523</v>
      </c>
      <c r="E93" s="97" t="s">
        <v>524</v>
      </c>
      <c r="F93" s="97" t="s">
        <v>424</v>
      </c>
      <c r="G93" s="97" t="s">
        <v>291</v>
      </c>
      <c r="H93" s="101">
        <v>0</v>
      </c>
      <c r="I93" s="101" t="s">
        <v>535</v>
      </c>
      <c r="J93" s="101">
        <v>606</v>
      </c>
      <c r="K93" s="101" t="s">
        <v>536</v>
      </c>
      <c r="L93" s="97"/>
      <c r="M93" s="127">
        <v>45135</v>
      </c>
      <c r="N93" s="127">
        <v>45135</v>
      </c>
      <c r="O93" s="101" t="s">
        <v>294</v>
      </c>
      <c r="P93" s="101" t="s">
        <v>295</v>
      </c>
    </row>
    <row r="94" spans="1:16" ht="25" x14ac:dyDescent="0.25">
      <c r="A94" s="103" t="str">
        <f t="shared" si="1"/>
        <v>B_87 (607)</v>
      </c>
      <c r="B94" s="101" t="s">
        <v>72</v>
      </c>
      <c r="C94" s="182">
        <v>1987</v>
      </c>
      <c r="D94" s="97" t="s">
        <v>523</v>
      </c>
      <c r="E94" s="97" t="s">
        <v>537</v>
      </c>
      <c r="F94" s="97" t="s">
        <v>424</v>
      </c>
      <c r="G94" s="97" t="s">
        <v>425</v>
      </c>
      <c r="H94" s="101">
        <v>2</v>
      </c>
      <c r="I94" s="101" t="s">
        <v>538</v>
      </c>
      <c r="J94" s="101">
        <v>607</v>
      </c>
      <c r="K94" s="101" t="s">
        <v>539</v>
      </c>
      <c r="L94" s="97"/>
      <c r="M94" s="127">
        <v>45135</v>
      </c>
      <c r="N94" s="127">
        <v>45135</v>
      </c>
      <c r="O94" s="101" t="s">
        <v>294</v>
      </c>
      <c r="P94" s="101" t="s">
        <v>295</v>
      </c>
    </row>
    <row r="95" spans="1:16" ht="25" x14ac:dyDescent="0.25">
      <c r="A95" s="103" t="str">
        <f t="shared" si="1"/>
        <v>C_87 (608)</v>
      </c>
      <c r="B95" s="101" t="s">
        <v>72</v>
      </c>
      <c r="C95" s="182">
        <v>1987</v>
      </c>
      <c r="D95" s="97" t="s">
        <v>523</v>
      </c>
      <c r="E95" s="97" t="s">
        <v>540</v>
      </c>
      <c r="F95" s="97" t="s">
        <v>424</v>
      </c>
      <c r="G95" s="97" t="s">
        <v>425</v>
      </c>
      <c r="H95" s="101">
        <v>2</v>
      </c>
      <c r="I95" s="101" t="s">
        <v>541</v>
      </c>
      <c r="J95" s="101">
        <v>608</v>
      </c>
      <c r="K95" s="101" t="s">
        <v>542</v>
      </c>
      <c r="L95" s="97"/>
      <c r="M95" s="127">
        <v>45135</v>
      </c>
      <c r="N95" s="127">
        <v>45135</v>
      </c>
      <c r="O95" s="101" t="s">
        <v>294</v>
      </c>
      <c r="P95" s="101" t="s">
        <v>295</v>
      </c>
    </row>
    <row r="96" spans="1:16" ht="25" x14ac:dyDescent="0.25">
      <c r="A96" s="103" t="str">
        <f t="shared" si="1"/>
        <v>G_87 (609)</v>
      </c>
      <c r="B96" s="101" t="s">
        <v>72</v>
      </c>
      <c r="C96" s="182">
        <v>1987</v>
      </c>
      <c r="D96" s="97" t="s">
        <v>543</v>
      </c>
      <c r="E96" s="97" t="s">
        <v>544</v>
      </c>
      <c r="F96" s="97" t="s">
        <v>424</v>
      </c>
      <c r="G96" s="97" t="s">
        <v>291</v>
      </c>
      <c r="H96" s="101">
        <v>2</v>
      </c>
      <c r="I96" s="101" t="s">
        <v>545</v>
      </c>
      <c r="J96" s="101">
        <v>609</v>
      </c>
      <c r="K96" s="101" t="s">
        <v>546</v>
      </c>
      <c r="L96" s="97"/>
      <c r="M96" s="127">
        <v>45135</v>
      </c>
      <c r="N96" s="127">
        <v>45135</v>
      </c>
      <c r="O96" s="101" t="s">
        <v>547</v>
      </c>
      <c r="P96" s="101" t="s">
        <v>295</v>
      </c>
    </row>
    <row r="97" spans="1:16" ht="25" x14ac:dyDescent="0.25">
      <c r="A97" s="103" t="str">
        <f t="shared" si="1"/>
        <v>H_87 (610)</v>
      </c>
      <c r="B97" s="101" t="s">
        <v>72</v>
      </c>
      <c r="C97" s="182">
        <v>1987</v>
      </c>
      <c r="D97" s="97" t="s">
        <v>543</v>
      </c>
      <c r="E97" s="97" t="s">
        <v>548</v>
      </c>
      <c r="F97" s="97" t="s">
        <v>424</v>
      </c>
      <c r="G97" s="97" t="s">
        <v>291</v>
      </c>
      <c r="H97" s="101">
        <v>2</v>
      </c>
      <c r="I97" s="101" t="s">
        <v>549</v>
      </c>
      <c r="J97" s="101">
        <v>610</v>
      </c>
      <c r="K97" s="101" t="s">
        <v>550</v>
      </c>
      <c r="L97" s="97"/>
      <c r="M97" s="127">
        <v>45135</v>
      </c>
      <c r="N97" s="127">
        <v>45135</v>
      </c>
      <c r="O97" s="101" t="s">
        <v>547</v>
      </c>
      <c r="P97" s="101" t="s">
        <v>295</v>
      </c>
    </row>
    <row r="98" spans="1:16" ht="25" x14ac:dyDescent="0.25">
      <c r="A98" s="103" t="str">
        <f t="shared" si="1"/>
        <v>F_06 (611)</v>
      </c>
      <c r="B98" s="101" t="s">
        <v>72</v>
      </c>
      <c r="C98" s="182">
        <v>2006</v>
      </c>
      <c r="D98" s="97" t="s">
        <v>543</v>
      </c>
      <c r="E98" s="97" t="s">
        <v>551</v>
      </c>
      <c r="F98" s="97" t="s">
        <v>424</v>
      </c>
      <c r="G98" s="97" t="s">
        <v>291</v>
      </c>
      <c r="H98" s="101">
        <v>1</v>
      </c>
      <c r="I98" s="101" t="s">
        <v>552</v>
      </c>
      <c r="J98" s="101">
        <v>611</v>
      </c>
      <c r="K98" s="101" t="s">
        <v>553</v>
      </c>
      <c r="L98" s="97"/>
      <c r="M98" s="127">
        <v>45135</v>
      </c>
      <c r="N98" s="127">
        <v>45135</v>
      </c>
      <c r="O98" s="101" t="s">
        <v>547</v>
      </c>
      <c r="P98" s="101" t="s">
        <v>295</v>
      </c>
    </row>
    <row r="99" spans="1:16" ht="25" x14ac:dyDescent="0.25">
      <c r="A99" s="103" t="str">
        <f t="shared" si="1"/>
        <v>G_06 (612)</v>
      </c>
      <c r="B99" s="101" t="s">
        <v>72</v>
      </c>
      <c r="C99" s="182">
        <v>2006</v>
      </c>
      <c r="D99" s="97" t="s">
        <v>543</v>
      </c>
      <c r="E99" s="97" t="s">
        <v>554</v>
      </c>
      <c r="F99" s="97" t="s">
        <v>424</v>
      </c>
      <c r="G99" s="97" t="s">
        <v>291</v>
      </c>
      <c r="H99" s="101">
        <v>1</v>
      </c>
      <c r="I99" s="101" t="s">
        <v>555</v>
      </c>
      <c r="J99" s="101">
        <v>612</v>
      </c>
      <c r="K99" s="101" t="s">
        <v>556</v>
      </c>
      <c r="L99" s="97"/>
      <c r="M99" s="127">
        <v>45135</v>
      </c>
      <c r="N99" s="127">
        <v>45135</v>
      </c>
      <c r="O99" s="101" t="s">
        <v>547</v>
      </c>
      <c r="P99" s="101" t="s">
        <v>295</v>
      </c>
    </row>
    <row r="100" spans="1:16" ht="25" x14ac:dyDescent="0.25">
      <c r="A100" s="103" t="str">
        <f t="shared" si="1"/>
        <v>F_15 (613)</v>
      </c>
      <c r="B100" s="101" t="s">
        <v>72</v>
      </c>
      <c r="C100" s="182">
        <v>2015</v>
      </c>
      <c r="D100" s="97" t="s">
        <v>543</v>
      </c>
      <c r="E100" s="97" t="s">
        <v>551</v>
      </c>
      <c r="F100" s="97" t="s">
        <v>424</v>
      </c>
      <c r="G100" s="97" t="s">
        <v>291</v>
      </c>
      <c r="H100" s="101">
        <v>0</v>
      </c>
      <c r="I100" s="101" t="s">
        <v>557</v>
      </c>
      <c r="J100" s="101">
        <v>613</v>
      </c>
      <c r="K100" s="101" t="s">
        <v>558</v>
      </c>
      <c r="L100" s="97"/>
      <c r="M100" s="127">
        <v>45135</v>
      </c>
      <c r="N100" s="127">
        <v>45135</v>
      </c>
      <c r="O100" s="101" t="s">
        <v>547</v>
      </c>
      <c r="P100" s="101" t="s">
        <v>295</v>
      </c>
    </row>
    <row r="101" spans="1:16" ht="25" x14ac:dyDescent="0.25">
      <c r="A101" s="103" t="str">
        <f t="shared" si="1"/>
        <v>G_15 (614)</v>
      </c>
      <c r="B101" s="101" t="s">
        <v>72</v>
      </c>
      <c r="C101" s="182">
        <v>2015</v>
      </c>
      <c r="D101" s="97" t="s">
        <v>543</v>
      </c>
      <c r="E101" s="97" t="s">
        <v>554</v>
      </c>
      <c r="F101" s="97" t="s">
        <v>424</v>
      </c>
      <c r="G101" s="97" t="s">
        <v>291</v>
      </c>
      <c r="H101" s="101">
        <v>0</v>
      </c>
      <c r="I101" s="101" t="s">
        <v>559</v>
      </c>
      <c r="J101" s="101">
        <v>614</v>
      </c>
      <c r="K101" s="101" t="s">
        <v>560</v>
      </c>
      <c r="L101" s="97"/>
      <c r="M101" s="127">
        <v>45135</v>
      </c>
      <c r="N101" s="127">
        <v>45135</v>
      </c>
      <c r="O101" s="101" t="s">
        <v>547</v>
      </c>
      <c r="P101" s="101" t="s">
        <v>295</v>
      </c>
    </row>
    <row r="102" spans="1:16" ht="25" x14ac:dyDescent="0.25">
      <c r="A102" s="103" t="str">
        <f t="shared" si="1"/>
        <v>D1_87 (615)</v>
      </c>
      <c r="B102" s="101" t="s">
        <v>72</v>
      </c>
      <c r="C102" s="182">
        <v>1987</v>
      </c>
      <c r="D102" s="97" t="s">
        <v>561</v>
      </c>
      <c r="E102" s="97" t="s">
        <v>431</v>
      </c>
      <c r="F102" s="97" t="s">
        <v>424</v>
      </c>
      <c r="G102" s="97" t="s">
        <v>562</v>
      </c>
      <c r="H102" s="101">
        <v>2</v>
      </c>
      <c r="I102" s="101" t="s">
        <v>563</v>
      </c>
      <c r="J102" s="101">
        <v>615</v>
      </c>
      <c r="K102" s="101" t="s">
        <v>564</v>
      </c>
      <c r="L102" s="97"/>
      <c r="M102" s="127">
        <v>45135</v>
      </c>
      <c r="N102" s="127">
        <v>45135</v>
      </c>
      <c r="O102" s="101" t="s">
        <v>294</v>
      </c>
      <c r="P102" s="101" t="s">
        <v>295</v>
      </c>
    </row>
    <row r="103" spans="1:16" ht="25" x14ac:dyDescent="0.25">
      <c r="A103" s="103" t="str">
        <f t="shared" si="1"/>
        <v>D2_87 (616)</v>
      </c>
      <c r="B103" s="101" t="s">
        <v>72</v>
      </c>
      <c r="C103" s="182">
        <v>1987</v>
      </c>
      <c r="D103" s="97" t="s">
        <v>561</v>
      </c>
      <c r="E103" s="97" t="s">
        <v>443</v>
      </c>
      <c r="F103" s="97" t="s">
        <v>424</v>
      </c>
      <c r="G103" s="97" t="s">
        <v>562</v>
      </c>
      <c r="H103" s="101">
        <v>2</v>
      </c>
      <c r="I103" s="101" t="s">
        <v>565</v>
      </c>
      <c r="J103" s="101">
        <v>616</v>
      </c>
      <c r="K103" s="101" t="s">
        <v>566</v>
      </c>
      <c r="L103" s="97"/>
      <c r="M103" s="127">
        <v>45135</v>
      </c>
      <c r="N103" s="127">
        <v>45135</v>
      </c>
      <c r="O103" s="101" t="s">
        <v>294</v>
      </c>
      <c r="P103" s="101" t="s">
        <v>295</v>
      </c>
    </row>
    <row r="104" spans="1:16" ht="25" x14ac:dyDescent="0.25">
      <c r="A104" s="103" t="str">
        <f t="shared" si="1"/>
        <v>E1_87 (617)</v>
      </c>
      <c r="B104" s="101" t="s">
        <v>72</v>
      </c>
      <c r="C104" s="182">
        <v>1987</v>
      </c>
      <c r="D104" s="97" t="s">
        <v>561</v>
      </c>
      <c r="E104" s="97" t="s">
        <v>431</v>
      </c>
      <c r="F104" s="97" t="s">
        <v>424</v>
      </c>
      <c r="G104" s="97" t="s">
        <v>562</v>
      </c>
      <c r="H104" s="101">
        <v>2</v>
      </c>
      <c r="I104" s="101" t="s">
        <v>567</v>
      </c>
      <c r="J104" s="101">
        <v>617</v>
      </c>
      <c r="K104" s="101" t="s">
        <v>568</v>
      </c>
      <c r="L104" s="97"/>
      <c r="M104" s="127">
        <v>45135</v>
      </c>
      <c r="N104" s="127">
        <v>45135</v>
      </c>
      <c r="O104" s="101" t="s">
        <v>294</v>
      </c>
      <c r="P104" s="101" t="s">
        <v>295</v>
      </c>
    </row>
    <row r="105" spans="1:16" ht="25" x14ac:dyDescent="0.25">
      <c r="A105" s="103" t="str">
        <f t="shared" si="1"/>
        <v>E2_87 (618)</v>
      </c>
      <c r="B105" s="101" t="s">
        <v>72</v>
      </c>
      <c r="C105" s="182">
        <v>1987</v>
      </c>
      <c r="D105" s="97" t="s">
        <v>561</v>
      </c>
      <c r="E105" s="97" t="s">
        <v>435</v>
      </c>
      <c r="F105" s="97" t="s">
        <v>424</v>
      </c>
      <c r="G105" s="97" t="s">
        <v>562</v>
      </c>
      <c r="H105" s="101">
        <v>2</v>
      </c>
      <c r="I105" s="101" t="s">
        <v>569</v>
      </c>
      <c r="J105" s="101">
        <v>618</v>
      </c>
      <c r="K105" s="101" t="s">
        <v>570</v>
      </c>
      <c r="L105" s="97"/>
      <c r="M105" s="127">
        <v>45135</v>
      </c>
      <c r="N105" s="127">
        <v>45135</v>
      </c>
      <c r="O105" s="101" t="s">
        <v>294</v>
      </c>
      <c r="P105" s="101" t="s">
        <v>295</v>
      </c>
    </row>
    <row r="106" spans="1:16" ht="25" x14ac:dyDescent="0.25">
      <c r="A106" s="103" t="str">
        <f t="shared" si="1"/>
        <v>F1_87 (619)</v>
      </c>
      <c r="B106" s="101" t="s">
        <v>72</v>
      </c>
      <c r="C106" s="182">
        <v>1987</v>
      </c>
      <c r="D106" s="97" t="s">
        <v>561</v>
      </c>
      <c r="E106" s="97" t="s">
        <v>431</v>
      </c>
      <c r="F106" s="97" t="s">
        <v>424</v>
      </c>
      <c r="G106" s="97" t="s">
        <v>562</v>
      </c>
      <c r="H106" s="101">
        <v>2</v>
      </c>
      <c r="I106" s="101" t="s">
        <v>571</v>
      </c>
      <c r="J106" s="101">
        <v>619</v>
      </c>
      <c r="K106" s="101" t="s">
        <v>572</v>
      </c>
      <c r="L106" s="97"/>
      <c r="M106" s="127">
        <v>45135</v>
      </c>
      <c r="N106" s="127">
        <v>45135</v>
      </c>
      <c r="O106" s="101" t="s">
        <v>294</v>
      </c>
      <c r="P106" s="101" t="s">
        <v>295</v>
      </c>
    </row>
    <row r="107" spans="1:16" ht="25" x14ac:dyDescent="0.25">
      <c r="A107" s="103" t="str">
        <f t="shared" si="1"/>
        <v>F2_87 (620)</v>
      </c>
      <c r="B107" s="101" t="s">
        <v>72</v>
      </c>
      <c r="C107" s="182">
        <v>1987</v>
      </c>
      <c r="D107" s="97" t="s">
        <v>561</v>
      </c>
      <c r="E107" s="97" t="s">
        <v>443</v>
      </c>
      <c r="F107" s="97" t="s">
        <v>424</v>
      </c>
      <c r="G107" s="97" t="s">
        <v>562</v>
      </c>
      <c r="H107" s="101">
        <v>2</v>
      </c>
      <c r="I107" s="101" t="s">
        <v>573</v>
      </c>
      <c r="J107" s="101">
        <v>620</v>
      </c>
      <c r="K107" s="101" t="s">
        <v>574</v>
      </c>
      <c r="L107" s="97"/>
      <c r="M107" s="127">
        <v>45135</v>
      </c>
      <c r="N107" s="127">
        <v>45135</v>
      </c>
      <c r="O107" s="101" t="s">
        <v>294</v>
      </c>
      <c r="P107" s="101" t="s">
        <v>295</v>
      </c>
    </row>
    <row r="108" spans="1:16" ht="25" x14ac:dyDescent="0.25">
      <c r="A108" s="103" t="str">
        <f t="shared" si="1"/>
        <v>B_06 (621)</v>
      </c>
      <c r="B108" s="101" t="s">
        <v>72</v>
      </c>
      <c r="C108" s="182">
        <v>2006</v>
      </c>
      <c r="D108" s="97" t="s">
        <v>561</v>
      </c>
      <c r="E108" s="97" t="s">
        <v>575</v>
      </c>
      <c r="F108" s="97" t="s">
        <v>424</v>
      </c>
      <c r="G108" s="97" t="s">
        <v>425</v>
      </c>
      <c r="H108" s="101">
        <v>1</v>
      </c>
      <c r="I108" s="101" t="s">
        <v>576</v>
      </c>
      <c r="J108" s="101">
        <v>621</v>
      </c>
      <c r="K108" s="101" t="s">
        <v>577</v>
      </c>
      <c r="L108" s="97"/>
      <c r="M108" s="127">
        <v>45135</v>
      </c>
      <c r="N108" s="127">
        <v>45135</v>
      </c>
      <c r="O108" s="101" t="s">
        <v>294</v>
      </c>
      <c r="P108" s="101" t="s">
        <v>295</v>
      </c>
    </row>
    <row r="109" spans="1:16" ht="25" x14ac:dyDescent="0.25">
      <c r="A109" s="103" t="str">
        <f t="shared" si="1"/>
        <v>C_06 (622)</v>
      </c>
      <c r="B109" s="101" t="s">
        <v>72</v>
      </c>
      <c r="C109" s="182">
        <v>2006</v>
      </c>
      <c r="D109" s="97" t="s">
        <v>561</v>
      </c>
      <c r="E109" s="97" t="s">
        <v>578</v>
      </c>
      <c r="F109" s="97" t="s">
        <v>424</v>
      </c>
      <c r="G109" s="97" t="s">
        <v>425</v>
      </c>
      <c r="H109" s="101">
        <v>1</v>
      </c>
      <c r="I109" s="101" t="s">
        <v>579</v>
      </c>
      <c r="J109" s="101">
        <v>622</v>
      </c>
      <c r="K109" s="101" t="s">
        <v>580</v>
      </c>
      <c r="L109" s="97"/>
      <c r="M109" s="127">
        <v>45135</v>
      </c>
      <c r="N109" s="127">
        <v>45135</v>
      </c>
      <c r="O109" s="101" t="s">
        <v>294</v>
      </c>
      <c r="P109" s="101" t="s">
        <v>295</v>
      </c>
    </row>
    <row r="110" spans="1:16" ht="25" x14ac:dyDescent="0.25">
      <c r="A110" s="103" t="str">
        <f t="shared" si="1"/>
        <v>D_06 (623)</v>
      </c>
      <c r="B110" s="101" t="s">
        <v>72</v>
      </c>
      <c r="C110" s="182">
        <v>2006</v>
      </c>
      <c r="D110" s="97" t="s">
        <v>561</v>
      </c>
      <c r="E110" s="97" t="s">
        <v>581</v>
      </c>
      <c r="F110" s="97" t="s">
        <v>424</v>
      </c>
      <c r="G110" s="97" t="s">
        <v>425</v>
      </c>
      <c r="H110" s="101">
        <v>1</v>
      </c>
      <c r="I110" s="101" t="s">
        <v>582</v>
      </c>
      <c r="J110" s="101">
        <v>623</v>
      </c>
      <c r="K110" s="101" t="s">
        <v>583</v>
      </c>
      <c r="L110" s="97"/>
      <c r="M110" s="127">
        <v>45135</v>
      </c>
      <c r="N110" s="127">
        <v>45135</v>
      </c>
      <c r="O110" s="101" t="s">
        <v>294</v>
      </c>
      <c r="P110" s="101" t="s">
        <v>295</v>
      </c>
    </row>
    <row r="111" spans="1:16" ht="25" x14ac:dyDescent="0.25">
      <c r="A111" s="103" t="str">
        <f t="shared" si="1"/>
        <v>E_06 (624)</v>
      </c>
      <c r="B111" s="101" t="s">
        <v>72</v>
      </c>
      <c r="C111" s="182">
        <v>2006</v>
      </c>
      <c r="D111" s="97" t="s">
        <v>561</v>
      </c>
      <c r="E111" s="97" t="s">
        <v>584</v>
      </c>
      <c r="F111" s="97" t="s">
        <v>424</v>
      </c>
      <c r="G111" s="97" t="s">
        <v>425</v>
      </c>
      <c r="H111" s="101">
        <v>1</v>
      </c>
      <c r="I111" s="101" t="s">
        <v>585</v>
      </c>
      <c r="J111" s="101">
        <v>624</v>
      </c>
      <c r="K111" s="101" t="s">
        <v>586</v>
      </c>
      <c r="L111" s="97"/>
      <c r="M111" s="127">
        <v>45135</v>
      </c>
      <c r="N111" s="127">
        <v>45135</v>
      </c>
      <c r="O111" s="101" t="s">
        <v>294</v>
      </c>
      <c r="P111" s="101" t="s">
        <v>295</v>
      </c>
    </row>
    <row r="112" spans="1:16" ht="25" x14ac:dyDescent="0.25">
      <c r="A112" s="103" t="str">
        <f t="shared" si="1"/>
        <v>B_15 (625)</v>
      </c>
      <c r="B112" s="101" t="s">
        <v>72</v>
      </c>
      <c r="C112" s="182">
        <v>2015</v>
      </c>
      <c r="D112" s="97" t="s">
        <v>561</v>
      </c>
      <c r="E112" s="97" t="s">
        <v>587</v>
      </c>
      <c r="F112" s="97" t="s">
        <v>424</v>
      </c>
      <c r="G112" s="97" t="s">
        <v>467</v>
      </c>
      <c r="H112" s="101">
        <v>0</v>
      </c>
      <c r="I112" s="101" t="s">
        <v>588</v>
      </c>
      <c r="J112" s="101">
        <v>625</v>
      </c>
      <c r="K112" s="101" t="s">
        <v>589</v>
      </c>
      <c r="L112" s="97"/>
      <c r="M112" s="127">
        <v>45135</v>
      </c>
      <c r="N112" s="127">
        <v>45135</v>
      </c>
      <c r="O112" s="101" t="s">
        <v>294</v>
      </c>
      <c r="P112" s="101" t="s">
        <v>295</v>
      </c>
    </row>
    <row r="113" spans="1:16" ht="25" x14ac:dyDescent="0.25">
      <c r="A113" s="103" t="str">
        <f t="shared" si="1"/>
        <v>C_15 (626)</v>
      </c>
      <c r="B113" s="101" t="s">
        <v>72</v>
      </c>
      <c r="C113" s="182">
        <v>2015</v>
      </c>
      <c r="D113" s="97" t="s">
        <v>561</v>
      </c>
      <c r="E113" s="97" t="s">
        <v>590</v>
      </c>
      <c r="F113" s="97" t="s">
        <v>424</v>
      </c>
      <c r="G113" s="97" t="s">
        <v>467</v>
      </c>
      <c r="H113" s="101">
        <v>0</v>
      </c>
      <c r="I113" s="101" t="s">
        <v>591</v>
      </c>
      <c r="J113" s="101">
        <v>626</v>
      </c>
      <c r="K113" s="101" t="s">
        <v>592</v>
      </c>
      <c r="L113" s="97"/>
      <c r="M113" s="127">
        <v>45135</v>
      </c>
      <c r="N113" s="127">
        <v>45135</v>
      </c>
      <c r="O113" s="101" t="s">
        <v>294</v>
      </c>
      <c r="P113" s="101" t="s">
        <v>295</v>
      </c>
    </row>
    <row r="114" spans="1:16" ht="25" x14ac:dyDescent="0.25">
      <c r="A114" s="103" t="str">
        <f t="shared" si="1"/>
        <v>S-AP (701)</v>
      </c>
      <c r="B114" s="101" t="s">
        <v>72</v>
      </c>
      <c r="C114" s="182">
        <v>2015</v>
      </c>
      <c r="D114" s="97" t="s">
        <v>593</v>
      </c>
      <c r="E114" s="97" t="s">
        <v>594</v>
      </c>
      <c r="F114" s="97" t="s">
        <v>371</v>
      </c>
      <c r="G114" s="97" t="s">
        <v>595</v>
      </c>
      <c r="H114" s="101">
        <v>0</v>
      </c>
      <c r="I114" s="101" t="s">
        <v>596</v>
      </c>
      <c r="J114" s="101">
        <v>701</v>
      </c>
      <c r="K114" s="101" t="s">
        <v>597</v>
      </c>
      <c r="L114" s="97"/>
      <c r="M114" s="127">
        <v>45196</v>
      </c>
      <c r="N114" s="127"/>
      <c r="O114" s="101" t="s">
        <v>294</v>
      </c>
      <c r="P114" s="101" t="s">
        <v>295</v>
      </c>
    </row>
    <row r="115" spans="1:16" ht="25" x14ac:dyDescent="0.25">
      <c r="A115" s="103" t="str">
        <f t="shared" si="1"/>
        <v>B-AP (702)</v>
      </c>
      <c r="B115" s="101" t="s">
        <v>72</v>
      </c>
      <c r="C115" s="182">
        <v>2015</v>
      </c>
      <c r="D115" s="97" t="s">
        <v>593</v>
      </c>
      <c r="E115" s="97" t="s">
        <v>598</v>
      </c>
      <c r="F115" s="97" t="s">
        <v>424</v>
      </c>
      <c r="G115" s="97" t="s">
        <v>595</v>
      </c>
      <c r="H115" s="101">
        <v>0</v>
      </c>
      <c r="I115" s="101" t="s">
        <v>599</v>
      </c>
      <c r="J115" s="101">
        <v>702</v>
      </c>
      <c r="K115" s="101" t="s">
        <v>600</v>
      </c>
      <c r="L115" s="97"/>
      <c r="M115" s="127">
        <v>45196</v>
      </c>
      <c r="N115" s="127"/>
      <c r="O115" s="101" t="s">
        <v>294</v>
      </c>
      <c r="P115" s="101" t="s">
        <v>295</v>
      </c>
    </row>
    <row r="116" spans="1:16" ht="25" x14ac:dyDescent="0.25">
      <c r="A116" s="103" t="str">
        <f t="shared" si="1"/>
        <v>C (703)</v>
      </c>
      <c r="B116" s="101" t="s">
        <v>72</v>
      </c>
      <c r="C116" s="182">
        <v>2015</v>
      </c>
      <c r="D116" s="97" t="s">
        <v>601</v>
      </c>
      <c r="E116" s="97" t="s">
        <v>602</v>
      </c>
      <c r="F116" s="97" t="s">
        <v>424</v>
      </c>
      <c r="G116" s="97" t="s">
        <v>603</v>
      </c>
      <c r="H116" s="101">
        <v>0</v>
      </c>
      <c r="I116" s="101" t="s">
        <v>604</v>
      </c>
      <c r="J116" s="101">
        <v>703</v>
      </c>
      <c r="K116" s="101" t="s">
        <v>489</v>
      </c>
      <c r="L116" s="97"/>
      <c r="M116" s="127">
        <v>45196</v>
      </c>
      <c r="N116" s="127"/>
      <c r="O116" s="101" t="s">
        <v>294</v>
      </c>
      <c r="P116" s="101" t="s">
        <v>295</v>
      </c>
    </row>
    <row r="117" spans="1:16" ht="25" x14ac:dyDescent="0.25">
      <c r="A117" s="103" t="str">
        <f t="shared" si="1"/>
        <v>1 (801)</v>
      </c>
      <c r="B117" s="101" t="s">
        <v>72</v>
      </c>
      <c r="C117" s="182">
        <v>2015</v>
      </c>
      <c r="D117" s="97" t="s">
        <v>605</v>
      </c>
      <c r="E117" s="97" t="s">
        <v>606</v>
      </c>
      <c r="F117" s="97" t="s">
        <v>424</v>
      </c>
      <c r="G117" s="97" t="s">
        <v>482</v>
      </c>
      <c r="H117" s="101">
        <v>0</v>
      </c>
      <c r="I117" s="101" t="s">
        <v>607</v>
      </c>
      <c r="J117" s="101">
        <v>801</v>
      </c>
      <c r="K117" s="101" t="s">
        <v>499</v>
      </c>
      <c r="L117" s="97"/>
      <c r="M117" s="127">
        <v>45135</v>
      </c>
      <c r="N117" s="127">
        <v>45135</v>
      </c>
      <c r="O117" s="101" t="s">
        <v>294</v>
      </c>
      <c r="P117" s="101" t="s">
        <v>295</v>
      </c>
    </row>
    <row r="118" spans="1:16" ht="25" x14ac:dyDescent="0.25">
      <c r="A118" s="103" t="str">
        <f t="shared" si="1"/>
        <v>2 (802)</v>
      </c>
      <c r="B118" s="101" t="s">
        <v>72</v>
      </c>
      <c r="C118" s="182">
        <v>2015</v>
      </c>
      <c r="D118" s="97" t="s">
        <v>605</v>
      </c>
      <c r="E118" s="97" t="s">
        <v>608</v>
      </c>
      <c r="F118" s="97" t="s">
        <v>424</v>
      </c>
      <c r="G118" s="97" t="s">
        <v>482</v>
      </c>
      <c r="H118" s="101">
        <v>0</v>
      </c>
      <c r="I118" s="101" t="s">
        <v>609</v>
      </c>
      <c r="J118" s="101">
        <v>802</v>
      </c>
      <c r="K118" s="101" t="s">
        <v>503</v>
      </c>
      <c r="L118" s="97"/>
      <c r="M118" s="127">
        <v>45135</v>
      </c>
      <c r="N118" s="127">
        <v>45135</v>
      </c>
      <c r="O118" s="101" t="s">
        <v>294</v>
      </c>
      <c r="P118" s="101" t="s">
        <v>295</v>
      </c>
    </row>
  </sheetData>
  <sortState xmlns:xlrd2="http://schemas.microsoft.com/office/spreadsheetml/2017/richdata2" ref="B8:Q71">
    <sortCondition ref="I8:I71"/>
    <sortCondition ref="H8:H71"/>
    <sortCondition ref="J8:J71"/>
    <sortCondition ref="F8:F71"/>
  </sortState>
  <phoneticPr fontId="3" type="noConversion"/>
  <conditionalFormatting sqref="A8:A77 D10:N16 P10:P16 D17:P17 D18:K32 P18:P32 L18:N37 D33:I33 J33:K35 O33:P72 H34:I35 H36:K46 B73:K77 P73:P80 A78:N79 B80:L81 A80:A117 N88:N118 B90:K117 P93:P118 A118:K118">
    <cfRule type="expression" dxfId="997" priority="226" stopIfTrue="1">
      <formula>MOD(ROW(),2)&lt;&gt;0</formula>
    </cfRule>
  </conditionalFormatting>
  <conditionalFormatting sqref="A8:P118">
    <cfRule type="expression" priority="230" stopIfTrue="1">
      <formula>MOD(ROW(),2)&lt;&gt;0</formula>
    </cfRule>
    <cfRule type="expression" priority="229" stopIfTrue="1">
      <formula>MOD(ROW(),2)=0</formula>
    </cfRule>
    <cfRule type="expression" priority="228" stopIfTrue="1">
      <formula>MOD(ROW(),2)&lt;&gt;0</formula>
    </cfRule>
    <cfRule type="expression" priority="227" stopIfTrue="1">
      <formula>MOD(ROW(),2)=0</formula>
    </cfRule>
  </conditionalFormatting>
  <conditionalFormatting sqref="B10:C72">
    <cfRule type="expression" dxfId="996" priority="217" stopIfTrue="1">
      <formula>MOD(ROW(),2)=0</formula>
    </cfRule>
    <cfRule type="expression" dxfId="995" priority="218" stopIfTrue="1">
      <formula>MOD(ROW(),2)&lt;&gt;0</formula>
    </cfRule>
  </conditionalFormatting>
  <conditionalFormatting sqref="B82:K86 H89 H98:H99 H108:H111">
    <cfRule type="expression" dxfId="994" priority="190" stopIfTrue="1">
      <formula>MOD(ROW(),2)&lt;&gt;0</formula>
    </cfRule>
  </conditionalFormatting>
  <conditionalFormatting sqref="B87:L89">
    <cfRule type="expression" dxfId="993" priority="180" stopIfTrue="1">
      <formula>MOD(ROW(),2)&lt;&gt;0</formula>
    </cfRule>
    <cfRule type="expression" dxfId="992" priority="179" stopIfTrue="1">
      <formula>MOD(ROW(),2)=0</formula>
    </cfRule>
  </conditionalFormatting>
  <conditionalFormatting sqref="B8:P9">
    <cfRule type="expression" dxfId="991" priority="69" stopIfTrue="1">
      <formula>MOD(ROW(),2)=0</formula>
    </cfRule>
    <cfRule type="expression" dxfId="990" priority="70" stopIfTrue="1">
      <formula>MOD(ROW(),2)&lt;&gt;0</formula>
    </cfRule>
  </conditionalFormatting>
  <conditionalFormatting sqref="D34:G46">
    <cfRule type="expression" dxfId="989" priority="223" stopIfTrue="1">
      <formula>MOD(ROW(),2)=0</formula>
    </cfRule>
    <cfRule type="expression" dxfId="988" priority="224" stopIfTrue="1">
      <formula>MOD(ROW(),2)&lt;&gt;0</formula>
    </cfRule>
  </conditionalFormatting>
  <conditionalFormatting sqref="D47:K72 N61:P72">
    <cfRule type="expression" dxfId="987" priority="221" stopIfTrue="1">
      <formula>MOD(ROW(),2)=0</formula>
    </cfRule>
    <cfRule type="expression" dxfId="986" priority="222" stopIfTrue="1">
      <formula>MOD(ROW(),2)&lt;&gt;0</formula>
    </cfRule>
  </conditionalFormatting>
  <conditionalFormatting sqref="H89 B82:K86 H98:H99 H108:H111">
    <cfRule type="expression" dxfId="985" priority="189" stopIfTrue="1">
      <formula>MOD(ROW(),2)=0</formula>
    </cfRule>
  </conditionalFormatting>
  <conditionalFormatting sqref="L38:L73">
    <cfRule type="expression" dxfId="984" priority="59" stopIfTrue="1">
      <formula>MOD(ROW(),2)=0</formula>
    </cfRule>
    <cfRule type="expression" dxfId="983" priority="60" stopIfTrue="1">
      <formula>MOD(ROW(),2)&lt;&gt;0</formula>
    </cfRule>
  </conditionalFormatting>
  <conditionalFormatting sqref="L82:L83">
    <cfRule type="expression" dxfId="982" priority="185" stopIfTrue="1">
      <formula>MOD(ROW(),2)=0</formula>
    </cfRule>
    <cfRule type="expression" dxfId="981" priority="186" stopIfTrue="1">
      <formula>MOD(ROW(),2)&lt;&gt;0</formula>
    </cfRule>
  </conditionalFormatting>
  <conditionalFormatting sqref="L83:L87">
    <cfRule type="expression" dxfId="980" priority="54" stopIfTrue="1">
      <formula>MOD(ROW(),2)&lt;&gt;0</formula>
    </cfRule>
    <cfRule type="expression" dxfId="979" priority="53" stopIfTrue="1">
      <formula>MOD(ROW(),2)=0</formula>
    </cfRule>
  </conditionalFormatting>
  <conditionalFormatting sqref="L90:L118">
    <cfRule type="expression" dxfId="978" priority="50" stopIfTrue="1">
      <formula>MOD(ROW(),2)&lt;&gt;0</formula>
    </cfRule>
    <cfRule type="expression" dxfId="977" priority="49" stopIfTrue="1">
      <formula>MOD(ROW(),2)=0</formula>
    </cfRule>
  </conditionalFormatting>
  <conditionalFormatting sqref="L99">
    <cfRule type="expression" dxfId="976" priority="51" stopIfTrue="1">
      <formula>MOD(ROW(),2)=0</formula>
    </cfRule>
    <cfRule type="expression" dxfId="975" priority="52" stopIfTrue="1">
      <formula>MOD(ROW(),2)&lt;&gt;0</formula>
    </cfRule>
  </conditionalFormatting>
  <conditionalFormatting sqref="L74:M76">
    <cfRule type="expression" dxfId="974" priority="196" stopIfTrue="1">
      <formula>MOD(ROW(),2)&lt;&gt;0</formula>
    </cfRule>
    <cfRule type="expression" dxfId="973" priority="195" stopIfTrue="1">
      <formula>MOD(ROW(),2)=0</formula>
    </cfRule>
  </conditionalFormatting>
  <conditionalFormatting sqref="M38:M73 O73:P79 M75 L77:M77 M79">
    <cfRule type="expression" dxfId="972" priority="216" stopIfTrue="1">
      <formula>MOD(ROW(),2)&lt;&gt;0</formula>
    </cfRule>
  </conditionalFormatting>
  <conditionalFormatting sqref="M73:M79 O74:P74 O76:P76 O78:P78">
    <cfRule type="expression" dxfId="971" priority="212" stopIfTrue="1">
      <formula>MOD(ROW(),2)&lt;&gt;0</formula>
    </cfRule>
  </conditionalFormatting>
  <conditionalFormatting sqref="M73:M79 O78:P78 O74:P74 O76:P76">
    <cfRule type="expression" dxfId="970" priority="211" stopIfTrue="1">
      <formula>MOD(ROW(),2)=0</formula>
    </cfRule>
  </conditionalFormatting>
  <conditionalFormatting sqref="M76 O75:P76">
    <cfRule type="expression" dxfId="969" priority="199" stopIfTrue="1">
      <formula>MOD(ROW(),2)=0</formula>
    </cfRule>
  </conditionalFormatting>
  <conditionalFormatting sqref="M77:M80 O77:P80">
    <cfRule type="expression" dxfId="968" priority="192" stopIfTrue="1">
      <formula>MOD(ROW(),2)&lt;&gt;0</formula>
    </cfRule>
    <cfRule type="expression" dxfId="967" priority="191" stopIfTrue="1">
      <formula>MOD(ROW(),2)=0</formula>
    </cfRule>
  </conditionalFormatting>
  <conditionalFormatting sqref="M78 O78:P78">
    <cfRule type="expression" dxfId="966" priority="210" stopIfTrue="1">
      <formula>MOD(ROW(),2)&lt;&gt;0</formula>
    </cfRule>
    <cfRule type="expression" dxfId="965" priority="209" stopIfTrue="1">
      <formula>MOD(ROW(),2)=0</formula>
    </cfRule>
  </conditionalFormatting>
  <conditionalFormatting sqref="M87 O87:P87">
    <cfRule type="expression" dxfId="964" priority="24" stopIfTrue="1">
      <formula>MOD(ROW(),2)&lt;&gt;0</formula>
    </cfRule>
    <cfRule type="expression" dxfId="963" priority="23" stopIfTrue="1">
      <formula>MOD(ROW(),2)=0</formula>
    </cfRule>
  </conditionalFormatting>
  <conditionalFormatting sqref="M88:M116 O88:P116">
    <cfRule type="expression" dxfId="962" priority="90" stopIfTrue="1">
      <formula>MOD(ROW(),2)&lt;&gt;0</formula>
    </cfRule>
    <cfRule type="expression" dxfId="961" priority="89" stopIfTrue="1">
      <formula>MOD(ROW(),2)=0</formula>
    </cfRule>
  </conditionalFormatting>
  <conditionalFormatting sqref="M115:M118 O115:P118">
    <cfRule type="expression" dxfId="960" priority="73" stopIfTrue="1">
      <formula>MOD(ROW(),2)=0</formula>
    </cfRule>
    <cfRule type="expression" dxfId="959" priority="74" stopIfTrue="1">
      <formula>MOD(ROW(),2)&lt;&gt;0</formula>
    </cfRule>
  </conditionalFormatting>
  <conditionalFormatting sqref="M84:P112">
    <cfRule type="expression" dxfId="958" priority="46" stopIfTrue="1">
      <formula>MOD(ROW(),2)&lt;&gt;0</formula>
    </cfRule>
    <cfRule type="expression" dxfId="957" priority="45" stopIfTrue="1">
      <formula>MOD(ROW(),2)=0</formula>
    </cfRule>
  </conditionalFormatting>
  <conditionalFormatting sqref="M87:P87">
    <cfRule type="expression" dxfId="956" priority="19" stopIfTrue="1">
      <formula>MOD(ROW(),2)=0</formula>
    </cfRule>
    <cfRule type="expression" dxfId="955" priority="20" stopIfTrue="1">
      <formula>MOD(ROW(),2)&lt;&gt;0</formula>
    </cfRule>
  </conditionalFormatting>
  <conditionalFormatting sqref="M88:P112">
    <cfRule type="expression" dxfId="954" priority="41" stopIfTrue="1">
      <formula>MOD(ROW(),2)=0</formula>
    </cfRule>
    <cfRule type="expression" dxfId="953" priority="42" stopIfTrue="1">
      <formula>MOD(ROW(),2)&lt;&gt;0</formula>
    </cfRule>
  </conditionalFormatting>
  <conditionalFormatting sqref="N38:N60">
    <cfRule type="expression" dxfId="952" priority="64" stopIfTrue="1">
      <formula>MOD(ROW(),2)&lt;&gt;0</formula>
    </cfRule>
    <cfRule type="expression" dxfId="951" priority="63" stopIfTrue="1">
      <formula>MOD(ROW(),2)=0</formula>
    </cfRule>
  </conditionalFormatting>
  <conditionalFormatting sqref="N73:N83">
    <cfRule type="expression" dxfId="950" priority="67" stopIfTrue="1">
      <formula>MOD(ROW(),2)=0</formula>
    </cfRule>
    <cfRule type="expression" dxfId="949" priority="68" stopIfTrue="1">
      <formula>MOD(ROW(),2)&lt;&gt;0</formula>
    </cfRule>
  </conditionalFormatting>
  <conditionalFormatting sqref="N80:N83">
    <cfRule type="expression" dxfId="948" priority="27" stopIfTrue="1">
      <formula>MOD(ROW(),2)=0</formula>
    </cfRule>
    <cfRule type="expression" dxfId="947" priority="29" stopIfTrue="1">
      <formula>MOD(ROW(),2)=0</formula>
    </cfRule>
    <cfRule type="expression" dxfId="946" priority="31" stopIfTrue="1">
      <formula>MOD(ROW(),2)=0</formula>
    </cfRule>
    <cfRule type="expression" dxfId="945" priority="32" stopIfTrue="1">
      <formula>MOD(ROW(),2)&lt;&gt;0</formula>
    </cfRule>
    <cfRule type="expression" dxfId="944" priority="28" stopIfTrue="1">
      <formula>MOD(ROW(),2)&lt;&gt;0</formula>
    </cfRule>
    <cfRule type="expression" dxfId="943" priority="30" stopIfTrue="1">
      <formula>MOD(ROW(),2)&lt;&gt;0</formula>
    </cfRule>
  </conditionalFormatting>
  <conditionalFormatting sqref="N87">
    <cfRule type="expression" dxfId="942" priority="13" stopIfTrue="1">
      <formula>MOD(ROW(),2)=0</formula>
    </cfRule>
    <cfRule type="expression" dxfId="941" priority="14" stopIfTrue="1">
      <formula>MOD(ROW(),2)&lt;&gt;0</formula>
    </cfRule>
    <cfRule type="expression" dxfId="940" priority="18" stopIfTrue="1">
      <formula>MOD(ROW(),2)&lt;&gt;0</formula>
    </cfRule>
    <cfRule type="expression" dxfId="939" priority="17" stopIfTrue="1">
      <formula>MOD(ROW(),2)=0</formula>
    </cfRule>
    <cfRule type="expression" dxfId="938" priority="16" stopIfTrue="1">
      <formula>MOD(ROW(),2)&lt;&gt;0</formula>
    </cfRule>
    <cfRule type="expression" dxfId="937" priority="15" stopIfTrue="1">
      <formula>MOD(ROW(),2)=0</formula>
    </cfRule>
  </conditionalFormatting>
  <conditionalFormatting sqref="N87:N113">
    <cfRule type="expression" dxfId="936" priority="26" stopIfTrue="1">
      <formula>MOD(ROW(),2)&lt;&gt;0</formula>
    </cfRule>
    <cfRule type="expression" dxfId="935" priority="25" stopIfTrue="1">
      <formula>MOD(ROW(),2)=0</formula>
    </cfRule>
  </conditionalFormatting>
  <conditionalFormatting sqref="N88:N113">
    <cfRule type="expression" dxfId="934" priority="40" stopIfTrue="1">
      <formula>MOD(ROW(),2)&lt;&gt;0</formula>
    </cfRule>
    <cfRule type="expression" dxfId="933" priority="39" stopIfTrue="1">
      <formula>MOD(ROW(),2)=0</formula>
    </cfRule>
  </conditionalFormatting>
  <conditionalFormatting sqref="N117:N118">
    <cfRule type="expression" dxfId="932" priority="36" stopIfTrue="1">
      <formula>MOD(ROW(),2)&lt;&gt;0</formula>
    </cfRule>
    <cfRule type="expression" dxfId="931" priority="33" stopIfTrue="1">
      <formula>MOD(ROW(),2)=0</formula>
    </cfRule>
    <cfRule type="expression" dxfId="930" priority="35" stopIfTrue="1">
      <formula>MOD(ROW(),2)=0</formula>
    </cfRule>
    <cfRule type="expression" dxfId="929" priority="34" stopIfTrue="1">
      <formula>MOD(ROW(),2)&lt;&gt;0</formula>
    </cfRule>
  </conditionalFormatting>
  <conditionalFormatting sqref="O97:O98">
    <cfRule type="expression" dxfId="928" priority="9" stopIfTrue="1">
      <formula>MOD(ROW(),2)=0</formula>
    </cfRule>
    <cfRule type="expression" dxfId="927" priority="10" stopIfTrue="1">
      <formula>MOD(ROW(),2)&lt;&gt;0</formula>
    </cfRule>
  </conditionalFormatting>
  <conditionalFormatting sqref="O98:O101">
    <cfRule type="expression" dxfId="926" priority="2" stopIfTrue="1">
      <formula>MOD(ROW(),2)&lt;&gt;0</formula>
    </cfRule>
    <cfRule type="expression" dxfId="925" priority="1" stopIfTrue="1">
      <formula>MOD(ROW(),2)=0</formula>
    </cfRule>
  </conditionalFormatting>
  <conditionalFormatting sqref="O10:P32">
    <cfRule type="expression" dxfId="924" priority="71" stopIfTrue="1">
      <formula>MOD(ROW(),2)=0</formula>
    </cfRule>
    <cfRule type="expression" dxfId="923" priority="72" stopIfTrue="1">
      <formula>MOD(ROW(),2)&lt;&gt;0</formula>
    </cfRule>
  </conditionalFormatting>
  <conditionalFormatting sqref="O33:P72 P73:P80 A78:N79 B90:K117 P93:P118 P10:P16 D17:P17 P18:P32 N88:N118 A8:A77 D10:N16 D18:K32 L18:N37 D33:I33 J33:K35 H34:I35 H36:K46 B73:K77 B80:L81 A80:A117 A118:K118">
    <cfRule type="expression" dxfId="922" priority="225" stopIfTrue="1">
      <formula>MOD(ROW(),2)=0</formula>
    </cfRule>
  </conditionalFormatting>
  <conditionalFormatting sqref="O73:P79 M38:M73 M75 L77:M77 M79">
    <cfRule type="expression" dxfId="921" priority="215" stopIfTrue="1">
      <formula>MOD(ROW(),2)=0</formula>
    </cfRule>
  </conditionalFormatting>
  <conditionalFormatting sqref="O73:P79 N73:N83">
    <cfRule type="expression" dxfId="920" priority="213" stopIfTrue="1">
      <formula>MOD(ROW(),2)=0</formula>
    </cfRule>
    <cfRule type="expression" dxfId="919" priority="214" stopIfTrue="1">
      <formula>MOD(ROW(),2)&lt;&gt;0</formula>
    </cfRule>
  </conditionalFormatting>
  <conditionalFormatting sqref="O74:P76 M75:M76">
    <cfRule type="expression" dxfId="918" priority="205" stopIfTrue="1">
      <formula>MOD(ROW(),2)=0</formula>
    </cfRule>
    <cfRule type="expression" dxfId="917" priority="206" stopIfTrue="1">
      <formula>MOD(ROW(),2)&lt;&gt;0</formula>
    </cfRule>
  </conditionalFormatting>
  <conditionalFormatting sqref="O75:P76 M76">
    <cfRule type="expression" dxfId="916" priority="200" stopIfTrue="1">
      <formula>MOD(ROW(),2)&lt;&gt;0</formula>
    </cfRule>
  </conditionalFormatting>
  <conditionalFormatting sqref="O76:P83 M77:M83">
    <cfRule type="expression" dxfId="915" priority="194" stopIfTrue="1">
      <formula>MOD(ROW(),2)&lt;&gt;0</formula>
    </cfRule>
    <cfRule type="expression" dxfId="914" priority="193" stopIfTrue="1">
      <formula>MOD(ROW(),2)=0</formula>
    </cfRule>
  </conditionalFormatting>
  <pageMargins left="0.7" right="0.7" top="0.75" bottom="0.75" header="0.3" footer="0.3"/>
  <pageSetup paperSize="9" orientation="portrait" horizontalDpi="1200" verticalDpi="1200" r:id="rId1"/>
  <headerFooter>
    <oddHeader>&amp;L&amp;Z&amp;F  [&amp;A]</oddHeader>
    <oddFooter>&amp;LPage &amp;P of &amp;N&amp;R&amp;T &amp;D</odd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codeName="Sheet71"/>
  <dimension ref="A1:AF65"/>
  <sheetViews>
    <sheetView showGridLines="0" zoomScale="90" zoomScaleNormal="90" workbookViewId="0">
      <selection activeCell="B23" sqref="B23"/>
    </sheetView>
  </sheetViews>
  <sheetFormatPr defaultColWidth="10" defaultRowHeight="12.5" x14ac:dyDescent="0.25"/>
  <cols>
    <col min="1" max="1" width="31.54296875" style="27" customWidth="1"/>
    <col min="2" max="32" width="22.54296875" style="27" customWidth="1"/>
    <col min="33" max="16384" width="10" style="27"/>
  </cols>
  <sheetData>
    <row r="1" spans="1:32" ht="20" x14ac:dyDescent="0.4">
      <c r="A1" s="39" t="s">
        <v>0</v>
      </c>
      <c r="B1" s="40"/>
      <c r="C1" s="40"/>
      <c r="D1" s="40"/>
      <c r="E1" s="40"/>
      <c r="F1" s="40"/>
      <c r="G1" s="40"/>
      <c r="H1" s="40"/>
      <c r="I1" s="40"/>
      <c r="L1" s="84"/>
    </row>
    <row r="2" spans="1:32" ht="15.5" x14ac:dyDescent="0.35">
      <c r="A2" s="41" t="str">
        <f>IF(title="&gt; Enter workbook title here","Enter workbook title in Cover sheet",title)</f>
        <v>Police_EW - Consolidated Factor Spreadsheet</v>
      </c>
      <c r="B2" s="42"/>
      <c r="C2" s="42"/>
      <c r="D2" s="42"/>
      <c r="E2" s="42"/>
      <c r="F2" s="42"/>
      <c r="G2" s="42"/>
      <c r="H2" s="42"/>
      <c r="I2" s="42"/>
    </row>
    <row r="3" spans="1:32" ht="15.5" x14ac:dyDescent="0.35">
      <c r="A3" s="43" t="str">
        <f>TABLE_FACTOR_TYPE_1&amp;" - x-"&amp;TABLE_SERIES_NUMBER_1</f>
        <v>Pension Debit - x-323</v>
      </c>
      <c r="B3" s="42"/>
      <c r="C3" s="42"/>
      <c r="D3" s="42"/>
      <c r="E3" s="42"/>
      <c r="F3" s="42"/>
      <c r="G3" s="42"/>
      <c r="H3" s="42"/>
      <c r="I3" s="42"/>
    </row>
    <row r="4" spans="1:32" x14ac:dyDescent="0.25">
      <c r="A4" s="44"/>
    </row>
    <row r="6" spans="1:32" ht="13" x14ac:dyDescent="0.3">
      <c r="A6" s="171" t="s">
        <v>610</v>
      </c>
      <c r="B6" s="73" t="s">
        <v>611</v>
      </c>
      <c r="C6" s="73"/>
      <c r="D6" s="168"/>
      <c r="E6" s="168"/>
      <c r="F6" s="168"/>
      <c r="G6" s="168"/>
      <c r="H6" s="168"/>
      <c r="I6" s="168"/>
      <c r="J6" s="168"/>
      <c r="K6" s="168"/>
      <c r="L6" s="168"/>
      <c r="M6" s="168"/>
      <c r="N6" s="168"/>
      <c r="O6" s="168"/>
      <c r="P6" s="168"/>
      <c r="Q6" s="168"/>
      <c r="R6" s="168"/>
      <c r="S6" s="168"/>
      <c r="T6" s="168"/>
      <c r="U6" s="168"/>
      <c r="V6" s="168"/>
      <c r="W6" s="168"/>
      <c r="X6" s="168"/>
      <c r="Y6" s="168"/>
      <c r="Z6" s="168"/>
      <c r="AA6" s="168"/>
      <c r="AB6" s="168"/>
      <c r="AC6" s="168"/>
      <c r="AD6" s="168"/>
      <c r="AE6" s="168"/>
      <c r="AF6" s="168"/>
    </row>
    <row r="7" spans="1:32" x14ac:dyDescent="0.25">
      <c r="A7" s="72" t="s">
        <v>274</v>
      </c>
      <c r="B7" s="74" t="s">
        <v>72</v>
      </c>
      <c r="C7" s="74"/>
      <c r="D7" s="168"/>
      <c r="E7" s="168"/>
      <c r="F7" s="168"/>
      <c r="G7" s="168"/>
      <c r="H7" s="168"/>
      <c r="I7" s="168"/>
      <c r="J7" s="168"/>
      <c r="K7" s="168"/>
      <c r="L7" s="168"/>
      <c r="M7" s="168"/>
      <c r="N7" s="168"/>
      <c r="O7" s="168"/>
      <c r="P7" s="168"/>
      <c r="Q7" s="168"/>
      <c r="R7" s="168"/>
      <c r="S7" s="168"/>
      <c r="T7" s="168"/>
      <c r="U7" s="168"/>
      <c r="V7" s="168"/>
      <c r="W7" s="168"/>
      <c r="X7" s="168"/>
      <c r="Y7" s="168"/>
      <c r="Z7" s="168"/>
      <c r="AA7" s="168"/>
      <c r="AB7" s="168"/>
      <c r="AC7" s="168"/>
      <c r="AD7" s="168"/>
      <c r="AE7" s="168"/>
      <c r="AF7" s="168"/>
    </row>
    <row r="8" spans="1:32" x14ac:dyDescent="0.25">
      <c r="A8" s="72" t="s">
        <v>275</v>
      </c>
      <c r="B8" s="74">
        <v>1987</v>
      </c>
      <c r="C8" s="74"/>
      <c r="D8" s="168"/>
      <c r="E8" s="168"/>
      <c r="F8" s="168"/>
      <c r="G8" s="168"/>
      <c r="H8" s="168"/>
      <c r="I8" s="168"/>
      <c r="J8" s="168"/>
      <c r="K8" s="168"/>
      <c r="L8" s="168"/>
      <c r="M8" s="168"/>
      <c r="N8" s="168"/>
      <c r="O8" s="168"/>
      <c r="P8" s="168"/>
      <c r="Q8" s="168"/>
      <c r="R8" s="168"/>
      <c r="S8" s="168"/>
      <c r="T8" s="168"/>
      <c r="U8" s="168"/>
      <c r="V8" s="168"/>
      <c r="W8" s="168"/>
      <c r="X8" s="168"/>
      <c r="Y8" s="168"/>
      <c r="Z8" s="168"/>
      <c r="AA8" s="168"/>
      <c r="AB8" s="168"/>
      <c r="AC8" s="168"/>
      <c r="AD8" s="168"/>
      <c r="AE8" s="168"/>
      <c r="AF8" s="168"/>
    </row>
    <row r="9" spans="1:32" x14ac:dyDescent="0.25">
      <c r="A9" s="72" t="s">
        <v>276</v>
      </c>
      <c r="B9" s="74" t="s">
        <v>422</v>
      </c>
      <c r="C9" s="74"/>
      <c r="D9" s="168"/>
      <c r="E9" s="168"/>
      <c r="F9" s="168"/>
      <c r="G9" s="168"/>
      <c r="H9" s="168"/>
      <c r="I9" s="168"/>
      <c r="J9" s="168"/>
      <c r="K9" s="168"/>
      <c r="L9" s="168"/>
      <c r="M9" s="168"/>
      <c r="N9" s="168"/>
      <c r="O9" s="168"/>
      <c r="P9" s="168"/>
      <c r="Q9" s="168"/>
      <c r="R9" s="168"/>
      <c r="S9" s="168"/>
      <c r="T9" s="168"/>
      <c r="U9" s="168"/>
      <c r="V9" s="168"/>
      <c r="W9" s="168"/>
      <c r="X9" s="168"/>
      <c r="Y9" s="168"/>
      <c r="Z9" s="168"/>
      <c r="AA9" s="168"/>
      <c r="AB9" s="168"/>
      <c r="AC9" s="168"/>
      <c r="AD9" s="168"/>
      <c r="AE9" s="168"/>
      <c r="AF9" s="168"/>
    </row>
    <row r="10" spans="1:32" ht="25" x14ac:dyDescent="0.25">
      <c r="A10" s="72" t="s">
        <v>6</v>
      </c>
      <c r="B10" s="74" t="s">
        <v>435</v>
      </c>
      <c r="C10" s="74"/>
      <c r="D10" s="168"/>
      <c r="E10" s="168"/>
      <c r="F10" s="168"/>
      <c r="G10" s="168"/>
      <c r="H10" s="168"/>
      <c r="I10" s="168"/>
      <c r="J10" s="168"/>
      <c r="K10" s="168"/>
      <c r="L10" s="168"/>
      <c r="M10" s="168"/>
      <c r="N10" s="168"/>
      <c r="O10" s="168"/>
      <c r="P10" s="168"/>
      <c r="Q10" s="168"/>
      <c r="R10" s="168"/>
      <c r="S10" s="168"/>
      <c r="T10" s="168"/>
      <c r="U10" s="168"/>
      <c r="V10" s="168"/>
      <c r="W10" s="168"/>
      <c r="X10" s="168"/>
      <c r="Y10" s="168"/>
      <c r="Z10" s="168"/>
      <c r="AA10" s="168"/>
      <c r="AB10" s="168"/>
      <c r="AC10" s="168"/>
      <c r="AD10" s="168"/>
      <c r="AE10" s="168"/>
      <c r="AF10" s="168"/>
    </row>
    <row r="11" spans="1:32" x14ac:dyDescent="0.25">
      <c r="A11" s="72" t="s">
        <v>277</v>
      </c>
      <c r="B11" s="74" t="s">
        <v>424</v>
      </c>
      <c r="C11" s="74"/>
      <c r="D11" s="168"/>
      <c r="E11" s="168"/>
      <c r="F11" s="168"/>
      <c r="G11" s="168"/>
      <c r="H11" s="168"/>
      <c r="I11" s="168"/>
      <c r="J11" s="168"/>
      <c r="K11" s="168"/>
      <c r="L11" s="168"/>
      <c r="M11" s="168"/>
      <c r="N11" s="168"/>
      <c r="O11" s="168"/>
      <c r="P11" s="168"/>
      <c r="Q11" s="168"/>
      <c r="R11" s="168"/>
      <c r="S11" s="168"/>
      <c r="T11" s="168"/>
      <c r="U11" s="168"/>
      <c r="V11" s="168"/>
      <c r="W11" s="168"/>
      <c r="X11" s="168"/>
      <c r="Y11" s="168"/>
      <c r="Z11" s="168"/>
      <c r="AA11" s="168"/>
      <c r="AB11" s="168"/>
      <c r="AC11" s="168"/>
      <c r="AD11" s="168"/>
      <c r="AE11" s="168"/>
      <c r="AF11" s="168"/>
    </row>
    <row r="12" spans="1:32" x14ac:dyDescent="0.25">
      <c r="A12" s="72" t="s">
        <v>278</v>
      </c>
      <c r="B12" s="74" t="s">
        <v>432</v>
      </c>
      <c r="C12" s="74"/>
      <c r="D12" s="168"/>
      <c r="E12" s="168"/>
      <c r="F12" s="168"/>
      <c r="G12" s="168"/>
      <c r="H12" s="168"/>
      <c r="I12" s="168"/>
      <c r="J12" s="168"/>
      <c r="K12" s="168"/>
      <c r="L12" s="168"/>
      <c r="M12" s="168"/>
      <c r="N12" s="168"/>
      <c r="O12" s="168"/>
      <c r="P12" s="168"/>
      <c r="Q12" s="168"/>
      <c r="R12" s="168"/>
      <c r="S12" s="168"/>
      <c r="T12" s="168"/>
      <c r="U12" s="168"/>
      <c r="V12" s="168"/>
      <c r="W12" s="168"/>
      <c r="X12" s="168"/>
      <c r="Y12" s="168"/>
      <c r="Z12" s="168"/>
      <c r="AA12" s="168"/>
      <c r="AB12" s="168"/>
      <c r="AC12" s="168"/>
      <c r="AD12" s="168"/>
      <c r="AE12" s="168"/>
      <c r="AF12" s="168"/>
    </row>
    <row r="13" spans="1:32" x14ac:dyDescent="0.25">
      <c r="A13" s="72" t="s">
        <v>618</v>
      </c>
      <c r="B13" s="74">
        <v>2</v>
      </c>
      <c r="C13" s="74"/>
      <c r="D13" s="168"/>
      <c r="E13" s="168"/>
      <c r="F13" s="168"/>
      <c r="G13" s="168"/>
      <c r="H13" s="168"/>
      <c r="I13" s="168"/>
      <c r="J13" s="168"/>
      <c r="K13" s="168"/>
      <c r="L13" s="168"/>
      <c r="M13" s="168"/>
      <c r="N13" s="168"/>
      <c r="O13" s="168"/>
      <c r="P13" s="168"/>
      <c r="Q13" s="168"/>
      <c r="R13" s="168"/>
      <c r="S13" s="168"/>
      <c r="T13" s="168"/>
      <c r="U13" s="168"/>
      <c r="V13" s="168"/>
      <c r="W13" s="168"/>
      <c r="X13" s="168"/>
      <c r="Y13" s="168"/>
      <c r="Z13" s="168"/>
      <c r="AA13" s="168"/>
      <c r="AB13" s="168"/>
      <c r="AC13" s="168"/>
      <c r="AD13" s="168"/>
      <c r="AE13" s="168"/>
      <c r="AF13" s="168"/>
    </row>
    <row r="14" spans="1:32" x14ac:dyDescent="0.25">
      <c r="A14" s="72" t="s">
        <v>280</v>
      </c>
      <c r="B14" s="74">
        <v>323</v>
      </c>
      <c r="C14" s="74"/>
      <c r="D14" s="168"/>
      <c r="E14" s="168"/>
      <c r="F14" s="168"/>
      <c r="G14" s="168"/>
      <c r="H14" s="168"/>
      <c r="I14" s="168"/>
      <c r="J14" s="168"/>
      <c r="K14" s="168"/>
      <c r="L14" s="168"/>
      <c r="M14" s="168"/>
      <c r="N14" s="168"/>
      <c r="O14" s="168"/>
      <c r="P14" s="168"/>
      <c r="Q14" s="168"/>
      <c r="R14" s="168"/>
      <c r="S14" s="168"/>
      <c r="T14" s="168"/>
      <c r="U14" s="168"/>
      <c r="V14" s="168"/>
      <c r="W14" s="168"/>
      <c r="X14" s="168"/>
      <c r="Y14" s="168"/>
      <c r="Z14" s="168"/>
      <c r="AA14" s="168"/>
      <c r="AB14" s="168"/>
      <c r="AC14" s="168"/>
      <c r="AD14" s="168"/>
      <c r="AE14" s="168"/>
      <c r="AF14" s="168"/>
    </row>
    <row r="15" spans="1:32" x14ac:dyDescent="0.25">
      <c r="A15" s="72" t="s">
        <v>621</v>
      </c>
      <c r="B15" s="74">
        <v>323</v>
      </c>
      <c r="C15" s="74"/>
      <c r="D15" s="168"/>
      <c r="E15" s="168"/>
      <c r="F15" s="168"/>
      <c r="G15" s="168"/>
      <c r="H15" s="168"/>
      <c r="I15" s="168"/>
      <c r="J15" s="168"/>
      <c r="K15" s="168"/>
      <c r="L15" s="168"/>
      <c r="M15" s="168"/>
      <c r="N15" s="168"/>
      <c r="O15" s="168"/>
      <c r="P15" s="168"/>
      <c r="Q15" s="168"/>
      <c r="R15" s="168"/>
      <c r="S15" s="168"/>
      <c r="T15" s="168"/>
      <c r="U15" s="168"/>
      <c r="V15" s="168"/>
      <c r="W15" s="168"/>
      <c r="X15" s="168"/>
      <c r="Y15" s="168"/>
      <c r="Z15" s="168"/>
      <c r="AA15" s="168"/>
      <c r="AB15" s="168"/>
      <c r="AC15" s="168"/>
      <c r="AD15" s="168"/>
      <c r="AE15" s="168"/>
      <c r="AF15" s="168"/>
    </row>
    <row r="16" spans="1:32" x14ac:dyDescent="0.25">
      <c r="A16" s="72" t="s">
        <v>282</v>
      </c>
      <c r="B16" s="74" t="s">
        <v>437</v>
      </c>
      <c r="C16" s="74"/>
      <c r="D16" s="168"/>
      <c r="E16" s="168"/>
      <c r="F16" s="168"/>
      <c r="G16" s="168"/>
      <c r="H16" s="168"/>
      <c r="I16" s="168"/>
      <c r="J16" s="168"/>
      <c r="K16" s="168"/>
      <c r="L16" s="168"/>
      <c r="M16" s="168"/>
      <c r="N16" s="168"/>
      <c r="O16" s="168"/>
      <c r="P16" s="168"/>
      <c r="Q16" s="168"/>
      <c r="R16" s="168"/>
      <c r="S16" s="168"/>
      <c r="T16" s="168"/>
      <c r="U16" s="168"/>
      <c r="V16" s="168"/>
      <c r="W16" s="168"/>
      <c r="X16" s="168"/>
      <c r="Y16" s="168"/>
      <c r="Z16" s="168"/>
      <c r="AA16" s="168"/>
      <c r="AB16" s="168"/>
      <c r="AC16" s="168"/>
      <c r="AD16" s="168"/>
      <c r="AE16" s="168"/>
      <c r="AF16" s="168"/>
    </row>
    <row r="17" spans="1:32" x14ac:dyDescent="0.25">
      <c r="A17" s="79" t="s">
        <v>693</v>
      </c>
      <c r="B17" s="180"/>
      <c r="C17" s="180"/>
      <c r="D17" s="168"/>
      <c r="E17" s="168"/>
      <c r="F17" s="168"/>
      <c r="G17" s="168"/>
      <c r="H17" s="168"/>
      <c r="I17" s="168"/>
      <c r="J17" s="168"/>
      <c r="K17" s="168"/>
      <c r="L17" s="168"/>
      <c r="M17" s="168"/>
      <c r="N17" s="168"/>
      <c r="O17" s="168"/>
      <c r="P17" s="168"/>
      <c r="Q17" s="168"/>
      <c r="R17" s="168"/>
      <c r="S17" s="168"/>
      <c r="T17" s="168"/>
      <c r="U17" s="168"/>
      <c r="V17" s="168"/>
      <c r="W17" s="168"/>
      <c r="X17" s="168"/>
      <c r="Y17" s="168"/>
      <c r="Z17" s="168"/>
      <c r="AA17" s="168"/>
      <c r="AB17" s="168"/>
      <c r="AC17" s="168"/>
      <c r="AD17" s="168"/>
      <c r="AE17" s="168"/>
      <c r="AF17" s="168"/>
    </row>
    <row r="18" spans="1:32" x14ac:dyDescent="0.25">
      <c r="A18" s="72" t="s">
        <v>284</v>
      </c>
      <c r="B18" s="181" t="str">
        <f>"24 May 2023"</f>
        <v>24 May 2023</v>
      </c>
      <c r="C18" s="181"/>
      <c r="D18" s="168"/>
      <c r="E18" s="168"/>
      <c r="F18" s="168"/>
      <c r="G18" s="168"/>
      <c r="H18" s="168"/>
      <c r="I18" s="168"/>
      <c r="J18" s="168"/>
      <c r="K18" s="168"/>
      <c r="L18" s="168"/>
      <c r="M18" s="168"/>
      <c r="N18" s="168"/>
      <c r="O18" s="168"/>
      <c r="P18" s="168"/>
      <c r="Q18" s="168"/>
      <c r="R18" s="168"/>
      <c r="S18" s="168"/>
      <c r="T18" s="168"/>
      <c r="U18" s="168"/>
      <c r="V18" s="168"/>
      <c r="W18" s="168"/>
      <c r="X18" s="168"/>
      <c r="Y18" s="168"/>
      <c r="Z18" s="168"/>
      <c r="AA18" s="168"/>
      <c r="AB18" s="168"/>
      <c r="AC18" s="168"/>
      <c r="AD18" s="168"/>
      <c r="AE18" s="168"/>
      <c r="AF18" s="168"/>
    </row>
    <row r="19" spans="1:32" x14ac:dyDescent="0.25">
      <c r="A19" s="72" t="s">
        <v>285</v>
      </c>
      <c r="B19" s="181"/>
      <c r="C19" s="181"/>
      <c r="D19" s="168"/>
      <c r="E19" s="168"/>
      <c r="F19" s="168"/>
      <c r="G19" s="168"/>
      <c r="H19" s="168"/>
      <c r="I19" s="168"/>
      <c r="J19" s="168"/>
      <c r="K19" s="168"/>
      <c r="L19" s="168"/>
      <c r="M19" s="168"/>
      <c r="N19" s="168"/>
      <c r="O19" s="168"/>
      <c r="P19" s="168"/>
      <c r="Q19" s="168"/>
      <c r="R19" s="168"/>
      <c r="S19" s="168"/>
      <c r="T19" s="168"/>
      <c r="U19" s="168"/>
      <c r="V19" s="168"/>
      <c r="W19" s="168"/>
      <c r="X19" s="168"/>
      <c r="Y19" s="168"/>
      <c r="Z19" s="168"/>
      <c r="AA19" s="168"/>
      <c r="AB19" s="168"/>
      <c r="AC19" s="168"/>
      <c r="AD19" s="168"/>
      <c r="AE19" s="168"/>
      <c r="AF19" s="168"/>
    </row>
    <row r="20" spans="1:32" x14ac:dyDescent="0.25">
      <c r="A20" s="72" t="s">
        <v>286</v>
      </c>
      <c r="B20" s="74" t="s">
        <v>294</v>
      </c>
      <c r="C20" s="74"/>
      <c r="D20" s="168"/>
      <c r="E20" s="168"/>
      <c r="F20" s="168"/>
      <c r="G20" s="168"/>
      <c r="H20" s="168"/>
      <c r="I20" s="168"/>
      <c r="J20" s="168"/>
      <c r="K20" s="168"/>
      <c r="L20" s="168"/>
      <c r="M20" s="168"/>
      <c r="N20" s="168"/>
      <c r="O20" s="168"/>
      <c r="P20" s="168"/>
      <c r="Q20" s="168"/>
      <c r="R20" s="168"/>
      <c r="S20" s="168"/>
      <c r="T20" s="168"/>
      <c r="U20" s="168"/>
      <c r="V20" s="168"/>
      <c r="W20" s="168"/>
      <c r="X20" s="168"/>
      <c r="Y20" s="168"/>
      <c r="Z20" s="168"/>
      <c r="AA20" s="168"/>
      <c r="AB20" s="168"/>
      <c r="AC20" s="168"/>
      <c r="AD20" s="168"/>
      <c r="AE20" s="168"/>
      <c r="AF20" s="168"/>
    </row>
    <row r="21" spans="1:32" x14ac:dyDescent="0.25">
      <c r="A21" s="72" t="s">
        <v>287</v>
      </c>
      <c r="B21" s="74" t="s">
        <v>295</v>
      </c>
      <c r="C21" s="74"/>
      <c r="D21" s="168"/>
      <c r="E21" s="168"/>
      <c r="F21" s="168"/>
      <c r="G21" s="168"/>
      <c r="H21" s="168"/>
      <c r="I21" s="168"/>
      <c r="J21" s="168"/>
      <c r="K21" s="168"/>
      <c r="L21" s="168"/>
      <c r="M21" s="168"/>
      <c r="N21" s="168"/>
      <c r="O21" s="168"/>
      <c r="P21" s="168"/>
      <c r="Q21" s="168"/>
      <c r="R21" s="168"/>
      <c r="S21" s="168"/>
      <c r="T21" s="168"/>
      <c r="U21" s="168"/>
      <c r="V21" s="168"/>
      <c r="W21" s="168"/>
      <c r="X21" s="168"/>
      <c r="Y21" s="168"/>
      <c r="Z21" s="168"/>
      <c r="AA21" s="168"/>
      <c r="AB21" s="168"/>
      <c r="AC21" s="168"/>
      <c r="AD21" s="168"/>
      <c r="AE21" s="168"/>
      <c r="AF21" s="168"/>
    </row>
    <row r="23" spans="1:32" x14ac:dyDescent="0.25">
      <c r="B23" s="84" t="str">
        <f>HYPERLINK("#'Factor List'!A1","Back to Factor List")</f>
        <v>Back to Factor List</v>
      </c>
    </row>
    <row r="24" spans="1:32" x14ac:dyDescent="0.25">
      <c r="B24" s="84" t="str">
        <f>HYPERLINK("#'Assumptions'!A1","Assumptions")</f>
        <v>Assumptions</v>
      </c>
    </row>
    <row r="26" spans="1:32" ht="13" x14ac:dyDescent="0.25">
      <c r="A26" s="80" t="s">
        <v>722</v>
      </c>
      <c r="B26" s="80">
        <v>25</v>
      </c>
      <c r="C26" s="80">
        <v>26</v>
      </c>
      <c r="D26" s="80">
        <v>27</v>
      </c>
      <c r="E26" s="80">
        <v>28</v>
      </c>
      <c r="F26" s="80">
        <v>29</v>
      </c>
      <c r="G26" s="80">
        <v>30</v>
      </c>
      <c r="H26" s="80">
        <v>31</v>
      </c>
      <c r="I26" s="80">
        <v>32</v>
      </c>
      <c r="J26" s="80">
        <v>33</v>
      </c>
      <c r="K26" s="80">
        <v>34</v>
      </c>
      <c r="L26" s="80">
        <v>35</v>
      </c>
      <c r="M26" s="80">
        <v>36</v>
      </c>
      <c r="N26" s="80">
        <v>37</v>
      </c>
      <c r="O26" s="80">
        <v>38</v>
      </c>
      <c r="P26" s="80">
        <v>39</v>
      </c>
      <c r="Q26" s="80">
        <v>40</v>
      </c>
      <c r="R26" s="80">
        <v>41</v>
      </c>
      <c r="S26" s="80">
        <v>42</v>
      </c>
      <c r="T26" s="80">
        <v>43</v>
      </c>
      <c r="U26" s="80">
        <v>44</v>
      </c>
      <c r="V26" s="80">
        <v>45</v>
      </c>
      <c r="W26" s="80">
        <v>46</v>
      </c>
      <c r="X26" s="80">
        <v>47</v>
      </c>
      <c r="Y26" s="80">
        <v>48</v>
      </c>
      <c r="Z26" s="80">
        <v>49</v>
      </c>
      <c r="AA26" s="80">
        <v>50</v>
      </c>
      <c r="AB26" s="80">
        <v>51</v>
      </c>
      <c r="AC26" s="80">
        <v>52</v>
      </c>
      <c r="AD26" s="80">
        <v>53</v>
      </c>
      <c r="AE26" s="80">
        <v>54</v>
      </c>
      <c r="AF26" s="80">
        <v>55</v>
      </c>
    </row>
    <row r="27" spans="1:32" x14ac:dyDescent="0.25">
      <c r="A27" s="81">
        <v>0</v>
      </c>
      <c r="B27" s="82">
        <v>18.03</v>
      </c>
      <c r="C27" s="82">
        <v>17.690000000000001</v>
      </c>
      <c r="D27" s="82">
        <v>17.329999999999998</v>
      </c>
      <c r="E27" s="82">
        <v>16.97</v>
      </c>
      <c r="F27" s="82">
        <v>16.59</v>
      </c>
      <c r="G27" s="82">
        <v>16.2</v>
      </c>
      <c r="H27" s="82">
        <v>15.79</v>
      </c>
      <c r="I27" s="82">
        <v>15.37</v>
      </c>
      <c r="J27" s="82">
        <v>14.94</v>
      </c>
      <c r="K27" s="82">
        <v>14.49</v>
      </c>
      <c r="L27" s="82">
        <v>14.02</v>
      </c>
      <c r="M27" s="82">
        <v>13.53</v>
      </c>
      <c r="N27" s="82">
        <v>13.03</v>
      </c>
      <c r="O27" s="82">
        <v>12.51</v>
      </c>
      <c r="P27" s="82">
        <v>11.97</v>
      </c>
      <c r="Q27" s="82">
        <v>11.41</v>
      </c>
      <c r="R27" s="82">
        <v>10.83</v>
      </c>
      <c r="S27" s="82">
        <v>10.23</v>
      </c>
      <c r="T27" s="82">
        <v>9.61</v>
      </c>
      <c r="U27" s="82">
        <v>8.9600000000000009</v>
      </c>
      <c r="V27" s="82">
        <v>8.2899999999999991</v>
      </c>
      <c r="W27" s="82">
        <v>7.59</v>
      </c>
      <c r="X27" s="82">
        <v>6.87</v>
      </c>
      <c r="Y27" s="82">
        <v>6.12</v>
      </c>
      <c r="Z27" s="82">
        <v>5.35</v>
      </c>
      <c r="AA27" s="82">
        <v>4.54</v>
      </c>
      <c r="AB27" s="82">
        <v>3.7</v>
      </c>
      <c r="AC27" s="82">
        <v>2.83</v>
      </c>
      <c r="AD27" s="82">
        <v>1.92</v>
      </c>
      <c r="AE27" s="82">
        <v>0.98</v>
      </c>
      <c r="AF27" s="82">
        <v>0</v>
      </c>
    </row>
    <row r="28" spans="1:32" x14ac:dyDescent="0.25">
      <c r="A28" s="81">
        <v>1</v>
      </c>
      <c r="B28" s="82">
        <v>18</v>
      </c>
      <c r="C28" s="82">
        <v>17.66</v>
      </c>
      <c r="D28" s="82">
        <v>17.3</v>
      </c>
      <c r="E28" s="82">
        <v>16.940000000000001</v>
      </c>
      <c r="F28" s="82">
        <v>16.559999999999999</v>
      </c>
      <c r="G28" s="82">
        <v>16.170000000000002</v>
      </c>
      <c r="H28" s="82">
        <v>15.76</v>
      </c>
      <c r="I28" s="82">
        <v>15.34</v>
      </c>
      <c r="J28" s="82">
        <v>14.9</v>
      </c>
      <c r="K28" s="82">
        <v>14.45</v>
      </c>
      <c r="L28" s="82">
        <v>13.98</v>
      </c>
      <c r="M28" s="82">
        <v>13.49</v>
      </c>
      <c r="N28" s="82">
        <v>12.99</v>
      </c>
      <c r="O28" s="82">
        <v>12.47</v>
      </c>
      <c r="P28" s="82">
        <v>11.92</v>
      </c>
      <c r="Q28" s="82">
        <v>11.36</v>
      </c>
      <c r="R28" s="82">
        <v>10.78</v>
      </c>
      <c r="S28" s="82">
        <v>10.18</v>
      </c>
      <c r="T28" s="82">
        <v>9.5500000000000007</v>
      </c>
      <c r="U28" s="82">
        <v>8.9</v>
      </c>
      <c r="V28" s="82">
        <v>8.23</v>
      </c>
      <c r="W28" s="82">
        <v>7.53</v>
      </c>
      <c r="X28" s="82">
        <v>6.81</v>
      </c>
      <c r="Y28" s="82">
        <v>6.06</v>
      </c>
      <c r="Z28" s="82">
        <v>5.28</v>
      </c>
      <c r="AA28" s="82">
        <v>4.47</v>
      </c>
      <c r="AB28" s="82">
        <v>3.63</v>
      </c>
      <c r="AC28" s="82">
        <v>2.75</v>
      </c>
      <c r="AD28" s="82">
        <v>1.84</v>
      </c>
      <c r="AE28" s="82">
        <v>0.9</v>
      </c>
      <c r="AF28" s="82"/>
    </row>
    <row r="29" spans="1:32" x14ac:dyDescent="0.25">
      <c r="A29" s="81">
        <v>2</v>
      </c>
      <c r="B29" s="82">
        <v>17.97</v>
      </c>
      <c r="C29" s="82">
        <v>17.63</v>
      </c>
      <c r="D29" s="82">
        <v>17.27</v>
      </c>
      <c r="E29" s="82">
        <v>16.91</v>
      </c>
      <c r="F29" s="82">
        <v>16.53</v>
      </c>
      <c r="G29" s="82">
        <v>16.13</v>
      </c>
      <c r="H29" s="82">
        <v>15.72</v>
      </c>
      <c r="I29" s="82">
        <v>15.3</v>
      </c>
      <c r="J29" s="82">
        <v>14.86</v>
      </c>
      <c r="K29" s="82">
        <v>14.41</v>
      </c>
      <c r="L29" s="82">
        <v>13.94</v>
      </c>
      <c r="M29" s="82">
        <v>13.45</v>
      </c>
      <c r="N29" s="82">
        <v>12.94</v>
      </c>
      <c r="O29" s="82">
        <v>12.42</v>
      </c>
      <c r="P29" s="82">
        <v>11.88</v>
      </c>
      <c r="Q29" s="82">
        <v>11.31</v>
      </c>
      <c r="R29" s="82">
        <v>10.73</v>
      </c>
      <c r="S29" s="82">
        <v>10.130000000000001</v>
      </c>
      <c r="T29" s="82">
        <v>9.5</v>
      </c>
      <c r="U29" s="82">
        <v>8.85</v>
      </c>
      <c r="V29" s="82">
        <v>8.17</v>
      </c>
      <c r="W29" s="82">
        <v>7.47</v>
      </c>
      <c r="X29" s="82">
        <v>6.75</v>
      </c>
      <c r="Y29" s="82">
        <v>5.99</v>
      </c>
      <c r="Z29" s="82">
        <v>5.21</v>
      </c>
      <c r="AA29" s="82">
        <v>4.4000000000000004</v>
      </c>
      <c r="AB29" s="82">
        <v>3.55</v>
      </c>
      <c r="AC29" s="82">
        <v>2.68</v>
      </c>
      <c r="AD29" s="82">
        <v>1.77</v>
      </c>
      <c r="AE29" s="82">
        <v>0.82</v>
      </c>
      <c r="AF29" s="82"/>
    </row>
    <row r="30" spans="1:32" x14ac:dyDescent="0.25">
      <c r="A30" s="81">
        <v>3</v>
      </c>
      <c r="B30" s="82">
        <v>17.940000000000001</v>
      </c>
      <c r="C30" s="82">
        <v>17.600000000000001</v>
      </c>
      <c r="D30" s="82">
        <v>17.239999999999998</v>
      </c>
      <c r="E30" s="82">
        <v>16.87</v>
      </c>
      <c r="F30" s="82">
        <v>16.489999999999998</v>
      </c>
      <c r="G30" s="82">
        <v>16.100000000000001</v>
      </c>
      <c r="H30" s="82">
        <v>15.69</v>
      </c>
      <c r="I30" s="82">
        <v>15.26</v>
      </c>
      <c r="J30" s="82">
        <v>14.83</v>
      </c>
      <c r="K30" s="82">
        <v>14.37</v>
      </c>
      <c r="L30" s="82">
        <v>13.9</v>
      </c>
      <c r="M30" s="82">
        <v>13.41</v>
      </c>
      <c r="N30" s="82">
        <v>12.9</v>
      </c>
      <c r="O30" s="82">
        <v>12.38</v>
      </c>
      <c r="P30" s="82">
        <v>11.83</v>
      </c>
      <c r="Q30" s="82">
        <v>11.27</v>
      </c>
      <c r="R30" s="82">
        <v>10.68</v>
      </c>
      <c r="S30" s="82">
        <v>10.07</v>
      </c>
      <c r="T30" s="82">
        <v>9.44</v>
      </c>
      <c r="U30" s="82">
        <v>8.7899999999999991</v>
      </c>
      <c r="V30" s="82">
        <v>8.1199999999999992</v>
      </c>
      <c r="W30" s="82">
        <v>7.41</v>
      </c>
      <c r="X30" s="82">
        <v>6.68</v>
      </c>
      <c r="Y30" s="82">
        <v>5.93</v>
      </c>
      <c r="Z30" s="82">
        <v>5.14</v>
      </c>
      <c r="AA30" s="82">
        <v>4.33</v>
      </c>
      <c r="AB30" s="82">
        <v>3.48</v>
      </c>
      <c r="AC30" s="82">
        <v>2.6</v>
      </c>
      <c r="AD30" s="82">
        <v>1.69</v>
      </c>
      <c r="AE30" s="82">
        <v>0.74</v>
      </c>
      <c r="AF30" s="82"/>
    </row>
    <row r="31" spans="1:32" x14ac:dyDescent="0.25">
      <c r="A31" s="81">
        <v>4</v>
      </c>
      <c r="B31" s="82">
        <v>17.91</v>
      </c>
      <c r="C31" s="82">
        <v>17.57</v>
      </c>
      <c r="D31" s="82">
        <v>17.21</v>
      </c>
      <c r="E31" s="82">
        <v>16.84</v>
      </c>
      <c r="F31" s="82">
        <v>16.46</v>
      </c>
      <c r="G31" s="82">
        <v>16.059999999999999</v>
      </c>
      <c r="H31" s="82">
        <v>15.65</v>
      </c>
      <c r="I31" s="82">
        <v>15.23</v>
      </c>
      <c r="J31" s="82">
        <v>14.79</v>
      </c>
      <c r="K31" s="82">
        <v>14.33</v>
      </c>
      <c r="L31" s="82">
        <v>13.86</v>
      </c>
      <c r="M31" s="82">
        <v>13.37</v>
      </c>
      <c r="N31" s="82">
        <v>12.86</v>
      </c>
      <c r="O31" s="82">
        <v>12.33</v>
      </c>
      <c r="P31" s="82">
        <v>11.78</v>
      </c>
      <c r="Q31" s="82">
        <v>11.22</v>
      </c>
      <c r="R31" s="82">
        <v>10.63</v>
      </c>
      <c r="S31" s="82">
        <v>10.02</v>
      </c>
      <c r="T31" s="82">
        <v>9.39</v>
      </c>
      <c r="U31" s="82">
        <v>8.74</v>
      </c>
      <c r="V31" s="82">
        <v>8.06</v>
      </c>
      <c r="W31" s="82">
        <v>7.35</v>
      </c>
      <c r="X31" s="82">
        <v>6.62</v>
      </c>
      <c r="Y31" s="82">
        <v>5.86</v>
      </c>
      <c r="Z31" s="82">
        <v>5.08</v>
      </c>
      <c r="AA31" s="82">
        <v>4.26</v>
      </c>
      <c r="AB31" s="82">
        <v>3.41</v>
      </c>
      <c r="AC31" s="82">
        <v>2.5299999999999998</v>
      </c>
      <c r="AD31" s="82">
        <v>1.61</v>
      </c>
      <c r="AE31" s="82">
        <v>0.65</v>
      </c>
      <c r="AF31" s="82"/>
    </row>
    <row r="32" spans="1:32" x14ac:dyDescent="0.25">
      <c r="A32" s="81">
        <v>5</v>
      </c>
      <c r="B32" s="82">
        <v>17.88</v>
      </c>
      <c r="C32" s="82">
        <v>17.54</v>
      </c>
      <c r="D32" s="82">
        <v>17.18</v>
      </c>
      <c r="E32" s="82">
        <v>16.809999999999999</v>
      </c>
      <c r="F32" s="82">
        <v>16.43</v>
      </c>
      <c r="G32" s="82">
        <v>16.03</v>
      </c>
      <c r="H32" s="82">
        <v>15.62</v>
      </c>
      <c r="I32" s="82">
        <v>15.19</v>
      </c>
      <c r="J32" s="82">
        <v>14.75</v>
      </c>
      <c r="K32" s="82">
        <v>14.29</v>
      </c>
      <c r="L32" s="82">
        <v>13.82</v>
      </c>
      <c r="M32" s="82">
        <v>13.32</v>
      </c>
      <c r="N32" s="82">
        <v>12.81</v>
      </c>
      <c r="O32" s="82">
        <v>12.29</v>
      </c>
      <c r="P32" s="82">
        <v>11.74</v>
      </c>
      <c r="Q32" s="82">
        <v>11.17</v>
      </c>
      <c r="R32" s="82">
        <v>10.58</v>
      </c>
      <c r="S32" s="82">
        <v>9.9700000000000006</v>
      </c>
      <c r="T32" s="82">
        <v>9.34</v>
      </c>
      <c r="U32" s="82">
        <v>8.68</v>
      </c>
      <c r="V32" s="82">
        <v>8</v>
      </c>
      <c r="W32" s="82">
        <v>7.29</v>
      </c>
      <c r="X32" s="82">
        <v>6.56</v>
      </c>
      <c r="Y32" s="82">
        <v>5.8</v>
      </c>
      <c r="Z32" s="82">
        <v>5.01</v>
      </c>
      <c r="AA32" s="82">
        <v>4.1900000000000004</v>
      </c>
      <c r="AB32" s="82">
        <v>3.34</v>
      </c>
      <c r="AC32" s="82">
        <v>2.4500000000000002</v>
      </c>
      <c r="AD32" s="82">
        <v>1.53</v>
      </c>
      <c r="AE32" s="82">
        <v>0.56999999999999995</v>
      </c>
      <c r="AF32" s="82"/>
    </row>
    <row r="33" spans="1:32" x14ac:dyDescent="0.25">
      <c r="A33" s="81">
        <v>6</v>
      </c>
      <c r="B33" s="82">
        <v>17.86</v>
      </c>
      <c r="C33" s="82">
        <v>17.510000000000002</v>
      </c>
      <c r="D33" s="82">
        <v>17.149999999999999</v>
      </c>
      <c r="E33" s="82">
        <v>16.78</v>
      </c>
      <c r="F33" s="82">
        <v>16.399999999999999</v>
      </c>
      <c r="G33" s="82">
        <v>16</v>
      </c>
      <c r="H33" s="82">
        <v>15.58</v>
      </c>
      <c r="I33" s="82">
        <v>15.16</v>
      </c>
      <c r="J33" s="82">
        <v>14.71</v>
      </c>
      <c r="K33" s="82">
        <v>14.25</v>
      </c>
      <c r="L33" s="82">
        <v>13.78</v>
      </c>
      <c r="M33" s="82">
        <v>13.28</v>
      </c>
      <c r="N33" s="82">
        <v>12.77</v>
      </c>
      <c r="O33" s="82">
        <v>12.24</v>
      </c>
      <c r="P33" s="82">
        <v>11.69</v>
      </c>
      <c r="Q33" s="82">
        <v>11.12</v>
      </c>
      <c r="R33" s="82">
        <v>10.53</v>
      </c>
      <c r="S33" s="82">
        <v>9.92</v>
      </c>
      <c r="T33" s="82">
        <v>9.2799999999999994</v>
      </c>
      <c r="U33" s="82">
        <v>8.6199999999999992</v>
      </c>
      <c r="V33" s="82">
        <v>7.94</v>
      </c>
      <c r="W33" s="82">
        <v>7.23</v>
      </c>
      <c r="X33" s="82">
        <v>6.5</v>
      </c>
      <c r="Y33" s="82">
        <v>5.73</v>
      </c>
      <c r="Z33" s="82">
        <v>4.9400000000000004</v>
      </c>
      <c r="AA33" s="82">
        <v>4.12</v>
      </c>
      <c r="AB33" s="82">
        <v>3.26</v>
      </c>
      <c r="AC33" s="82">
        <v>2.38</v>
      </c>
      <c r="AD33" s="82">
        <v>1.45</v>
      </c>
      <c r="AE33" s="82">
        <v>0.49</v>
      </c>
      <c r="AF33" s="82"/>
    </row>
    <row r="34" spans="1:32" x14ac:dyDescent="0.25">
      <c r="A34" s="81">
        <v>7</v>
      </c>
      <c r="B34" s="82">
        <v>17.829999999999998</v>
      </c>
      <c r="C34" s="82">
        <v>17.48</v>
      </c>
      <c r="D34" s="82">
        <v>17.12</v>
      </c>
      <c r="E34" s="82">
        <v>16.75</v>
      </c>
      <c r="F34" s="82">
        <v>16.36</v>
      </c>
      <c r="G34" s="82">
        <v>15.96</v>
      </c>
      <c r="H34" s="82">
        <v>15.55</v>
      </c>
      <c r="I34" s="82">
        <v>15.12</v>
      </c>
      <c r="J34" s="82">
        <v>14.67</v>
      </c>
      <c r="K34" s="82">
        <v>14.21</v>
      </c>
      <c r="L34" s="82">
        <v>13.74</v>
      </c>
      <c r="M34" s="82">
        <v>13.24</v>
      </c>
      <c r="N34" s="82">
        <v>12.73</v>
      </c>
      <c r="O34" s="82">
        <v>12.2</v>
      </c>
      <c r="P34" s="82">
        <v>11.64</v>
      </c>
      <c r="Q34" s="82">
        <v>11.07</v>
      </c>
      <c r="R34" s="82">
        <v>10.48</v>
      </c>
      <c r="S34" s="82">
        <v>9.8699999999999992</v>
      </c>
      <c r="T34" s="82">
        <v>9.23</v>
      </c>
      <c r="U34" s="82">
        <v>8.57</v>
      </c>
      <c r="V34" s="82">
        <v>7.88</v>
      </c>
      <c r="W34" s="82">
        <v>7.17</v>
      </c>
      <c r="X34" s="82">
        <v>6.43</v>
      </c>
      <c r="Y34" s="82">
        <v>5.67</v>
      </c>
      <c r="Z34" s="82">
        <v>4.87</v>
      </c>
      <c r="AA34" s="82">
        <v>4.05</v>
      </c>
      <c r="AB34" s="82">
        <v>3.19</v>
      </c>
      <c r="AC34" s="82">
        <v>2.2999999999999998</v>
      </c>
      <c r="AD34" s="82">
        <v>1.37</v>
      </c>
      <c r="AE34" s="82">
        <v>0.41</v>
      </c>
      <c r="AF34" s="82"/>
    </row>
    <row r="35" spans="1:32" x14ac:dyDescent="0.25">
      <c r="A35" s="81">
        <v>8</v>
      </c>
      <c r="B35" s="82">
        <v>17.8</v>
      </c>
      <c r="C35" s="82">
        <v>17.45</v>
      </c>
      <c r="D35" s="82">
        <v>17.09</v>
      </c>
      <c r="E35" s="82">
        <v>16.72</v>
      </c>
      <c r="F35" s="82">
        <v>16.329999999999998</v>
      </c>
      <c r="G35" s="82">
        <v>15.93</v>
      </c>
      <c r="H35" s="82">
        <v>15.51</v>
      </c>
      <c r="I35" s="82">
        <v>15.08</v>
      </c>
      <c r="J35" s="82">
        <v>14.64</v>
      </c>
      <c r="K35" s="82">
        <v>14.17</v>
      </c>
      <c r="L35" s="82">
        <v>13.7</v>
      </c>
      <c r="M35" s="82">
        <v>13.2</v>
      </c>
      <c r="N35" s="82">
        <v>12.68</v>
      </c>
      <c r="O35" s="82">
        <v>12.15</v>
      </c>
      <c r="P35" s="82">
        <v>11.6</v>
      </c>
      <c r="Q35" s="82">
        <v>11.02</v>
      </c>
      <c r="R35" s="82">
        <v>10.43</v>
      </c>
      <c r="S35" s="82">
        <v>9.81</v>
      </c>
      <c r="T35" s="82">
        <v>9.17</v>
      </c>
      <c r="U35" s="82">
        <v>8.51</v>
      </c>
      <c r="V35" s="82">
        <v>7.83</v>
      </c>
      <c r="W35" s="82">
        <v>7.11</v>
      </c>
      <c r="X35" s="82">
        <v>6.37</v>
      </c>
      <c r="Y35" s="82">
        <v>5.6</v>
      </c>
      <c r="Z35" s="82">
        <v>4.8099999999999996</v>
      </c>
      <c r="AA35" s="82">
        <v>3.98</v>
      </c>
      <c r="AB35" s="82">
        <v>3.12</v>
      </c>
      <c r="AC35" s="82">
        <v>2.2200000000000002</v>
      </c>
      <c r="AD35" s="82">
        <v>1.29</v>
      </c>
      <c r="AE35" s="82">
        <v>0.33</v>
      </c>
      <c r="AF35" s="82"/>
    </row>
    <row r="36" spans="1:32" x14ac:dyDescent="0.25">
      <c r="A36" s="81">
        <v>9</v>
      </c>
      <c r="B36" s="82">
        <v>17.77</v>
      </c>
      <c r="C36" s="82">
        <v>17.420000000000002</v>
      </c>
      <c r="D36" s="82">
        <v>17.059999999999999</v>
      </c>
      <c r="E36" s="82">
        <v>16.690000000000001</v>
      </c>
      <c r="F36" s="82">
        <v>16.3</v>
      </c>
      <c r="G36" s="82">
        <v>15.9</v>
      </c>
      <c r="H36" s="82">
        <v>15.48</v>
      </c>
      <c r="I36" s="82">
        <v>15.05</v>
      </c>
      <c r="J36" s="82">
        <v>14.6</v>
      </c>
      <c r="K36" s="82">
        <v>14.14</v>
      </c>
      <c r="L36" s="82">
        <v>13.66</v>
      </c>
      <c r="M36" s="82">
        <v>13.16</v>
      </c>
      <c r="N36" s="82">
        <v>12.64</v>
      </c>
      <c r="O36" s="82">
        <v>12.11</v>
      </c>
      <c r="P36" s="82">
        <v>11.55</v>
      </c>
      <c r="Q36" s="82">
        <v>10.98</v>
      </c>
      <c r="R36" s="82">
        <v>10.38</v>
      </c>
      <c r="S36" s="82">
        <v>9.76</v>
      </c>
      <c r="T36" s="82">
        <v>9.1199999999999992</v>
      </c>
      <c r="U36" s="82">
        <v>8.4600000000000009</v>
      </c>
      <c r="V36" s="82">
        <v>7.77</v>
      </c>
      <c r="W36" s="82">
        <v>7.05</v>
      </c>
      <c r="X36" s="82">
        <v>6.31</v>
      </c>
      <c r="Y36" s="82">
        <v>5.54</v>
      </c>
      <c r="Z36" s="82">
        <v>4.74</v>
      </c>
      <c r="AA36" s="82">
        <v>3.91</v>
      </c>
      <c r="AB36" s="82">
        <v>3.05</v>
      </c>
      <c r="AC36" s="82">
        <v>2.15</v>
      </c>
      <c r="AD36" s="82">
        <v>1.22</v>
      </c>
      <c r="AE36" s="82">
        <v>0.25</v>
      </c>
      <c r="AF36" s="82"/>
    </row>
    <row r="37" spans="1:32" x14ac:dyDescent="0.25">
      <c r="A37" s="81">
        <v>10</v>
      </c>
      <c r="B37" s="82">
        <v>17.739999999999998</v>
      </c>
      <c r="C37" s="82">
        <v>17.39</v>
      </c>
      <c r="D37" s="82">
        <v>17.03</v>
      </c>
      <c r="E37" s="82">
        <v>16.649999999999999</v>
      </c>
      <c r="F37" s="82">
        <v>16.260000000000002</v>
      </c>
      <c r="G37" s="82">
        <v>15.86</v>
      </c>
      <c r="H37" s="82">
        <v>15.44</v>
      </c>
      <c r="I37" s="82">
        <v>15.01</v>
      </c>
      <c r="J37" s="82">
        <v>14.56</v>
      </c>
      <c r="K37" s="82">
        <v>14.1</v>
      </c>
      <c r="L37" s="82">
        <v>13.61</v>
      </c>
      <c r="M37" s="82">
        <v>13.12</v>
      </c>
      <c r="N37" s="82">
        <v>12.6</v>
      </c>
      <c r="O37" s="82">
        <v>12.06</v>
      </c>
      <c r="P37" s="82">
        <v>11.5</v>
      </c>
      <c r="Q37" s="82">
        <v>10.93</v>
      </c>
      <c r="R37" s="82">
        <v>10.33</v>
      </c>
      <c r="S37" s="82">
        <v>9.7100000000000009</v>
      </c>
      <c r="T37" s="82">
        <v>9.07</v>
      </c>
      <c r="U37" s="82">
        <v>8.4</v>
      </c>
      <c r="V37" s="82">
        <v>7.71</v>
      </c>
      <c r="W37" s="82">
        <v>6.99</v>
      </c>
      <c r="X37" s="82">
        <v>6.25</v>
      </c>
      <c r="Y37" s="82">
        <v>5.48</v>
      </c>
      <c r="Z37" s="82">
        <v>4.67</v>
      </c>
      <c r="AA37" s="82">
        <v>3.84</v>
      </c>
      <c r="AB37" s="82">
        <v>2.97</v>
      </c>
      <c r="AC37" s="82">
        <v>2.0699999999999998</v>
      </c>
      <c r="AD37" s="82">
        <v>1.1399999999999999</v>
      </c>
      <c r="AE37" s="82">
        <v>0.16</v>
      </c>
      <c r="AF37" s="82"/>
    </row>
    <row r="38" spans="1:32" x14ac:dyDescent="0.25">
      <c r="A38" s="81">
        <v>11</v>
      </c>
      <c r="B38" s="82">
        <v>17.71</v>
      </c>
      <c r="C38" s="82">
        <v>17.36</v>
      </c>
      <c r="D38" s="82">
        <v>17</v>
      </c>
      <c r="E38" s="82">
        <v>16.62</v>
      </c>
      <c r="F38" s="82">
        <v>16.23</v>
      </c>
      <c r="G38" s="82">
        <v>15.83</v>
      </c>
      <c r="H38" s="82">
        <v>15.41</v>
      </c>
      <c r="I38" s="82">
        <v>14.97</v>
      </c>
      <c r="J38" s="82">
        <v>14.52</v>
      </c>
      <c r="K38" s="82">
        <v>14.06</v>
      </c>
      <c r="L38" s="82">
        <v>13.57</v>
      </c>
      <c r="M38" s="82">
        <v>13.07</v>
      </c>
      <c r="N38" s="82">
        <v>12.55</v>
      </c>
      <c r="O38" s="82">
        <v>12.02</v>
      </c>
      <c r="P38" s="82">
        <v>11.46</v>
      </c>
      <c r="Q38" s="82">
        <v>10.88</v>
      </c>
      <c r="R38" s="82">
        <v>10.28</v>
      </c>
      <c r="S38" s="82">
        <v>9.66</v>
      </c>
      <c r="T38" s="82">
        <v>9.01</v>
      </c>
      <c r="U38" s="82">
        <v>8.34</v>
      </c>
      <c r="V38" s="82">
        <v>7.65</v>
      </c>
      <c r="W38" s="82">
        <v>6.93</v>
      </c>
      <c r="X38" s="82">
        <v>6.19</v>
      </c>
      <c r="Y38" s="82">
        <v>5.41</v>
      </c>
      <c r="Z38" s="82">
        <v>4.6100000000000003</v>
      </c>
      <c r="AA38" s="82">
        <v>3.77</v>
      </c>
      <c r="AB38" s="82">
        <v>2.9</v>
      </c>
      <c r="AC38" s="82">
        <v>2</v>
      </c>
      <c r="AD38" s="82">
        <v>1.06</v>
      </c>
      <c r="AE38" s="82">
        <v>0.08</v>
      </c>
      <c r="AF38" s="82"/>
    </row>
    <row r="39" spans="1:32" x14ac:dyDescent="0.25">
      <c r="A39"/>
      <c r="B39"/>
    </row>
    <row r="40" spans="1:32" x14ac:dyDescent="0.25">
      <c r="A40"/>
      <c r="B40"/>
    </row>
    <row r="41" spans="1:32" x14ac:dyDescent="0.25">
      <c r="A41"/>
      <c r="B41"/>
    </row>
    <row r="42" spans="1:32" x14ac:dyDescent="0.25">
      <c r="A42"/>
      <c r="B42"/>
    </row>
    <row r="43" spans="1:32" x14ac:dyDescent="0.25">
      <c r="A43"/>
      <c r="B43"/>
    </row>
    <row r="44" spans="1:32" ht="39.65" customHeight="1" x14ac:dyDescent="0.25">
      <c r="A44"/>
      <c r="B44"/>
    </row>
    <row r="45" spans="1:32" x14ac:dyDescent="0.25">
      <c r="A45"/>
      <c r="B45"/>
    </row>
    <row r="46" spans="1:32" ht="27.65" customHeight="1" x14ac:dyDescent="0.25">
      <c r="A46"/>
      <c r="B46"/>
    </row>
    <row r="47" spans="1:32" x14ac:dyDescent="0.25">
      <c r="A47"/>
      <c r="B47"/>
    </row>
    <row r="48" spans="1:32"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row r="59" spans="1:2" x14ac:dyDescent="0.25">
      <c r="A59"/>
      <c r="B59"/>
    </row>
    <row r="60" spans="1:2" x14ac:dyDescent="0.25">
      <c r="A60"/>
      <c r="B60"/>
    </row>
    <row r="61" spans="1:2" x14ac:dyDescent="0.25">
      <c r="A61"/>
      <c r="B61"/>
    </row>
    <row r="62" spans="1:2" x14ac:dyDescent="0.25">
      <c r="A62"/>
      <c r="B62"/>
    </row>
    <row r="63" spans="1:2" x14ac:dyDescent="0.25">
      <c r="A63"/>
      <c r="B63"/>
    </row>
    <row r="64" spans="1:2" x14ac:dyDescent="0.25">
      <c r="A64"/>
      <c r="B64"/>
    </row>
    <row r="65" spans="1:2" x14ac:dyDescent="0.25">
      <c r="A65"/>
      <c r="B65"/>
    </row>
  </sheetData>
  <sheetProtection algorithmName="SHA-512" hashValue="HWtpesOYoO36tKJ8bw9XS9KKjn3duhah3Mra8Wi2NILdEcE5ysFjliditY8fc5+hl+zDVnzjZ3vHLLply5fK2w==" saltValue="Q20J/CRgPS5ZnCJMev5DzQ==" spinCount="100000" sheet="1" objects="1" scenarios="1"/>
  <conditionalFormatting sqref="A6:A21">
    <cfRule type="expression" dxfId="515" priority="7" stopIfTrue="1">
      <formula>MOD(ROW(),2)=0</formula>
    </cfRule>
    <cfRule type="expression" dxfId="514" priority="8" stopIfTrue="1">
      <formula>MOD(ROW(),2)&lt;&gt;0</formula>
    </cfRule>
  </conditionalFormatting>
  <conditionalFormatting sqref="A26:A38">
    <cfRule type="expression" dxfId="513" priority="9" stopIfTrue="1">
      <formula>MOD(ROW(),2)=0</formula>
    </cfRule>
    <cfRule type="expression" dxfId="512" priority="10" stopIfTrue="1">
      <formula>MOD(ROW(),2)&lt;&gt;0</formula>
    </cfRule>
  </conditionalFormatting>
  <conditionalFormatting sqref="B6:AF21">
    <cfRule type="expression" dxfId="511" priority="1" stopIfTrue="1">
      <formula>MOD(ROW(),2)=0</formula>
    </cfRule>
    <cfRule type="expression" dxfId="510" priority="2" stopIfTrue="1">
      <formula>MOD(ROW(),2)&lt;&gt;0</formula>
    </cfRule>
  </conditionalFormatting>
  <conditionalFormatting sqref="B26:AF38">
    <cfRule type="expression" dxfId="509" priority="11" stopIfTrue="1">
      <formula>MOD(ROW(),2)=0</formula>
    </cfRule>
    <cfRule type="expression" dxfId="508" priority="12"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Sheet72"/>
  <dimension ref="A1:AP65"/>
  <sheetViews>
    <sheetView showGridLines="0" zoomScale="85" zoomScaleNormal="85" workbookViewId="0">
      <selection activeCell="I26" sqref="I26"/>
    </sheetView>
  </sheetViews>
  <sheetFormatPr defaultColWidth="10" defaultRowHeight="12.5" x14ac:dyDescent="0.25"/>
  <cols>
    <col min="1" max="1" width="31.54296875" style="27" customWidth="1"/>
    <col min="2" max="42" width="22.54296875" style="27" customWidth="1"/>
    <col min="43" max="16384" width="10" style="27"/>
  </cols>
  <sheetData>
    <row r="1" spans="1:42" ht="20" x14ac:dyDescent="0.4">
      <c r="A1" s="39" t="s">
        <v>0</v>
      </c>
      <c r="B1" s="40"/>
      <c r="C1" s="40"/>
      <c r="D1" s="40"/>
      <c r="E1" s="40"/>
      <c r="F1" s="40"/>
      <c r="G1" s="40"/>
      <c r="H1" s="40"/>
      <c r="I1" s="40"/>
      <c r="L1" s="84"/>
    </row>
    <row r="2" spans="1:42" ht="15.5" x14ac:dyDescent="0.35">
      <c r="A2" s="41" t="str">
        <f>IF(title="&gt; Enter workbook title here","Enter workbook title in Cover sheet",title)</f>
        <v>Police_EW - Consolidated Factor Spreadsheet</v>
      </c>
      <c r="B2" s="42"/>
      <c r="C2" s="42"/>
      <c r="D2" s="42"/>
      <c r="E2" s="42"/>
      <c r="F2" s="42"/>
      <c r="G2" s="42"/>
      <c r="H2" s="42"/>
      <c r="I2" s="42"/>
    </row>
    <row r="3" spans="1:42" ht="15.5" x14ac:dyDescent="0.35">
      <c r="A3" s="43" t="str">
        <f>TABLE_FACTOR_TYPE_1&amp;" - x-"&amp;TABLE_SERIES_NUMBER_1</f>
        <v>Pension Debit - x-324</v>
      </c>
      <c r="B3" s="42"/>
      <c r="C3" s="42"/>
      <c r="D3" s="42"/>
      <c r="E3" s="42"/>
      <c r="F3" s="42"/>
      <c r="G3" s="42"/>
      <c r="H3" s="42"/>
      <c r="I3" s="42"/>
    </row>
    <row r="4" spans="1:42" x14ac:dyDescent="0.25">
      <c r="A4" s="44"/>
    </row>
    <row r="6" spans="1:42" ht="13" x14ac:dyDescent="0.3">
      <c r="A6" s="171" t="s">
        <v>610</v>
      </c>
      <c r="B6" s="73" t="s">
        <v>611</v>
      </c>
      <c r="C6" s="73"/>
      <c r="D6" s="168"/>
      <c r="E6" s="168"/>
      <c r="F6" s="168"/>
      <c r="G6" s="168"/>
      <c r="H6" s="168"/>
      <c r="I6" s="168"/>
      <c r="J6" s="168"/>
      <c r="K6" s="168"/>
      <c r="L6" s="168"/>
      <c r="M6" s="168"/>
      <c r="N6" s="168"/>
      <c r="O6" s="168"/>
      <c r="P6" s="168"/>
      <c r="Q6" s="168"/>
      <c r="R6" s="168"/>
      <c r="S6" s="168"/>
      <c r="T6" s="168"/>
      <c r="U6" s="168"/>
      <c r="V6" s="168"/>
      <c r="W6" s="168"/>
      <c r="X6" s="168"/>
      <c r="Y6" s="168"/>
      <c r="Z6" s="168"/>
      <c r="AA6" s="168"/>
      <c r="AB6" s="168"/>
      <c r="AC6" s="168"/>
      <c r="AD6" s="168"/>
      <c r="AE6" s="168"/>
      <c r="AF6" s="168"/>
      <c r="AG6" s="168"/>
      <c r="AH6" s="168"/>
      <c r="AI6" s="168"/>
      <c r="AJ6" s="168"/>
      <c r="AK6" s="168"/>
      <c r="AL6" s="168"/>
      <c r="AM6" s="168"/>
      <c r="AN6" s="168"/>
      <c r="AO6" s="168"/>
      <c r="AP6" s="168"/>
    </row>
    <row r="7" spans="1:42" x14ac:dyDescent="0.25">
      <c r="A7" s="72" t="s">
        <v>274</v>
      </c>
      <c r="B7" s="74" t="s">
        <v>72</v>
      </c>
      <c r="C7" s="74"/>
      <c r="D7" s="168"/>
      <c r="E7" s="168"/>
      <c r="F7" s="168"/>
      <c r="G7" s="168"/>
      <c r="H7" s="168"/>
      <c r="I7" s="168"/>
      <c r="J7" s="168"/>
      <c r="K7" s="168"/>
      <c r="L7" s="168"/>
      <c r="M7" s="168"/>
      <c r="N7" s="168"/>
      <c r="O7" s="168"/>
      <c r="P7" s="168"/>
      <c r="Q7" s="168"/>
      <c r="R7" s="168"/>
      <c r="S7" s="168"/>
      <c r="T7" s="168"/>
      <c r="U7" s="168"/>
      <c r="V7" s="168"/>
      <c r="W7" s="168"/>
      <c r="X7" s="168"/>
      <c r="Y7" s="168"/>
      <c r="Z7" s="168"/>
      <c r="AA7" s="168"/>
      <c r="AB7" s="168"/>
      <c r="AC7" s="168"/>
      <c r="AD7" s="168"/>
      <c r="AE7" s="168"/>
      <c r="AF7" s="168"/>
      <c r="AG7" s="168"/>
      <c r="AH7" s="168"/>
      <c r="AI7" s="168"/>
      <c r="AJ7" s="168"/>
      <c r="AK7" s="168"/>
      <c r="AL7" s="168"/>
      <c r="AM7" s="168"/>
      <c r="AN7" s="168"/>
      <c r="AO7" s="168"/>
      <c r="AP7" s="168"/>
    </row>
    <row r="8" spans="1:42" x14ac:dyDescent="0.25">
      <c r="A8" s="72" t="s">
        <v>275</v>
      </c>
      <c r="B8" s="74">
        <v>1987</v>
      </c>
      <c r="C8" s="74"/>
      <c r="D8" s="168"/>
      <c r="E8" s="168"/>
      <c r="F8" s="168"/>
      <c r="G8" s="168"/>
      <c r="H8" s="168"/>
      <c r="I8" s="168"/>
      <c r="J8" s="168"/>
      <c r="K8" s="168"/>
      <c r="L8" s="168"/>
      <c r="M8" s="168"/>
      <c r="N8" s="168"/>
      <c r="O8" s="168"/>
      <c r="P8" s="168"/>
      <c r="Q8" s="168"/>
      <c r="R8" s="168"/>
      <c r="S8" s="168"/>
      <c r="T8" s="168"/>
      <c r="U8" s="168"/>
      <c r="V8" s="168"/>
      <c r="W8" s="168"/>
      <c r="X8" s="168"/>
      <c r="Y8" s="168"/>
      <c r="Z8" s="168"/>
      <c r="AA8" s="168"/>
      <c r="AB8" s="168"/>
      <c r="AC8" s="168"/>
      <c r="AD8" s="168"/>
      <c r="AE8" s="168"/>
      <c r="AF8" s="168"/>
      <c r="AG8" s="168"/>
      <c r="AH8" s="168"/>
      <c r="AI8" s="168"/>
      <c r="AJ8" s="168"/>
      <c r="AK8" s="168"/>
      <c r="AL8" s="168"/>
      <c r="AM8" s="168"/>
      <c r="AN8" s="168"/>
      <c r="AO8" s="168"/>
      <c r="AP8" s="168"/>
    </row>
    <row r="9" spans="1:42" x14ac:dyDescent="0.25">
      <c r="A9" s="72" t="s">
        <v>276</v>
      </c>
      <c r="B9" s="74" t="s">
        <v>422</v>
      </c>
      <c r="C9" s="74"/>
      <c r="D9" s="168"/>
      <c r="E9" s="168"/>
      <c r="F9" s="168"/>
      <c r="G9" s="168"/>
      <c r="H9" s="168"/>
      <c r="I9" s="168"/>
      <c r="J9" s="168"/>
      <c r="K9" s="168"/>
      <c r="L9" s="168"/>
      <c r="M9" s="168"/>
      <c r="N9" s="168"/>
      <c r="O9" s="168"/>
      <c r="P9" s="168"/>
      <c r="Q9" s="168"/>
      <c r="R9" s="168"/>
      <c r="S9" s="168"/>
      <c r="T9" s="168"/>
      <c r="U9" s="168"/>
      <c r="V9" s="168"/>
      <c r="W9" s="168"/>
      <c r="X9" s="168"/>
      <c r="Y9" s="168"/>
      <c r="Z9" s="168"/>
      <c r="AA9" s="168"/>
      <c r="AB9" s="168"/>
      <c r="AC9" s="168"/>
      <c r="AD9" s="168"/>
      <c r="AE9" s="168"/>
      <c r="AF9" s="168"/>
      <c r="AG9" s="168"/>
      <c r="AH9" s="168"/>
      <c r="AI9" s="168"/>
      <c r="AJ9" s="168"/>
      <c r="AK9" s="168"/>
      <c r="AL9" s="168"/>
      <c r="AM9" s="168"/>
      <c r="AN9" s="168"/>
      <c r="AO9" s="168"/>
      <c r="AP9" s="168"/>
    </row>
    <row r="10" spans="1:42" ht="25" x14ac:dyDescent="0.25">
      <c r="A10" s="72" t="s">
        <v>6</v>
      </c>
      <c r="B10" s="74" t="s">
        <v>438</v>
      </c>
      <c r="C10" s="74"/>
      <c r="D10" s="168"/>
      <c r="E10" s="168"/>
      <c r="F10" s="168"/>
      <c r="G10" s="168"/>
      <c r="H10" s="168"/>
      <c r="I10" s="168"/>
      <c r="J10" s="168"/>
      <c r="K10" s="168"/>
      <c r="L10" s="168"/>
      <c r="M10" s="168"/>
      <c r="N10" s="168"/>
      <c r="O10" s="168"/>
      <c r="P10" s="168"/>
      <c r="Q10" s="168"/>
      <c r="R10" s="168"/>
      <c r="S10" s="168"/>
      <c r="T10" s="168"/>
      <c r="U10" s="168"/>
      <c r="V10" s="168"/>
      <c r="W10" s="168"/>
      <c r="X10" s="168"/>
      <c r="Y10" s="168"/>
      <c r="Z10" s="168"/>
      <c r="AA10" s="168"/>
      <c r="AB10" s="168"/>
      <c r="AC10" s="168"/>
      <c r="AD10" s="168"/>
      <c r="AE10" s="168"/>
      <c r="AF10" s="168"/>
      <c r="AG10" s="168"/>
      <c r="AH10" s="168"/>
      <c r="AI10" s="168"/>
      <c r="AJ10" s="168"/>
      <c r="AK10" s="168"/>
      <c r="AL10" s="168"/>
      <c r="AM10" s="168"/>
      <c r="AN10" s="168"/>
      <c r="AO10" s="168"/>
      <c r="AP10" s="168"/>
    </row>
    <row r="11" spans="1:42" x14ac:dyDescent="0.25">
      <c r="A11" s="72" t="s">
        <v>277</v>
      </c>
      <c r="B11" s="74" t="s">
        <v>424</v>
      </c>
      <c r="C11" s="74"/>
      <c r="D11" s="168"/>
      <c r="E11" s="168"/>
      <c r="F11" s="168"/>
      <c r="G11" s="168"/>
      <c r="H11" s="168"/>
      <c r="I11" s="168"/>
      <c r="J11" s="168"/>
      <c r="K11" s="168"/>
      <c r="L11" s="168"/>
      <c r="M11" s="168"/>
      <c r="N11" s="168"/>
      <c r="O11" s="168"/>
      <c r="P11" s="168"/>
      <c r="Q11" s="168"/>
      <c r="R11" s="168"/>
      <c r="S11" s="168"/>
      <c r="T11" s="168"/>
      <c r="U11" s="168"/>
      <c r="V11" s="168"/>
      <c r="W11" s="168"/>
      <c r="X11" s="168"/>
      <c r="Y11" s="168"/>
      <c r="Z11" s="168"/>
      <c r="AA11" s="168"/>
      <c r="AB11" s="168"/>
      <c r="AC11" s="168"/>
      <c r="AD11" s="168"/>
      <c r="AE11" s="168"/>
      <c r="AF11" s="168"/>
      <c r="AG11" s="168"/>
      <c r="AH11" s="168"/>
      <c r="AI11" s="168"/>
      <c r="AJ11" s="168"/>
      <c r="AK11" s="168"/>
      <c r="AL11" s="168"/>
      <c r="AM11" s="168"/>
      <c r="AN11" s="168"/>
      <c r="AO11" s="168"/>
      <c r="AP11" s="168"/>
    </row>
    <row r="12" spans="1:42" x14ac:dyDescent="0.25">
      <c r="A12" s="72" t="s">
        <v>278</v>
      </c>
      <c r="B12" s="74" t="s">
        <v>432</v>
      </c>
      <c r="C12" s="74"/>
      <c r="D12" s="168"/>
      <c r="E12" s="168"/>
      <c r="F12" s="168"/>
      <c r="G12" s="168"/>
      <c r="H12" s="168"/>
      <c r="I12" s="168"/>
      <c r="J12" s="168"/>
      <c r="K12" s="168"/>
      <c r="L12" s="168"/>
      <c r="M12" s="168"/>
      <c r="N12" s="168"/>
      <c r="O12" s="168"/>
      <c r="P12" s="168"/>
      <c r="Q12" s="168"/>
      <c r="R12" s="168"/>
      <c r="S12" s="168"/>
      <c r="T12" s="168"/>
      <c r="U12" s="168"/>
      <c r="V12" s="168"/>
      <c r="W12" s="168"/>
      <c r="X12" s="168"/>
      <c r="Y12" s="168"/>
      <c r="Z12" s="168"/>
      <c r="AA12" s="168"/>
      <c r="AB12" s="168"/>
      <c r="AC12" s="168"/>
      <c r="AD12" s="168"/>
      <c r="AE12" s="168"/>
      <c r="AF12" s="168"/>
      <c r="AG12" s="168"/>
      <c r="AH12" s="168"/>
      <c r="AI12" s="168"/>
      <c r="AJ12" s="168"/>
      <c r="AK12" s="168"/>
      <c r="AL12" s="168"/>
      <c r="AM12" s="168"/>
      <c r="AN12" s="168"/>
      <c r="AO12" s="168"/>
      <c r="AP12" s="168"/>
    </row>
    <row r="13" spans="1:42" x14ac:dyDescent="0.25">
      <c r="A13" s="72" t="s">
        <v>618</v>
      </c>
      <c r="B13" s="74">
        <v>2</v>
      </c>
      <c r="C13" s="74"/>
      <c r="D13" s="168"/>
      <c r="E13" s="168"/>
      <c r="F13" s="168"/>
      <c r="G13" s="168"/>
      <c r="H13" s="168"/>
      <c r="I13" s="168"/>
      <c r="J13" s="168"/>
      <c r="K13" s="168"/>
      <c r="L13" s="168"/>
      <c r="M13" s="168"/>
      <c r="N13" s="168"/>
      <c r="O13" s="168"/>
      <c r="P13" s="168"/>
      <c r="Q13" s="168"/>
      <c r="R13" s="168"/>
      <c r="S13" s="168"/>
      <c r="T13" s="168"/>
      <c r="U13" s="168"/>
      <c r="V13" s="168"/>
      <c r="W13" s="168"/>
      <c r="X13" s="168"/>
      <c r="Y13" s="168"/>
      <c r="Z13" s="168"/>
      <c r="AA13" s="168"/>
      <c r="AB13" s="168"/>
      <c r="AC13" s="168"/>
      <c r="AD13" s="168"/>
      <c r="AE13" s="168"/>
      <c r="AF13" s="168"/>
      <c r="AG13" s="168"/>
      <c r="AH13" s="168"/>
      <c r="AI13" s="168"/>
      <c r="AJ13" s="168"/>
      <c r="AK13" s="168"/>
      <c r="AL13" s="168"/>
      <c r="AM13" s="168"/>
      <c r="AN13" s="168"/>
      <c r="AO13" s="168"/>
      <c r="AP13" s="168"/>
    </row>
    <row r="14" spans="1:42" x14ac:dyDescent="0.25">
      <c r="A14" s="72" t="s">
        <v>280</v>
      </c>
      <c r="B14" s="74">
        <v>324</v>
      </c>
      <c r="C14" s="74"/>
      <c r="D14" s="168"/>
      <c r="E14" s="168"/>
      <c r="F14" s="168"/>
      <c r="G14" s="168"/>
      <c r="H14" s="168"/>
      <c r="I14" s="168"/>
      <c r="J14" s="168"/>
      <c r="K14" s="168"/>
      <c r="L14" s="168"/>
      <c r="M14" s="168"/>
      <c r="N14" s="168"/>
      <c r="O14" s="168"/>
      <c r="P14" s="168"/>
      <c r="Q14" s="168"/>
      <c r="R14" s="168"/>
      <c r="S14" s="168"/>
      <c r="T14" s="168"/>
      <c r="U14" s="168"/>
      <c r="V14" s="168"/>
      <c r="W14" s="168"/>
      <c r="X14" s="168"/>
      <c r="Y14" s="168"/>
      <c r="Z14" s="168"/>
      <c r="AA14" s="168"/>
      <c r="AB14" s="168"/>
      <c r="AC14" s="168"/>
      <c r="AD14" s="168"/>
      <c r="AE14" s="168"/>
      <c r="AF14" s="168"/>
      <c r="AG14" s="168"/>
      <c r="AH14" s="168"/>
      <c r="AI14" s="168"/>
      <c r="AJ14" s="168"/>
      <c r="AK14" s="168"/>
      <c r="AL14" s="168"/>
      <c r="AM14" s="168"/>
      <c r="AN14" s="168"/>
      <c r="AO14" s="168"/>
      <c r="AP14" s="168"/>
    </row>
    <row r="15" spans="1:42" x14ac:dyDescent="0.25">
      <c r="A15" s="72" t="s">
        <v>621</v>
      </c>
      <c r="B15" s="74">
        <v>324</v>
      </c>
      <c r="C15" s="74"/>
      <c r="D15" s="168"/>
      <c r="E15" s="168"/>
      <c r="F15" s="168"/>
      <c r="G15" s="168"/>
      <c r="H15" s="168"/>
      <c r="I15" s="168"/>
      <c r="J15" s="168"/>
      <c r="K15" s="168"/>
      <c r="L15" s="168"/>
      <c r="M15" s="168"/>
      <c r="N15" s="168"/>
      <c r="O15" s="168"/>
      <c r="P15" s="168"/>
      <c r="Q15" s="168"/>
      <c r="R15" s="168"/>
      <c r="S15" s="168"/>
      <c r="T15" s="168"/>
      <c r="U15" s="168"/>
      <c r="V15" s="168"/>
      <c r="W15" s="168"/>
      <c r="X15" s="168"/>
      <c r="Y15" s="168"/>
      <c r="Z15" s="168"/>
      <c r="AA15" s="168"/>
      <c r="AB15" s="168"/>
      <c r="AC15" s="168"/>
      <c r="AD15" s="168"/>
      <c r="AE15" s="168"/>
      <c r="AF15" s="168"/>
      <c r="AG15" s="168"/>
      <c r="AH15" s="168"/>
      <c r="AI15" s="168"/>
      <c r="AJ15" s="168"/>
      <c r="AK15" s="168"/>
      <c r="AL15" s="168"/>
      <c r="AM15" s="168"/>
      <c r="AN15" s="168"/>
      <c r="AO15" s="168"/>
      <c r="AP15" s="168"/>
    </row>
    <row r="16" spans="1:42" x14ac:dyDescent="0.25">
      <c r="A16" s="72" t="s">
        <v>282</v>
      </c>
      <c r="B16" s="74" t="s">
        <v>440</v>
      </c>
      <c r="C16" s="74"/>
      <c r="D16" s="168"/>
      <c r="E16" s="168"/>
      <c r="F16" s="168"/>
      <c r="G16" s="168"/>
      <c r="H16" s="168"/>
      <c r="I16" s="168"/>
      <c r="J16" s="168"/>
      <c r="K16" s="168"/>
      <c r="L16" s="168"/>
      <c r="M16" s="168"/>
      <c r="N16" s="168"/>
      <c r="O16" s="168"/>
      <c r="P16" s="168"/>
      <c r="Q16" s="168"/>
      <c r="R16" s="168"/>
      <c r="S16" s="168"/>
      <c r="T16" s="168"/>
      <c r="U16" s="168"/>
      <c r="V16" s="168"/>
      <c r="W16" s="168"/>
      <c r="X16" s="168"/>
      <c r="Y16" s="168"/>
      <c r="Z16" s="168"/>
      <c r="AA16" s="168"/>
      <c r="AB16" s="168"/>
      <c r="AC16" s="168"/>
      <c r="AD16" s="168"/>
      <c r="AE16" s="168"/>
      <c r="AF16" s="168"/>
      <c r="AG16" s="168"/>
      <c r="AH16" s="168"/>
      <c r="AI16" s="168"/>
      <c r="AJ16" s="168"/>
      <c r="AK16" s="168"/>
      <c r="AL16" s="168"/>
      <c r="AM16" s="168"/>
      <c r="AN16" s="168"/>
      <c r="AO16" s="168"/>
      <c r="AP16" s="168"/>
    </row>
    <row r="17" spans="1:42" x14ac:dyDescent="0.25">
      <c r="A17" s="79" t="s">
        <v>693</v>
      </c>
      <c r="B17" s="180"/>
      <c r="C17" s="180"/>
      <c r="D17" s="168"/>
      <c r="E17" s="168"/>
      <c r="F17" s="168"/>
      <c r="G17" s="168"/>
      <c r="H17" s="168"/>
      <c r="I17" s="168"/>
      <c r="J17" s="168"/>
      <c r="K17" s="168"/>
      <c r="L17" s="168"/>
      <c r="M17" s="168"/>
      <c r="N17" s="168"/>
      <c r="O17" s="168"/>
      <c r="P17" s="168"/>
      <c r="Q17" s="168"/>
      <c r="R17" s="168"/>
      <c r="S17" s="168"/>
      <c r="T17" s="168"/>
      <c r="U17" s="168"/>
      <c r="V17" s="168"/>
      <c r="W17" s="168"/>
      <c r="X17" s="168"/>
      <c r="Y17" s="168"/>
      <c r="Z17" s="168"/>
      <c r="AA17" s="168"/>
      <c r="AB17" s="168"/>
      <c r="AC17" s="168"/>
      <c r="AD17" s="168"/>
      <c r="AE17" s="168"/>
      <c r="AF17" s="168"/>
      <c r="AG17" s="168"/>
      <c r="AH17" s="168"/>
      <c r="AI17" s="168"/>
      <c r="AJ17" s="168"/>
      <c r="AK17" s="168"/>
      <c r="AL17" s="168"/>
      <c r="AM17" s="168"/>
      <c r="AN17" s="168"/>
      <c r="AO17" s="168"/>
      <c r="AP17" s="168"/>
    </row>
    <row r="18" spans="1:42" x14ac:dyDescent="0.25">
      <c r="A18" s="72" t="s">
        <v>284</v>
      </c>
      <c r="B18" s="181" t="str">
        <f>"24 May 2023"</f>
        <v>24 May 2023</v>
      </c>
      <c r="C18" s="181"/>
      <c r="D18" s="168"/>
      <c r="E18" s="168"/>
      <c r="F18" s="168"/>
      <c r="G18" s="168"/>
      <c r="H18" s="168"/>
      <c r="I18" s="168"/>
      <c r="J18" s="168"/>
      <c r="K18" s="168"/>
      <c r="L18" s="168"/>
      <c r="M18" s="168"/>
      <c r="N18" s="168"/>
      <c r="O18" s="168"/>
      <c r="P18" s="168"/>
      <c r="Q18" s="168"/>
      <c r="R18" s="168"/>
      <c r="S18" s="168"/>
      <c r="T18" s="168"/>
      <c r="U18" s="168"/>
      <c r="V18" s="168"/>
      <c r="W18" s="168"/>
      <c r="X18" s="168"/>
      <c r="Y18" s="168"/>
      <c r="Z18" s="168"/>
      <c r="AA18" s="168"/>
      <c r="AB18" s="168"/>
      <c r="AC18" s="168"/>
      <c r="AD18" s="168"/>
      <c r="AE18" s="168"/>
      <c r="AF18" s="168"/>
      <c r="AG18" s="168"/>
      <c r="AH18" s="168"/>
      <c r="AI18" s="168"/>
      <c r="AJ18" s="168"/>
      <c r="AK18" s="168"/>
      <c r="AL18" s="168"/>
      <c r="AM18" s="168"/>
      <c r="AN18" s="168"/>
      <c r="AO18" s="168"/>
      <c r="AP18" s="168"/>
    </row>
    <row r="19" spans="1:42" x14ac:dyDescent="0.25">
      <c r="A19" s="72" t="s">
        <v>285</v>
      </c>
      <c r="B19" s="181"/>
      <c r="C19" s="181"/>
      <c r="D19" s="168"/>
      <c r="E19" s="168"/>
      <c r="F19" s="168"/>
      <c r="G19" s="168"/>
      <c r="H19" s="168"/>
      <c r="I19" s="168"/>
      <c r="J19" s="168"/>
      <c r="K19" s="168"/>
      <c r="L19" s="168"/>
      <c r="M19" s="168"/>
      <c r="N19" s="168"/>
      <c r="O19" s="168"/>
      <c r="P19" s="168"/>
      <c r="Q19" s="168"/>
      <c r="R19" s="168"/>
      <c r="S19" s="168"/>
      <c r="T19" s="168"/>
      <c r="U19" s="168"/>
      <c r="V19" s="168"/>
      <c r="W19" s="168"/>
      <c r="X19" s="168"/>
      <c r="Y19" s="168"/>
      <c r="Z19" s="168"/>
      <c r="AA19" s="168"/>
      <c r="AB19" s="168"/>
      <c r="AC19" s="168"/>
      <c r="AD19" s="168"/>
      <c r="AE19" s="168"/>
      <c r="AF19" s="168"/>
      <c r="AG19" s="168"/>
      <c r="AH19" s="168"/>
      <c r="AI19" s="168"/>
      <c r="AJ19" s="168"/>
      <c r="AK19" s="168"/>
      <c r="AL19" s="168"/>
      <c r="AM19" s="168"/>
      <c r="AN19" s="168"/>
      <c r="AO19" s="168"/>
      <c r="AP19" s="168"/>
    </row>
    <row r="20" spans="1:42" x14ac:dyDescent="0.25">
      <c r="A20" s="72" t="s">
        <v>286</v>
      </c>
      <c r="B20" s="74" t="s">
        <v>294</v>
      </c>
      <c r="C20" s="74"/>
      <c r="D20" s="168"/>
      <c r="E20" s="168"/>
      <c r="F20" s="168"/>
      <c r="G20" s="168"/>
      <c r="H20" s="168"/>
      <c r="I20" s="168"/>
      <c r="J20" s="168"/>
      <c r="K20" s="168"/>
      <c r="L20" s="168"/>
      <c r="M20" s="168"/>
      <c r="N20" s="168"/>
      <c r="O20" s="168"/>
      <c r="P20" s="168"/>
      <c r="Q20" s="168"/>
      <c r="R20" s="168"/>
      <c r="S20" s="168"/>
      <c r="T20" s="168"/>
      <c r="U20" s="168"/>
      <c r="V20" s="168"/>
      <c r="W20" s="168"/>
      <c r="X20" s="168"/>
      <c r="Y20" s="168"/>
      <c r="Z20" s="168"/>
      <c r="AA20" s="168"/>
      <c r="AB20" s="168"/>
      <c r="AC20" s="168"/>
      <c r="AD20" s="168"/>
      <c r="AE20" s="168"/>
      <c r="AF20" s="168"/>
      <c r="AG20" s="168"/>
      <c r="AH20" s="168"/>
      <c r="AI20" s="168"/>
      <c r="AJ20" s="168"/>
      <c r="AK20" s="168"/>
      <c r="AL20" s="168"/>
      <c r="AM20" s="168"/>
      <c r="AN20" s="168"/>
      <c r="AO20" s="168"/>
      <c r="AP20" s="168"/>
    </row>
    <row r="21" spans="1:42" x14ac:dyDescent="0.25">
      <c r="A21" s="72" t="s">
        <v>287</v>
      </c>
      <c r="B21" s="74" t="s">
        <v>295</v>
      </c>
      <c r="C21" s="74"/>
      <c r="D21" s="168"/>
      <c r="E21" s="168"/>
      <c r="F21" s="168"/>
      <c r="G21" s="168"/>
      <c r="H21" s="168"/>
      <c r="I21" s="168"/>
      <c r="J21" s="168"/>
      <c r="K21" s="168"/>
      <c r="L21" s="168"/>
      <c r="M21" s="168"/>
      <c r="N21" s="168"/>
      <c r="O21" s="168"/>
      <c r="P21" s="168"/>
      <c r="Q21" s="168"/>
      <c r="R21" s="168"/>
      <c r="S21" s="168"/>
      <c r="T21" s="168"/>
      <c r="U21" s="168"/>
      <c r="V21" s="168"/>
      <c r="W21" s="168"/>
      <c r="X21" s="168"/>
      <c r="Y21" s="168"/>
      <c r="Z21" s="168"/>
      <c r="AA21" s="168"/>
      <c r="AB21" s="168"/>
      <c r="AC21" s="168"/>
      <c r="AD21" s="168"/>
      <c r="AE21" s="168"/>
      <c r="AF21" s="168"/>
      <c r="AG21" s="168"/>
      <c r="AH21" s="168"/>
      <c r="AI21" s="168"/>
      <c r="AJ21" s="168"/>
      <c r="AK21" s="168"/>
      <c r="AL21" s="168"/>
      <c r="AM21" s="168"/>
      <c r="AN21" s="168"/>
      <c r="AO21" s="168"/>
      <c r="AP21" s="168"/>
    </row>
    <row r="23" spans="1:42" x14ac:dyDescent="0.25">
      <c r="B23" s="84" t="str">
        <f>HYPERLINK("#'Factor List'!A1","Back to Factor List")</f>
        <v>Back to Factor List</v>
      </c>
    </row>
    <row r="24" spans="1:42" x14ac:dyDescent="0.25">
      <c r="B24" s="84" t="str">
        <f>HYPERLINK("#'Assumptions'!A1","Assumptions")</f>
        <v>Assumptions</v>
      </c>
    </row>
    <row r="26" spans="1:42" ht="13" x14ac:dyDescent="0.25">
      <c r="A26" s="80" t="s">
        <v>722</v>
      </c>
      <c r="B26" s="80">
        <v>25</v>
      </c>
      <c r="C26" s="80">
        <v>26</v>
      </c>
      <c r="D26" s="80">
        <v>27</v>
      </c>
      <c r="E26" s="80">
        <v>28</v>
      </c>
      <c r="F26" s="80">
        <v>29</v>
      </c>
      <c r="G26" s="80">
        <v>30</v>
      </c>
      <c r="H26" s="80">
        <v>31</v>
      </c>
      <c r="I26" s="80">
        <v>32</v>
      </c>
      <c r="J26" s="80">
        <v>33</v>
      </c>
      <c r="K26" s="80">
        <v>34</v>
      </c>
      <c r="L26" s="80">
        <v>35</v>
      </c>
      <c r="M26" s="80">
        <v>36</v>
      </c>
      <c r="N26" s="80">
        <v>37</v>
      </c>
      <c r="O26" s="80">
        <v>38</v>
      </c>
      <c r="P26" s="80">
        <v>39</v>
      </c>
      <c r="Q26" s="80">
        <v>40</v>
      </c>
      <c r="R26" s="80">
        <v>41</v>
      </c>
      <c r="S26" s="80">
        <v>42</v>
      </c>
      <c r="T26" s="80">
        <v>43</v>
      </c>
      <c r="U26" s="80">
        <v>44</v>
      </c>
      <c r="V26" s="80">
        <v>45</v>
      </c>
      <c r="W26" s="80">
        <v>46</v>
      </c>
      <c r="X26" s="80">
        <v>47</v>
      </c>
      <c r="Y26" s="80">
        <v>48</v>
      </c>
      <c r="Z26" s="80">
        <v>49</v>
      </c>
      <c r="AA26" s="80">
        <v>50</v>
      </c>
      <c r="AB26" s="80">
        <v>51</v>
      </c>
      <c r="AC26" s="80">
        <v>52</v>
      </c>
      <c r="AD26" s="80">
        <v>53</v>
      </c>
      <c r="AE26" s="80">
        <v>54</v>
      </c>
      <c r="AF26" s="80">
        <v>55</v>
      </c>
      <c r="AG26" s="80">
        <v>56</v>
      </c>
      <c r="AH26" s="80">
        <v>57</v>
      </c>
      <c r="AI26" s="80">
        <v>58</v>
      </c>
      <c r="AJ26" s="80">
        <v>59</v>
      </c>
      <c r="AK26" s="80">
        <v>60</v>
      </c>
      <c r="AL26" s="80">
        <v>61</v>
      </c>
      <c r="AM26" s="80">
        <v>62</v>
      </c>
      <c r="AN26" s="80">
        <v>63</v>
      </c>
      <c r="AO26" s="80">
        <v>64</v>
      </c>
      <c r="AP26" s="80">
        <v>65</v>
      </c>
    </row>
    <row r="27" spans="1:42" x14ac:dyDescent="0.25">
      <c r="A27" s="81">
        <v>0</v>
      </c>
      <c r="B27" s="91">
        <v>1579</v>
      </c>
      <c r="C27" s="91">
        <v>1521</v>
      </c>
      <c r="D27" s="91">
        <v>1466</v>
      </c>
      <c r="E27" s="91">
        <v>1413</v>
      </c>
      <c r="F27" s="91">
        <v>1361</v>
      </c>
      <c r="G27" s="91">
        <v>1312</v>
      </c>
      <c r="H27" s="91">
        <v>1264</v>
      </c>
      <c r="I27" s="91">
        <v>1218</v>
      </c>
      <c r="J27" s="91">
        <v>1173</v>
      </c>
      <c r="K27" s="91">
        <v>1131</v>
      </c>
      <c r="L27" s="91">
        <v>1089</v>
      </c>
      <c r="M27" s="91">
        <v>1049</v>
      </c>
      <c r="N27" s="91">
        <v>1011</v>
      </c>
      <c r="O27" s="91">
        <v>974</v>
      </c>
      <c r="P27" s="91">
        <v>938</v>
      </c>
      <c r="Q27" s="91">
        <v>904</v>
      </c>
      <c r="R27" s="91">
        <v>871</v>
      </c>
      <c r="S27" s="91">
        <v>838</v>
      </c>
      <c r="T27" s="91">
        <v>807</v>
      </c>
      <c r="U27" s="91">
        <v>778</v>
      </c>
      <c r="V27" s="91">
        <v>749</v>
      </c>
      <c r="W27" s="91">
        <v>721</v>
      </c>
      <c r="X27" s="91">
        <v>694</v>
      </c>
      <c r="Y27" s="91">
        <v>668</v>
      </c>
      <c r="Z27" s="91">
        <v>643</v>
      </c>
      <c r="AA27" s="91">
        <v>619</v>
      </c>
      <c r="AB27" s="91">
        <v>596</v>
      </c>
      <c r="AC27" s="91">
        <v>573</v>
      </c>
      <c r="AD27" s="91">
        <v>552</v>
      </c>
      <c r="AE27" s="91">
        <v>531</v>
      </c>
      <c r="AF27" s="91">
        <v>511</v>
      </c>
      <c r="AG27" s="91">
        <v>491</v>
      </c>
      <c r="AH27" s="91">
        <v>473</v>
      </c>
      <c r="AI27" s="91">
        <v>454</v>
      </c>
      <c r="AJ27" s="91">
        <v>437</v>
      </c>
      <c r="AK27" s="91">
        <v>420</v>
      </c>
      <c r="AL27" s="91">
        <v>404</v>
      </c>
      <c r="AM27" s="91">
        <v>388</v>
      </c>
      <c r="AN27" s="91">
        <v>372</v>
      </c>
      <c r="AO27" s="91">
        <v>357</v>
      </c>
      <c r="AP27" s="91">
        <v>343</v>
      </c>
    </row>
    <row r="28" spans="1:42" x14ac:dyDescent="0.25">
      <c r="A28" s="81">
        <v>1</v>
      </c>
      <c r="B28" s="91">
        <v>1574</v>
      </c>
      <c r="C28" s="91">
        <v>1517</v>
      </c>
      <c r="D28" s="91">
        <v>1462</v>
      </c>
      <c r="E28" s="91">
        <v>1408</v>
      </c>
      <c r="F28" s="91">
        <v>1357</v>
      </c>
      <c r="G28" s="91">
        <v>1308</v>
      </c>
      <c r="H28" s="91">
        <v>1260</v>
      </c>
      <c r="I28" s="91">
        <v>1214</v>
      </c>
      <c r="J28" s="91">
        <v>1170</v>
      </c>
      <c r="K28" s="91">
        <v>1127</v>
      </c>
      <c r="L28" s="91">
        <v>1086</v>
      </c>
      <c r="M28" s="91">
        <v>1046</v>
      </c>
      <c r="N28" s="91">
        <v>1008</v>
      </c>
      <c r="O28" s="91">
        <v>971</v>
      </c>
      <c r="P28" s="91">
        <v>935</v>
      </c>
      <c r="Q28" s="91">
        <v>901</v>
      </c>
      <c r="R28" s="91">
        <v>868</v>
      </c>
      <c r="S28" s="91">
        <v>836</v>
      </c>
      <c r="T28" s="91">
        <v>805</v>
      </c>
      <c r="U28" s="91">
        <v>775</v>
      </c>
      <c r="V28" s="91">
        <v>746</v>
      </c>
      <c r="W28" s="91">
        <v>719</v>
      </c>
      <c r="X28" s="91">
        <v>692</v>
      </c>
      <c r="Y28" s="91">
        <v>666</v>
      </c>
      <c r="Z28" s="91">
        <v>641</v>
      </c>
      <c r="AA28" s="91">
        <v>617</v>
      </c>
      <c r="AB28" s="91">
        <v>594</v>
      </c>
      <c r="AC28" s="91">
        <v>572</v>
      </c>
      <c r="AD28" s="91">
        <v>550</v>
      </c>
      <c r="AE28" s="91">
        <v>529</v>
      </c>
      <c r="AF28" s="91">
        <v>509</v>
      </c>
      <c r="AG28" s="91">
        <v>490</v>
      </c>
      <c r="AH28" s="91">
        <v>471</v>
      </c>
      <c r="AI28" s="91">
        <v>453</v>
      </c>
      <c r="AJ28" s="91">
        <v>435</v>
      </c>
      <c r="AK28" s="91">
        <v>419</v>
      </c>
      <c r="AL28" s="91">
        <v>402</v>
      </c>
      <c r="AM28" s="91">
        <v>386</v>
      </c>
      <c r="AN28" s="91">
        <v>371</v>
      </c>
      <c r="AO28" s="91">
        <v>356</v>
      </c>
      <c r="AP28" s="91"/>
    </row>
    <row r="29" spans="1:42" x14ac:dyDescent="0.25">
      <c r="A29" s="81">
        <v>2</v>
      </c>
      <c r="B29" s="91">
        <v>1569</v>
      </c>
      <c r="C29" s="91">
        <v>1512</v>
      </c>
      <c r="D29" s="91">
        <v>1457</v>
      </c>
      <c r="E29" s="91">
        <v>1404</v>
      </c>
      <c r="F29" s="91">
        <v>1353</v>
      </c>
      <c r="G29" s="91">
        <v>1304</v>
      </c>
      <c r="H29" s="91">
        <v>1256</v>
      </c>
      <c r="I29" s="91">
        <v>1210</v>
      </c>
      <c r="J29" s="91">
        <v>1166</v>
      </c>
      <c r="K29" s="91">
        <v>1124</v>
      </c>
      <c r="L29" s="91">
        <v>1083</v>
      </c>
      <c r="M29" s="91">
        <v>1043</v>
      </c>
      <c r="N29" s="91">
        <v>1005</v>
      </c>
      <c r="O29" s="91">
        <v>968</v>
      </c>
      <c r="P29" s="91">
        <v>932</v>
      </c>
      <c r="Q29" s="91">
        <v>898</v>
      </c>
      <c r="R29" s="91">
        <v>865</v>
      </c>
      <c r="S29" s="91">
        <v>833</v>
      </c>
      <c r="T29" s="91">
        <v>802</v>
      </c>
      <c r="U29" s="91">
        <v>773</v>
      </c>
      <c r="V29" s="91">
        <v>744</v>
      </c>
      <c r="W29" s="91">
        <v>717</v>
      </c>
      <c r="X29" s="91">
        <v>690</v>
      </c>
      <c r="Y29" s="91">
        <v>664</v>
      </c>
      <c r="Z29" s="91">
        <v>639</v>
      </c>
      <c r="AA29" s="91">
        <v>615</v>
      </c>
      <c r="AB29" s="91">
        <v>592</v>
      </c>
      <c r="AC29" s="91">
        <v>570</v>
      </c>
      <c r="AD29" s="91">
        <v>548</v>
      </c>
      <c r="AE29" s="91">
        <v>528</v>
      </c>
      <c r="AF29" s="91">
        <v>508</v>
      </c>
      <c r="AG29" s="91">
        <v>488</v>
      </c>
      <c r="AH29" s="91">
        <v>470</v>
      </c>
      <c r="AI29" s="91">
        <v>451</v>
      </c>
      <c r="AJ29" s="91">
        <v>434</v>
      </c>
      <c r="AK29" s="91">
        <v>417</v>
      </c>
      <c r="AL29" s="91">
        <v>401</v>
      </c>
      <c r="AM29" s="91">
        <v>385</v>
      </c>
      <c r="AN29" s="91">
        <v>370</v>
      </c>
      <c r="AO29" s="91">
        <v>355</v>
      </c>
      <c r="AP29" s="91"/>
    </row>
    <row r="30" spans="1:42" x14ac:dyDescent="0.25">
      <c r="A30" s="81">
        <v>3</v>
      </c>
      <c r="B30" s="91">
        <v>1564</v>
      </c>
      <c r="C30" s="91">
        <v>1507</v>
      </c>
      <c r="D30" s="91">
        <v>1453</v>
      </c>
      <c r="E30" s="91">
        <v>1400</v>
      </c>
      <c r="F30" s="91">
        <v>1349</v>
      </c>
      <c r="G30" s="91">
        <v>1300</v>
      </c>
      <c r="H30" s="91">
        <v>1252</v>
      </c>
      <c r="I30" s="91">
        <v>1207</v>
      </c>
      <c r="J30" s="91">
        <v>1163</v>
      </c>
      <c r="K30" s="91">
        <v>1120</v>
      </c>
      <c r="L30" s="91">
        <v>1079</v>
      </c>
      <c r="M30" s="91">
        <v>1040</v>
      </c>
      <c r="N30" s="91">
        <v>1002</v>
      </c>
      <c r="O30" s="91">
        <v>965</v>
      </c>
      <c r="P30" s="91">
        <v>930</v>
      </c>
      <c r="Q30" s="91">
        <v>895</v>
      </c>
      <c r="R30" s="91">
        <v>862</v>
      </c>
      <c r="S30" s="91">
        <v>831</v>
      </c>
      <c r="T30" s="91">
        <v>800</v>
      </c>
      <c r="U30" s="91">
        <v>770</v>
      </c>
      <c r="V30" s="91">
        <v>742</v>
      </c>
      <c r="W30" s="91">
        <v>714</v>
      </c>
      <c r="X30" s="91">
        <v>688</v>
      </c>
      <c r="Y30" s="91">
        <v>662</v>
      </c>
      <c r="Z30" s="91">
        <v>637</v>
      </c>
      <c r="AA30" s="91">
        <v>613</v>
      </c>
      <c r="AB30" s="91">
        <v>590</v>
      </c>
      <c r="AC30" s="91">
        <v>568</v>
      </c>
      <c r="AD30" s="91">
        <v>547</v>
      </c>
      <c r="AE30" s="91">
        <v>526</v>
      </c>
      <c r="AF30" s="91">
        <v>506</v>
      </c>
      <c r="AG30" s="91">
        <v>487</v>
      </c>
      <c r="AH30" s="91">
        <v>468</v>
      </c>
      <c r="AI30" s="91">
        <v>450</v>
      </c>
      <c r="AJ30" s="91">
        <v>433</v>
      </c>
      <c r="AK30" s="91">
        <v>416</v>
      </c>
      <c r="AL30" s="91">
        <v>400</v>
      </c>
      <c r="AM30" s="91">
        <v>384</v>
      </c>
      <c r="AN30" s="91">
        <v>368</v>
      </c>
      <c r="AO30" s="91">
        <v>354</v>
      </c>
      <c r="AP30" s="91"/>
    </row>
    <row r="31" spans="1:42" x14ac:dyDescent="0.25">
      <c r="A31" s="81">
        <v>4</v>
      </c>
      <c r="B31" s="91">
        <v>1559</v>
      </c>
      <c r="C31" s="91">
        <v>1503</v>
      </c>
      <c r="D31" s="91">
        <v>1448</v>
      </c>
      <c r="E31" s="91">
        <v>1396</v>
      </c>
      <c r="F31" s="91">
        <v>1345</v>
      </c>
      <c r="G31" s="91">
        <v>1296</v>
      </c>
      <c r="H31" s="91">
        <v>1249</v>
      </c>
      <c r="I31" s="91">
        <v>1203</v>
      </c>
      <c r="J31" s="91">
        <v>1159</v>
      </c>
      <c r="K31" s="91">
        <v>1117</v>
      </c>
      <c r="L31" s="91">
        <v>1076</v>
      </c>
      <c r="M31" s="91">
        <v>1037</v>
      </c>
      <c r="N31" s="91">
        <v>999</v>
      </c>
      <c r="O31" s="91">
        <v>962</v>
      </c>
      <c r="P31" s="91">
        <v>927</v>
      </c>
      <c r="Q31" s="91">
        <v>893</v>
      </c>
      <c r="R31" s="91">
        <v>860</v>
      </c>
      <c r="S31" s="91">
        <v>828</v>
      </c>
      <c r="T31" s="91">
        <v>798</v>
      </c>
      <c r="U31" s="91">
        <v>768</v>
      </c>
      <c r="V31" s="91">
        <v>740</v>
      </c>
      <c r="W31" s="91">
        <v>712</v>
      </c>
      <c r="X31" s="91">
        <v>686</v>
      </c>
      <c r="Y31" s="91">
        <v>660</v>
      </c>
      <c r="Z31" s="91">
        <v>635</v>
      </c>
      <c r="AA31" s="91">
        <v>611</v>
      </c>
      <c r="AB31" s="91">
        <v>588</v>
      </c>
      <c r="AC31" s="91">
        <v>566</v>
      </c>
      <c r="AD31" s="91">
        <v>545</v>
      </c>
      <c r="AE31" s="91">
        <v>524</v>
      </c>
      <c r="AF31" s="91">
        <v>504</v>
      </c>
      <c r="AG31" s="91">
        <v>485</v>
      </c>
      <c r="AH31" s="91">
        <v>467</v>
      </c>
      <c r="AI31" s="91">
        <v>449</v>
      </c>
      <c r="AJ31" s="91">
        <v>431</v>
      </c>
      <c r="AK31" s="91">
        <v>414</v>
      </c>
      <c r="AL31" s="91">
        <v>398</v>
      </c>
      <c r="AM31" s="91">
        <v>382</v>
      </c>
      <c r="AN31" s="91">
        <v>367</v>
      </c>
      <c r="AO31" s="91">
        <v>352</v>
      </c>
      <c r="AP31" s="91"/>
    </row>
    <row r="32" spans="1:42" x14ac:dyDescent="0.25">
      <c r="A32" s="81">
        <v>5</v>
      </c>
      <c r="B32" s="91">
        <v>1555</v>
      </c>
      <c r="C32" s="91">
        <v>1498</v>
      </c>
      <c r="D32" s="91">
        <v>1444</v>
      </c>
      <c r="E32" s="91">
        <v>1391</v>
      </c>
      <c r="F32" s="91">
        <v>1341</v>
      </c>
      <c r="G32" s="91">
        <v>1292</v>
      </c>
      <c r="H32" s="91">
        <v>1245</v>
      </c>
      <c r="I32" s="91">
        <v>1199</v>
      </c>
      <c r="J32" s="91">
        <v>1156</v>
      </c>
      <c r="K32" s="91">
        <v>1113</v>
      </c>
      <c r="L32" s="91">
        <v>1073</v>
      </c>
      <c r="M32" s="91">
        <v>1033</v>
      </c>
      <c r="N32" s="91">
        <v>996</v>
      </c>
      <c r="O32" s="91">
        <v>959</v>
      </c>
      <c r="P32" s="91">
        <v>924</v>
      </c>
      <c r="Q32" s="91">
        <v>890</v>
      </c>
      <c r="R32" s="91">
        <v>857</v>
      </c>
      <c r="S32" s="91">
        <v>826</v>
      </c>
      <c r="T32" s="91">
        <v>795</v>
      </c>
      <c r="U32" s="91">
        <v>766</v>
      </c>
      <c r="V32" s="91">
        <v>737</v>
      </c>
      <c r="W32" s="91">
        <v>710</v>
      </c>
      <c r="X32" s="91">
        <v>683</v>
      </c>
      <c r="Y32" s="91">
        <v>658</v>
      </c>
      <c r="Z32" s="91">
        <v>633</v>
      </c>
      <c r="AA32" s="91">
        <v>609</v>
      </c>
      <c r="AB32" s="91">
        <v>587</v>
      </c>
      <c r="AC32" s="91">
        <v>564</v>
      </c>
      <c r="AD32" s="91">
        <v>543</v>
      </c>
      <c r="AE32" s="91">
        <v>523</v>
      </c>
      <c r="AF32" s="91">
        <v>503</v>
      </c>
      <c r="AG32" s="91">
        <v>484</v>
      </c>
      <c r="AH32" s="91">
        <v>465</v>
      </c>
      <c r="AI32" s="91">
        <v>447</v>
      </c>
      <c r="AJ32" s="91">
        <v>430</v>
      </c>
      <c r="AK32" s="91">
        <v>413</v>
      </c>
      <c r="AL32" s="91">
        <v>397</v>
      </c>
      <c r="AM32" s="91">
        <v>381</v>
      </c>
      <c r="AN32" s="91">
        <v>366</v>
      </c>
      <c r="AO32" s="91">
        <v>351</v>
      </c>
      <c r="AP32" s="91"/>
    </row>
    <row r="33" spans="1:42" x14ac:dyDescent="0.25">
      <c r="A33" s="81">
        <v>6</v>
      </c>
      <c r="B33" s="91">
        <v>1550</v>
      </c>
      <c r="C33" s="91">
        <v>1494</v>
      </c>
      <c r="D33" s="91">
        <v>1439</v>
      </c>
      <c r="E33" s="91">
        <v>1387</v>
      </c>
      <c r="F33" s="91">
        <v>1337</v>
      </c>
      <c r="G33" s="91">
        <v>1288</v>
      </c>
      <c r="H33" s="91">
        <v>1241</v>
      </c>
      <c r="I33" s="91">
        <v>1196</v>
      </c>
      <c r="J33" s="91">
        <v>1152</v>
      </c>
      <c r="K33" s="91">
        <v>1110</v>
      </c>
      <c r="L33" s="91">
        <v>1069</v>
      </c>
      <c r="M33" s="91">
        <v>1030</v>
      </c>
      <c r="N33" s="91">
        <v>992</v>
      </c>
      <c r="O33" s="91">
        <v>956</v>
      </c>
      <c r="P33" s="91">
        <v>921</v>
      </c>
      <c r="Q33" s="91">
        <v>887</v>
      </c>
      <c r="R33" s="91">
        <v>854</v>
      </c>
      <c r="S33" s="91">
        <v>823</v>
      </c>
      <c r="T33" s="91">
        <v>793</v>
      </c>
      <c r="U33" s="91">
        <v>763</v>
      </c>
      <c r="V33" s="91">
        <v>735</v>
      </c>
      <c r="W33" s="91">
        <v>708</v>
      </c>
      <c r="X33" s="91">
        <v>681</v>
      </c>
      <c r="Y33" s="91">
        <v>656</v>
      </c>
      <c r="Z33" s="91">
        <v>631</v>
      </c>
      <c r="AA33" s="91">
        <v>608</v>
      </c>
      <c r="AB33" s="91">
        <v>585</v>
      </c>
      <c r="AC33" s="91">
        <v>563</v>
      </c>
      <c r="AD33" s="91">
        <v>541</v>
      </c>
      <c r="AE33" s="91">
        <v>521</v>
      </c>
      <c r="AF33" s="91">
        <v>501</v>
      </c>
      <c r="AG33" s="91">
        <v>482</v>
      </c>
      <c r="AH33" s="91">
        <v>463</v>
      </c>
      <c r="AI33" s="91">
        <v>446</v>
      </c>
      <c r="AJ33" s="91">
        <v>428</v>
      </c>
      <c r="AK33" s="91">
        <v>412</v>
      </c>
      <c r="AL33" s="91">
        <v>396</v>
      </c>
      <c r="AM33" s="91">
        <v>380</v>
      </c>
      <c r="AN33" s="91">
        <v>365</v>
      </c>
      <c r="AO33" s="91">
        <v>350</v>
      </c>
      <c r="AP33" s="91"/>
    </row>
    <row r="34" spans="1:42" x14ac:dyDescent="0.25">
      <c r="A34" s="81">
        <v>7</v>
      </c>
      <c r="B34" s="91">
        <v>1545</v>
      </c>
      <c r="C34" s="91">
        <v>1489</v>
      </c>
      <c r="D34" s="91">
        <v>1435</v>
      </c>
      <c r="E34" s="91">
        <v>1383</v>
      </c>
      <c r="F34" s="91">
        <v>1332</v>
      </c>
      <c r="G34" s="91">
        <v>1284</v>
      </c>
      <c r="H34" s="91">
        <v>1237</v>
      </c>
      <c r="I34" s="91">
        <v>1192</v>
      </c>
      <c r="J34" s="91">
        <v>1148</v>
      </c>
      <c r="K34" s="91">
        <v>1106</v>
      </c>
      <c r="L34" s="91">
        <v>1066</v>
      </c>
      <c r="M34" s="91">
        <v>1027</v>
      </c>
      <c r="N34" s="91">
        <v>989</v>
      </c>
      <c r="O34" s="91">
        <v>953</v>
      </c>
      <c r="P34" s="91">
        <v>918</v>
      </c>
      <c r="Q34" s="91">
        <v>884</v>
      </c>
      <c r="R34" s="91">
        <v>852</v>
      </c>
      <c r="S34" s="91">
        <v>820</v>
      </c>
      <c r="T34" s="91">
        <v>790</v>
      </c>
      <c r="U34" s="91">
        <v>761</v>
      </c>
      <c r="V34" s="91">
        <v>733</v>
      </c>
      <c r="W34" s="91">
        <v>705</v>
      </c>
      <c r="X34" s="91">
        <v>679</v>
      </c>
      <c r="Y34" s="91">
        <v>654</v>
      </c>
      <c r="Z34" s="91">
        <v>629</v>
      </c>
      <c r="AA34" s="91">
        <v>606</v>
      </c>
      <c r="AB34" s="91">
        <v>583</v>
      </c>
      <c r="AC34" s="91">
        <v>561</v>
      </c>
      <c r="AD34" s="91">
        <v>540</v>
      </c>
      <c r="AE34" s="91">
        <v>519</v>
      </c>
      <c r="AF34" s="91">
        <v>499</v>
      </c>
      <c r="AG34" s="91">
        <v>480</v>
      </c>
      <c r="AH34" s="91">
        <v>462</v>
      </c>
      <c r="AI34" s="91">
        <v>444</v>
      </c>
      <c r="AJ34" s="91">
        <v>427</v>
      </c>
      <c r="AK34" s="91">
        <v>410</v>
      </c>
      <c r="AL34" s="91">
        <v>394</v>
      </c>
      <c r="AM34" s="91">
        <v>379</v>
      </c>
      <c r="AN34" s="91">
        <v>364</v>
      </c>
      <c r="AO34" s="91">
        <v>349</v>
      </c>
      <c r="AP34" s="91"/>
    </row>
    <row r="35" spans="1:42" x14ac:dyDescent="0.25">
      <c r="A35" s="81">
        <v>8</v>
      </c>
      <c r="B35" s="91">
        <v>1540</v>
      </c>
      <c r="C35" s="91">
        <v>1484</v>
      </c>
      <c r="D35" s="91">
        <v>1430</v>
      </c>
      <c r="E35" s="91">
        <v>1378</v>
      </c>
      <c r="F35" s="91">
        <v>1328</v>
      </c>
      <c r="G35" s="91">
        <v>1280</v>
      </c>
      <c r="H35" s="91">
        <v>1233</v>
      </c>
      <c r="I35" s="91">
        <v>1188</v>
      </c>
      <c r="J35" s="91">
        <v>1145</v>
      </c>
      <c r="K35" s="91">
        <v>1103</v>
      </c>
      <c r="L35" s="91">
        <v>1063</v>
      </c>
      <c r="M35" s="91">
        <v>1024</v>
      </c>
      <c r="N35" s="91">
        <v>986</v>
      </c>
      <c r="O35" s="91">
        <v>950</v>
      </c>
      <c r="P35" s="91">
        <v>915</v>
      </c>
      <c r="Q35" s="91">
        <v>882</v>
      </c>
      <c r="R35" s="91">
        <v>849</v>
      </c>
      <c r="S35" s="91">
        <v>818</v>
      </c>
      <c r="T35" s="91">
        <v>788</v>
      </c>
      <c r="U35" s="91">
        <v>758</v>
      </c>
      <c r="V35" s="91">
        <v>730</v>
      </c>
      <c r="W35" s="91">
        <v>703</v>
      </c>
      <c r="X35" s="91">
        <v>677</v>
      </c>
      <c r="Y35" s="91">
        <v>652</v>
      </c>
      <c r="Z35" s="91">
        <v>627</v>
      </c>
      <c r="AA35" s="91">
        <v>604</v>
      </c>
      <c r="AB35" s="91">
        <v>581</v>
      </c>
      <c r="AC35" s="91">
        <v>559</v>
      </c>
      <c r="AD35" s="91">
        <v>538</v>
      </c>
      <c r="AE35" s="91">
        <v>517</v>
      </c>
      <c r="AF35" s="91">
        <v>498</v>
      </c>
      <c r="AG35" s="91">
        <v>479</v>
      </c>
      <c r="AH35" s="91">
        <v>460</v>
      </c>
      <c r="AI35" s="91">
        <v>443</v>
      </c>
      <c r="AJ35" s="91">
        <v>426</v>
      </c>
      <c r="AK35" s="91">
        <v>409</v>
      </c>
      <c r="AL35" s="91">
        <v>393</v>
      </c>
      <c r="AM35" s="91">
        <v>377</v>
      </c>
      <c r="AN35" s="91">
        <v>362</v>
      </c>
      <c r="AO35" s="91">
        <v>348</v>
      </c>
      <c r="AP35" s="91"/>
    </row>
    <row r="36" spans="1:42" x14ac:dyDescent="0.25">
      <c r="A36" s="81">
        <v>9</v>
      </c>
      <c r="B36" s="91">
        <v>1536</v>
      </c>
      <c r="C36" s="91">
        <v>1480</v>
      </c>
      <c r="D36" s="91">
        <v>1426</v>
      </c>
      <c r="E36" s="91">
        <v>1374</v>
      </c>
      <c r="F36" s="91">
        <v>1324</v>
      </c>
      <c r="G36" s="91">
        <v>1276</v>
      </c>
      <c r="H36" s="91">
        <v>1229</v>
      </c>
      <c r="I36" s="91">
        <v>1185</v>
      </c>
      <c r="J36" s="91">
        <v>1141</v>
      </c>
      <c r="K36" s="91">
        <v>1100</v>
      </c>
      <c r="L36" s="91">
        <v>1059</v>
      </c>
      <c r="M36" s="91">
        <v>1021</v>
      </c>
      <c r="N36" s="91">
        <v>983</v>
      </c>
      <c r="O36" s="91">
        <v>947</v>
      </c>
      <c r="P36" s="91">
        <v>912</v>
      </c>
      <c r="Q36" s="91">
        <v>879</v>
      </c>
      <c r="R36" s="91">
        <v>846</v>
      </c>
      <c r="S36" s="91">
        <v>815</v>
      </c>
      <c r="T36" s="91">
        <v>785</v>
      </c>
      <c r="U36" s="91">
        <v>756</v>
      </c>
      <c r="V36" s="91">
        <v>728</v>
      </c>
      <c r="W36" s="91">
        <v>701</v>
      </c>
      <c r="X36" s="91">
        <v>675</v>
      </c>
      <c r="Y36" s="91">
        <v>650</v>
      </c>
      <c r="Z36" s="91">
        <v>625</v>
      </c>
      <c r="AA36" s="91">
        <v>602</v>
      </c>
      <c r="AB36" s="91">
        <v>579</v>
      </c>
      <c r="AC36" s="91">
        <v>557</v>
      </c>
      <c r="AD36" s="91">
        <v>536</v>
      </c>
      <c r="AE36" s="91">
        <v>516</v>
      </c>
      <c r="AF36" s="91">
        <v>496</v>
      </c>
      <c r="AG36" s="91">
        <v>477</v>
      </c>
      <c r="AH36" s="91">
        <v>459</v>
      </c>
      <c r="AI36" s="91">
        <v>441</v>
      </c>
      <c r="AJ36" s="91">
        <v>424</v>
      </c>
      <c r="AK36" s="91">
        <v>408</v>
      </c>
      <c r="AL36" s="91">
        <v>392</v>
      </c>
      <c r="AM36" s="91">
        <v>376</v>
      </c>
      <c r="AN36" s="91">
        <v>361</v>
      </c>
      <c r="AO36" s="91">
        <v>346</v>
      </c>
      <c r="AP36" s="91"/>
    </row>
    <row r="37" spans="1:42" x14ac:dyDescent="0.25">
      <c r="A37" s="81">
        <v>10</v>
      </c>
      <c r="B37" s="91">
        <v>1531</v>
      </c>
      <c r="C37" s="91">
        <v>1475</v>
      </c>
      <c r="D37" s="91">
        <v>1422</v>
      </c>
      <c r="E37" s="91">
        <v>1370</v>
      </c>
      <c r="F37" s="91">
        <v>1320</v>
      </c>
      <c r="G37" s="91">
        <v>1272</v>
      </c>
      <c r="H37" s="91">
        <v>1226</v>
      </c>
      <c r="I37" s="91">
        <v>1181</v>
      </c>
      <c r="J37" s="91">
        <v>1138</v>
      </c>
      <c r="K37" s="91">
        <v>1096</v>
      </c>
      <c r="L37" s="91">
        <v>1056</v>
      </c>
      <c r="M37" s="91">
        <v>1017</v>
      </c>
      <c r="N37" s="91">
        <v>980</v>
      </c>
      <c r="O37" s="91">
        <v>944</v>
      </c>
      <c r="P37" s="91">
        <v>909</v>
      </c>
      <c r="Q37" s="91">
        <v>876</v>
      </c>
      <c r="R37" s="91">
        <v>844</v>
      </c>
      <c r="S37" s="91">
        <v>813</v>
      </c>
      <c r="T37" s="91">
        <v>783</v>
      </c>
      <c r="U37" s="91">
        <v>754</v>
      </c>
      <c r="V37" s="91">
        <v>726</v>
      </c>
      <c r="W37" s="91">
        <v>699</v>
      </c>
      <c r="X37" s="91">
        <v>673</v>
      </c>
      <c r="Y37" s="91">
        <v>647</v>
      </c>
      <c r="Z37" s="91">
        <v>623</v>
      </c>
      <c r="AA37" s="91">
        <v>600</v>
      </c>
      <c r="AB37" s="91">
        <v>577</v>
      </c>
      <c r="AC37" s="91">
        <v>555</v>
      </c>
      <c r="AD37" s="91">
        <v>534</v>
      </c>
      <c r="AE37" s="91">
        <v>514</v>
      </c>
      <c r="AF37" s="91">
        <v>495</v>
      </c>
      <c r="AG37" s="91">
        <v>476</v>
      </c>
      <c r="AH37" s="91">
        <v>457</v>
      </c>
      <c r="AI37" s="91">
        <v>440</v>
      </c>
      <c r="AJ37" s="91">
        <v>423</v>
      </c>
      <c r="AK37" s="91">
        <v>406</v>
      </c>
      <c r="AL37" s="91">
        <v>390</v>
      </c>
      <c r="AM37" s="91">
        <v>375</v>
      </c>
      <c r="AN37" s="91">
        <v>360</v>
      </c>
      <c r="AO37" s="91">
        <v>345</v>
      </c>
      <c r="AP37" s="91"/>
    </row>
    <row r="38" spans="1:42" x14ac:dyDescent="0.25">
      <c r="A38" s="81">
        <v>11</v>
      </c>
      <c r="B38" s="91">
        <v>1526</v>
      </c>
      <c r="C38" s="91">
        <v>1471</v>
      </c>
      <c r="D38" s="91">
        <v>1417</v>
      </c>
      <c r="E38" s="91">
        <v>1366</v>
      </c>
      <c r="F38" s="91">
        <v>1316</v>
      </c>
      <c r="G38" s="91">
        <v>1268</v>
      </c>
      <c r="H38" s="91">
        <v>1222</v>
      </c>
      <c r="I38" s="91">
        <v>1177</v>
      </c>
      <c r="J38" s="91">
        <v>1134</v>
      </c>
      <c r="K38" s="91">
        <v>1093</v>
      </c>
      <c r="L38" s="91">
        <v>1053</v>
      </c>
      <c r="M38" s="91">
        <v>1014</v>
      </c>
      <c r="N38" s="91">
        <v>977</v>
      </c>
      <c r="O38" s="91">
        <v>941</v>
      </c>
      <c r="P38" s="91">
        <v>907</v>
      </c>
      <c r="Q38" s="91">
        <v>873</v>
      </c>
      <c r="R38" s="91">
        <v>841</v>
      </c>
      <c r="S38" s="91">
        <v>810</v>
      </c>
      <c r="T38" s="91">
        <v>780</v>
      </c>
      <c r="U38" s="91">
        <v>751</v>
      </c>
      <c r="V38" s="91">
        <v>723</v>
      </c>
      <c r="W38" s="91">
        <v>696</v>
      </c>
      <c r="X38" s="91">
        <v>670</v>
      </c>
      <c r="Y38" s="91">
        <v>645</v>
      </c>
      <c r="Z38" s="91">
        <v>621</v>
      </c>
      <c r="AA38" s="91">
        <v>598</v>
      </c>
      <c r="AB38" s="91">
        <v>575</v>
      </c>
      <c r="AC38" s="91">
        <v>554</v>
      </c>
      <c r="AD38" s="91">
        <v>533</v>
      </c>
      <c r="AE38" s="91">
        <v>512</v>
      </c>
      <c r="AF38" s="91">
        <v>493</v>
      </c>
      <c r="AG38" s="91">
        <v>474</v>
      </c>
      <c r="AH38" s="91">
        <v>456</v>
      </c>
      <c r="AI38" s="91">
        <v>438</v>
      </c>
      <c r="AJ38" s="91">
        <v>421</v>
      </c>
      <c r="AK38" s="91">
        <v>405</v>
      </c>
      <c r="AL38" s="91">
        <v>389</v>
      </c>
      <c r="AM38" s="91">
        <v>374</v>
      </c>
      <c r="AN38" s="91">
        <v>359</v>
      </c>
      <c r="AO38" s="91">
        <v>344</v>
      </c>
      <c r="AP38" s="91"/>
    </row>
    <row r="39" spans="1:42" x14ac:dyDescent="0.25">
      <c r="A39"/>
      <c r="B39"/>
    </row>
    <row r="40" spans="1:42" x14ac:dyDescent="0.25">
      <c r="A40"/>
      <c r="B40"/>
    </row>
    <row r="41" spans="1:42" x14ac:dyDescent="0.25">
      <c r="A41"/>
      <c r="B41"/>
    </row>
    <row r="42" spans="1:42" x14ac:dyDescent="0.25">
      <c r="A42"/>
      <c r="B42"/>
    </row>
    <row r="43" spans="1:42" x14ac:dyDescent="0.25">
      <c r="A43"/>
      <c r="B43"/>
    </row>
    <row r="44" spans="1:42" ht="39.65" customHeight="1" x14ac:dyDescent="0.25">
      <c r="A44"/>
      <c r="B44"/>
    </row>
    <row r="45" spans="1:42" x14ac:dyDescent="0.25">
      <c r="A45"/>
      <c r="B45"/>
    </row>
    <row r="46" spans="1:42" ht="27.65" customHeight="1" x14ac:dyDescent="0.25">
      <c r="A46"/>
      <c r="B46"/>
    </row>
    <row r="47" spans="1:42" x14ac:dyDescent="0.25">
      <c r="A47"/>
      <c r="B47"/>
    </row>
    <row r="48" spans="1:42"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row r="59" spans="1:2" x14ac:dyDescent="0.25">
      <c r="A59"/>
      <c r="B59"/>
    </row>
    <row r="60" spans="1:2" x14ac:dyDescent="0.25">
      <c r="A60"/>
      <c r="B60"/>
    </row>
    <row r="61" spans="1:2" x14ac:dyDescent="0.25">
      <c r="A61"/>
      <c r="B61"/>
    </row>
    <row r="62" spans="1:2" x14ac:dyDescent="0.25">
      <c r="A62"/>
      <c r="B62"/>
    </row>
    <row r="63" spans="1:2" x14ac:dyDescent="0.25">
      <c r="A63"/>
      <c r="B63"/>
    </row>
    <row r="64" spans="1:2" x14ac:dyDescent="0.25">
      <c r="A64"/>
      <c r="B64"/>
    </row>
    <row r="65" spans="1:2" x14ac:dyDescent="0.25">
      <c r="A65"/>
      <c r="B65"/>
    </row>
  </sheetData>
  <sheetProtection algorithmName="SHA-512" hashValue="d69nqtFAh9PdPLY/97qKxI0pmp4bSmrc+/KnyQF71p5i5THgMB+S/CFUPM+KZLo0VCNZ9m3N1YQj2Nhtb8A0NA==" saltValue="oavT7PIR7FE8uxdzR8HCag==" spinCount="100000" sheet="1" objects="1" scenarios="1"/>
  <conditionalFormatting sqref="A6:A21">
    <cfRule type="expression" dxfId="507" priority="7" stopIfTrue="1">
      <formula>MOD(ROW(),2)=0</formula>
    </cfRule>
    <cfRule type="expression" dxfId="506" priority="8" stopIfTrue="1">
      <formula>MOD(ROW(),2)&lt;&gt;0</formula>
    </cfRule>
  </conditionalFormatting>
  <conditionalFormatting sqref="A26:A38">
    <cfRule type="expression" dxfId="505" priority="9" stopIfTrue="1">
      <formula>MOD(ROW(),2)=0</formula>
    </cfRule>
    <cfRule type="expression" dxfId="504" priority="10" stopIfTrue="1">
      <formula>MOD(ROW(),2)&lt;&gt;0</formula>
    </cfRule>
  </conditionalFormatting>
  <conditionalFormatting sqref="B6:AP21">
    <cfRule type="expression" dxfId="503" priority="1" stopIfTrue="1">
      <formula>MOD(ROW(),2)=0</formula>
    </cfRule>
    <cfRule type="expression" dxfId="502" priority="2" stopIfTrue="1">
      <formula>MOD(ROW(),2)&lt;&gt;0</formula>
    </cfRule>
  </conditionalFormatting>
  <conditionalFormatting sqref="B26:AP38">
    <cfRule type="expression" dxfId="501" priority="11" stopIfTrue="1">
      <formula>MOD(ROW(),2)=0</formula>
    </cfRule>
    <cfRule type="expression" dxfId="500" priority="12"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codeName="Sheet73"/>
  <dimension ref="A1:S65"/>
  <sheetViews>
    <sheetView showGridLines="0" zoomScale="85" zoomScaleNormal="85" workbookViewId="0">
      <selection activeCell="I26" sqref="I26"/>
    </sheetView>
  </sheetViews>
  <sheetFormatPr defaultColWidth="10" defaultRowHeight="12.5" x14ac:dyDescent="0.25"/>
  <cols>
    <col min="1" max="1" width="31.54296875" style="27" customWidth="1"/>
    <col min="2" max="19" width="22.54296875" style="27" customWidth="1"/>
    <col min="20" max="16384" width="10" style="27"/>
  </cols>
  <sheetData>
    <row r="1" spans="1:19" ht="20" x14ac:dyDescent="0.4">
      <c r="A1" s="39" t="s">
        <v>0</v>
      </c>
      <c r="B1" s="40"/>
      <c r="C1" s="40"/>
      <c r="D1" s="40"/>
      <c r="E1" s="40"/>
      <c r="F1" s="40"/>
      <c r="G1" s="40"/>
      <c r="H1" s="40"/>
      <c r="I1" s="40"/>
      <c r="L1" s="84"/>
    </row>
    <row r="2" spans="1:19" ht="15.5" x14ac:dyDescent="0.35">
      <c r="A2" s="41" t="str">
        <f>IF(title="&gt; Enter workbook title here","Enter workbook title in Cover sheet",title)</f>
        <v>Police_EW - Consolidated Factor Spreadsheet</v>
      </c>
      <c r="B2" s="42"/>
      <c r="C2" s="42"/>
      <c r="D2" s="42"/>
      <c r="E2" s="42"/>
      <c r="F2" s="42"/>
      <c r="G2" s="42"/>
      <c r="H2" s="42"/>
      <c r="I2" s="42"/>
    </row>
    <row r="3" spans="1:19" ht="15.5" x14ac:dyDescent="0.35">
      <c r="A3" s="43" t="str">
        <f>TABLE_FACTOR_TYPE_1&amp;" - x-"&amp;TABLE_SERIES_NUMBER_1</f>
        <v>Pension Debit - x-325</v>
      </c>
      <c r="B3" s="42"/>
      <c r="C3" s="42"/>
      <c r="D3" s="42"/>
      <c r="E3" s="42"/>
      <c r="F3" s="42"/>
      <c r="G3" s="42"/>
      <c r="H3" s="42"/>
      <c r="I3" s="42"/>
    </row>
    <row r="4" spans="1:19" x14ac:dyDescent="0.25">
      <c r="A4" s="44"/>
    </row>
    <row r="6" spans="1:19" ht="13" x14ac:dyDescent="0.3">
      <c r="A6" s="171" t="s">
        <v>610</v>
      </c>
      <c r="B6" s="73" t="s">
        <v>611</v>
      </c>
      <c r="C6" s="73"/>
      <c r="D6" s="168"/>
      <c r="E6" s="168"/>
      <c r="F6" s="168"/>
      <c r="G6" s="168"/>
      <c r="H6" s="168"/>
      <c r="I6" s="168"/>
      <c r="J6" s="168"/>
      <c r="K6" s="168"/>
      <c r="L6" s="168"/>
      <c r="M6" s="168"/>
      <c r="N6" s="168"/>
      <c r="O6" s="168"/>
      <c r="P6" s="168"/>
      <c r="Q6" s="168"/>
      <c r="R6" s="168"/>
      <c r="S6" s="168"/>
    </row>
    <row r="7" spans="1:19" x14ac:dyDescent="0.25">
      <c r="A7" s="72" t="s">
        <v>274</v>
      </c>
      <c r="B7" s="74" t="s">
        <v>72</v>
      </c>
      <c r="C7" s="74"/>
      <c r="D7" s="168"/>
      <c r="E7" s="168"/>
      <c r="F7" s="168"/>
      <c r="G7" s="168"/>
      <c r="H7" s="168"/>
      <c r="I7" s="168"/>
      <c r="J7" s="168"/>
      <c r="K7" s="168"/>
      <c r="L7" s="168"/>
      <c r="M7" s="168"/>
      <c r="N7" s="168"/>
      <c r="O7" s="168"/>
      <c r="P7" s="168"/>
      <c r="Q7" s="168"/>
      <c r="R7" s="168"/>
      <c r="S7" s="168"/>
    </row>
    <row r="8" spans="1:19" x14ac:dyDescent="0.25">
      <c r="A8" s="72" t="s">
        <v>275</v>
      </c>
      <c r="B8" s="74">
        <v>1987</v>
      </c>
      <c r="C8" s="74"/>
      <c r="D8" s="168"/>
      <c r="E8" s="168"/>
      <c r="F8" s="168"/>
      <c r="G8" s="168"/>
      <c r="H8" s="168"/>
      <c r="I8" s="168"/>
      <c r="J8" s="168"/>
      <c r="K8" s="168"/>
      <c r="L8" s="168"/>
      <c r="M8" s="168"/>
      <c r="N8" s="168"/>
      <c r="O8" s="168"/>
      <c r="P8" s="168"/>
      <c r="Q8" s="168"/>
      <c r="R8" s="168"/>
      <c r="S8" s="168"/>
    </row>
    <row r="9" spans="1:19" x14ac:dyDescent="0.25">
      <c r="A9" s="72" t="s">
        <v>276</v>
      </c>
      <c r="B9" s="74" t="s">
        <v>422</v>
      </c>
      <c r="C9" s="74"/>
      <c r="D9" s="168"/>
      <c r="E9" s="168"/>
      <c r="F9" s="168"/>
      <c r="G9" s="168"/>
      <c r="H9" s="168"/>
      <c r="I9" s="168"/>
      <c r="J9" s="168"/>
      <c r="K9" s="168"/>
      <c r="L9" s="168"/>
      <c r="M9" s="168"/>
      <c r="N9" s="168"/>
      <c r="O9" s="168"/>
      <c r="P9" s="168"/>
      <c r="Q9" s="168"/>
      <c r="R9" s="168"/>
      <c r="S9" s="168"/>
    </row>
    <row r="10" spans="1:19" ht="25" x14ac:dyDescent="0.25">
      <c r="A10" s="72" t="s">
        <v>6</v>
      </c>
      <c r="B10" s="74" t="s">
        <v>431</v>
      </c>
      <c r="C10" s="74"/>
      <c r="D10" s="168"/>
      <c r="E10" s="168"/>
      <c r="F10" s="168"/>
      <c r="G10" s="168"/>
      <c r="H10" s="168"/>
      <c r="I10" s="168"/>
      <c r="J10" s="168"/>
      <c r="K10" s="168"/>
      <c r="L10" s="168"/>
      <c r="M10" s="168"/>
      <c r="N10" s="168"/>
      <c r="O10" s="168"/>
      <c r="P10" s="168"/>
      <c r="Q10" s="168"/>
      <c r="R10" s="168"/>
      <c r="S10" s="168"/>
    </row>
    <row r="11" spans="1:19" x14ac:dyDescent="0.25">
      <c r="A11" s="72" t="s">
        <v>277</v>
      </c>
      <c r="B11" s="74" t="s">
        <v>424</v>
      </c>
      <c r="C11" s="74"/>
      <c r="D11" s="168"/>
      <c r="E11" s="168"/>
      <c r="F11" s="168"/>
      <c r="G11" s="168"/>
      <c r="H11" s="168"/>
      <c r="I11" s="168"/>
      <c r="J11" s="168"/>
      <c r="K11" s="168"/>
      <c r="L11" s="168"/>
      <c r="M11" s="168"/>
      <c r="N11" s="168"/>
      <c r="O11" s="168"/>
      <c r="P11" s="168"/>
      <c r="Q11" s="168"/>
      <c r="R11" s="168"/>
      <c r="S11" s="168"/>
    </row>
    <row r="12" spans="1:19" x14ac:dyDescent="0.25">
      <c r="A12" s="72" t="s">
        <v>278</v>
      </c>
      <c r="B12" s="74" t="s">
        <v>432</v>
      </c>
      <c r="C12" s="74"/>
      <c r="D12" s="168"/>
      <c r="E12" s="168"/>
      <c r="F12" s="168"/>
      <c r="G12" s="168"/>
      <c r="H12" s="168"/>
      <c r="I12" s="168"/>
      <c r="J12" s="168"/>
      <c r="K12" s="168"/>
      <c r="L12" s="168"/>
      <c r="M12" s="168"/>
      <c r="N12" s="168"/>
      <c r="O12" s="168"/>
      <c r="P12" s="168"/>
      <c r="Q12" s="168"/>
      <c r="R12" s="168"/>
      <c r="S12" s="168"/>
    </row>
    <row r="13" spans="1:19" x14ac:dyDescent="0.25">
      <c r="A13" s="72" t="s">
        <v>618</v>
      </c>
      <c r="B13" s="74">
        <v>2</v>
      </c>
      <c r="C13" s="74"/>
      <c r="D13" s="168"/>
      <c r="E13" s="168"/>
      <c r="F13" s="168"/>
      <c r="G13" s="168"/>
      <c r="H13" s="168"/>
      <c r="I13" s="168"/>
      <c r="J13" s="168"/>
      <c r="K13" s="168"/>
      <c r="L13" s="168"/>
      <c r="M13" s="168"/>
      <c r="N13" s="168"/>
      <c r="O13" s="168"/>
      <c r="P13" s="168"/>
      <c r="Q13" s="168"/>
      <c r="R13" s="168"/>
      <c r="S13" s="168"/>
    </row>
    <row r="14" spans="1:19" x14ac:dyDescent="0.25">
      <c r="A14" s="72" t="s">
        <v>280</v>
      </c>
      <c r="B14" s="74">
        <v>325</v>
      </c>
      <c r="C14" s="74"/>
      <c r="D14" s="168"/>
      <c r="E14" s="168"/>
      <c r="F14" s="168"/>
      <c r="G14" s="168"/>
      <c r="H14" s="168"/>
      <c r="I14" s="168"/>
      <c r="J14" s="168"/>
      <c r="K14" s="168"/>
      <c r="L14" s="168"/>
      <c r="M14" s="168"/>
      <c r="N14" s="168"/>
      <c r="O14" s="168"/>
      <c r="P14" s="168"/>
      <c r="Q14" s="168"/>
      <c r="R14" s="168"/>
      <c r="S14" s="168"/>
    </row>
    <row r="15" spans="1:19" x14ac:dyDescent="0.25">
      <c r="A15" s="72" t="s">
        <v>621</v>
      </c>
      <c r="B15" s="74">
        <v>325</v>
      </c>
      <c r="C15" s="74"/>
      <c r="D15" s="168"/>
      <c r="E15" s="168"/>
      <c r="F15" s="168"/>
      <c r="G15" s="168"/>
      <c r="H15" s="168"/>
      <c r="I15" s="168"/>
      <c r="J15" s="168"/>
      <c r="K15" s="168"/>
      <c r="L15" s="168"/>
      <c r="M15" s="168"/>
      <c r="N15" s="168"/>
      <c r="O15" s="168"/>
      <c r="P15" s="168"/>
      <c r="Q15" s="168"/>
      <c r="R15" s="168"/>
      <c r="S15" s="168"/>
    </row>
    <row r="16" spans="1:19" x14ac:dyDescent="0.25">
      <c r="A16" s="72" t="s">
        <v>282</v>
      </c>
      <c r="B16" s="74" t="s">
        <v>442</v>
      </c>
      <c r="C16" s="74"/>
      <c r="D16" s="168"/>
      <c r="E16" s="168"/>
      <c r="F16" s="168"/>
      <c r="G16" s="168"/>
      <c r="H16" s="168"/>
      <c r="I16" s="168"/>
      <c r="J16" s="168"/>
      <c r="K16" s="168"/>
      <c r="L16" s="168"/>
      <c r="M16" s="168"/>
      <c r="N16" s="168"/>
      <c r="O16" s="168"/>
      <c r="P16" s="168"/>
      <c r="Q16" s="168"/>
      <c r="R16" s="168"/>
      <c r="S16" s="168"/>
    </row>
    <row r="17" spans="1:19" x14ac:dyDescent="0.25">
      <c r="A17" s="79" t="s">
        <v>693</v>
      </c>
      <c r="B17" s="180"/>
      <c r="C17" s="180"/>
      <c r="D17" s="168"/>
      <c r="E17" s="168"/>
      <c r="F17" s="168"/>
      <c r="G17" s="168"/>
      <c r="H17" s="168"/>
      <c r="I17" s="168"/>
      <c r="J17" s="168"/>
      <c r="K17" s="168"/>
      <c r="L17" s="168"/>
      <c r="M17" s="168"/>
      <c r="N17" s="168"/>
      <c r="O17" s="168"/>
      <c r="P17" s="168"/>
      <c r="Q17" s="168"/>
      <c r="R17" s="168"/>
      <c r="S17" s="168"/>
    </row>
    <row r="18" spans="1:19" x14ac:dyDescent="0.25">
      <c r="A18" s="72" t="s">
        <v>284</v>
      </c>
      <c r="B18" s="181" t="str">
        <f>"24 May 2023"</f>
        <v>24 May 2023</v>
      </c>
      <c r="C18" s="181"/>
      <c r="D18" s="168"/>
      <c r="E18" s="168"/>
      <c r="F18" s="168"/>
      <c r="G18" s="168"/>
      <c r="H18" s="168"/>
      <c r="I18" s="168"/>
      <c r="J18" s="168"/>
      <c r="K18" s="168"/>
      <c r="L18" s="168"/>
      <c r="M18" s="168"/>
      <c r="N18" s="168"/>
      <c r="O18" s="168"/>
      <c r="P18" s="168"/>
      <c r="Q18" s="168"/>
      <c r="R18" s="168"/>
      <c r="S18" s="168"/>
    </row>
    <row r="19" spans="1:19" x14ac:dyDescent="0.25">
      <c r="A19" s="72" t="s">
        <v>285</v>
      </c>
      <c r="B19" s="181"/>
      <c r="C19" s="181"/>
      <c r="D19" s="168"/>
      <c r="E19" s="168"/>
      <c r="F19" s="168"/>
      <c r="G19" s="168"/>
      <c r="H19" s="168"/>
      <c r="I19" s="168"/>
      <c r="J19" s="168"/>
      <c r="K19" s="168"/>
      <c r="L19" s="168"/>
      <c r="M19" s="168"/>
      <c r="N19" s="168"/>
      <c r="O19" s="168"/>
      <c r="P19" s="168"/>
      <c r="Q19" s="168"/>
      <c r="R19" s="168"/>
      <c r="S19" s="168"/>
    </row>
    <row r="20" spans="1:19" x14ac:dyDescent="0.25">
      <c r="A20" s="72" t="s">
        <v>286</v>
      </c>
      <c r="B20" s="74" t="s">
        <v>294</v>
      </c>
      <c r="C20" s="74"/>
      <c r="D20" s="168"/>
      <c r="E20" s="168"/>
      <c r="F20" s="168"/>
      <c r="G20" s="168"/>
      <c r="H20" s="168"/>
      <c r="I20" s="168"/>
      <c r="J20" s="168"/>
      <c r="K20" s="168"/>
      <c r="L20" s="168"/>
      <c r="M20" s="168"/>
      <c r="N20" s="168"/>
      <c r="O20" s="168"/>
      <c r="P20" s="168"/>
      <c r="Q20" s="168"/>
      <c r="R20" s="168"/>
      <c r="S20" s="168"/>
    </row>
    <row r="21" spans="1:19" x14ac:dyDescent="0.25">
      <c r="A21" s="72" t="s">
        <v>287</v>
      </c>
      <c r="B21" s="74" t="s">
        <v>295</v>
      </c>
      <c r="C21" s="74"/>
      <c r="D21" s="168"/>
      <c r="E21" s="168"/>
      <c r="F21" s="168"/>
      <c r="G21" s="168"/>
      <c r="H21" s="168"/>
      <c r="I21" s="168"/>
      <c r="J21" s="168"/>
      <c r="K21" s="168"/>
      <c r="L21" s="168"/>
      <c r="M21" s="168"/>
      <c r="N21" s="168"/>
      <c r="O21" s="168"/>
      <c r="P21" s="168"/>
      <c r="Q21" s="168"/>
      <c r="R21" s="168"/>
      <c r="S21" s="168"/>
    </row>
    <row r="23" spans="1:19" x14ac:dyDescent="0.25">
      <c r="B23" s="84" t="str">
        <f>HYPERLINK("#'Factor List'!A1","Back to Factor List")</f>
        <v>Back to Factor List</v>
      </c>
    </row>
    <row r="24" spans="1:19" x14ac:dyDescent="0.25">
      <c r="B24" s="84" t="str">
        <f>HYPERLINK("#'Assumptions'!A1","Assumptions")</f>
        <v>Assumptions</v>
      </c>
    </row>
    <row r="26" spans="1:19" ht="13" x14ac:dyDescent="0.25">
      <c r="A26" s="80" t="s">
        <v>722</v>
      </c>
      <c r="B26" s="80">
        <v>48</v>
      </c>
      <c r="C26" s="80">
        <v>49</v>
      </c>
      <c r="D26" s="80">
        <v>50</v>
      </c>
      <c r="E26" s="80">
        <v>51</v>
      </c>
      <c r="F26" s="80">
        <v>52</v>
      </c>
      <c r="G26" s="80">
        <v>53</v>
      </c>
      <c r="H26" s="80">
        <v>54</v>
      </c>
      <c r="I26" s="80">
        <v>55</v>
      </c>
      <c r="J26" s="80">
        <v>56</v>
      </c>
      <c r="K26" s="80">
        <v>57</v>
      </c>
      <c r="L26" s="80">
        <v>58</v>
      </c>
      <c r="M26" s="80">
        <v>59</v>
      </c>
      <c r="N26" s="80">
        <v>60</v>
      </c>
      <c r="O26" s="80">
        <v>61</v>
      </c>
      <c r="P26" s="80">
        <v>62</v>
      </c>
      <c r="Q26" s="80">
        <v>63</v>
      </c>
      <c r="R26" s="80">
        <v>64</v>
      </c>
      <c r="S26" s="80">
        <v>65</v>
      </c>
    </row>
    <row r="27" spans="1:19" x14ac:dyDescent="0.25">
      <c r="A27" s="81">
        <v>0</v>
      </c>
      <c r="B27" s="82">
        <v>21.73</v>
      </c>
      <c r="C27" s="82">
        <v>22.09</v>
      </c>
      <c r="D27" s="82">
        <v>22.46</v>
      </c>
      <c r="E27" s="82">
        <v>22.83</v>
      </c>
      <c r="F27" s="82">
        <v>23.21</v>
      </c>
      <c r="G27" s="82">
        <v>23.6</v>
      </c>
      <c r="H27" s="82">
        <v>24</v>
      </c>
      <c r="I27" s="82">
        <v>24.42</v>
      </c>
      <c r="J27" s="82">
        <v>24.84</v>
      </c>
      <c r="K27" s="82">
        <v>25.27</v>
      </c>
      <c r="L27" s="82">
        <v>25.72</v>
      </c>
      <c r="M27" s="82">
        <v>26.17</v>
      </c>
      <c r="N27" s="82">
        <v>26.63</v>
      </c>
      <c r="O27" s="82">
        <v>27.11</v>
      </c>
      <c r="P27" s="82">
        <v>27.6</v>
      </c>
      <c r="Q27" s="82">
        <v>28.11</v>
      </c>
      <c r="R27" s="82">
        <v>28.62</v>
      </c>
      <c r="S27" s="82">
        <v>29.16</v>
      </c>
    </row>
    <row r="28" spans="1:19" x14ac:dyDescent="0.25">
      <c r="A28" s="81">
        <v>1</v>
      </c>
      <c r="B28" s="82">
        <v>21.76</v>
      </c>
      <c r="C28" s="82">
        <v>22.12</v>
      </c>
      <c r="D28" s="82">
        <v>22.49</v>
      </c>
      <c r="E28" s="82">
        <v>22.86</v>
      </c>
      <c r="F28" s="82">
        <v>23.24</v>
      </c>
      <c r="G28" s="82">
        <v>23.64</v>
      </c>
      <c r="H28" s="82">
        <v>24.04</v>
      </c>
      <c r="I28" s="82">
        <v>24.45</v>
      </c>
      <c r="J28" s="82">
        <v>24.88</v>
      </c>
      <c r="K28" s="82">
        <v>25.31</v>
      </c>
      <c r="L28" s="82">
        <v>25.75</v>
      </c>
      <c r="M28" s="82">
        <v>26.21</v>
      </c>
      <c r="N28" s="82">
        <v>26.67</v>
      </c>
      <c r="O28" s="82">
        <v>27.15</v>
      </c>
      <c r="P28" s="82">
        <v>27.64</v>
      </c>
      <c r="Q28" s="82">
        <v>28.15</v>
      </c>
      <c r="R28" s="82">
        <v>28.67</v>
      </c>
      <c r="S28" s="82"/>
    </row>
    <row r="29" spans="1:19" x14ac:dyDescent="0.25">
      <c r="A29" s="81">
        <v>2</v>
      </c>
      <c r="B29" s="82">
        <v>21.79</v>
      </c>
      <c r="C29" s="82">
        <v>22.15</v>
      </c>
      <c r="D29" s="82">
        <v>22.52</v>
      </c>
      <c r="E29" s="82">
        <v>22.89</v>
      </c>
      <c r="F29" s="82">
        <v>23.28</v>
      </c>
      <c r="G29" s="82">
        <v>23.67</v>
      </c>
      <c r="H29" s="82">
        <v>24.07</v>
      </c>
      <c r="I29" s="82">
        <v>24.49</v>
      </c>
      <c r="J29" s="82">
        <v>24.91</v>
      </c>
      <c r="K29" s="82">
        <v>25.35</v>
      </c>
      <c r="L29" s="82">
        <v>25.79</v>
      </c>
      <c r="M29" s="82">
        <v>26.25</v>
      </c>
      <c r="N29" s="82">
        <v>26.71</v>
      </c>
      <c r="O29" s="82">
        <v>27.19</v>
      </c>
      <c r="P29" s="82">
        <v>27.69</v>
      </c>
      <c r="Q29" s="82">
        <v>28.19</v>
      </c>
      <c r="R29" s="82">
        <v>28.71</v>
      </c>
      <c r="S29" s="82"/>
    </row>
    <row r="30" spans="1:19" x14ac:dyDescent="0.25">
      <c r="A30" s="81">
        <v>3</v>
      </c>
      <c r="B30" s="82">
        <v>21.82</v>
      </c>
      <c r="C30" s="82">
        <v>22.18</v>
      </c>
      <c r="D30" s="82">
        <v>22.55</v>
      </c>
      <c r="E30" s="82">
        <v>22.92</v>
      </c>
      <c r="F30" s="82">
        <v>23.31</v>
      </c>
      <c r="G30" s="82">
        <v>23.7</v>
      </c>
      <c r="H30" s="82">
        <v>24.11</v>
      </c>
      <c r="I30" s="82">
        <v>24.52</v>
      </c>
      <c r="J30" s="82">
        <v>24.95</v>
      </c>
      <c r="K30" s="82">
        <v>25.38</v>
      </c>
      <c r="L30" s="82">
        <v>25.83</v>
      </c>
      <c r="M30" s="82">
        <v>26.29</v>
      </c>
      <c r="N30" s="82">
        <v>26.75</v>
      </c>
      <c r="O30" s="82">
        <v>27.23</v>
      </c>
      <c r="P30" s="82">
        <v>27.73</v>
      </c>
      <c r="Q30" s="82">
        <v>28.24</v>
      </c>
      <c r="R30" s="82">
        <v>28.76</v>
      </c>
      <c r="S30" s="82"/>
    </row>
    <row r="31" spans="1:19" x14ac:dyDescent="0.25">
      <c r="A31" s="81">
        <v>4</v>
      </c>
      <c r="B31" s="82">
        <v>21.85</v>
      </c>
      <c r="C31" s="82">
        <v>22.21</v>
      </c>
      <c r="D31" s="82">
        <v>22.58</v>
      </c>
      <c r="E31" s="82">
        <v>22.96</v>
      </c>
      <c r="F31" s="82">
        <v>23.34</v>
      </c>
      <c r="G31" s="82">
        <v>23.74</v>
      </c>
      <c r="H31" s="82">
        <v>24.14</v>
      </c>
      <c r="I31" s="82">
        <v>24.56</v>
      </c>
      <c r="J31" s="82">
        <v>24.98</v>
      </c>
      <c r="K31" s="82">
        <v>25.42</v>
      </c>
      <c r="L31" s="82">
        <v>25.87</v>
      </c>
      <c r="M31" s="82">
        <v>26.32</v>
      </c>
      <c r="N31" s="82">
        <v>26.79</v>
      </c>
      <c r="O31" s="82">
        <v>27.27</v>
      </c>
      <c r="P31" s="82">
        <v>27.77</v>
      </c>
      <c r="Q31" s="82">
        <v>28.28</v>
      </c>
      <c r="R31" s="82">
        <v>28.8</v>
      </c>
      <c r="S31" s="82"/>
    </row>
    <row r="32" spans="1:19" x14ac:dyDescent="0.25">
      <c r="A32" s="81">
        <v>5</v>
      </c>
      <c r="B32" s="82">
        <v>21.88</v>
      </c>
      <c r="C32" s="82">
        <v>22.24</v>
      </c>
      <c r="D32" s="82">
        <v>22.61</v>
      </c>
      <c r="E32" s="82">
        <v>22.99</v>
      </c>
      <c r="F32" s="82">
        <v>23.37</v>
      </c>
      <c r="G32" s="82">
        <v>23.77</v>
      </c>
      <c r="H32" s="82">
        <v>24.18</v>
      </c>
      <c r="I32" s="82">
        <v>24.59</v>
      </c>
      <c r="J32" s="82">
        <v>25.02</v>
      </c>
      <c r="K32" s="82">
        <v>25.46</v>
      </c>
      <c r="L32" s="82">
        <v>25.9</v>
      </c>
      <c r="M32" s="82">
        <v>26.36</v>
      </c>
      <c r="N32" s="82">
        <v>26.83</v>
      </c>
      <c r="O32" s="82">
        <v>27.32</v>
      </c>
      <c r="P32" s="82">
        <v>27.81</v>
      </c>
      <c r="Q32" s="82">
        <v>28.32</v>
      </c>
      <c r="R32" s="82">
        <v>28.85</v>
      </c>
      <c r="S32" s="82"/>
    </row>
    <row r="33" spans="1:19" x14ac:dyDescent="0.25">
      <c r="A33" s="81">
        <v>6</v>
      </c>
      <c r="B33" s="82">
        <v>21.91</v>
      </c>
      <c r="C33" s="82">
        <v>22.27</v>
      </c>
      <c r="D33" s="82">
        <v>22.64</v>
      </c>
      <c r="E33" s="82">
        <v>23.02</v>
      </c>
      <c r="F33" s="82">
        <v>23.41</v>
      </c>
      <c r="G33" s="82">
        <v>23.8</v>
      </c>
      <c r="H33" s="82">
        <v>24.21</v>
      </c>
      <c r="I33" s="82">
        <v>24.63</v>
      </c>
      <c r="J33" s="82">
        <v>25.06</v>
      </c>
      <c r="K33" s="82">
        <v>25.49</v>
      </c>
      <c r="L33" s="82">
        <v>25.94</v>
      </c>
      <c r="M33" s="82">
        <v>26.4</v>
      </c>
      <c r="N33" s="82">
        <v>26.87</v>
      </c>
      <c r="O33" s="82">
        <v>27.36</v>
      </c>
      <c r="P33" s="82">
        <v>27.85</v>
      </c>
      <c r="Q33" s="82">
        <v>28.36</v>
      </c>
      <c r="R33" s="82">
        <v>28.89</v>
      </c>
      <c r="S33" s="82"/>
    </row>
    <row r="34" spans="1:19" x14ac:dyDescent="0.25">
      <c r="A34" s="81">
        <v>7</v>
      </c>
      <c r="B34" s="82">
        <v>21.94</v>
      </c>
      <c r="C34" s="82">
        <v>22.3</v>
      </c>
      <c r="D34" s="82">
        <v>22.67</v>
      </c>
      <c r="E34" s="82">
        <v>23.05</v>
      </c>
      <c r="F34" s="82">
        <v>23.44</v>
      </c>
      <c r="G34" s="82">
        <v>23.84</v>
      </c>
      <c r="H34" s="82">
        <v>24.25</v>
      </c>
      <c r="I34" s="82">
        <v>24.66</v>
      </c>
      <c r="J34" s="82">
        <v>25.09</v>
      </c>
      <c r="K34" s="82">
        <v>25.53</v>
      </c>
      <c r="L34" s="82">
        <v>25.98</v>
      </c>
      <c r="M34" s="82">
        <v>26.44</v>
      </c>
      <c r="N34" s="82">
        <v>26.91</v>
      </c>
      <c r="O34" s="82">
        <v>27.4</v>
      </c>
      <c r="P34" s="82">
        <v>27.9</v>
      </c>
      <c r="Q34" s="82">
        <v>28.41</v>
      </c>
      <c r="R34" s="82">
        <v>28.94</v>
      </c>
      <c r="S34" s="82"/>
    </row>
    <row r="35" spans="1:19" x14ac:dyDescent="0.25">
      <c r="A35" s="81">
        <v>8</v>
      </c>
      <c r="B35" s="82">
        <v>21.97</v>
      </c>
      <c r="C35" s="82">
        <v>22.33</v>
      </c>
      <c r="D35" s="82">
        <v>22.7</v>
      </c>
      <c r="E35" s="82">
        <v>23.08</v>
      </c>
      <c r="F35" s="82">
        <v>23.47</v>
      </c>
      <c r="G35" s="82">
        <v>23.87</v>
      </c>
      <c r="H35" s="82">
        <v>24.28</v>
      </c>
      <c r="I35" s="82">
        <v>24.7</v>
      </c>
      <c r="J35" s="82">
        <v>25.13</v>
      </c>
      <c r="K35" s="82">
        <v>25.57</v>
      </c>
      <c r="L35" s="82">
        <v>26.02</v>
      </c>
      <c r="M35" s="82">
        <v>26.48</v>
      </c>
      <c r="N35" s="82">
        <v>26.95</v>
      </c>
      <c r="O35" s="82">
        <v>27.44</v>
      </c>
      <c r="P35" s="82">
        <v>27.94</v>
      </c>
      <c r="Q35" s="82">
        <v>28.45</v>
      </c>
      <c r="R35" s="82">
        <v>28.98</v>
      </c>
      <c r="S35" s="82"/>
    </row>
    <row r="36" spans="1:19" x14ac:dyDescent="0.25">
      <c r="A36" s="81">
        <v>9</v>
      </c>
      <c r="B36" s="82">
        <v>22</v>
      </c>
      <c r="C36" s="82">
        <v>22.36</v>
      </c>
      <c r="D36" s="82">
        <v>22.74</v>
      </c>
      <c r="E36" s="82">
        <v>23.12</v>
      </c>
      <c r="F36" s="82">
        <v>23.5</v>
      </c>
      <c r="G36" s="82">
        <v>23.9</v>
      </c>
      <c r="H36" s="82">
        <v>24.31</v>
      </c>
      <c r="I36" s="82">
        <v>24.73</v>
      </c>
      <c r="J36" s="82">
        <v>25.16</v>
      </c>
      <c r="K36" s="82">
        <v>25.6</v>
      </c>
      <c r="L36" s="82">
        <v>26.06</v>
      </c>
      <c r="M36" s="82">
        <v>26.52</v>
      </c>
      <c r="N36" s="82">
        <v>26.99</v>
      </c>
      <c r="O36" s="82">
        <v>27.48</v>
      </c>
      <c r="P36" s="82">
        <v>27.98</v>
      </c>
      <c r="Q36" s="82">
        <v>28.49</v>
      </c>
      <c r="R36" s="82">
        <v>29.03</v>
      </c>
      <c r="S36" s="82"/>
    </row>
    <row r="37" spans="1:19" x14ac:dyDescent="0.25">
      <c r="A37" s="81">
        <v>10</v>
      </c>
      <c r="B37" s="82">
        <v>22.03</v>
      </c>
      <c r="C37" s="82">
        <v>22.39</v>
      </c>
      <c r="D37" s="82">
        <v>22.77</v>
      </c>
      <c r="E37" s="82">
        <v>23.15</v>
      </c>
      <c r="F37" s="82">
        <v>23.54</v>
      </c>
      <c r="G37" s="82">
        <v>23.94</v>
      </c>
      <c r="H37" s="82">
        <v>24.35</v>
      </c>
      <c r="I37" s="82">
        <v>24.77</v>
      </c>
      <c r="J37" s="82">
        <v>25.2</v>
      </c>
      <c r="K37" s="82">
        <v>25.64</v>
      </c>
      <c r="L37" s="82">
        <v>26.09</v>
      </c>
      <c r="M37" s="82">
        <v>26.56</v>
      </c>
      <c r="N37" s="82">
        <v>27.03</v>
      </c>
      <c r="O37" s="82">
        <v>27.52</v>
      </c>
      <c r="P37" s="82">
        <v>28.02</v>
      </c>
      <c r="Q37" s="82">
        <v>28.54</v>
      </c>
      <c r="R37" s="82">
        <v>29.07</v>
      </c>
      <c r="S37" s="82"/>
    </row>
    <row r="38" spans="1:19" x14ac:dyDescent="0.25">
      <c r="A38" s="81">
        <v>11</v>
      </c>
      <c r="B38" s="82">
        <v>22.06</v>
      </c>
      <c r="C38" s="82">
        <v>22.42</v>
      </c>
      <c r="D38" s="82">
        <v>22.8</v>
      </c>
      <c r="E38" s="82">
        <v>23.18</v>
      </c>
      <c r="F38" s="82">
        <v>23.57</v>
      </c>
      <c r="G38" s="82">
        <v>23.97</v>
      </c>
      <c r="H38" s="82">
        <v>24.38</v>
      </c>
      <c r="I38" s="82">
        <v>24.8</v>
      </c>
      <c r="J38" s="82">
        <v>25.24</v>
      </c>
      <c r="K38" s="82">
        <v>25.68</v>
      </c>
      <c r="L38" s="82">
        <v>26.13</v>
      </c>
      <c r="M38" s="82">
        <v>26.6</v>
      </c>
      <c r="N38" s="82">
        <v>27.07</v>
      </c>
      <c r="O38" s="82">
        <v>27.56</v>
      </c>
      <c r="P38" s="82">
        <v>28.06</v>
      </c>
      <c r="Q38" s="82">
        <v>28.58</v>
      </c>
      <c r="R38" s="82">
        <v>29.11</v>
      </c>
      <c r="S38" s="82"/>
    </row>
    <row r="39" spans="1:19" x14ac:dyDescent="0.25">
      <c r="A39"/>
      <c r="B39"/>
    </row>
    <row r="40" spans="1:19" x14ac:dyDescent="0.25">
      <c r="A40"/>
      <c r="B40"/>
    </row>
    <row r="41" spans="1:19" x14ac:dyDescent="0.25">
      <c r="A41"/>
      <c r="B41"/>
    </row>
    <row r="42" spans="1:19" x14ac:dyDescent="0.25">
      <c r="A42"/>
      <c r="B42"/>
    </row>
    <row r="43" spans="1:19" x14ac:dyDescent="0.25">
      <c r="A43"/>
      <c r="B43"/>
    </row>
    <row r="44" spans="1:19" ht="39.65" customHeight="1" x14ac:dyDescent="0.25">
      <c r="A44"/>
      <c r="B44"/>
    </row>
    <row r="45" spans="1:19" x14ac:dyDescent="0.25">
      <c r="A45"/>
      <c r="B45"/>
    </row>
    <row r="46" spans="1:19" ht="27.65" customHeight="1" x14ac:dyDescent="0.25">
      <c r="A46"/>
      <c r="B46"/>
    </row>
    <row r="47" spans="1:19" x14ac:dyDescent="0.25">
      <c r="A47"/>
      <c r="B47"/>
    </row>
    <row r="48" spans="1:19"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row r="59" spans="1:2" x14ac:dyDescent="0.25">
      <c r="A59"/>
      <c r="B59"/>
    </row>
    <row r="60" spans="1:2" x14ac:dyDescent="0.25">
      <c r="A60"/>
      <c r="B60"/>
    </row>
    <row r="61" spans="1:2" x14ac:dyDescent="0.25">
      <c r="A61"/>
      <c r="B61"/>
    </row>
    <row r="62" spans="1:2" x14ac:dyDescent="0.25">
      <c r="A62"/>
      <c r="B62"/>
    </row>
    <row r="63" spans="1:2" x14ac:dyDescent="0.25">
      <c r="A63"/>
      <c r="B63"/>
    </row>
    <row r="64" spans="1:2" x14ac:dyDescent="0.25">
      <c r="A64"/>
      <c r="B64"/>
    </row>
    <row r="65" spans="1:2" x14ac:dyDescent="0.25">
      <c r="A65"/>
      <c r="B65"/>
    </row>
  </sheetData>
  <sheetProtection algorithmName="SHA-512" hashValue="PBoXCjAhiUOgqDl+UCM0rL385Fqvun8BagYaYZ5sSBF7ugyrsuYGVe6WAiqzViNbzZxXnYNYZKHDQUkXNhkzHg==" saltValue="TS0rO+4HSr0WxjUpCNwn+Q==" spinCount="100000" sheet="1" objects="1" scenarios="1"/>
  <conditionalFormatting sqref="A6:A21">
    <cfRule type="expression" dxfId="499" priority="7" stopIfTrue="1">
      <formula>MOD(ROW(),2)=0</formula>
    </cfRule>
    <cfRule type="expression" dxfId="498" priority="8" stopIfTrue="1">
      <formula>MOD(ROW(),2)&lt;&gt;0</formula>
    </cfRule>
  </conditionalFormatting>
  <conditionalFormatting sqref="A26:A38">
    <cfRule type="expression" dxfId="497" priority="9" stopIfTrue="1">
      <formula>MOD(ROW(),2)=0</formula>
    </cfRule>
    <cfRule type="expression" dxfId="496" priority="10" stopIfTrue="1">
      <formula>MOD(ROW(),2)&lt;&gt;0</formula>
    </cfRule>
  </conditionalFormatting>
  <conditionalFormatting sqref="B6:S21">
    <cfRule type="expression" dxfId="495" priority="1" stopIfTrue="1">
      <formula>MOD(ROW(),2)=0</formula>
    </cfRule>
    <cfRule type="expression" dxfId="494" priority="2" stopIfTrue="1">
      <formula>MOD(ROW(),2)&lt;&gt;0</formula>
    </cfRule>
  </conditionalFormatting>
  <conditionalFormatting sqref="B26:S38">
    <cfRule type="expression" dxfId="493" priority="11" stopIfTrue="1">
      <formula>MOD(ROW(),2)=0</formula>
    </cfRule>
    <cfRule type="expression" dxfId="492" priority="12"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codeName="Sheet74"/>
  <dimension ref="A1:AP65"/>
  <sheetViews>
    <sheetView showGridLines="0" zoomScale="85" zoomScaleNormal="85" workbookViewId="0">
      <selection activeCell="I26" sqref="I26"/>
    </sheetView>
  </sheetViews>
  <sheetFormatPr defaultColWidth="10" defaultRowHeight="12.5" x14ac:dyDescent="0.25"/>
  <cols>
    <col min="1" max="1" width="31.54296875" style="27" customWidth="1"/>
    <col min="2" max="42" width="22.54296875" style="27" customWidth="1"/>
    <col min="43" max="16384" width="10" style="27"/>
  </cols>
  <sheetData>
    <row r="1" spans="1:42" ht="20" x14ac:dyDescent="0.4">
      <c r="A1" s="39" t="s">
        <v>0</v>
      </c>
      <c r="B1" s="40"/>
      <c r="C1" s="40"/>
      <c r="D1" s="40"/>
      <c r="E1" s="40"/>
      <c r="F1" s="40"/>
      <c r="G1" s="40"/>
      <c r="H1" s="40"/>
      <c r="I1" s="40"/>
      <c r="L1" s="84"/>
    </row>
    <row r="2" spans="1:42" ht="15.5" x14ac:dyDescent="0.35">
      <c r="A2" s="41" t="str">
        <f>IF(title="&gt; Enter workbook title here","Enter workbook title in Cover sheet",title)</f>
        <v>Police_EW - Consolidated Factor Spreadsheet</v>
      </c>
      <c r="B2" s="42"/>
      <c r="C2" s="42"/>
      <c r="D2" s="42"/>
      <c r="E2" s="42"/>
      <c r="F2" s="42"/>
      <c r="G2" s="42"/>
      <c r="H2" s="42"/>
      <c r="I2" s="42"/>
    </row>
    <row r="3" spans="1:42" ht="15.5" x14ac:dyDescent="0.35">
      <c r="A3" s="43" t="str">
        <f>TABLE_FACTOR_TYPE_1&amp;" - x-"&amp;TABLE_SERIES_NUMBER_1</f>
        <v>Pension Debit - x-326</v>
      </c>
      <c r="B3" s="42"/>
      <c r="C3" s="42"/>
      <c r="D3" s="42"/>
      <c r="E3" s="42"/>
      <c r="F3" s="42"/>
      <c r="G3" s="42"/>
      <c r="H3" s="42"/>
      <c r="I3" s="42"/>
    </row>
    <row r="4" spans="1:42" x14ac:dyDescent="0.25">
      <c r="A4" s="44"/>
    </row>
    <row r="6" spans="1:42" ht="13" x14ac:dyDescent="0.3">
      <c r="A6" s="171" t="s">
        <v>610</v>
      </c>
      <c r="B6" s="73" t="s">
        <v>611</v>
      </c>
      <c r="C6" s="73"/>
      <c r="D6" s="168"/>
      <c r="E6" s="168"/>
      <c r="F6" s="168"/>
      <c r="G6" s="168"/>
      <c r="H6" s="168"/>
      <c r="I6" s="168"/>
      <c r="J6" s="168"/>
      <c r="K6" s="168"/>
      <c r="L6" s="168"/>
      <c r="M6" s="168"/>
      <c r="N6" s="168"/>
      <c r="O6" s="168"/>
      <c r="P6" s="168"/>
      <c r="Q6" s="168"/>
      <c r="R6" s="168"/>
      <c r="S6" s="168"/>
      <c r="T6" s="168"/>
      <c r="U6" s="168"/>
      <c r="V6" s="168"/>
      <c r="W6" s="168"/>
      <c r="X6" s="168"/>
      <c r="Y6" s="168"/>
      <c r="Z6" s="168"/>
      <c r="AA6" s="168"/>
      <c r="AB6" s="168"/>
      <c r="AC6" s="168"/>
      <c r="AD6" s="168"/>
      <c r="AE6" s="168"/>
      <c r="AF6" s="168"/>
      <c r="AG6" s="168"/>
      <c r="AH6" s="168"/>
      <c r="AI6" s="168"/>
      <c r="AJ6" s="168"/>
      <c r="AK6" s="168"/>
      <c r="AL6" s="168"/>
      <c r="AM6" s="168"/>
      <c r="AN6" s="168"/>
      <c r="AO6" s="168"/>
      <c r="AP6" s="168"/>
    </row>
    <row r="7" spans="1:42" x14ac:dyDescent="0.25">
      <c r="A7" s="72" t="s">
        <v>274</v>
      </c>
      <c r="B7" s="74" t="s">
        <v>72</v>
      </c>
      <c r="C7" s="74"/>
      <c r="D7" s="168"/>
      <c r="E7" s="168"/>
      <c r="F7" s="168"/>
      <c r="G7" s="168"/>
      <c r="H7" s="168"/>
      <c r="I7" s="168"/>
      <c r="J7" s="168"/>
      <c r="K7" s="168"/>
      <c r="L7" s="168"/>
      <c r="M7" s="168"/>
      <c r="N7" s="168"/>
      <c r="O7" s="168"/>
      <c r="P7" s="168"/>
      <c r="Q7" s="168"/>
      <c r="R7" s="168"/>
      <c r="S7" s="168"/>
      <c r="T7" s="168"/>
      <c r="U7" s="168"/>
      <c r="V7" s="168"/>
      <c r="W7" s="168"/>
      <c r="X7" s="168"/>
      <c r="Y7" s="168"/>
      <c r="Z7" s="168"/>
      <c r="AA7" s="168"/>
      <c r="AB7" s="168"/>
      <c r="AC7" s="168"/>
      <c r="AD7" s="168"/>
      <c r="AE7" s="168"/>
      <c r="AF7" s="168"/>
      <c r="AG7" s="168"/>
      <c r="AH7" s="168"/>
      <c r="AI7" s="168"/>
      <c r="AJ7" s="168"/>
      <c r="AK7" s="168"/>
      <c r="AL7" s="168"/>
      <c r="AM7" s="168"/>
      <c r="AN7" s="168"/>
      <c r="AO7" s="168"/>
      <c r="AP7" s="168"/>
    </row>
    <row r="8" spans="1:42" x14ac:dyDescent="0.25">
      <c r="A8" s="72" t="s">
        <v>275</v>
      </c>
      <c r="B8" s="74">
        <v>1987</v>
      </c>
      <c r="C8" s="74"/>
      <c r="D8" s="168"/>
      <c r="E8" s="168"/>
      <c r="F8" s="168"/>
      <c r="G8" s="168"/>
      <c r="H8" s="168"/>
      <c r="I8" s="168"/>
      <c r="J8" s="168"/>
      <c r="K8" s="168"/>
      <c r="L8" s="168"/>
      <c r="M8" s="168"/>
      <c r="N8" s="168"/>
      <c r="O8" s="168"/>
      <c r="P8" s="168"/>
      <c r="Q8" s="168"/>
      <c r="R8" s="168"/>
      <c r="S8" s="168"/>
      <c r="T8" s="168"/>
      <c r="U8" s="168"/>
      <c r="V8" s="168"/>
      <c r="W8" s="168"/>
      <c r="X8" s="168"/>
      <c r="Y8" s="168"/>
      <c r="Z8" s="168"/>
      <c r="AA8" s="168"/>
      <c r="AB8" s="168"/>
      <c r="AC8" s="168"/>
      <c r="AD8" s="168"/>
      <c r="AE8" s="168"/>
      <c r="AF8" s="168"/>
      <c r="AG8" s="168"/>
      <c r="AH8" s="168"/>
      <c r="AI8" s="168"/>
      <c r="AJ8" s="168"/>
      <c r="AK8" s="168"/>
      <c r="AL8" s="168"/>
      <c r="AM8" s="168"/>
      <c r="AN8" s="168"/>
      <c r="AO8" s="168"/>
      <c r="AP8" s="168"/>
    </row>
    <row r="9" spans="1:42" x14ac:dyDescent="0.25">
      <c r="A9" s="72" t="s">
        <v>276</v>
      </c>
      <c r="B9" s="74" t="s">
        <v>422</v>
      </c>
      <c r="C9" s="74"/>
      <c r="D9" s="168"/>
      <c r="E9" s="168"/>
      <c r="F9" s="168"/>
      <c r="G9" s="168"/>
      <c r="H9" s="168"/>
      <c r="I9" s="168"/>
      <c r="J9" s="168"/>
      <c r="K9" s="168"/>
      <c r="L9" s="168"/>
      <c r="M9" s="168"/>
      <c r="N9" s="168"/>
      <c r="O9" s="168"/>
      <c r="P9" s="168"/>
      <c r="Q9" s="168"/>
      <c r="R9" s="168"/>
      <c r="S9" s="168"/>
      <c r="T9" s="168"/>
      <c r="U9" s="168"/>
      <c r="V9" s="168"/>
      <c r="W9" s="168"/>
      <c r="X9" s="168"/>
      <c r="Y9" s="168"/>
      <c r="Z9" s="168"/>
      <c r="AA9" s="168"/>
      <c r="AB9" s="168"/>
      <c r="AC9" s="168"/>
      <c r="AD9" s="168"/>
      <c r="AE9" s="168"/>
      <c r="AF9" s="168"/>
      <c r="AG9" s="168"/>
      <c r="AH9" s="168"/>
      <c r="AI9" s="168"/>
      <c r="AJ9" s="168"/>
      <c r="AK9" s="168"/>
      <c r="AL9" s="168"/>
      <c r="AM9" s="168"/>
      <c r="AN9" s="168"/>
      <c r="AO9" s="168"/>
      <c r="AP9" s="168"/>
    </row>
    <row r="10" spans="1:42" ht="25" x14ac:dyDescent="0.25">
      <c r="A10" s="72" t="s">
        <v>6</v>
      </c>
      <c r="B10" s="74" t="s">
        <v>443</v>
      </c>
      <c r="C10" s="74"/>
      <c r="D10" s="168"/>
      <c r="E10" s="168"/>
      <c r="F10" s="168"/>
      <c r="G10" s="168"/>
      <c r="H10" s="168"/>
      <c r="I10" s="168"/>
      <c r="J10" s="168"/>
      <c r="K10" s="168"/>
      <c r="L10" s="168"/>
      <c r="M10" s="168"/>
      <c r="N10" s="168"/>
      <c r="O10" s="168"/>
      <c r="P10" s="168"/>
      <c r="Q10" s="168"/>
      <c r="R10" s="168"/>
      <c r="S10" s="168"/>
      <c r="T10" s="168"/>
      <c r="U10" s="168"/>
      <c r="V10" s="168"/>
      <c r="W10" s="168"/>
      <c r="X10" s="168"/>
      <c r="Y10" s="168"/>
      <c r="Z10" s="168"/>
      <c r="AA10" s="168"/>
      <c r="AB10" s="168"/>
      <c r="AC10" s="168"/>
      <c r="AD10" s="168"/>
      <c r="AE10" s="168"/>
      <c r="AF10" s="168"/>
      <c r="AG10" s="168"/>
      <c r="AH10" s="168"/>
      <c r="AI10" s="168"/>
      <c r="AJ10" s="168"/>
      <c r="AK10" s="168"/>
      <c r="AL10" s="168"/>
      <c r="AM10" s="168"/>
      <c r="AN10" s="168"/>
      <c r="AO10" s="168"/>
      <c r="AP10" s="168"/>
    </row>
    <row r="11" spans="1:42" x14ac:dyDescent="0.25">
      <c r="A11" s="72" t="s">
        <v>277</v>
      </c>
      <c r="B11" s="74" t="s">
        <v>424</v>
      </c>
      <c r="C11" s="74"/>
      <c r="D11" s="168"/>
      <c r="E11" s="168"/>
      <c r="F11" s="168"/>
      <c r="G11" s="168"/>
      <c r="H11" s="168"/>
      <c r="I11" s="168"/>
      <c r="J11" s="168"/>
      <c r="K11" s="168"/>
      <c r="L11" s="168"/>
      <c r="M11" s="168"/>
      <c r="N11" s="168"/>
      <c r="O11" s="168"/>
      <c r="P11" s="168"/>
      <c r="Q11" s="168"/>
      <c r="R11" s="168"/>
      <c r="S11" s="168"/>
      <c r="T11" s="168"/>
      <c r="U11" s="168"/>
      <c r="V11" s="168"/>
      <c r="W11" s="168"/>
      <c r="X11" s="168"/>
      <c r="Y11" s="168"/>
      <c r="Z11" s="168"/>
      <c r="AA11" s="168"/>
      <c r="AB11" s="168"/>
      <c r="AC11" s="168"/>
      <c r="AD11" s="168"/>
      <c r="AE11" s="168"/>
      <c r="AF11" s="168"/>
      <c r="AG11" s="168"/>
      <c r="AH11" s="168"/>
      <c r="AI11" s="168"/>
      <c r="AJ11" s="168"/>
      <c r="AK11" s="168"/>
      <c r="AL11" s="168"/>
      <c r="AM11" s="168"/>
      <c r="AN11" s="168"/>
      <c r="AO11" s="168"/>
      <c r="AP11" s="168"/>
    </row>
    <row r="12" spans="1:42" x14ac:dyDescent="0.25">
      <c r="A12" s="72" t="s">
        <v>278</v>
      </c>
      <c r="B12" s="74" t="s">
        <v>432</v>
      </c>
      <c r="C12" s="74"/>
      <c r="D12" s="168"/>
      <c r="E12" s="168"/>
      <c r="F12" s="168"/>
      <c r="G12" s="168"/>
      <c r="H12" s="168"/>
      <c r="I12" s="168"/>
      <c r="J12" s="168"/>
      <c r="K12" s="168"/>
      <c r="L12" s="168"/>
      <c r="M12" s="168"/>
      <c r="N12" s="168"/>
      <c r="O12" s="168"/>
      <c r="P12" s="168"/>
      <c r="Q12" s="168"/>
      <c r="R12" s="168"/>
      <c r="S12" s="168"/>
      <c r="T12" s="168"/>
      <c r="U12" s="168"/>
      <c r="V12" s="168"/>
      <c r="W12" s="168"/>
      <c r="X12" s="168"/>
      <c r="Y12" s="168"/>
      <c r="Z12" s="168"/>
      <c r="AA12" s="168"/>
      <c r="AB12" s="168"/>
      <c r="AC12" s="168"/>
      <c r="AD12" s="168"/>
      <c r="AE12" s="168"/>
      <c r="AF12" s="168"/>
      <c r="AG12" s="168"/>
      <c r="AH12" s="168"/>
      <c r="AI12" s="168"/>
      <c r="AJ12" s="168"/>
      <c r="AK12" s="168"/>
      <c r="AL12" s="168"/>
      <c r="AM12" s="168"/>
      <c r="AN12" s="168"/>
      <c r="AO12" s="168"/>
      <c r="AP12" s="168"/>
    </row>
    <row r="13" spans="1:42" x14ac:dyDescent="0.25">
      <c r="A13" s="72" t="s">
        <v>618</v>
      </c>
      <c r="B13" s="74">
        <v>2</v>
      </c>
      <c r="C13" s="74"/>
      <c r="D13" s="168"/>
      <c r="E13" s="168"/>
      <c r="F13" s="168"/>
      <c r="G13" s="168"/>
      <c r="H13" s="168"/>
      <c r="I13" s="168"/>
      <c r="J13" s="168"/>
      <c r="K13" s="168"/>
      <c r="L13" s="168"/>
      <c r="M13" s="168"/>
      <c r="N13" s="168"/>
      <c r="O13" s="168"/>
      <c r="P13" s="168"/>
      <c r="Q13" s="168"/>
      <c r="R13" s="168"/>
      <c r="S13" s="168"/>
      <c r="T13" s="168"/>
      <c r="U13" s="168"/>
      <c r="V13" s="168"/>
      <c r="W13" s="168"/>
      <c r="X13" s="168"/>
      <c r="Y13" s="168"/>
      <c r="Z13" s="168"/>
      <c r="AA13" s="168"/>
      <c r="AB13" s="168"/>
      <c r="AC13" s="168"/>
      <c r="AD13" s="168"/>
      <c r="AE13" s="168"/>
      <c r="AF13" s="168"/>
      <c r="AG13" s="168"/>
      <c r="AH13" s="168"/>
      <c r="AI13" s="168"/>
      <c r="AJ13" s="168"/>
      <c r="AK13" s="168"/>
      <c r="AL13" s="168"/>
      <c r="AM13" s="168"/>
      <c r="AN13" s="168"/>
      <c r="AO13" s="168"/>
      <c r="AP13" s="168"/>
    </row>
    <row r="14" spans="1:42" x14ac:dyDescent="0.25">
      <c r="A14" s="72" t="s">
        <v>280</v>
      </c>
      <c r="B14" s="74">
        <v>326</v>
      </c>
      <c r="C14" s="74"/>
      <c r="D14" s="168"/>
      <c r="E14" s="168"/>
      <c r="F14" s="168"/>
      <c r="G14" s="168"/>
      <c r="H14" s="168"/>
      <c r="I14" s="168"/>
      <c r="J14" s="168"/>
      <c r="K14" s="168"/>
      <c r="L14" s="168"/>
      <c r="M14" s="168"/>
      <c r="N14" s="168"/>
      <c r="O14" s="168"/>
      <c r="P14" s="168"/>
      <c r="Q14" s="168"/>
      <c r="R14" s="168"/>
      <c r="S14" s="168"/>
      <c r="T14" s="168"/>
      <c r="U14" s="168"/>
      <c r="V14" s="168"/>
      <c r="W14" s="168"/>
      <c r="X14" s="168"/>
      <c r="Y14" s="168"/>
      <c r="Z14" s="168"/>
      <c r="AA14" s="168"/>
      <c r="AB14" s="168"/>
      <c r="AC14" s="168"/>
      <c r="AD14" s="168"/>
      <c r="AE14" s="168"/>
      <c r="AF14" s="168"/>
      <c r="AG14" s="168"/>
      <c r="AH14" s="168"/>
      <c r="AI14" s="168"/>
      <c r="AJ14" s="168"/>
      <c r="AK14" s="168"/>
      <c r="AL14" s="168"/>
      <c r="AM14" s="168"/>
      <c r="AN14" s="168"/>
      <c r="AO14" s="168"/>
      <c r="AP14" s="168"/>
    </row>
    <row r="15" spans="1:42" x14ac:dyDescent="0.25">
      <c r="A15" s="72" t="s">
        <v>621</v>
      </c>
      <c r="B15" s="74">
        <v>326</v>
      </c>
      <c r="C15" s="74"/>
      <c r="D15" s="168"/>
      <c r="E15" s="168"/>
      <c r="F15" s="168"/>
      <c r="G15" s="168"/>
      <c r="H15" s="168"/>
      <c r="I15" s="168"/>
      <c r="J15" s="168"/>
      <c r="K15" s="168"/>
      <c r="L15" s="168"/>
      <c r="M15" s="168"/>
      <c r="N15" s="168"/>
      <c r="O15" s="168"/>
      <c r="P15" s="168"/>
      <c r="Q15" s="168"/>
      <c r="R15" s="168"/>
      <c r="S15" s="168"/>
      <c r="T15" s="168"/>
      <c r="U15" s="168"/>
      <c r="V15" s="168"/>
      <c r="W15" s="168"/>
      <c r="X15" s="168"/>
      <c r="Y15" s="168"/>
      <c r="Z15" s="168"/>
      <c r="AA15" s="168"/>
      <c r="AB15" s="168"/>
      <c r="AC15" s="168"/>
      <c r="AD15" s="168"/>
      <c r="AE15" s="168"/>
      <c r="AF15" s="168"/>
      <c r="AG15" s="168"/>
      <c r="AH15" s="168"/>
      <c r="AI15" s="168"/>
      <c r="AJ15" s="168"/>
      <c r="AK15" s="168"/>
      <c r="AL15" s="168"/>
      <c r="AM15" s="168"/>
      <c r="AN15" s="168"/>
      <c r="AO15" s="168"/>
      <c r="AP15" s="168"/>
    </row>
    <row r="16" spans="1:42" x14ac:dyDescent="0.25">
      <c r="A16" s="72" t="s">
        <v>282</v>
      </c>
      <c r="B16" s="74" t="s">
        <v>445</v>
      </c>
      <c r="C16" s="74"/>
      <c r="D16" s="168"/>
      <c r="E16" s="168"/>
      <c r="F16" s="168"/>
      <c r="G16" s="168"/>
      <c r="H16" s="168"/>
      <c r="I16" s="168"/>
      <c r="J16" s="168"/>
      <c r="K16" s="168"/>
      <c r="L16" s="168"/>
      <c r="M16" s="168"/>
      <c r="N16" s="168"/>
      <c r="O16" s="168"/>
      <c r="P16" s="168"/>
      <c r="Q16" s="168"/>
      <c r="R16" s="168"/>
      <c r="S16" s="168"/>
      <c r="T16" s="168"/>
      <c r="U16" s="168"/>
      <c r="V16" s="168"/>
      <c r="W16" s="168"/>
      <c r="X16" s="168"/>
      <c r="Y16" s="168"/>
      <c r="Z16" s="168"/>
      <c r="AA16" s="168"/>
      <c r="AB16" s="168"/>
      <c r="AC16" s="168"/>
      <c r="AD16" s="168"/>
      <c r="AE16" s="168"/>
      <c r="AF16" s="168"/>
      <c r="AG16" s="168"/>
      <c r="AH16" s="168"/>
      <c r="AI16" s="168"/>
      <c r="AJ16" s="168"/>
      <c r="AK16" s="168"/>
      <c r="AL16" s="168"/>
      <c r="AM16" s="168"/>
      <c r="AN16" s="168"/>
      <c r="AO16" s="168"/>
      <c r="AP16" s="168"/>
    </row>
    <row r="17" spans="1:42" x14ac:dyDescent="0.25">
      <c r="A17" s="79" t="s">
        <v>693</v>
      </c>
      <c r="B17" s="180"/>
      <c r="C17" s="180"/>
      <c r="D17" s="168"/>
      <c r="E17" s="168"/>
      <c r="F17" s="168"/>
      <c r="G17" s="168"/>
      <c r="H17" s="168"/>
      <c r="I17" s="168"/>
      <c r="J17" s="168"/>
      <c r="K17" s="168"/>
      <c r="L17" s="168"/>
      <c r="M17" s="168"/>
      <c r="N17" s="168"/>
      <c r="O17" s="168"/>
      <c r="P17" s="168"/>
      <c r="Q17" s="168"/>
      <c r="R17" s="168"/>
      <c r="S17" s="168"/>
      <c r="T17" s="168"/>
      <c r="U17" s="168"/>
      <c r="V17" s="168"/>
      <c r="W17" s="168"/>
      <c r="X17" s="168"/>
      <c r="Y17" s="168"/>
      <c r="Z17" s="168"/>
      <c r="AA17" s="168"/>
      <c r="AB17" s="168"/>
      <c r="AC17" s="168"/>
      <c r="AD17" s="168"/>
      <c r="AE17" s="168"/>
      <c r="AF17" s="168"/>
      <c r="AG17" s="168"/>
      <c r="AH17" s="168"/>
      <c r="AI17" s="168"/>
      <c r="AJ17" s="168"/>
      <c r="AK17" s="168"/>
      <c r="AL17" s="168"/>
      <c r="AM17" s="168"/>
      <c r="AN17" s="168"/>
      <c r="AO17" s="168"/>
      <c r="AP17" s="168"/>
    </row>
    <row r="18" spans="1:42" x14ac:dyDescent="0.25">
      <c r="A18" s="72" t="s">
        <v>284</v>
      </c>
      <c r="B18" s="181" t="str">
        <f>"24 May 2023"</f>
        <v>24 May 2023</v>
      </c>
      <c r="C18" s="181"/>
      <c r="D18" s="168"/>
      <c r="E18" s="168"/>
      <c r="F18" s="168"/>
      <c r="G18" s="168"/>
      <c r="H18" s="168"/>
      <c r="I18" s="168"/>
      <c r="J18" s="168"/>
      <c r="K18" s="168"/>
      <c r="L18" s="168"/>
      <c r="M18" s="168"/>
      <c r="N18" s="168"/>
      <c r="O18" s="168"/>
      <c r="P18" s="168"/>
      <c r="Q18" s="168"/>
      <c r="R18" s="168"/>
      <c r="S18" s="168"/>
      <c r="T18" s="168"/>
      <c r="U18" s="168"/>
      <c r="V18" s="168"/>
      <c r="W18" s="168"/>
      <c r="X18" s="168"/>
      <c r="Y18" s="168"/>
      <c r="Z18" s="168"/>
      <c r="AA18" s="168"/>
      <c r="AB18" s="168"/>
      <c r="AC18" s="168"/>
      <c r="AD18" s="168"/>
      <c r="AE18" s="168"/>
      <c r="AF18" s="168"/>
      <c r="AG18" s="168"/>
      <c r="AH18" s="168"/>
      <c r="AI18" s="168"/>
      <c r="AJ18" s="168"/>
      <c r="AK18" s="168"/>
      <c r="AL18" s="168"/>
      <c r="AM18" s="168"/>
      <c r="AN18" s="168"/>
      <c r="AO18" s="168"/>
      <c r="AP18" s="168"/>
    </row>
    <row r="19" spans="1:42" x14ac:dyDescent="0.25">
      <c r="A19" s="72" t="s">
        <v>285</v>
      </c>
      <c r="B19" s="181"/>
      <c r="C19" s="181"/>
      <c r="D19" s="168"/>
      <c r="E19" s="168"/>
      <c r="F19" s="168"/>
      <c r="G19" s="168"/>
      <c r="H19" s="168"/>
      <c r="I19" s="168"/>
      <c r="J19" s="168"/>
      <c r="K19" s="168"/>
      <c r="L19" s="168"/>
      <c r="M19" s="168"/>
      <c r="N19" s="168"/>
      <c r="O19" s="168"/>
      <c r="P19" s="168"/>
      <c r="Q19" s="168"/>
      <c r="R19" s="168"/>
      <c r="S19" s="168"/>
      <c r="T19" s="168"/>
      <c r="U19" s="168"/>
      <c r="V19" s="168"/>
      <c r="W19" s="168"/>
      <c r="X19" s="168"/>
      <c r="Y19" s="168"/>
      <c r="Z19" s="168"/>
      <c r="AA19" s="168"/>
      <c r="AB19" s="168"/>
      <c r="AC19" s="168"/>
      <c r="AD19" s="168"/>
      <c r="AE19" s="168"/>
      <c r="AF19" s="168"/>
      <c r="AG19" s="168"/>
      <c r="AH19" s="168"/>
      <c r="AI19" s="168"/>
      <c r="AJ19" s="168"/>
      <c r="AK19" s="168"/>
      <c r="AL19" s="168"/>
      <c r="AM19" s="168"/>
      <c r="AN19" s="168"/>
      <c r="AO19" s="168"/>
      <c r="AP19" s="168"/>
    </row>
    <row r="20" spans="1:42" x14ac:dyDescent="0.25">
      <c r="A20" s="72" t="s">
        <v>286</v>
      </c>
      <c r="B20" s="74" t="s">
        <v>294</v>
      </c>
      <c r="C20" s="74"/>
      <c r="D20" s="168"/>
      <c r="E20" s="168"/>
      <c r="F20" s="168"/>
      <c r="G20" s="168"/>
      <c r="H20" s="168"/>
      <c r="I20" s="168"/>
      <c r="J20" s="168"/>
      <c r="K20" s="168"/>
      <c r="L20" s="168"/>
      <c r="M20" s="168"/>
      <c r="N20" s="168"/>
      <c r="O20" s="168"/>
      <c r="P20" s="168"/>
      <c r="Q20" s="168"/>
      <c r="R20" s="168"/>
      <c r="S20" s="168"/>
      <c r="T20" s="168"/>
      <c r="U20" s="168"/>
      <c r="V20" s="168"/>
      <c r="W20" s="168"/>
      <c r="X20" s="168"/>
      <c r="Y20" s="168"/>
      <c r="Z20" s="168"/>
      <c r="AA20" s="168"/>
      <c r="AB20" s="168"/>
      <c r="AC20" s="168"/>
      <c r="AD20" s="168"/>
      <c r="AE20" s="168"/>
      <c r="AF20" s="168"/>
      <c r="AG20" s="168"/>
      <c r="AH20" s="168"/>
      <c r="AI20" s="168"/>
      <c r="AJ20" s="168"/>
      <c r="AK20" s="168"/>
      <c r="AL20" s="168"/>
      <c r="AM20" s="168"/>
      <c r="AN20" s="168"/>
      <c r="AO20" s="168"/>
      <c r="AP20" s="168"/>
    </row>
    <row r="21" spans="1:42" x14ac:dyDescent="0.25">
      <c r="A21" s="72" t="s">
        <v>287</v>
      </c>
      <c r="B21" s="74" t="s">
        <v>295</v>
      </c>
      <c r="C21" s="74"/>
      <c r="D21" s="168"/>
      <c r="E21" s="168"/>
      <c r="F21" s="168"/>
      <c r="G21" s="168"/>
      <c r="H21" s="168"/>
      <c r="I21" s="168"/>
      <c r="J21" s="168"/>
      <c r="K21" s="168"/>
      <c r="L21" s="168"/>
      <c r="M21" s="168"/>
      <c r="N21" s="168"/>
      <c r="O21" s="168"/>
      <c r="P21" s="168"/>
      <c r="Q21" s="168"/>
      <c r="R21" s="168"/>
      <c r="S21" s="168"/>
      <c r="T21" s="168"/>
      <c r="U21" s="168"/>
      <c r="V21" s="168"/>
      <c r="W21" s="168"/>
      <c r="X21" s="168"/>
      <c r="Y21" s="168"/>
      <c r="Z21" s="168"/>
      <c r="AA21" s="168"/>
      <c r="AB21" s="168"/>
      <c r="AC21" s="168"/>
      <c r="AD21" s="168"/>
      <c r="AE21" s="168"/>
      <c r="AF21" s="168"/>
      <c r="AG21" s="168"/>
      <c r="AH21" s="168"/>
      <c r="AI21" s="168"/>
      <c r="AJ21" s="168"/>
      <c r="AK21" s="168"/>
      <c r="AL21" s="168"/>
      <c r="AM21" s="168"/>
      <c r="AN21" s="168"/>
      <c r="AO21" s="168"/>
      <c r="AP21" s="168"/>
    </row>
    <row r="23" spans="1:42" x14ac:dyDescent="0.25">
      <c r="B23" s="84" t="str">
        <f>HYPERLINK("#'Factor List'!A1","Back to Factor List")</f>
        <v>Back to Factor List</v>
      </c>
    </row>
    <row r="24" spans="1:42" x14ac:dyDescent="0.25">
      <c r="B24" s="84" t="str">
        <f>HYPERLINK("#'Assumptions'!A1","Assumptions")</f>
        <v>Assumptions</v>
      </c>
    </row>
    <row r="26" spans="1:42" ht="13" x14ac:dyDescent="0.25">
      <c r="A26" s="80" t="s">
        <v>722</v>
      </c>
      <c r="B26" s="80">
        <v>25</v>
      </c>
      <c r="C26" s="80">
        <v>26</v>
      </c>
      <c r="D26" s="80">
        <v>27</v>
      </c>
      <c r="E26" s="80">
        <v>28</v>
      </c>
      <c r="F26" s="80">
        <v>29</v>
      </c>
      <c r="G26" s="80">
        <v>30</v>
      </c>
      <c r="H26" s="80">
        <v>31</v>
      </c>
      <c r="I26" s="80">
        <v>32</v>
      </c>
      <c r="J26" s="80">
        <v>33</v>
      </c>
      <c r="K26" s="80">
        <v>34</v>
      </c>
      <c r="L26" s="80">
        <v>35</v>
      </c>
      <c r="M26" s="80">
        <v>36</v>
      </c>
      <c r="N26" s="80">
        <v>37</v>
      </c>
      <c r="O26" s="80">
        <v>38</v>
      </c>
      <c r="P26" s="80">
        <v>39</v>
      </c>
      <c r="Q26" s="80">
        <v>40</v>
      </c>
      <c r="R26" s="80">
        <v>41</v>
      </c>
      <c r="S26" s="80">
        <v>42</v>
      </c>
      <c r="T26" s="80">
        <v>43</v>
      </c>
      <c r="U26" s="80">
        <v>44</v>
      </c>
      <c r="V26" s="80">
        <v>45</v>
      </c>
      <c r="W26" s="80">
        <v>46</v>
      </c>
      <c r="X26" s="80">
        <v>47</v>
      </c>
      <c r="Y26" s="80">
        <v>48</v>
      </c>
      <c r="Z26" s="80">
        <v>49</v>
      </c>
      <c r="AA26" s="80">
        <v>50</v>
      </c>
      <c r="AB26" s="80">
        <v>51</v>
      </c>
      <c r="AC26" s="80">
        <v>52</v>
      </c>
      <c r="AD26" s="80">
        <v>53</v>
      </c>
      <c r="AE26" s="80">
        <v>54</v>
      </c>
      <c r="AF26" s="80">
        <v>55</v>
      </c>
      <c r="AG26" s="80">
        <v>56</v>
      </c>
      <c r="AH26" s="80">
        <v>57</v>
      </c>
      <c r="AI26" s="80">
        <v>58</v>
      </c>
      <c r="AJ26" s="80">
        <v>59</v>
      </c>
      <c r="AK26" s="80">
        <v>60</v>
      </c>
      <c r="AL26" s="80">
        <v>61</v>
      </c>
      <c r="AM26" s="80">
        <v>62</v>
      </c>
      <c r="AN26" s="80">
        <v>63</v>
      </c>
      <c r="AO26" s="80">
        <v>64</v>
      </c>
      <c r="AP26" s="80">
        <v>65</v>
      </c>
    </row>
    <row r="27" spans="1:42" x14ac:dyDescent="0.25">
      <c r="A27" s="81">
        <v>0</v>
      </c>
      <c r="B27" s="82">
        <v>14.32</v>
      </c>
      <c r="C27" s="82">
        <v>14.53</v>
      </c>
      <c r="D27" s="82">
        <v>14.75</v>
      </c>
      <c r="E27" s="82">
        <v>14.96</v>
      </c>
      <c r="F27" s="82">
        <v>15.18</v>
      </c>
      <c r="G27" s="82">
        <v>15.41</v>
      </c>
      <c r="H27" s="82">
        <v>15.64</v>
      </c>
      <c r="I27" s="82">
        <v>15.87</v>
      </c>
      <c r="J27" s="82">
        <v>16.11</v>
      </c>
      <c r="K27" s="82">
        <v>16.350000000000001</v>
      </c>
      <c r="L27" s="82">
        <v>16.59</v>
      </c>
      <c r="M27" s="82">
        <v>16.84</v>
      </c>
      <c r="N27" s="82">
        <v>17.100000000000001</v>
      </c>
      <c r="O27" s="82">
        <v>17.36</v>
      </c>
      <c r="P27" s="82">
        <v>17.62</v>
      </c>
      <c r="Q27" s="82">
        <v>17.89</v>
      </c>
      <c r="R27" s="82">
        <v>18.170000000000002</v>
      </c>
      <c r="S27" s="82">
        <v>18.45</v>
      </c>
      <c r="T27" s="82">
        <v>18.739999999999998</v>
      </c>
      <c r="U27" s="82">
        <v>19.04</v>
      </c>
      <c r="V27" s="82">
        <v>19.34</v>
      </c>
      <c r="W27" s="82">
        <v>19.649999999999999</v>
      </c>
      <c r="X27" s="82">
        <v>19.97</v>
      </c>
      <c r="Y27" s="82">
        <v>20.29</v>
      </c>
      <c r="Z27" s="82">
        <v>20.63</v>
      </c>
      <c r="AA27" s="82">
        <v>20.97</v>
      </c>
      <c r="AB27" s="82">
        <v>21.33</v>
      </c>
      <c r="AC27" s="82">
        <v>21.69</v>
      </c>
      <c r="AD27" s="82">
        <v>22.07</v>
      </c>
      <c r="AE27" s="82">
        <v>22.46</v>
      </c>
      <c r="AF27" s="82">
        <v>22.86</v>
      </c>
      <c r="AG27" s="82">
        <v>23.28</v>
      </c>
      <c r="AH27" s="82">
        <v>23.7</v>
      </c>
      <c r="AI27" s="82">
        <v>24.14</v>
      </c>
      <c r="AJ27" s="82">
        <v>24.6</v>
      </c>
      <c r="AK27" s="82">
        <v>25.06</v>
      </c>
      <c r="AL27" s="82">
        <v>25.55</v>
      </c>
      <c r="AM27" s="82">
        <v>26.04</v>
      </c>
      <c r="AN27" s="82">
        <v>26.56</v>
      </c>
      <c r="AO27" s="82">
        <v>27.1</v>
      </c>
      <c r="AP27" s="82">
        <v>27.65</v>
      </c>
    </row>
    <row r="28" spans="1:42" x14ac:dyDescent="0.25">
      <c r="A28" s="81">
        <v>1</v>
      </c>
      <c r="B28" s="82">
        <v>14.34</v>
      </c>
      <c r="C28" s="82">
        <v>14.55</v>
      </c>
      <c r="D28" s="82">
        <v>14.76</v>
      </c>
      <c r="E28" s="82">
        <v>14.98</v>
      </c>
      <c r="F28" s="82">
        <v>15.2</v>
      </c>
      <c r="G28" s="82">
        <v>15.43</v>
      </c>
      <c r="H28" s="82">
        <v>15.66</v>
      </c>
      <c r="I28" s="82">
        <v>15.89</v>
      </c>
      <c r="J28" s="82">
        <v>16.13</v>
      </c>
      <c r="K28" s="82">
        <v>16.37</v>
      </c>
      <c r="L28" s="82">
        <v>16.61</v>
      </c>
      <c r="M28" s="82">
        <v>16.87</v>
      </c>
      <c r="N28" s="82">
        <v>17.12</v>
      </c>
      <c r="O28" s="82">
        <v>17.38</v>
      </c>
      <c r="P28" s="82">
        <v>17.649999999999999</v>
      </c>
      <c r="Q28" s="82">
        <v>17.920000000000002</v>
      </c>
      <c r="R28" s="82">
        <v>18.190000000000001</v>
      </c>
      <c r="S28" s="82">
        <v>18.48</v>
      </c>
      <c r="T28" s="82">
        <v>18.77</v>
      </c>
      <c r="U28" s="82">
        <v>19.059999999999999</v>
      </c>
      <c r="V28" s="82">
        <v>19.37</v>
      </c>
      <c r="W28" s="82">
        <v>19.68</v>
      </c>
      <c r="X28" s="82">
        <v>19.989999999999998</v>
      </c>
      <c r="Y28" s="82">
        <v>20.32</v>
      </c>
      <c r="Z28" s="82">
        <v>20.66</v>
      </c>
      <c r="AA28" s="82">
        <v>21</v>
      </c>
      <c r="AB28" s="82">
        <v>21.36</v>
      </c>
      <c r="AC28" s="82">
        <v>21.73</v>
      </c>
      <c r="AD28" s="82">
        <v>22.1</v>
      </c>
      <c r="AE28" s="82">
        <v>22.49</v>
      </c>
      <c r="AF28" s="82">
        <v>22.9</v>
      </c>
      <c r="AG28" s="82">
        <v>23.31</v>
      </c>
      <c r="AH28" s="82">
        <v>23.74</v>
      </c>
      <c r="AI28" s="82">
        <v>24.18</v>
      </c>
      <c r="AJ28" s="82">
        <v>24.64</v>
      </c>
      <c r="AK28" s="82">
        <v>25.1</v>
      </c>
      <c r="AL28" s="82">
        <v>25.59</v>
      </c>
      <c r="AM28" s="82">
        <v>26.09</v>
      </c>
      <c r="AN28" s="82">
        <v>26.61</v>
      </c>
      <c r="AO28" s="82">
        <v>27.14</v>
      </c>
      <c r="AP28" s="82"/>
    </row>
    <row r="29" spans="1:42" x14ac:dyDescent="0.25">
      <c r="A29" s="81">
        <v>2</v>
      </c>
      <c r="B29" s="82">
        <v>14.36</v>
      </c>
      <c r="C29" s="82">
        <v>14.57</v>
      </c>
      <c r="D29" s="82">
        <v>14.78</v>
      </c>
      <c r="E29" s="82">
        <v>15</v>
      </c>
      <c r="F29" s="82">
        <v>15.22</v>
      </c>
      <c r="G29" s="82">
        <v>15.45</v>
      </c>
      <c r="H29" s="82">
        <v>15.68</v>
      </c>
      <c r="I29" s="82">
        <v>15.91</v>
      </c>
      <c r="J29" s="82">
        <v>16.149999999999999</v>
      </c>
      <c r="K29" s="82">
        <v>16.39</v>
      </c>
      <c r="L29" s="82">
        <v>16.64</v>
      </c>
      <c r="M29" s="82">
        <v>16.89</v>
      </c>
      <c r="N29" s="82">
        <v>17.14</v>
      </c>
      <c r="O29" s="82">
        <v>17.399999999999999</v>
      </c>
      <c r="P29" s="82">
        <v>17.670000000000002</v>
      </c>
      <c r="Q29" s="82">
        <v>17.940000000000001</v>
      </c>
      <c r="R29" s="82">
        <v>18.22</v>
      </c>
      <c r="S29" s="82">
        <v>18.5</v>
      </c>
      <c r="T29" s="82">
        <v>18.79</v>
      </c>
      <c r="U29" s="82">
        <v>19.09</v>
      </c>
      <c r="V29" s="82">
        <v>19.39</v>
      </c>
      <c r="W29" s="82">
        <v>19.7</v>
      </c>
      <c r="X29" s="82">
        <v>20.02</v>
      </c>
      <c r="Y29" s="82">
        <v>20.350000000000001</v>
      </c>
      <c r="Z29" s="82">
        <v>20.69</v>
      </c>
      <c r="AA29" s="82">
        <v>21.03</v>
      </c>
      <c r="AB29" s="82">
        <v>21.39</v>
      </c>
      <c r="AC29" s="82">
        <v>21.76</v>
      </c>
      <c r="AD29" s="82">
        <v>22.14</v>
      </c>
      <c r="AE29" s="82">
        <v>22.53</v>
      </c>
      <c r="AF29" s="82">
        <v>22.93</v>
      </c>
      <c r="AG29" s="82">
        <v>23.35</v>
      </c>
      <c r="AH29" s="82">
        <v>23.78</v>
      </c>
      <c r="AI29" s="82">
        <v>24.22</v>
      </c>
      <c r="AJ29" s="82">
        <v>24.67</v>
      </c>
      <c r="AK29" s="82">
        <v>25.14</v>
      </c>
      <c r="AL29" s="82">
        <v>25.63</v>
      </c>
      <c r="AM29" s="82">
        <v>26.13</v>
      </c>
      <c r="AN29" s="82">
        <v>26.65</v>
      </c>
      <c r="AO29" s="82">
        <v>27.19</v>
      </c>
      <c r="AP29" s="82"/>
    </row>
    <row r="30" spans="1:42" x14ac:dyDescent="0.25">
      <c r="A30" s="81">
        <v>3</v>
      </c>
      <c r="B30" s="82">
        <v>14.38</v>
      </c>
      <c r="C30" s="82">
        <v>14.59</v>
      </c>
      <c r="D30" s="82">
        <v>14.8</v>
      </c>
      <c r="E30" s="82">
        <v>15.02</v>
      </c>
      <c r="F30" s="82">
        <v>15.24</v>
      </c>
      <c r="G30" s="82">
        <v>15.47</v>
      </c>
      <c r="H30" s="82">
        <v>15.7</v>
      </c>
      <c r="I30" s="82">
        <v>15.93</v>
      </c>
      <c r="J30" s="82">
        <v>16.170000000000002</v>
      </c>
      <c r="K30" s="82">
        <v>16.41</v>
      </c>
      <c r="L30" s="82">
        <v>16.66</v>
      </c>
      <c r="M30" s="82">
        <v>16.91</v>
      </c>
      <c r="N30" s="82">
        <v>17.16</v>
      </c>
      <c r="O30" s="82">
        <v>17.43</v>
      </c>
      <c r="P30" s="82">
        <v>17.690000000000001</v>
      </c>
      <c r="Q30" s="82">
        <v>17.96</v>
      </c>
      <c r="R30" s="82">
        <v>18.239999999999998</v>
      </c>
      <c r="S30" s="82">
        <v>18.52</v>
      </c>
      <c r="T30" s="82">
        <v>18.82</v>
      </c>
      <c r="U30" s="82">
        <v>19.11</v>
      </c>
      <c r="V30" s="82">
        <v>19.420000000000002</v>
      </c>
      <c r="W30" s="82">
        <v>19.73</v>
      </c>
      <c r="X30" s="82">
        <v>20.05</v>
      </c>
      <c r="Y30" s="82">
        <v>20.38</v>
      </c>
      <c r="Z30" s="82">
        <v>20.72</v>
      </c>
      <c r="AA30" s="82">
        <v>21.06</v>
      </c>
      <c r="AB30" s="82">
        <v>21.42</v>
      </c>
      <c r="AC30" s="82">
        <v>21.79</v>
      </c>
      <c r="AD30" s="82">
        <v>22.17</v>
      </c>
      <c r="AE30" s="82">
        <v>22.56</v>
      </c>
      <c r="AF30" s="82">
        <v>22.97</v>
      </c>
      <c r="AG30" s="82">
        <v>23.38</v>
      </c>
      <c r="AH30" s="82">
        <v>23.81</v>
      </c>
      <c r="AI30" s="82">
        <v>24.26</v>
      </c>
      <c r="AJ30" s="82">
        <v>24.71</v>
      </c>
      <c r="AK30" s="82">
        <v>25.18</v>
      </c>
      <c r="AL30" s="82">
        <v>25.67</v>
      </c>
      <c r="AM30" s="82">
        <v>26.17</v>
      </c>
      <c r="AN30" s="82">
        <v>26.69</v>
      </c>
      <c r="AO30" s="82">
        <v>27.23</v>
      </c>
      <c r="AP30" s="82"/>
    </row>
    <row r="31" spans="1:42" x14ac:dyDescent="0.25">
      <c r="A31" s="81">
        <v>4</v>
      </c>
      <c r="B31" s="82">
        <v>14.39</v>
      </c>
      <c r="C31" s="82">
        <v>14.6</v>
      </c>
      <c r="D31" s="82">
        <v>14.82</v>
      </c>
      <c r="E31" s="82">
        <v>15.04</v>
      </c>
      <c r="F31" s="82">
        <v>15.26</v>
      </c>
      <c r="G31" s="82">
        <v>15.49</v>
      </c>
      <c r="H31" s="82">
        <v>15.72</v>
      </c>
      <c r="I31" s="82">
        <v>15.95</v>
      </c>
      <c r="J31" s="82">
        <v>16.190000000000001</v>
      </c>
      <c r="K31" s="82">
        <v>16.43</v>
      </c>
      <c r="L31" s="82">
        <v>16.68</v>
      </c>
      <c r="M31" s="82">
        <v>16.93</v>
      </c>
      <c r="N31" s="82">
        <v>17.190000000000001</v>
      </c>
      <c r="O31" s="82">
        <v>17.45</v>
      </c>
      <c r="P31" s="82">
        <v>17.71</v>
      </c>
      <c r="Q31" s="82">
        <v>17.989999999999998</v>
      </c>
      <c r="R31" s="82">
        <v>18.260000000000002</v>
      </c>
      <c r="S31" s="82">
        <v>18.55</v>
      </c>
      <c r="T31" s="82">
        <v>18.84</v>
      </c>
      <c r="U31" s="82">
        <v>19.14</v>
      </c>
      <c r="V31" s="82">
        <v>19.440000000000001</v>
      </c>
      <c r="W31" s="82">
        <v>19.760000000000002</v>
      </c>
      <c r="X31" s="82">
        <v>20.079999999999998</v>
      </c>
      <c r="Y31" s="82">
        <v>20.41</v>
      </c>
      <c r="Z31" s="82">
        <v>20.74</v>
      </c>
      <c r="AA31" s="82">
        <v>21.09</v>
      </c>
      <c r="AB31" s="82">
        <v>21.45</v>
      </c>
      <c r="AC31" s="82">
        <v>21.82</v>
      </c>
      <c r="AD31" s="82">
        <v>22.2</v>
      </c>
      <c r="AE31" s="82">
        <v>22.59</v>
      </c>
      <c r="AF31" s="82">
        <v>23</v>
      </c>
      <c r="AG31" s="82">
        <v>23.42</v>
      </c>
      <c r="AH31" s="82">
        <v>23.85</v>
      </c>
      <c r="AI31" s="82">
        <v>24.29</v>
      </c>
      <c r="AJ31" s="82">
        <v>24.75</v>
      </c>
      <c r="AK31" s="82">
        <v>25.22</v>
      </c>
      <c r="AL31" s="82">
        <v>25.71</v>
      </c>
      <c r="AM31" s="82">
        <v>26.22</v>
      </c>
      <c r="AN31" s="82">
        <v>26.74</v>
      </c>
      <c r="AO31" s="82">
        <v>27.28</v>
      </c>
      <c r="AP31" s="82"/>
    </row>
    <row r="32" spans="1:42" x14ac:dyDescent="0.25">
      <c r="A32" s="81">
        <v>5</v>
      </c>
      <c r="B32" s="82">
        <v>14.41</v>
      </c>
      <c r="C32" s="82">
        <v>14.62</v>
      </c>
      <c r="D32" s="82">
        <v>14.84</v>
      </c>
      <c r="E32" s="82">
        <v>15.06</v>
      </c>
      <c r="F32" s="82">
        <v>15.28</v>
      </c>
      <c r="G32" s="82">
        <v>15.5</v>
      </c>
      <c r="H32" s="82">
        <v>15.73</v>
      </c>
      <c r="I32" s="82">
        <v>15.97</v>
      </c>
      <c r="J32" s="82">
        <v>16.21</v>
      </c>
      <c r="K32" s="82">
        <v>16.45</v>
      </c>
      <c r="L32" s="82">
        <v>16.7</v>
      </c>
      <c r="M32" s="82">
        <v>16.95</v>
      </c>
      <c r="N32" s="82">
        <v>17.21</v>
      </c>
      <c r="O32" s="82">
        <v>17.47</v>
      </c>
      <c r="P32" s="82">
        <v>17.739999999999998</v>
      </c>
      <c r="Q32" s="82">
        <v>18.010000000000002</v>
      </c>
      <c r="R32" s="82">
        <v>18.29</v>
      </c>
      <c r="S32" s="82">
        <v>18.57</v>
      </c>
      <c r="T32" s="82">
        <v>18.86</v>
      </c>
      <c r="U32" s="82">
        <v>19.16</v>
      </c>
      <c r="V32" s="82">
        <v>19.47</v>
      </c>
      <c r="W32" s="82">
        <v>19.78</v>
      </c>
      <c r="X32" s="82">
        <v>20.100000000000001</v>
      </c>
      <c r="Y32" s="82">
        <v>20.43</v>
      </c>
      <c r="Z32" s="82">
        <v>20.77</v>
      </c>
      <c r="AA32" s="82">
        <v>21.12</v>
      </c>
      <c r="AB32" s="82">
        <v>21.48</v>
      </c>
      <c r="AC32" s="82">
        <v>21.85</v>
      </c>
      <c r="AD32" s="82">
        <v>22.23</v>
      </c>
      <c r="AE32" s="82">
        <v>22.63</v>
      </c>
      <c r="AF32" s="82">
        <v>23.04</v>
      </c>
      <c r="AG32" s="82">
        <v>23.46</v>
      </c>
      <c r="AH32" s="82">
        <v>23.89</v>
      </c>
      <c r="AI32" s="82">
        <v>24.33</v>
      </c>
      <c r="AJ32" s="82">
        <v>24.79</v>
      </c>
      <c r="AK32" s="82">
        <v>25.26</v>
      </c>
      <c r="AL32" s="82">
        <v>25.75</v>
      </c>
      <c r="AM32" s="82">
        <v>26.26</v>
      </c>
      <c r="AN32" s="82">
        <v>26.78</v>
      </c>
      <c r="AO32" s="82">
        <v>27.33</v>
      </c>
      <c r="AP32" s="82"/>
    </row>
    <row r="33" spans="1:42" x14ac:dyDescent="0.25">
      <c r="A33" s="81">
        <v>6</v>
      </c>
      <c r="B33" s="82">
        <v>14.43</v>
      </c>
      <c r="C33" s="82">
        <v>14.64</v>
      </c>
      <c r="D33" s="82">
        <v>14.86</v>
      </c>
      <c r="E33" s="82">
        <v>15.07</v>
      </c>
      <c r="F33" s="82">
        <v>15.3</v>
      </c>
      <c r="G33" s="82">
        <v>15.52</v>
      </c>
      <c r="H33" s="82">
        <v>15.75</v>
      </c>
      <c r="I33" s="82">
        <v>15.99</v>
      </c>
      <c r="J33" s="82">
        <v>16.23</v>
      </c>
      <c r="K33" s="82">
        <v>16.47</v>
      </c>
      <c r="L33" s="82">
        <v>16.72</v>
      </c>
      <c r="M33" s="82">
        <v>16.97</v>
      </c>
      <c r="N33" s="82">
        <v>17.23</v>
      </c>
      <c r="O33" s="82">
        <v>17.489999999999998</v>
      </c>
      <c r="P33" s="82">
        <v>17.760000000000002</v>
      </c>
      <c r="Q33" s="82">
        <v>18.03</v>
      </c>
      <c r="R33" s="82">
        <v>18.309999999999999</v>
      </c>
      <c r="S33" s="82">
        <v>18.600000000000001</v>
      </c>
      <c r="T33" s="82">
        <v>18.89</v>
      </c>
      <c r="U33" s="82">
        <v>19.190000000000001</v>
      </c>
      <c r="V33" s="82">
        <v>19.489999999999998</v>
      </c>
      <c r="W33" s="82">
        <v>19.809999999999999</v>
      </c>
      <c r="X33" s="82">
        <v>20.13</v>
      </c>
      <c r="Y33" s="82">
        <v>20.46</v>
      </c>
      <c r="Z33" s="82">
        <v>20.8</v>
      </c>
      <c r="AA33" s="82">
        <v>21.15</v>
      </c>
      <c r="AB33" s="82">
        <v>21.51</v>
      </c>
      <c r="AC33" s="82">
        <v>21.88</v>
      </c>
      <c r="AD33" s="82">
        <v>22.27</v>
      </c>
      <c r="AE33" s="82">
        <v>22.66</v>
      </c>
      <c r="AF33" s="82">
        <v>23.07</v>
      </c>
      <c r="AG33" s="82">
        <v>23.49</v>
      </c>
      <c r="AH33" s="82">
        <v>23.92</v>
      </c>
      <c r="AI33" s="82">
        <v>24.37</v>
      </c>
      <c r="AJ33" s="82">
        <v>24.83</v>
      </c>
      <c r="AK33" s="82">
        <v>25.3</v>
      </c>
      <c r="AL33" s="82">
        <v>25.8</v>
      </c>
      <c r="AM33" s="82">
        <v>26.3</v>
      </c>
      <c r="AN33" s="82">
        <v>26.83</v>
      </c>
      <c r="AO33" s="82">
        <v>27.37</v>
      </c>
      <c r="AP33" s="82"/>
    </row>
    <row r="34" spans="1:42" x14ac:dyDescent="0.25">
      <c r="A34" s="81">
        <v>7</v>
      </c>
      <c r="B34" s="82">
        <v>14.45</v>
      </c>
      <c r="C34" s="82">
        <v>14.66</v>
      </c>
      <c r="D34" s="82">
        <v>14.87</v>
      </c>
      <c r="E34" s="82">
        <v>15.09</v>
      </c>
      <c r="F34" s="82">
        <v>15.32</v>
      </c>
      <c r="G34" s="82">
        <v>15.54</v>
      </c>
      <c r="H34" s="82">
        <v>15.77</v>
      </c>
      <c r="I34" s="82">
        <v>16.010000000000002</v>
      </c>
      <c r="J34" s="82">
        <v>16.25</v>
      </c>
      <c r="K34" s="82">
        <v>16.489999999999998</v>
      </c>
      <c r="L34" s="82">
        <v>16.739999999999998</v>
      </c>
      <c r="M34" s="82">
        <v>16.989999999999998</v>
      </c>
      <c r="N34" s="82">
        <v>17.25</v>
      </c>
      <c r="O34" s="82">
        <v>17.510000000000002</v>
      </c>
      <c r="P34" s="82">
        <v>17.78</v>
      </c>
      <c r="Q34" s="82">
        <v>18.059999999999999</v>
      </c>
      <c r="R34" s="82">
        <v>18.34</v>
      </c>
      <c r="S34" s="82">
        <v>18.62</v>
      </c>
      <c r="T34" s="82">
        <v>18.91</v>
      </c>
      <c r="U34" s="82">
        <v>19.21</v>
      </c>
      <c r="V34" s="82">
        <v>19.52</v>
      </c>
      <c r="W34" s="82">
        <v>19.829999999999998</v>
      </c>
      <c r="X34" s="82">
        <v>20.16</v>
      </c>
      <c r="Y34" s="82">
        <v>20.49</v>
      </c>
      <c r="Z34" s="82">
        <v>20.83</v>
      </c>
      <c r="AA34" s="82">
        <v>21.18</v>
      </c>
      <c r="AB34" s="82">
        <v>21.54</v>
      </c>
      <c r="AC34" s="82">
        <v>21.91</v>
      </c>
      <c r="AD34" s="82">
        <v>22.3</v>
      </c>
      <c r="AE34" s="82">
        <v>22.69</v>
      </c>
      <c r="AF34" s="82">
        <v>23.1</v>
      </c>
      <c r="AG34" s="82">
        <v>23.53</v>
      </c>
      <c r="AH34" s="82">
        <v>23.96</v>
      </c>
      <c r="AI34" s="82">
        <v>24.41</v>
      </c>
      <c r="AJ34" s="82">
        <v>24.87</v>
      </c>
      <c r="AK34" s="82">
        <v>25.35</v>
      </c>
      <c r="AL34" s="82">
        <v>25.84</v>
      </c>
      <c r="AM34" s="82">
        <v>26.35</v>
      </c>
      <c r="AN34" s="82">
        <v>26.87</v>
      </c>
      <c r="AO34" s="82">
        <v>27.42</v>
      </c>
      <c r="AP34" s="82"/>
    </row>
    <row r="35" spans="1:42" x14ac:dyDescent="0.25">
      <c r="A35" s="81">
        <v>8</v>
      </c>
      <c r="B35" s="82">
        <v>14.46</v>
      </c>
      <c r="C35" s="82">
        <v>14.68</v>
      </c>
      <c r="D35" s="82">
        <v>14.89</v>
      </c>
      <c r="E35" s="82">
        <v>15.11</v>
      </c>
      <c r="F35" s="82">
        <v>15.33</v>
      </c>
      <c r="G35" s="82">
        <v>15.56</v>
      </c>
      <c r="H35" s="82">
        <v>15.79</v>
      </c>
      <c r="I35" s="82">
        <v>16.03</v>
      </c>
      <c r="J35" s="82">
        <v>16.27</v>
      </c>
      <c r="K35" s="82">
        <v>16.510000000000002</v>
      </c>
      <c r="L35" s="82">
        <v>16.760000000000002</v>
      </c>
      <c r="M35" s="82">
        <v>17.010000000000002</v>
      </c>
      <c r="N35" s="82">
        <v>17.27</v>
      </c>
      <c r="O35" s="82">
        <v>17.54</v>
      </c>
      <c r="P35" s="82">
        <v>17.8</v>
      </c>
      <c r="Q35" s="82">
        <v>18.079999999999998</v>
      </c>
      <c r="R35" s="82">
        <v>18.36</v>
      </c>
      <c r="S35" s="82">
        <v>18.649999999999999</v>
      </c>
      <c r="T35" s="82">
        <v>18.940000000000001</v>
      </c>
      <c r="U35" s="82">
        <v>19.239999999999998</v>
      </c>
      <c r="V35" s="82">
        <v>19.55</v>
      </c>
      <c r="W35" s="82">
        <v>19.86</v>
      </c>
      <c r="X35" s="82">
        <v>20.18</v>
      </c>
      <c r="Y35" s="82">
        <v>20.52</v>
      </c>
      <c r="Z35" s="82">
        <v>20.86</v>
      </c>
      <c r="AA35" s="82">
        <v>21.21</v>
      </c>
      <c r="AB35" s="82">
        <v>21.57</v>
      </c>
      <c r="AC35" s="82">
        <v>21.95</v>
      </c>
      <c r="AD35" s="82">
        <v>22.33</v>
      </c>
      <c r="AE35" s="82">
        <v>22.73</v>
      </c>
      <c r="AF35" s="82">
        <v>23.14</v>
      </c>
      <c r="AG35" s="82">
        <v>23.56</v>
      </c>
      <c r="AH35" s="82">
        <v>24</v>
      </c>
      <c r="AI35" s="82">
        <v>24.45</v>
      </c>
      <c r="AJ35" s="82">
        <v>24.91</v>
      </c>
      <c r="AK35" s="82">
        <v>25.39</v>
      </c>
      <c r="AL35" s="82">
        <v>25.88</v>
      </c>
      <c r="AM35" s="82">
        <v>26.39</v>
      </c>
      <c r="AN35" s="82">
        <v>26.92</v>
      </c>
      <c r="AO35" s="82">
        <v>27.46</v>
      </c>
      <c r="AP35" s="82"/>
    </row>
    <row r="36" spans="1:42" x14ac:dyDescent="0.25">
      <c r="A36" s="81">
        <v>9</v>
      </c>
      <c r="B36" s="82">
        <v>14.48</v>
      </c>
      <c r="C36" s="82">
        <v>14.69</v>
      </c>
      <c r="D36" s="82">
        <v>14.91</v>
      </c>
      <c r="E36" s="82">
        <v>15.13</v>
      </c>
      <c r="F36" s="82">
        <v>15.35</v>
      </c>
      <c r="G36" s="82">
        <v>15.58</v>
      </c>
      <c r="H36" s="82">
        <v>15.81</v>
      </c>
      <c r="I36" s="82">
        <v>16.05</v>
      </c>
      <c r="J36" s="82">
        <v>16.29</v>
      </c>
      <c r="K36" s="82">
        <v>16.53</v>
      </c>
      <c r="L36" s="82">
        <v>16.78</v>
      </c>
      <c r="M36" s="82">
        <v>17.04</v>
      </c>
      <c r="N36" s="82">
        <v>17.29</v>
      </c>
      <c r="O36" s="82">
        <v>17.559999999999999</v>
      </c>
      <c r="P36" s="82">
        <v>17.829999999999998</v>
      </c>
      <c r="Q36" s="82">
        <v>18.100000000000001</v>
      </c>
      <c r="R36" s="82">
        <v>18.38</v>
      </c>
      <c r="S36" s="82">
        <v>18.670000000000002</v>
      </c>
      <c r="T36" s="82">
        <v>18.96</v>
      </c>
      <c r="U36" s="82">
        <v>19.260000000000002</v>
      </c>
      <c r="V36" s="82">
        <v>19.57</v>
      </c>
      <c r="W36" s="82">
        <v>19.89</v>
      </c>
      <c r="X36" s="82">
        <v>20.21</v>
      </c>
      <c r="Y36" s="82">
        <v>20.55</v>
      </c>
      <c r="Z36" s="82">
        <v>20.89</v>
      </c>
      <c r="AA36" s="82">
        <v>21.24</v>
      </c>
      <c r="AB36" s="82">
        <v>21.6</v>
      </c>
      <c r="AC36" s="82">
        <v>21.98</v>
      </c>
      <c r="AD36" s="82">
        <v>22.36</v>
      </c>
      <c r="AE36" s="82">
        <v>22.76</v>
      </c>
      <c r="AF36" s="82">
        <v>23.17</v>
      </c>
      <c r="AG36" s="82">
        <v>23.6</v>
      </c>
      <c r="AH36" s="82">
        <v>24.03</v>
      </c>
      <c r="AI36" s="82">
        <v>24.48</v>
      </c>
      <c r="AJ36" s="82">
        <v>24.95</v>
      </c>
      <c r="AK36" s="82">
        <v>25.43</v>
      </c>
      <c r="AL36" s="82">
        <v>25.92</v>
      </c>
      <c r="AM36" s="82">
        <v>26.43</v>
      </c>
      <c r="AN36" s="82">
        <v>26.96</v>
      </c>
      <c r="AO36" s="82">
        <v>27.51</v>
      </c>
      <c r="AP36" s="82"/>
    </row>
    <row r="37" spans="1:42" x14ac:dyDescent="0.25">
      <c r="A37" s="81">
        <v>10</v>
      </c>
      <c r="B37" s="82">
        <v>14.5</v>
      </c>
      <c r="C37" s="82">
        <v>14.71</v>
      </c>
      <c r="D37" s="82">
        <v>14.93</v>
      </c>
      <c r="E37" s="82">
        <v>15.15</v>
      </c>
      <c r="F37" s="82">
        <v>15.37</v>
      </c>
      <c r="G37" s="82">
        <v>15.6</v>
      </c>
      <c r="H37" s="82">
        <v>15.83</v>
      </c>
      <c r="I37" s="82">
        <v>16.07</v>
      </c>
      <c r="J37" s="82">
        <v>16.309999999999999</v>
      </c>
      <c r="K37" s="82">
        <v>16.55</v>
      </c>
      <c r="L37" s="82">
        <v>16.8</v>
      </c>
      <c r="M37" s="82">
        <v>17.059999999999999</v>
      </c>
      <c r="N37" s="82">
        <v>17.32</v>
      </c>
      <c r="O37" s="82">
        <v>17.579999999999998</v>
      </c>
      <c r="P37" s="82">
        <v>17.850000000000001</v>
      </c>
      <c r="Q37" s="82">
        <v>18.12</v>
      </c>
      <c r="R37" s="82">
        <v>18.41</v>
      </c>
      <c r="S37" s="82">
        <v>18.690000000000001</v>
      </c>
      <c r="T37" s="82">
        <v>18.989999999999998</v>
      </c>
      <c r="U37" s="82">
        <v>19.29</v>
      </c>
      <c r="V37" s="82">
        <v>19.600000000000001</v>
      </c>
      <c r="W37" s="82">
        <v>19.91</v>
      </c>
      <c r="X37" s="82">
        <v>20.239999999999998</v>
      </c>
      <c r="Y37" s="82">
        <v>20.57</v>
      </c>
      <c r="Z37" s="82">
        <v>20.92</v>
      </c>
      <c r="AA37" s="82">
        <v>21.27</v>
      </c>
      <c r="AB37" s="82">
        <v>21.63</v>
      </c>
      <c r="AC37" s="82">
        <v>22.01</v>
      </c>
      <c r="AD37" s="82">
        <v>22.39</v>
      </c>
      <c r="AE37" s="82">
        <v>22.8</v>
      </c>
      <c r="AF37" s="82">
        <v>23.21</v>
      </c>
      <c r="AG37" s="82">
        <v>23.63</v>
      </c>
      <c r="AH37" s="82">
        <v>24.07</v>
      </c>
      <c r="AI37" s="82">
        <v>24.52</v>
      </c>
      <c r="AJ37" s="82">
        <v>24.99</v>
      </c>
      <c r="AK37" s="82">
        <v>25.47</v>
      </c>
      <c r="AL37" s="82">
        <v>25.96</v>
      </c>
      <c r="AM37" s="82">
        <v>26.47</v>
      </c>
      <c r="AN37" s="82">
        <v>27.01</v>
      </c>
      <c r="AO37" s="82">
        <v>27.56</v>
      </c>
      <c r="AP37" s="82"/>
    </row>
    <row r="38" spans="1:42" x14ac:dyDescent="0.25">
      <c r="A38" s="81">
        <v>11</v>
      </c>
      <c r="B38" s="82">
        <v>14.52</v>
      </c>
      <c r="C38" s="82">
        <v>14.73</v>
      </c>
      <c r="D38" s="82">
        <v>14.95</v>
      </c>
      <c r="E38" s="82">
        <v>15.17</v>
      </c>
      <c r="F38" s="82">
        <v>15.39</v>
      </c>
      <c r="G38" s="82">
        <v>15.62</v>
      </c>
      <c r="H38" s="82">
        <v>15.85</v>
      </c>
      <c r="I38" s="82">
        <v>16.09</v>
      </c>
      <c r="J38" s="82">
        <v>16.329999999999998</v>
      </c>
      <c r="K38" s="82">
        <v>16.57</v>
      </c>
      <c r="L38" s="82">
        <v>16.82</v>
      </c>
      <c r="M38" s="82">
        <v>17.079999999999998</v>
      </c>
      <c r="N38" s="82">
        <v>17.34</v>
      </c>
      <c r="O38" s="82">
        <v>17.600000000000001</v>
      </c>
      <c r="P38" s="82">
        <v>17.87</v>
      </c>
      <c r="Q38" s="82">
        <v>18.149999999999999</v>
      </c>
      <c r="R38" s="82">
        <v>18.43</v>
      </c>
      <c r="S38" s="82">
        <v>18.72</v>
      </c>
      <c r="T38" s="82">
        <v>19.010000000000002</v>
      </c>
      <c r="U38" s="82">
        <v>19.309999999999999</v>
      </c>
      <c r="V38" s="82">
        <v>19.62</v>
      </c>
      <c r="W38" s="82">
        <v>19.940000000000001</v>
      </c>
      <c r="X38" s="82">
        <v>20.27</v>
      </c>
      <c r="Y38" s="82">
        <v>20.6</v>
      </c>
      <c r="Z38" s="82">
        <v>20.95</v>
      </c>
      <c r="AA38" s="82">
        <v>21.3</v>
      </c>
      <c r="AB38" s="82">
        <v>21.66</v>
      </c>
      <c r="AC38" s="82">
        <v>22.04</v>
      </c>
      <c r="AD38" s="82">
        <v>22.43</v>
      </c>
      <c r="AE38" s="82">
        <v>22.83</v>
      </c>
      <c r="AF38" s="82">
        <v>23.24</v>
      </c>
      <c r="AG38" s="82">
        <v>23.67</v>
      </c>
      <c r="AH38" s="82">
        <v>24.11</v>
      </c>
      <c r="AI38" s="82">
        <v>24.56</v>
      </c>
      <c r="AJ38" s="82">
        <v>25.02</v>
      </c>
      <c r="AK38" s="82">
        <v>25.51</v>
      </c>
      <c r="AL38" s="82">
        <v>26</v>
      </c>
      <c r="AM38" s="82">
        <v>26.52</v>
      </c>
      <c r="AN38" s="82">
        <v>27.05</v>
      </c>
      <c r="AO38" s="82">
        <v>27.6</v>
      </c>
      <c r="AP38" s="82"/>
    </row>
    <row r="39" spans="1:42" x14ac:dyDescent="0.25">
      <c r="A39"/>
      <c r="B39"/>
    </row>
    <row r="40" spans="1:42" x14ac:dyDescent="0.25">
      <c r="A40"/>
      <c r="B40"/>
    </row>
    <row r="41" spans="1:42" x14ac:dyDescent="0.25">
      <c r="A41"/>
      <c r="B41"/>
    </row>
    <row r="42" spans="1:42" x14ac:dyDescent="0.25">
      <c r="A42"/>
      <c r="B42"/>
    </row>
    <row r="43" spans="1:42" x14ac:dyDescent="0.25">
      <c r="A43"/>
      <c r="B43"/>
    </row>
    <row r="44" spans="1:42" ht="39.65" customHeight="1" x14ac:dyDescent="0.25">
      <c r="A44"/>
      <c r="B44"/>
    </row>
    <row r="45" spans="1:42" x14ac:dyDescent="0.25">
      <c r="A45"/>
      <c r="B45"/>
    </row>
    <row r="46" spans="1:42" ht="27.65" customHeight="1" x14ac:dyDescent="0.25">
      <c r="A46"/>
      <c r="B46"/>
    </row>
    <row r="47" spans="1:42" x14ac:dyDescent="0.25">
      <c r="A47"/>
      <c r="B47"/>
    </row>
    <row r="48" spans="1:42"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row r="59" spans="1:2" x14ac:dyDescent="0.25">
      <c r="A59"/>
      <c r="B59"/>
    </row>
    <row r="60" spans="1:2" x14ac:dyDescent="0.25">
      <c r="A60"/>
      <c r="B60"/>
    </row>
    <row r="61" spans="1:2" x14ac:dyDescent="0.25">
      <c r="A61"/>
      <c r="B61"/>
    </row>
    <row r="62" spans="1:2" x14ac:dyDescent="0.25">
      <c r="A62"/>
      <c r="B62"/>
    </row>
    <row r="63" spans="1:2" x14ac:dyDescent="0.25">
      <c r="A63"/>
      <c r="B63"/>
    </row>
    <row r="64" spans="1:2" x14ac:dyDescent="0.25">
      <c r="A64"/>
      <c r="B64"/>
    </row>
    <row r="65" spans="1:2" x14ac:dyDescent="0.25">
      <c r="A65"/>
      <c r="B65"/>
    </row>
  </sheetData>
  <sheetProtection algorithmName="SHA-512" hashValue="MOu9TOxuSsjzlcV/H8Ssza9eu7q2vWv7EFnOQ0SF7Yo6lG2fPwouJLoRY0PYSjonuk+F+CA8I6PgqgdSIm89DA==" saltValue="Lk6bLjCy07Imo6wpjspIXg==" spinCount="100000" sheet="1" objects="1" scenarios="1"/>
  <conditionalFormatting sqref="A6:A21">
    <cfRule type="expression" dxfId="491" priority="7" stopIfTrue="1">
      <formula>MOD(ROW(),2)=0</formula>
    </cfRule>
    <cfRule type="expression" dxfId="490" priority="8" stopIfTrue="1">
      <formula>MOD(ROW(),2)&lt;&gt;0</formula>
    </cfRule>
  </conditionalFormatting>
  <conditionalFormatting sqref="A26:A38">
    <cfRule type="expression" dxfId="489" priority="9" stopIfTrue="1">
      <formula>MOD(ROW(),2)=0</formula>
    </cfRule>
    <cfRule type="expression" dxfId="488" priority="10" stopIfTrue="1">
      <formula>MOD(ROW(),2)&lt;&gt;0</formula>
    </cfRule>
  </conditionalFormatting>
  <conditionalFormatting sqref="B6:AP21">
    <cfRule type="expression" dxfId="487" priority="1" stopIfTrue="1">
      <formula>MOD(ROW(),2)=0</formula>
    </cfRule>
    <cfRule type="expression" dxfId="486" priority="2" stopIfTrue="1">
      <formula>MOD(ROW(),2)&lt;&gt;0</formula>
    </cfRule>
  </conditionalFormatting>
  <conditionalFormatting sqref="B26:AP38">
    <cfRule type="expression" dxfId="485" priority="11" stopIfTrue="1">
      <formula>MOD(ROW(),2)=0</formula>
    </cfRule>
    <cfRule type="expression" dxfId="484" priority="12"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codeName="Sheet75"/>
  <dimension ref="A1:N65"/>
  <sheetViews>
    <sheetView showGridLines="0" zoomScale="85" zoomScaleNormal="85" workbookViewId="0">
      <selection activeCell="I26" sqref="I26"/>
    </sheetView>
  </sheetViews>
  <sheetFormatPr defaultColWidth="10" defaultRowHeight="12.5" x14ac:dyDescent="0.25"/>
  <cols>
    <col min="1" max="1" width="31.54296875" style="27" customWidth="1"/>
    <col min="2" max="14" width="22.54296875" style="27" customWidth="1"/>
    <col min="15" max="16384" width="10" style="27"/>
  </cols>
  <sheetData>
    <row r="1" spans="1:14" ht="20" x14ac:dyDescent="0.4">
      <c r="A1" s="39" t="s">
        <v>0</v>
      </c>
      <c r="B1" s="40"/>
      <c r="C1" s="40"/>
      <c r="D1" s="40"/>
      <c r="E1" s="40"/>
      <c r="F1" s="40"/>
      <c r="G1" s="40"/>
      <c r="H1" s="40"/>
      <c r="I1" s="40"/>
      <c r="L1" s="84"/>
    </row>
    <row r="2" spans="1:14" ht="15.5" x14ac:dyDescent="0.35">
      <c r="A2" s="41" t="str">
        <f>IF(title="&gt; Enter workbook title here","Enter workbook title in Cover sheet",title)</f>
        <v>Police_EW - Consolidated Factor Spreadsheet</v>
      </c>
      <c r="B2" s="42"/>
      <c r="C2" s="42"/>
      <c r="D2" s="42"/>
      <c r="E2" s="42"/>
      <c r="F2" s="42"/>
      <c r="G2" s="42"/>
      <c r="H2" s="42"/>
      <c r="I2" s="42"/>
    </row>
    <row r="3" spans="1:14" ht="15.5" x14ac:dyDescent="0.35">
      <c r="A3" s="43" t="str">
        <f>TABLE_FACTOR_TYPE_1&amp;" - x-"&amp;TABLE_SERIES_NUMBER_1</f>
        <v>Pension Debit - x-327</v>
      </c>
      <c r="B3" s="42"/>
      <c r="C3" s="42"/>
      <c r="D3" s="42"/>
      <c r="E3" s="42"/>
      <c r="F3" s="42"/>
      <c r="G3" s="42"/>
      <c r="H3" s="42"/>
      <c r="I3" s="42"/>
    </row>
    <row r="4" spans="1:14" x14ac:dyDescent="0.25">
      <c r="A4" s="44"/>
    </row>
    <row r="6" spans="1:14" ht="13" x14ac:dyDescent="0.3">
      <c r="A6" s="171" t="s">
        <v>610</v>
      </c>
      <c r="B6" s="73" t="s">
        <v>611</v>
      </c>
      <c r="C6" s="73"/>
      <c r="D6" s="168"/>
      <c r="E6" s="168"/>
      <c r="F6" s="168"/>
      <c r="G6" s="168"/>
      <c r="H6" s="168"/>
      <c r="I6" s="168"/>
      <c r="J6" s="168"/>
      <c r="K6" s="168"/>
      <c r="L6" s="168"/>
      <c r="M6" s="168"/>
      <c r="N6" s="168"/>
    </row>
    <row r="7" spans="1:14" x14ac:dyDescent="0.25">
      <c r="A7" s="72" t="s">
        <v>274</v>
      </c>
      <c r="B7" s="74" t="s">
        <v>72</v>
      </c>
      <c r="C7" s="74"/>
      <c r="D7" s="168"/>
      <c r="E7" s="168"/>
      <c r="F7" s="168"/>
      <c r="G7" s="168"/>
      <c r="H7" s="168"/>
      <c r="I7" s="168"/>
      <c r="J7" s="168"/>
      <c r="K7" s="168"/>
      <c r="L7" s="168"/>
      <c r="M7" s="168"/>
      <c r="N7" s="168"/>
    </row>
    <row r="8" spans="1:14" x14ac:dyDescent="0.25">
      <c r="A8" s="72" t="s">
        <v>275</v>
      </c>
      <c r="B8" s="74">
        <v>1987</v>
      </c>
      <c r="C8" s="74"/>
      <c r="D8" s="168"/>
      <c r="E8" s="168"/>
      <c r="F8" s="168"/>
      <c r="G8" s="168"/>
      <c r="H8" s="168"/>
      <c r="I8" s="168"/>
      <c r="J8" s="168"/>
      <c r="K8" s="168"/>
      <c r="L8" s="168"/>
      <c r="M8" s="168"/>
      <c r="N8" s="168"/>
    </row>
    <row r="9" spans="1:14" x14ac:dyDescent="0.25">
      <c r="A9" s="72" t="s">
        <v>276</v>
      </c>
      <c r="B9" s="74" t="s">
        <v>422</v>
      </c>
      <c r="C9" s="74"/>
      <c r="D9" s="168"/>
      <c r="E9" s="168"/>
      <c r="F9" s="168"/>
      <c r="G9" s="168"/>
      <c r="H9" s="168"/>
      <c r="I9" s="168"/>
      <c r="J9" s="168"/>
      <c r="K9" s="168"/>
      <c r="L9" s="168"/>
      <c r="M9" s="168"/>
      <c r="N9" s="168"/>
    </row>
    <row r="10" spans="1:14" ht="25" x14ac:dyDescent="0.25">
      <c r="A10" s="72" t="s">
        <v>6</v>
      </c>
      <c r="B10" s="74" t="s">
        <v>431</v>
      </c>
      <c r="C10" s="74"/>
      <c r="D10" s="168"/>
      <c r="E10" s="168"/>
      <c r="F10" s="168"/>
      <c r="G10" s="168"/>
      <c r="H10" s="168"/>
      <c r="I10" s="168"/>
      <c r="J10" s="168"/>
      <c r="K10" s="168"/>
      <c r="L10" s="168"/>
      <c r="M10" s="168"/>
      <c r="N10" s="168"/>
    </row>
    <row r="11" spans="1:14" x14ac:dyDescent="0.25">
      <c r="A11" s="72" t="s">
        <v>277</v>
      </c>
      <c r="B11" s="74" t="s">
        <v>424</v>
      </c>
      <c r="C11" s="74"/>
      <c r="D11" s="168"/>
      <c r="E11" s="168"/>
      <c r="F11" s="168"/>
      <c r="G11" s="168"/>
      <c r="H11" s="168"/>
      <c r="I11" s="168"/>
      <c r="J11" s="168"/>
      <c r="K11" s="168"/>
      <c r="L11" s="168"/>
      <c r="M11" s="168"/>
      <c r="N11" s="168"/>
    </row>
    <row r="12" spans="1:14" x14ac:dyDescent="0.25">
      <c r="A12" s="72" t="s">
        <v>278</v>
      </c>
      <c r="B12" s="74" t="s">
        <v>432</v>
      </c>
      <c r="C12" s="74"/>
      <c r="D12" s="168"/>
      <c r="E12" s="168"/>
      <c r="F12" s="168"/>
      <c r="G12" s="168"/>
      <c r="H12" s="168"/>
      <c r="I12" s="168"/>
      <c r="J12" s="168"/>
      <c r="K12" s="168"/>
      <c r="L12" s="168"/>
      <c r="M12" s="168"/>
      <c r="N12" s="168"/>
    </row>
    <row r="13" spans="1:14" x14ac:dyDescent="0.25">
      <c r="A13" s="72" t="s">
        <v>618</v>
      </c>
      <c r="B13" s="74">
        <v>2</v>
      </c>
      <c r="C13" s="74"/>
      <c r="D13" s="168"/>
      <c r="E13" s="168"/>
      <c r="F13" s="168"/>
      <c r="G13" s="168"/>
      <c r="H13" s="168"/>
      <c r="I13" s="168"/>
      <c r="J13" s="168"/>
      <c r="K13" s="168"/>
      <c r="L13" s="168"/>
      <c r="M13" s="168"/>
      <c r="N13" s="168"/>
    </row>
    <row r="14" spans="1:14" x14ac:dyDescent="0.25">
      <c r="A14" s="72" t="s">
        <v>280</v>
      </c>
      <c r="B14" s="74">
        <v>327</v>
      </c>
      <c r="C14" s="74"/>
      <c r="D14" s="168"/>
      <c r="E14" s="168"/>
      <c r="F14" s="168"/>
      <c r="G14" s="168"/>
      <c r="H14" s="168"/>
      <c r="I14" s="168"/>
      <c r="J14" s="168"/>
      <c r="K14" s="168"/>
      <c r="L14" s="168"/>
      <c r="M14" s="168"/>
      <c r="N14" s="168"/>
    </row>
    <row r="15" spans="1:14" x14ac:dyDescent="0.25">
      <c r="A15" s="72" t="s">
        <v>621</v>
      </c>
      <c r="B15" s="74">
        <v>327</v>
      </c>
      <c r="C15" s="74"/>
      <c r="D15" s="168"/>
      <c r="E15" s="168"/>
      <c r="F15" s="168"/>
      <c r="G15" s="168"/>
      <c r="H15" s="168"/>
      <c r="I15" s="168"/>
      <c r="J15" s="168"/>
      <c r="K15" s="168"/>
      <c r="L15" s="168"/>
      <c r="M15" s="168"/>
      <c r="N15" s="168"/>
    </row>
    <row r="16" spans="1:14" x14ac:dyDescent="0.25">
      <c r="A16" s="72" t="s">
        <v>282</v>
      </c>
      <c r="B16" s="74" t="s">
        <v>447</v>
      </c>
      <c r="C16" s="74"/>
      <c r="D16" s="168"/>
      <c r="E16" s="168"/>
      <c r="F16" s="168"/>
      <c r="G16" s="168"/>
      <c r="H16" s="168"/>
      <c r="I16" s="168"/>
      <c r="J16" s="168"/>
      <c r="K16" s="168"/>
      <c r="L16" s="168"/>
      <c r="M16" s="168"/>
      <c r="N16" s="168"/>
    </row>
    <row r="17" spans="1:14" x14ac:dyDescent="0.25">
      <c r="A17" s="79" t="s">
        <v>693</v>
      </c>
      <c r="B17" s="180"/>
      <c r="C17" s="180"/>
      <c r="D17" s="168"/>
      <c r="E17" s="168"/>
      <c r="F17" s="168"/>
      <c r="G17" s="168"/>
      <c r="H17" s="168"/>
      <c r="I17" s="168"/>
      <c r="J17" s="168"/>
      <c r="K17" s="168"/>
      <c r="L17" s="168"/>
      <c r="M17" s="168"/>
      <c r="N17" s="168"/>
    </row>
    <row r="18" spans="1:14" x14ac:dyDescent="0.25">
      <c r="A18" s="72" t="s">
        <v>284</v>
      </c>
      <c r="B18" s="181" t="str">
        <f>"24 May 2023"</f>
        <v>24 May 2023</v>
      </c>
      <c r="C18" s="181"/>
      <c r="D18" s="168"/>
      <c r="E18" s="168"/>
      <c r="F18" s="168"/>
      <c r="G18" s="168"/>
      <c r="H18" s="168"/>
      <c r="I18" s="168"/>
      <c r="J18" s="168"/>
      <c r="K18" s="168"/>
      <c r="L18" s="168"/>
      <c r="M18" s="168"/>
      <c r="N18" s="168"/>
    </row>
    <row r="19" spans="1:14" x14ac:dyDescent="0.25">
      <c r="A19" s="72" t="s">
        <v>285</v>
      </c>
      <c r="B19" s="181"/>
      <c r="C19" s="181"/>
      <c r="D19" s="168"/>
      <c r="E19" s="168"/>
      <c r="F19" s="168"/>
      <c r="G19" s="168"/>
      <c r="H19" s="168"/>
      <c r="I19" s="168"/>
      <c r="J19" s="168"/>
      <c r="K19" s="168"/>
      <c r="L19" s="168"/>
      <c r="M19" s="168"/>
      <c r="N19" s="168"/>
    </row>
    <row r="20" spans="1:14" x14ac:dyDescent="0.25">
      <c r="A20" s="72" t="s">
        <v>286</v>
      </c>
      <c r="B20" s="74" t="s">
        <v>294</v>
      </c>
      <c r="C20" s="74"/>
      <c r="D20" s="168"/>
      <c r="E20" s="168"/>
      <c r="F20" s="168"/>
      <c r="G20" s="168"/>
      <c r="H20" s="168"/>
      <c r="I20" s="168"/>
      <c r="J20" s="168"/>
      <c r="K20" s="168"/>
      <c r="L20" s="168"/>
      <c r="M20" s="168"/>
      <c r="N20" s="168"/>
    </row>
    <row r="21" spans="1:14" x14ac:dyDescent="0.25">
      <c r="A21" s="72" t="s">
        <v>287</v>
      </c>
      <c r="B21" s="74" t="s">
        <v>295</v>
      </c>
      <c r="C21" s="74"/>
      <c r="D21" s="168"/>
      <c r="E21" s="168"/>
      <c r="F21" s="168"/>
      <c r="G21" s="168"/>
      <c r="H21" s="168"/>
      <c r="I21" s="168"/>
      <c r="J21" s="168"/>
      <c r="K21" s="168"/>
      <c r="L21" s="168"/>
      <c r="M21" s="168"/>
      <c r="N21" s="168"/>
    </row>
    <row r="23" spans="1:14" x14ac:dyDescent="0.25">
      <c r="B23" s="84" t="str">
        <f>HYPERLINK("#'Factor List'!A1","Back to Factor List")</f>
        <v>Back to Factor List</v>
      </c>
    </row>
    <row r="24" spans="1:14" x14ac:dyDescent="0.25">
      <c r="B24" s="84" t="str">
        <f>HYPERLINK("#'Assumptions'!A1","Assumptions")</f>
        <v>Assumptions</v>
      </c>
    </row>
    <row r="26" spans="1:14" ht="13" x14ac:dyDescent="0.25">
      <c r="A26" s="80" t="s">
        <v>722</v>
      </c>
      <c r="B26" s="80">
        <v>48</v>
      </c>
      <c r="C26" s="80">
        <v>49</v>
      </c>
      <c r="D26" s="80">
        <v>50</v>
      </c>
      <c r="E26" s="80">
        <v>51</v>
      </c>
      <c r="F26" s="80">
        <v>52</v>
      </c>
      <c r="G26" s="80">
        <v>53</v>
      </c>
      <c r="H26" s="80">
        <v>54</v>
      </c>
      <c r="I26" s="80">
        <v>55</v>
      </c>
      <c r="J26" s="80">
        <v>56</v>
      </c>
      <c r="K26" s="80">
        <v>57</v>
      </c>
      <c r="L26" s="80">
        <v>58</v>
      </c>
      <c r="M26" s="80">
        <v>59</v>
      </c>
      <c r="N26" s="80">
        <v>60</v>
      </c>
    </row>
    <row r="27" spans="1:14" x14ac:dyDescent="0.25">
      <c r="A27" s="81">
        <v>0</v>
      </c>
      <c r="B27" s="82">
        <v>17.55</v>
      </c>
      <c r="C27" s="82">
        <v>17.829999999999998</v>
      </c>
      <c r="D27" s="82">
        <v>18.12</v>
      </c>
      <c r="E27" s="82">
        <v>18.41</v>
      </c>
      <c r="F27" s="82">
        <v>18.71</v>
      </c>
      <c r="G27" s="82">
        <v>19.02</v>
      </c>
      <c r="H27" s="82">
        <v>19.329999999999998</v>
      </c>
      <c r="I27" s="82">
        <v>19.649999999999999</v>
      </c>
      <c r="J27" s="82">
        <v>19.98</v>
      </c>
      <c r="K27" s="82">
        <v>20.329999999999998</v>
      </c>
      <c r="L27" s="82">
        <v>20.68</v>
      </c>
      <c r="M27" s="82">
        <v>21.04</v>
      </c>
      <c r="N27" s="82">
        <v>21.42</v>
      </c>
    </row>
    <row r="28" spans="1:14" x14ac:dyDescent="0.25">
      <c r="A28" s="81">
        <v>1</v>
      </c>
      <c r="B28" s="82">
        <v>17.579999999999998</v>
      </c>
      <c r="C28" s="82">
        <v>17.86</v>
      </c>
      <c r="D28" s="82">
        <v>18.14</v>
      </c>
      <c r="E28" s="82">
        <v>18.43</v>
      </c>
      <c r="F28" s="82">
        <v>18.73</v>
      </c>
      <c r="G28" s="82">
        <v>19.04</v>
      </c>
      <c r="H28" s="82">
        <v>19.36</v>
      </c>
      <c r="I28" s="82">
        <v>19.68</v>
      </c>
      <c r="J28" s="82">
        <v>20.010000000000002</v>
      </c>
      <c r="K28" s="82">
        <v>20.350000000000001</v>
      </c>
      <c r="L28" s="82">
        <v>20.71</v>
      </c>
      <c r="M28" s="82">
        <v>21.07</v>
      </c>
      <c r="N28" s="82"/>
    </row>
    <row r="29" spans="1:14" x14ac:dyDescent="0.25">
      <c r="A29" s="81">
        <v>2</v>
      </c>
      <c r="B29" s="82">
        <v>17.600000000000001</v>
      </c>
      <c r="C29" s="82">
        <v>17.88</v>
      </c>
      <c r="D29" s="82">
        <v>18.170000000000002</v>
      </c>
      <c r="E29" s="82">
        <v>18.46</v>
      </c>
      <c r="F29" s="82">
        <v>18.760000000000002</v>
      </c>
      <c r="G29" s="82">
        <v>19.07</v>
      </c>
      <c r="H29" s="82">
        <v>19.38</v>
      </c>
      <c r="I29" s="82">
        <v>19.71</v>
      </c>
      <c r="J29" s="82">
        <v>20.04</v>
      </c>
      <c r="K29" s="82">
        <v>20.38</v>
      </c>
      <c r="L29" s="82">
        <v>20.74</v>
      </c>
      <c r="M29" s="82">
        <v>21.1</v>
      </c>
      <c r="N29" s="82"/>
    </row>
    <row r="30" spans="1:14" x14ac:dyDescent="0.25">
      <c r="A30" s="81">
        <v>3</v>
      </c>
      <c r="B30" s="82">
        <v>17.62</v>
      </c>
      <c r="C30" s="82">
        <v>17.899999999999999</v>
      </c>
      <c r="D30" s="82">
        <v>18.190000000000001</v>
      </c>
      <c r="E30" s="82">
        <v>18.48</v>
      </c>
      <c r="F30" s="82">
        <v>18.79</v>
      </c>
      <c r="G30" s="82">
        <v>19.09</v>
      </c>
      <c r="H30" s="82">
        <v>19.41</v>
      </c>
      <c r="I30" s="82">
        <v>19.739999999999998</v>
      </c>
      <c r="J30" s="82">
        <v>20.07</v>
      </c>
      <c r="K30" s="82">
        <v>20.41</v>
      </c>
      <c r="L30" s="82">
        <v>20.77</v>
      </c>
      <c r="M30" s="82">
        <v>21.14</v>
      </c>
      <c r="N30" s="82"/>
    </row>
    <row r="31" spans="1:14" x14ac:dyDescent="0.25">
      <c r="A31" s="81">
        <v>4</v>
      </c>
      <c r="B31" s="82">
        <v>17.649999999999999</v>
      </c>
      <c r="C31" s="82">
        <v>17.93</v>
      </c>
      <c r="D31" s="82">
        <v>18.21</v>
      </c>
      <c r="E31" s="82">
        <v>18.510000000000002</v>
      </c>
      <c r="F31" s="82">
        <v>18.809999999999999</v>
      </c>
      <c r="G31" s="82">
        <v>19.12</v>
      </c>
      <c r="H31" s="82">
        <v>19.440000000000001</v>
      </c>
      <c r="I31" s="82">
        <v>19.760000000000002</v>
      </c>
      <c r="J31" s="82">
        <v>20.100000000000001</v>
      </c>
      <c r="K31" s="82">
        <v>20.440000000000001</v>
      </c>
      <c r="L31" s="82">
        <v>20.8</v>
      </c>
      <c r="M31" s="82">
        <v>21.17</v>
      </c>
      <c r="N31" s="82"/>
    </row>
    <row r="32" spans="1:14" x14ac:dyDescent="0.25">
      <c r="A32" s="81">
        <v>5</v>
      </c>
      <c r="B32" s="82">
        <v>17.670000000000002</v>
      </c>
      <c r="C32" s="82">
        <v>17.95</v>
      </c>
      <c r="D32" s="82">
        <v>18.239999999999998</v>
      </c>
      <c r="E32" s="82">
        <v>18.53</v>
      </c>
      <c r="F32" s="82">
        <v>18.84</v>
      </c>
      <c r="G32" s="82">
        <v>19.149999999999999</v>
      </c>
      <c r="H32" s="82">
        <v>19.46</v>
      </c>
      <c r="I32" s="82">
        <v>19.79</v>
      </c>
      <c r="J32" s="82">
        <v>20.13</v>
      </c>
      <c r="K32" s="82">
        <v>20.47</v>
      </c>
      <c r="L32" s="82">
        <v>20.83</v>
      </c>
      <c r="M32" s="82">
        <v>21.2</v>
      </c>
      <c r="N32" s="82"/>
    </row>
    <row r="33" spans="1:14" x14ac:dyDescent="0.25">
      <c r="A33" s="81">
        <v>6</v>
      </c>
      <c r="B33" s="82">
        <v>17.690000000000001</v>
      </c>
      <c r="C33" s="82">
        <v>17.97</v>
      </c>
      <c r="D33" s="82">
        <v>18.260000000000002</v>
      </c>
      <c r="E33" s="82">
        <v>18.559999999999999</v>
      </c>
      <c r="F33" s="82">
        <v>18.86</v>
      </c>
      <c r="G33" s="82">
        <v>19.170000000000002</v>
      </c>
      <c r="H33" s="82">
        <v>19.489999999999998</v>
      </c>
      <c r="I33" s="82">
        <v>19.82</v>
      </c>
      <c r="J33" s="82">
        <v>20.16</v>
      </c>
      <c r="K33" s="82">
        <v>20.5</v>
      </c>
      <c r="L33" s="82">
        <v>20.86</v>
      </c>
      <c r="M33" s="82">
        <v>21.23</v>
      </c>
      <c r="N33" s="82"/>
    </row>
    <row r="34" spans="1:14" x14ac:dyDescent="0.25">
      <c r="A34" s="81">
        <v>7</v>
      </c>
      <c r="B34" s="82">
        <v>17.72</v>
      </c>
      <c r="C34" s="82">
        <v>18</v>
      </c>
      <c r="D34" s="82">
        <v>18.29</v>
      </c>
      <c r="E34" s="82">
        <v>18.579999999999998</v>
      </c>
      <c r="F34" s="82">
        <v>18.89</v>
      </c>
      <c r="G34" s="82">
        <v>19.2</v>
      </c>
      <c r="H34" s="82">
        <v>19.52</v>
      </c>
      <c r="I34" s="82">
        <v>19.850000000000001</v>
      </c>
      <c r="J34" s="82">
        <v>20.18</v>
      </c>
      <c r="K34" s="82">
        <v>20.53</v>
      </c>
      <c r="L34" s="82">
        <v>20.89</v>
      </c>
      <c r="M34" s="82">
        <v>21.26</v>
      </c>
      <c r="N34" s="82"/>
    </row>
    <row r="35" spans="1:14" x14ac:dyDescent="0.25">
      <c r="A35" s="81">
        <v>8</v>
      </c>
      <c r="B35" s="82">
        <v>17.739999999999998</v>
      </c>
      <c r="C35" s="82">
        <v>18.02</v>
      </c>
      <c r="D35" s="82">
        <v>18.309999999999999</v>
      </c>
      <c r="E35" s="82">
        <v>18.61</v>
      </c>
      <c r="F35" s="82">
        <v>18.91</v>
      </c>
      <c r="G35" s="82">
        <v>19.23</v>
      </c>
      <c r="H35" s="82">
        <v>19.55</v>
      </c>
      <c r="I35" s="82">
        <v>19.87</v>
      </c>
      <c r="J35" s="82">
        <v>20.21</v>
      </c>
      <c r="K35" s="82">
        <v>20.56</v>
      </c>
      <c r="L35" s="82">
        <v>20.92</v>
      </c>
      <c r="M35" s="82">
        <v>21.29</v>
      </c>
      <c r="N35" s="82"/>
    </row>
    <row r="36" spans="1:14" x14ac:dyDescent="0.25">
      <c r="A36" s="81">
        <v>9</v>
      </c>
      <c r="B36" s="82">
        <v>17.760000000000002</v>
      </c>
      <c r="C36" s="82">
        <v>18.05</v>
      </c>
      <c r="D36" s="82">
        <v>18.34</v>
      </c>
      <c r="E36" s="82">
        <v>18.63</v>
      </c>
      <c r="F36" s="82">
        <v>18.940000000000001</v>
      </c>
      <c r="G36" s="82">
        <v>19.25</v>
      </c>
      <c r="H36" s="82">
        <v>19.57</v>
      </c>
      <c r="I36" s="82">
        <v>19.899999999999999</v>
      </c>
      <c r="J36" s="82">
        <v>20.239999999999998</v>
      </c>
      <c r="K36" s="82">
        <v>20.59</v>
      </c>
      <c r="L36" s="82">
        <v>20.95</v>
      </c>
      <c r="M36" s="82">
        <v>21.32</v>
      </c>
      <c r="N36" s="82"/>
    </row>
    <row r="37" spans="1:14" x14ac:dyDescent="0.25">
      <c r="A37" s="81">
        <v>10</v>
      </c>
      <c r="B37" s="82">
        <v>17.79</v>
      </c>
      <c r="C37" s="82">
        <v>18.07</v>
      </c>
      <c r="D37" s="82">
        <v>18.36</v>
      </c>
      <c r="E37" s="82">
        <v>18.66</v>
      </c>
      <c r="F37" s="82">
        <v>18.96</v>
      </c>
      <c r="G37" s="82">
        <v>19.28</v>
      </c>
      <c r="H37" s="82">
        <v>19.600000000000001</v>
      </c>
      <c r="I37" s="82">
        <v>19.93</v>
      </c>
      <c r="J37" s="82">
        <v>20.27</v>
      </c>
      <c r="K37" s="82">
        <v>20.62</v>
      </c>
      <c r="L37" s="82">
        <v>20.98</v>
      </c>
      <c r="M37" s="82">
        <v>21.35</v>
      </c>
      <c r="N37" s="82"/>
    </row>
    <row r="38" spans="1:14" x14ac:dyDescent="0.25">
      <c r="A38" s="81">
        <v>11</v>
      </c>
      <c r="B38" s="82">
        <v>17.809999999999999</v>
      </c>
      <c r="C38" s="82">
        <v>18.09</v>
      </c>
      <c r="D38" s="82">
        <v>18.39</v>
      </c>
      <c r="E38" s="82">
        <v>18.68</v>
      </c>
      <c r="F38" s="82">
        <v>18.989999999999998</v>
      </c>
      <c r="G38" s="82">
        <v>19.3</v>
      </c>
      <c r="H38" s="82">
        <v>19.63</v>
      </c>
      <c r="I38" s="82">
        <v>19.96</v>
      </c>
      <c r="J38" s="82">
        <v>20.3</v>
      </c>
      <c r="K38" s="82">
        <v>20.65</v>
      </c>
      <c r="L38" s="82">
        <v>21.01</v>
      </c>
      <c r="M38" s="82">
        <v>21.39</v>
      </c>
      <c r="N38" s="82"/>
    </row>
    <row r="39" spans="1:14" x14ac:dyDescent="0.25">
      <c r="A39"/>
      <c r="B39"/>
    </row>
    <row r="40" spans="1:14" x14ac:dyDescent="0.25">
      <c r="A40"/>
      <c r="B40"/>
    </row>
    <row r="41" spans="1:14" x14ac:dyDescent="0.25">
      <c r="A41"/>
      <c r="B41"/>
    </row>
    <row r="42" spans="1:14" x14ac:dyDescent="0.25">
      <c r="A42"/>
      <c r="B42"/>
    </row>
    <row r="43" spans="1:14" x14ac:dyDescent="0.25">
      <c r="A43"/>
      <c r="B43"/>
    </row>
    <row r="44" spans="1:14" ht="39.65" customHeight="1" x14ac:dyDescent="0.25">
      <c r="A44"/>
      <c r="B44"/>
    </row>
    <row r="45" spans="1:14" x14ac:dyDescent="0.25">
      <c r="A45"/>
      <c r="B45"/>
    </row>
    <row r="46" spans="1:14" ht="27.65" customHeight="1" x14ac:dyDescent="0.25">
      <c r="A46"/>
      <c r="B46"/>
    </row>
    <row r="47" spans="1:14" x14ac:dyDescent="0.25">
      <c r="A47"/>
      <c r="B47"/>
    </row>
    <row r="48" spans="1:14"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row r="59" spans="1:2" x14ac:dyDescent="0.25">
      <c r="A59"/>
      <c r="B59"/>
    </row>
    <row r="60" spans="1:2" x14ac:dyDescent="0.25">
      <c r="A60"/>
      <c r="B60"/>
    </row>
    <row r="61" spans="1:2" x14ac:dyDescent="0.25">
      <c r="A61"/>
      <c r="B61"/>
    </row>
    <row r="62" spans="1:2" x14ac:dyDescent="0.25">
      <c r="A62"/>
      <c r="B62"/>
    </row>
    <row r="63" spans="1:2" x14ac:dyDescent="0.25">
      <c r="A63"/>
      <c r="B63"/>
    </row>
    <row r="64" spans="1:2" x14ac:dyDescent="0.25">
      <c r="A64"/>
      <c r="B64"/>
    </row>
    <row r="65" spans="1:2" x14ac:dyDescent="0.25">
      <c r="A65"/>
      <c r="B65"/>
    </row>
  </sheetData>
  <sheetProtection algorithmName="SHA-512" hashValue="fNLZB+FI2+POddENlspowjyM5alT2jyfSXvH8VTIr6pi2PkVovJGcEsOBXB1kncpweJBY/YpZ5AoWYE0iwy0ig==" saltValue="CoKlywd2bVitf1BKtcDOaQ==" spinCount="100000" sheet="1" objects="1" scenarios="1"/>
  <conditionalFormatting sqref="A6:A21">
    <cfRule type="expression" dxfId="483" priority="7" stopIfTrue="1">
      <formula>MOD(ROW(),2)=0</formula>
    </cfRule>
    <cfRule type="expression" dxfId="482" priority="8" stopIfTrue="1">
      <formula>MOD(ROW(),2)&lt;&gt;0</formula>
    </cfRule>
  </conditionalFormatting>
  <conditionalFormatting sqref="A26:A38">
    <cfRule type="expression" dxfId="481" priority="9" stopIfTrue="1">
      <formula>MOD(ROW(),2)=0</formula>
    </cfRule>
    <cfRule type="expression" dxfId="480" priority="10" stopIfTrue="1">
      <formula>MOD(ROW(),2)&lt;&gt;0</formula>
    </cfRule>
  </conditionalFormatting>
  <conditionalFormatting sqref="B6:N21">
    <cfRule type="expression" dxfId="479" priority="1" stopIfTrue="1">
      <formula>MOD(ROW(),2)=0</formula>
    </cfRule>
    <cfRule type="expression" dxfId="478" priority="2" stopIfTrue="1">
      <formula>MOD(ROW(),2)&lt;&gt;0</formula>
    </cfRule>
  </conditionalFormatting>
  <conditionalFormatting sqref="B26:N38">
    <cfRule type="expression" dxfId="477" priority="11" stopIfTrue="1">
      <formula>MOD(ROW(),2)=0</formula>
    </cfRule>
    <cfRule type="expression" dxfId="476" priority="12"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codeName="Sheet76"/>
  <dimension ref="A1:AK65"/>
  <sheetViews>
    <sheetView showGridLines="0" zoomScale="85" zoomScaleNormal="85" workbookViewId="0">
      <selection activeCell="I26" sqref="I26"/>
    </sheetView>
  </sheetViews>
  <sheetFormatPr defaultColWidth="10" defaultRowHeight="12.5" x14ac:dyDescent="0.25"/>
  <cols>
    <col min="1" max="1" width="31.54296875" style="27" customWidth="1"/>
    <col min="2" max="37" width="22.54296875" style="27" customWidth="1"/>
    <col min="38" max="16384" width="10" style="27"/>
  </cols>
  <sheetData>
    <row r="1" spans="1:37" ht="20" x14ac:dyDescent="0.4">
      <c r="A1" s="39" t="s">
        <v>0</v>
      </c>
      <c r="B1" s="40"/>
      <c r="C1" s="40"/>
      <c r="D1" s="40"/>
      <c r="E1" s="40"/>
      <c r="F1" s="40"/>
      <c r="G1" s="40"/>
      <c r="H1" s="40"/>
      <c r="I1" s="40"/>
      <c r="L1" s="84"/>
    </row>
    <row r="2" spans="1:37" ht="15.5" x14ac:dyDescent="0.35">
      <c r="A2" s="41" t="str">
        <f>IF(title="&gt; Enter workbook title here","Enter workbook title in Cover sheet",title)</f>
        <v>Police_EW - Consolidated Factor Spreadsheet</v>
      </c>
      <c r="B2" s="42"/>
      <c r="C2" s="42"/>
      <c r="D2" s="42"/>
      <c r="E2" s="42"/>
      <c r="F2" s="42"/>
      <c r="G2" s="42"/>
      <c r="H2" s="42"/>
      <c r="I2" s="42"/>
    </row>
    <row r="3" spans="1:37" ht="15.5" x14ac:dyDescent="0.35">
      <c r="A3" s="43" t="str">
        <f>TABLE_FACTOR_TYPE_1&amp;" - x-"&amp;TABLE_SERIES_NUMBER_1</f>
        <v>Pension Debit - x-328</v>
      </c>
      <c r="B3" s="42"/>
      <c r="C3" s="42"/>
      <c r="D3" s="42"/>
      <c r="E3" s="42"/>
      <c r="F3" s="42"/>
      <c r="G3" s="42"/>
      <c r="H3" s="42"/>
      <c r="I3" s="42"/>
    </row>
    <row r="4" spans="1:37" x14ac:dyDescent="0.25">
      <c r="A4" s="44"/>
    </row>
    <row r="6" spans="1:37" ht="13" x14ac:dyDescent="0.3">
      <c r="A6" s="171" t="s">
        <v>610</v>
      </c>
      <c r="B6" s="73" t="s">
        <v>611</v>
      </c>
      <c r="C6" s="73"/>
      <c r="D6" s="168"/>
      <c r="E6" s="168"/>
      <c r="F6" s="168"/>
      <c r="G6" s="168"/>
      <c r="H6" s="168"/>
      <c r="I6" s="168"/>
      <c r="J6" s="168"/>
      <c r="K6" s="168"/>
      <c r="L6" s="168"/>
      <c r="M6" s="168"/>
      <c r="N6" s="168"/>
      <c r="O6" s="168"/>
      <c r="P6" s="168"/>
      <c r="Q6" s="168"/>
      <c r="R6" s="168"/>
      <c r="S6" s="168"/>
      <c r="T6" s="168"/>
      <c r="U6" s="168"/>
      <c r="V6" s="168"/>
      <c r="W6" s="168"/>
      <c r="X6" s="168"/>
      <c r="Y6" s="168"/>
      <c r="Z6" s="168"/>
      <c r="AA6" s="168"/>
      <c r="AB6" s="168"/>
      <c r="AC6" s="168"/>
      <c r="AD6" s="168"/>
      <c r="AE6" s="168"/>
      <c r="AF6" s="168"/>
      <c r="AG6" s="168"/>
      <c r="AH6" s="168"/>
      <c r="AI6" s="168"/>
      <c r="AJ6" s="168"/>
      <c r="AK6" s="168"/>
    </row>
    <row r="7" spans="1:37" x14ac:dyDescent="0.25">
      <c r="A7" s="72" t="s">
        <v>274</v>
      </c>
      <c r="B7" s="74" t="s">
        <v>72</v>
      </c>
      <c r="C7" s="74"/>
      <c r="D7" s="168"/>
      <c r="E7" s="168"/>
      <c r="F7" s="168"/>
      <c r="G7" s="168"/>
      <c r="H7" s="168"/>
      <c r="I7" s="168"/>
      <c r="J7" s="168"/>
      <c r="K7" s="168"/>
      <c r="L7" s="168"/>
      <c r="M7" s="168"/>
      <c r="N7" s="168"/>
      <c r="O7" s="168"/>
      <c r="P7" s="168"/>
      <c r="Q7" s="168"/>
      <c r="R7" s="168"/>
      <c r="S7" s="168"/>
      <c r="T7" s="168"/>
      <c r="U7" s="168"/>
      <c r="V7" s="168"/>
      <c r="W7" s="168"/>
      <c r="X7" s="168"/>
      <c r="Y7" s="168"/>
      <c r="Z7" s="168"/>
      <c r="AA7" s="168"/>
      <c r="AB7" s="168"/>
      <c r="AC7" s="168"/>
      <c r="AD7" s="168"/>
      <c r="AE7" s="168"/>
      <c r="AF7" s="168"/>
      <c r="AG7" s="168"/>
      <c r="AH7" s="168"/>
      <c r="AI7" s="168"/>
      <c r="AJ7" s="168"/>
      <c r="AK7" s="168"/>
    </row>
    <row r="8" spans="1:37" x14ac:dyDescent="0.25">
      <c r="A8" s="72" t="s">
        <v>275</v>
      </c>
      <c r="B8" s="74">
        <v>1987</v>
      </c>
      <c r="C8" s="74"/>
      <c r="D8" s="168"/>
      <c r="E8" s="168"/>
      <c r="F8" s="168"/>
      <c r="G8" s="168"/>
      <c r="H8" s="168"/>
      <c r="I8" s="168"/>
      <c r="J8" s="168"/>
      <c r="K8" s="168"/>
      <c r="L8" s="168"/>
      <c r="M8" s="168"/>
      <c r="N8" s="168"/>
      <c r="O8" s="168"/>
      <c r="P8" s="168"/>
      <c r="Q8" s="168"/>
      <c r="R8" s="168"/>
      <c r="S8" s="168"/>
      <c r="T8" s="168"/>
      <c r="U8" s="168"/>
      <c r="V8" s="168"/>
      <c r="W8" s="168"/>
      <c r="X8" s="168"/>
      <c r="Y8" s="168"/>
      <c r="Z8" s="168"/>
      <c r="AA8" s="168"/>
      <c r="AB8" s="168"/>
      <c r="AC8" s="168"/>
      <c r="AD8" s="168"/>
      <c r="AE8" s="168"/>
      <c r="AF8" s="168"/>
      <c r="AG8" s="168"/>
      <c r="AH8" s="168"/>
      <c r="AI8" s="168"/>
      <c r="AJ8" s="168"/>
      <c r="AK8" s="168"/>
    </row>
    <row r="9" spans="1:37" x14ac:dyDescent="0.25">
      <c r="A9" s="72" t="s">
        <v>276</v>
      </c>
      <c r="B9" s="74" t="s">
        <v>422</v>
      </c>
      <c r="C9" s="74"/>
      <c r="D9" s="168"/>
      <c r="E9" s="168"/>
      <c r="F9" s="168"/>
      <c r="G9" s="168"/>
      <c r="H9" s="168"/>
      <c r="I9" s="168"/>
      <c r="J9" s="168"/>
      <c r="K9" s="168"/>
      <c r="L9" s="168"/>
      <c r="M9" s="168"/>
      <c r="N9" s="168"/>
      <c r="O9" s="168"/>
      <c r="P9" s="168"/>
      <c r="Q9" s="168"/>
      <c r="R9" s="168"/>
      <c r="S9" s="168"/>
      <c r="T9" s="168"/>
      <c r="U9" s="168"/>
      <c r="V9" s="168"/>
      <c r="W9" s="168"/>
      <c r="X9" s="168"/>
      <c r="Y9" s="168"/>
      <c r="Z9" s="168"/>
      <c r="AA9" s="168"/>
      <c r="AB9" s="168"/>
      <c r="AC9" s="168"/>
      <c r="AD9" s="168"/>
      <c r="AE9" s="168"/>
      <c r="AF9" s="168"/>
      <c r="AG9" s="168"/>
      <c r="AH9" s="168"/>
      <c r="AI9" s="168"/>
      <c r="AJ9" s="168"/>
      <c r="AK9" s="168"/>
    </row>
    <row r="10" spans="1:37" ht="25" x14ac:dyDescent="0.25">
      <c r="A10" s="72" t="s">
        <v>6</v>
      </c>
      <c r="B10" s="74" t="s">
        <v>443</v>
      </c>
      <c r="C10" s="74"/>
      <c r="D10" s="168"/>
      <c r="E10" s="168"/>
      <c r="F10" s="168"/>
      <c r="G10" s="168"/>
      <c r="H10" s="168"/>
      <c r="I10" s="168"/>
      <c r="J10" s="168"/>
      <c r="K10" s="168"/>
      <c r="L10" s="168"/>
      <c r="M10" s="168"/>
      <c r="N10" s="168"/>
      <c r="O10" s="168"/>
      <c r="P10" s="168"/>
      <c r="Q10" s="168"/>
      <c r="R10" s="168"/>
      <c r="S10" s="168"/>
      <c r="T10" s="168"/>
      <c r="U10" s="168"/>
      <c r="V10" s="168"/>
      <c r="W10" s="168"/>
      <c r="X10" s="168"/>
      <c r="Y10" s="168"/>
      <c r="Z10" s="168"/>
      <c r="AA10" s="168"/>
      <c r="AB10" s="168"/>
      <c r="AC10" s="168"/>
      <c r="AD10" s="168"/>
      <c r="AE10" s="168"/>
      <c r="AF10" s="168"/>
      <c r="AG10" s="168"/>
      <c r="AH10" s="168"/>
      <c r="AI10" s="168"/>
      <c r="AJ10" s="168"/>
      <c r="AK10" s="168"/>
    </row>
    <row r="11" spans="1:37" x14ac:dyDescent="0.25">
      <c r="A11" s="72" t="s">
        <v>277</v>
      </c>
      <c r="B11" s="74" t="s">
        <v>424</v>
      </c>
      <c r="C11" s="74"/>
      <c r="D11" s="168"/>
      <c r="E11" s="168"/>
      <c r="F11" s="168"/>
      <c r="G11" s="168"/>
      <c r="H11" s="168"/>
      <c r="I11" s="168"/>
      <c r="J11" s="168"/>
      <c r="K11" s="168"/>
      <c r="L11" s="168"/>
      <c r="M11" s="168"/>
      <c r="N11" s="168"/>
      <c r="O11" s="168"/>
      <c r="P11" s="168"/>
      <c r="Q11" s="168"/>
      <c r="R11" s="168"/>
      <c r="S11" s="168"/>
      <c r="T11" s="168"/>
      <c r="U11" s="168"/>
      <c r="V11" s="168"/>
      <c r="W11" s="168"/>
      <c r="X11" s="168"/>
      <c r="Y11" s="168"/>
      <c r="Z11" s="168"/>
      <c r="AA11" s="168"/>
      <c r="AB11" s="168"/>
      <c r="AC11" s="168"/>
      <c r="AD11" s="168"/>
      <c r="AE11" s="168"/>
      <c r="AF11" s="168"/>
      <c r="AG11" s="168"/>
      <c r="AH11" s="168"/>
      <c r="AI11" s="168"/>
      <c r="AJ11" s="168"/>
      <c r="AK11" s="168"/>
    </row>
    <row r="12" spans="1:37" x14ac:dyDescent="0.25">
      <c r="A12" s="72" t="s">
        <v>278</v>
      </c>
      <c r="B12" s="74" t="s">
        <v>432</v>
      </c>
      <c r="C12" s="74"/>
      <c r="D12" s="168"/>
      <c r="E12" s="168"/>
      <c r="F12" s="168"/>
      <c r="G12" s="168"/>
      <c r="H12" s="168"/>
      <c r="I12" s="168"/>
      <c r="J12" s="168"/>
      <c r="K12" s="168"/>
      <c r="L12" s="168"/>
      <c r="M12" s="168"/>
      <c r="N12" s="168"/>
      <c r="O12" s="168"/>
      <c r="P12" s="168"/>
      <c r="Q12" s="168"/>
      <c r="R12" s="168"/>
      <c r="S12" s="168"/>
      <c r="T12" s="168"/>
      <c r="U12" s="168"/>
      <c r="V12" s="168"/>
      <c r="W12" s="168"/>
      <c r="X12" s="168"/>
      <c r="Y12" s="168"/>
      <c r="Z12" s="168"/>
      <c r="AA12" s="168"/>
      <c r="AB12" s="168"/>
      <c r="AC12" s="168"/>
      <c r="AD12" s="168"/>
      <c r="AE12" s="168"/>
      <c r="AF12" s="168"/>
      <c r="AG12" s="168"/>
      <c r="AH12" s="168"/>
      <c r="AI12" s="168"/>
      <c r="AJ12" s="168"/>
      <c r="AK12" s="168"/>
    </row>
    <row r="13" spans="1:37" x14ac:dyDescent="0.25">
      <c r="A13" s="72" t="s">
        <v>618</v>
      </c>
      <c r="B13" s="74">
        <v>2</v>
      </c>
      <c r="C13" s="74"/>
      <c r="D13" s="168"/>
      <c r="E13" s="168"/>
      <c r="F13" s="168"/>
      <c r="G13" s="168"/>
      <c r="H13" s="168"/>
      <c r="I13" s="168"/>
      <c r="J13" s="168"/>
      <c r="K13" s="168"/>
      <c r="L13" s="168"/>
      <c r="M13" s="168"/>
      <c r="N13" s="168"/>
      <c r="O13" s="168"/>
      <c r="P13" s="168"/>
      <c r="Q13" s="168"/>
      <c r="R13" s="168"/>
      <c r="S13" s="168"/>
      <c r="T13" s="168"/>
      <c r="U13" s="168"/>
      <c r="V13" s="168"/>
      <c r="W13" s="168"/>
      <c r="X13" s="168"/>
      <c r="Y13" s="168"/>
      <c r="Z13" s="168"/>
      <c r="AA13" s="168"/>
      <c r="AB13" s="168"/>
      <c r="AC13" s="168"/>
      <c r="AD13" s="168"/>
      <c r="AE13" s="168"/>
      <c r="AF13" s="168"/>
      <c r="AG13" s="168"/>
      <c r="AH13" s="168"/>
      <c r="AI13" s="168"/>
      <c r="AJ13" s="168"/>
      <c r="AK13" s="168"/>
    </row>
    <row r="14" spans="1:37" x14ac:dyDescent="0.25">
      <c r="A14" s="72" t="s">
        <v>280</v>
      </c>
      <c r="B14" s="74">
        <v>328</v>
      </c>
      <c r="C14" s="74"/>
      <c r="D14" s="168"/>
      <c r="E14" s="168"/>
      <c r="F14" s="168"/>
      <c r="G14" s="168"/>
      <c r="H14" s="168"/>
      <c r="I14" s="168"/>
      <c r="J14" s="168"/>
      <c r="K14" s="168"/>
      <c r="L14" s="168"/>
      <c r="M14" s="168"/>
      <c r="N14" s="168"/>
      <c r="O14" s="168"/>
      <c r="P14" s="168"/>
      <c r="Q14" s="168"/>
      <c r="R14" s="168"/>
      <c r="S14" s="168"/>
      <c r="T14" s="168"/>
      <c r="U14" s="168"/>
      <c r="V14" s="168"/>
      <c r="W14" s="168"/>
      <c r="X14" s="168"/>
      <c r="Y14" s="168"/>
      <c r="Z14" s="168"/>
      <c r="AA14" s="168"/>
      <c r="AB14" s="168"/>
      <c r="AC14" s="168"/>
      <c r="AD14" s="168"/>
      <c r="AE14" s="168"/>
      <c r="AF14" s="168"/>
      <c r="AG14" s="168"/>
      <c r="AH14" s="168"/>
      <c r="AI14" s="168"/>
      <c r="AJ14" s="168"/>
      <c r="AK14" s="168"/>
    </row>
    <row r="15" spans="1:37" x14ac:dyDescent="0.25">
      <c r="A15" s="72" t="s">
        <v>621</v>
      </c>
      <c r="B15" s="74">
        <v>328</v>
      </c>
      <c r="C15" s="74"/>
      <c r="D15" s="168"/>
      <c r="E15" s="168"/>
      <c r="F15" s="168"/>
      <c r="G15" s="168"/>
      <c r="H15" s="168"/>
      <c r="I15" s="168"/>
      <c r="J15" s="168"/>
      <c r="K15" s="168"/>
      <c r="L15" s="168"/>
      <c r="M15" s="168"/>
      <c r="N15" s="168"/>
      <c r="O15" s="168"/>
      <c r="P15" s="168"/>
      <c r="Q15" s="168"/>
      <c r="R15" s="168"/>
      <c r="S15" s="168"/>
      <c r="T15" s="168"/>
      <c r="U15" s="168"/>
      <c r="V15" s="168"/>
      <c r="W15" s="168"/>
      <c r="X15" s="168"/>
      <c r="Y15" s="168"/>
      <c r="Z15" s="168"/>
      <c r="AA15" s="168"/>
      <c r="AB15" s="168"/>
      <c r="AC15" s="168"/>
      <c r="AD15" s="168"/>
      <c r="AE15" s="168"/>
      <c r="AF15" s="168"/>
      <c r="AG15" s="168"/>
      <c r="AH15" s="168"/>
      <c r="AI15" s="168"/>
      <c r="AJ15" s="168"/>
      <c r="AK15" s="168"/>
    </row>
    <row r="16" spans="1:37" x14ac:dyDescent="0.25">
      <c r="A16" s="72" t="s">
        <v>282</v>
      </c>
      <c r="B16" s="74" t="s">
        <v>449</v>
      </c>
      <c r="C16" s="74"/>
      <c r="D16" s="168"/>
      <c r="E16" s="168"/>
      <c r="F16" s="168"/>
      <c r="G16" s="168"/>
      <c r="H16" s="168"/>
      <c r="I16" s="168"/>
      <c r="J16" s="168"/>
      <c r="K16" s="168"/>
      <c r="L16" s="168"/>
      <c r="M16" s="168"/>
      <c r="N16" s="168"/>
      <c r="O16" s="168"/>
      <c r="P16" s="168"/>
      <c r="Q16" s="168"/>
      <c r="R16" s="168"/>
      <c r="S16" s="168"/>
      <c r="T16" s="168"/>
      <c r="U16" s="168"/>
      <c r="V16" s="168"/>
      <c r="W16" s="168"/>
      <c r="X16" s="168"/>
      <c r="Y16" s="168"/>
      <c r="Z16" s="168"/>
      <c r="AA16" s="168"/>
      <c r="AB16" s="168"/>
      <c r="AC16" s="168"/>
      <c r="AD16" s="168"/>
      <c r="AE16" s="168"/>
      <c r="AF16" s="168"/>
      <c r="AG16" s="168"/>
      <c r="AH16" s="168"/>
      <c r="AI16" s="168"/>
      <c r="AJ16" s="168"/>
      <c r="AK16" s="168"/>
    </row>
    <row r="17" spans="1:37" x14ac:dyDescent="0.25">
      <c r="A17" s="79" t="s">
        <v>693</v>
      </c>
      <c r="B17" s="180"/>
      <c r="C17" s="180"/>
      <c r="D17" s="168"/>
      <c r="E17" s="168"/>
      <c r="F17" s="168"/>
      <c r="G17" s="168"/>
      <c r="H17" s="168"/>
      <c r="I17" s="168"/>
      <c r="J17" s="168"/>
      <c r="K17" s="168"/>
      <c r="L17" s="168"/>
      <c r="M17" s="168"/>
      <c r="N17" s="168"/>
      <c r="O17" s="168"/>
      <c r="P17" s="168"/>
      <c r="Q17" s="168"/>
      <c r="R17" s="168"/>
      <c r="S17" s="168"/>
      <c r="T17" s="168"/>
      <c r="U17" s="168"/>
      <c r="V17" s="168"/>
      <c r="W17" s="168"/>
      <c r="X17" s="168"/>
      <c r="Y17" s="168"/>
      <c r="Z17" s="168"/>
      <c r="AA17" s="168"/>
      <c r="AB17" s="168"/>
      <c r="AC17" s="168"/>
      <c r="AD17" s="168"/>
      <c r="AE17" s="168"/>
      <c r="AF17" s="168"/>
      <c r="AG17" s="168"/>
      <c r="AH17" s="168"/>
      <c r="AI17" s="168"/>
      <c r="AJ17" s="168"/>
      <c r="AK17" s="168"/>
    </row>
    <row r="18" spans="1:37" x14ac:dyDescent="0.25">
      <c r="A18" s="72" t="s">
        <v>284</v>
      </c>
      <c r="B18" s="181" t="str">
        <f>"24 May 2023"</f>
        <v>24 May 2023</v>
      </c>
      <c r="C18" s="181"/>
      <c r="D18" s="168"/>
      <c r="E18" s="168"/>
      <c r="F18" s="168"/>
      <c r="G18" s="168"/>
      <c r="H18" s="168"/>
      <c r="I18" s="168"/>
      <c r="J18" s="168"/>
      <c r="K18" s="168"/>
      <c r="L18" s="168"/>
      <c r="M18" s="168"/>
      <c r="N18" s="168"/>
      <c r="O18" s="168"/>
      <c r="P18" s="168"/>
      <c r="Q18" s="168"/>
      <c r="R18" s="168"/>
      <c r="S18" s="168"/>
      <c r="T18" s="168"/>
      <c r="U18" s="168"/>
      <c r="V18" s="168"/>
      <c r="W18" s="168"/>
      <c r="X18" s="168"/>
      <c r="Y18" s="168"/>
      <c r="Z18" s="168"/>
      <c r="AA18" s="168"/>
      <c r="AB18" s="168"/>
      <c r="AC18" s="168"/>
      <c r="AD18" s="168"/>
      <c r="AE18" s="168"/>
      <c r="AF18" s="168"/>
      <c r="AG18" s="168"/>
      <c r="AH18" s="168"/>
      <c r="AI18" s="168"/>
      <c r="AJ18" s="168"/>
      <c r="AK18" s="168"/>
    </row>
    <row r="19" spans="1:37" x14ac:dyDescent="0.25">
      <c r="A19" s="72" t="s">
        <v>285</v>
      </c>
      <c r="B19" s="181"/>
      <c r="C19" s="181"/>
      <c r="D19" s="168"/>
      <c r="E19" s="168"/>
      <c r="F19" s="168"/>
      <c r="G19" s="168"/>
      <c r="H19" s="168"/>
      <c r="I19" s="168"/>
      <c r="J19" s="168"/>
      <c r="K19" s="168"/>
      <c r="L19" s="168"/>
      <c r="M19" s="168"/>
      <c r="N19" s="168"/>
      <c r="O19" s="168"/>
      <c r="P19" s="168"/>
      <c r="Q19" s="168"/>
      <c r="R19" s="168"/>
      <c r="S19" s="168"/>
      <c r="T19" s="168"/>
      <c r="U19" s="168"/>
      <c r="V19" s="168"/>
      <c r="W19" s="168"/>
      <c r="X19" s="168"/>
      <c r="Y19" s="168"/>
      <c r="Z19" s="168"/>
      <c r="AA19" s="168"/>
      <c r="AB19" s="168"/>
      <c r="AC19" s="168"/>
      <c r="AD19" s="168"/>
      <c r="AE19" s="168"/>
      <c r="AF19" s="168"/>
      <c r="AG19" s="168"/>
      <c r="AH19" s="168"/>
      <c r="AI19" s="168"/>
      <c r="AJ19" s="168"/>
      <c r="AK19" s="168"/>
    </row>
    <row r="20" spans="1:37" x14ac:dyDescent="0.25">
      <c r="A20" s="72" t="s">
        <v>286</v>
      </c>
      <c r="B20" s="74" t="s">
        <v>294</v>
      </c>
      <c r="C20" s="74"/>
      <c r="D20" s="168"/>
      <c r="E20" s="168"/>
      <c r="F20" s="168"/>
      <c r="G20" s="168"/>
      <c r="H20" s="168"/>
      <c r="I20" s="168"/>
      <c r="J20" s="168"/>
      <c r="K20" s="168"/>
      <c r="L20" s="168"/>
      <c r="M20" s="168"/>
      <c r="N20" s="168"/>
      <c r="O20" s="168"/>
      <c r="P20" s="168"/>
      <c r="Q20" s="168"/>
      <c r="R20" s="168"/>
      <c r="S20" s="168"/>
      <c r="T20" s="168"/>
      <c r="U20" s="168"/>
      <c r="V20" s="168"/>
      <c r="W20" s="168"/>
      <c r="X20" s="168"/>
      <c r="Y20" s="168"/>
      <c r="Z20" s="168"/>
      <c r="AA20" s="168"/>
      <c r="AB20" s="168"/>
      <c r="AC20" s="168"/>
      <c r="AD20" s="168"/>
      <c r="AE20" s="168"/>
      <c r="AF20" s="168"/>
      <c r="AG20" s="168"/>
      <c r="AH20" s="168"/>
      <c r="AI20" s="168"/>
      <c r="AJ20" s="168"/>
      <c r="AK20" s="168"/>
    </row>
    <row r="21" spans="1:37" x14ac:dyDescent="0.25">
      <c r="A21" s="72" t="s">
        <v>287</v>
      </c>
      <c r="B21" s="74" t="s">
        <v>295</v>
      </c>
      <c r="C21" s="74"/>
      <c r="D21" s="168"/>
      <c r="E21" s="168"/>
      <c r="F21" s="168"/>
      <c r="G21" s="168"/>
      <c r="H21" s="168"/>
      <c r="I21" s="168"/>
      <c r="J21" s="168"/>
      <c r="K21" s="168"/>
      <c r="L21" s="168"/>
      <c r="M21" s="168"/>
      <c r="N21" s="168"/>
      <c r="O21" s="168"/>
      <c r="P21" s="168"/>
      <c r="Q21" s="168"/>
      <c r="R21" s="168"/>
      <c r="S21" s="168"/>
      <c r="T21" s="168"/>
      <c r="U21" s="168"/>
      <c r="V21" s="168"/>
      <c r="W21" s="168"/>
      <c r="X21" s="168"/>
      <c r="Y21" s="168"/>
      <c r="Z21" s="168"/>
      <c r="AA21" s="168"/>
      <c r="AB21" s="168"/>
      <c r="AC21" s="168"/>
      <c r="AD21" s="168"/>
      <c r="AE21" s="168"/>
      <c r="AF21" s="168"/>
      <c r="AG21" s="168"/>
      <c r="AH21" s="168"/>
      <c r="AI21" s="168"/>
      <c r="AJ21" s="168"/>
      <c r="AK21" s="168"/>
    </row>
    <row r="23" spans="1:37" x14ac:dyDescent="0.25">
      <c r="B23" s="84" t="str">
        <f>HYPERLINK("#'Factor List'!A1","Back to Factor List")</f>
        <v>Back to Factor List</v>
      </c>
    </row>
    <row r="24" spans="1:37" x14ac:dyDescent="0.25">
      <c r="B24" s="84" t="str">
        <f>HYPERLINK("#'Assumptions'!A1","Assumptions")</f>
        <v>Assumptions</v>
      </c>
    </row>
    <row r="26" spans="1:37" ht="13" x14ac:dyDescent="0.25">
      <c r="A26" s="80" t="s">
        <v>722</v>
      </c>
      <c r="B26" s="80">
        <v>25</v>
      </c>
      <c r="C26" s="80">
        <v>26</v>
      </c>
      <c r="D26" s="80">
        <v>27</v>
      </c>
      <c r="E26" s="80">
        <v>28</v>
      </c>
      <c r="F26" s="80">
        <v>29</v>
      </c>
      <c r="G26" s="80">
        <v>30</v>
      </c>
      <c r="H26" s="80">
        <v>31</v>
      </c>
      <c r="I26" s="80">
        <v>32</v>
      </c>
      <c r="J26" s="80">
        <v>33</v>
      </c>
      <c r="K26" s="80">
        <v>34</v>
      </c>
      <c r="L26" s="80">
        <v>35</v>
      </c>
      <c r="M26" s="80">
        <v>36</v>
      </c>
      <c r="N26" s="80">
        <v>37</v>
      </c>
      <c r="O26" s="80">
        <v>38</v>
      </c>
      <c r="P26" s="80">
        <v>39</v>
      </c>
      <c r="Q26" s="80">
        <v>40</v>
      </c>
      <c r="R26" s="80">
        <v>41</v>
      </c>
      <c r="S26" s="80">
        <v>42</v>
      </c>
      <c r="T26" s="80">
        <v>43</v>
      </c>
      <c r="U26" s="80">
        <v>44</v>
      </c>
      <c r="V26" s="80">
        <v>45</v>
      </c>
      <c r="W26" s="80">
        <v>46</v>
      </c>
      <c r="X26" s="80">
        <v>47</v>
      </c>
      <c r="Y26" s="80">
        <v>48</v>
      </c>
      <c r="Z26" s="80">
        <v>49</v>
      </c>
      <c r="AA26" s="80">
        <v>50</v>
      </c>
      <c r="AB26" s="80">
        <v>51</v>
      </c>
      <c r="AC26" s="80">
        <v>52</v>
      </c>
      <c r="AD26" s="80">
        <v>53</v>
      </c>
      <c r="AE26" s="80">
        <v>54</v>
      </c>
      <c r="AF26" s="80">
        <v>55</v>
      </c>
      <c r="AG26" s="80">
        <v>56</v>
      </c>
      <c r="AH26" s="80">
        <v>57</v>
      </c>
      <c r="AI26" s="80">
        <v>58</v>
      </c>
      <c r="AJ26" s="80">
        <v>59</v>
      </c>
      <c r="AK26" s="80">
        <v>60</v>
      </c>
    </row>
    <row r="27" spans="1:37" x14ac:dyDescent="0.25">
      <c r="A27" s="81">
        <v>0</v>
      </c>
      <c r="B27" s="82">
        <v>11.55</v>
      </c>
      <c r="C27" s="82">
        <v>11.72</v>
      </c>
      <c r="D27" s="82">
        <v>11.88</v>
      </c>
      <c r="E27" s="82">
        <v>12.05</v>
      </c>
      <c r="F27" s="82">
        <v>12.22</v>
      </c>
      <c r="G27" s="82">
        <v>12.4</v>
      </c>
      <c r="H27" s="82">
        <v>12.57</v>
      </c>
      <c r="I27" s="82">
        <v>12.75</v>
      </c>
      <c r="J27" s="82">
        <v>12.94</v>
      </c>
      <c r="K27" s="82">
        <v>13.12</v>
      </c>
      <c r="L27" s="82">
        <v>13.31</v>
      </c>
      <c r="M27" s="82">
        <v>13.5</v>
      </c>
      <c r="N27" s="82">
        <v>13.7</v>
      </c>
      <c r="O27" s="82">
        <v>13.9</v>
      </c>
      <c r="P27" s="82">
        <v>14.1</v>
      </c>
      <c r="Q27" s="82">
        <v>14.31</v>
      </c>
      <c r="R27" s="82">
        <v>14.52</v>
      </c>
      <c r="S27" s="82">
        <v>14.74</v>
      </c>
      <c r="T27" s="82">
        <v>14.96</v>
      </c>
      <c r="U27" s="82">
        <v>15.19</v>
      </c>
      <c r="V27" s="82">
        <v>15.42</v>
      </c>
      <c r="W27" s="82">
        <v>15.66</v>
      </c>
      <c r="X27" s="82">
        <v>15.9</v>
      </c>
      <c r="Y27" s="82">
        <v>16.149999999999999</v>
      </c>
      <c r="Z27" s="82">
        <v>16.41</v>
      </c>
      <c r="AA27" s="82">
        <v>16.670000000000002</v>
      </c>
      <c r="AB27" s="82">
        <v>16.940000000000001</v>
      </c>
      <c r="AC27" s="82">
        <v>17.22</v>
      </c>
      <c r="AD27" s="82">
        <v>17.510000000000002</v>
      </c>
      <c r="AE27" s="82">
        <v>17.809999999999999</v>
      </c>
      <c r="AF27" s="82">
        <v>18.12</v>
      </c>
      <c r="AG27" s="82">
        <v>18.43</v>
      </c>
      <c r="AH27" s="82">
        <v>18.760000000000002</v>
      </c>
      <c r="AI27" s="82">
        <v>19.11</v>
      </c>
      <c r="AJ27" s="82">
        <v>19.47</v>
      </c>
      <c r="AK27" s="82">
        <v>19.850000000000001</v>
      </c>
    </row>
    <row r="28" spans="1:37" x14ac:dyDescent="0.25">
      <c r="A28" s="81">
        <v>1</v>
      </c>
      <c r="B28" s="82">
        <v>11.57</v>
      </c>
      <c r="C28" s="82">
        <v>11.73</v>
      </c>
      <c r="D28" s="82">
        <v>11.9</v>
      </c>
      <c r="E28" s="82">
        <v>12.06</v>
      </c>
      <c r="F28" s="82">
        <v>12.24</v>
      </c>
      <c r="G28" s="82">
        <v>12.41</v>
      </c>
      <c r="H28" s="82">
        <v>12.59</v>
      </c>
      <c r="I28" s="82">
        <v>12.77</v>
      </c>
      <c r="J28" s="82">
        <v>12.95</v>
      </c>
      <c r="K28" s="82">
        <v>13.14</v>
      </c>
      <c r="L28" s="82">
        <v>13.33</v>
      </c>
      <c r="M28" s="82">
        <v>13.52</v>
      </c>
      <c r="N28" s="82">
        <v>13.72</v>
      </c>
      <c r="O28" s="82">
        <v>13.92</v>
      </c>
      <c r="P28" s="82">
        <v>14.12</v>
      </c>
      <c r="Q28" s="82">
        <v>14.33</v>
      </c>
      <c r="R28" s="82">
        <v>14.54</v>
      </c>
      <c r="S28" s="82">
        <v>14.76</v>
      </c>
      <c r="T28" s="82">
        <v>14.98</v>
      </c>
      <c r="U28" s="82">
        <v>15.21</v>
      </c>
      <c r="V28" s="82">
        <v>15.44</v>
      </c>
      <c r="W28" s="82">
        <v>15.68</v>
      </c>
      <c r="X28" s="82">
        <v>15.92</v>
      </c>
      <c r="Y28" s="82">
        <v>16.170000000000002</v>
      </c>
      <c r="Z28" s="82">
        <v>16.43</v>
      </c>
      <c r="AA28" s="82">
        <v>16.7</v>
      </c>
      <c r="AB28" s="82">
        <v>16.97</v>
      </c>
      <c r="AC28" s="82">
        <v>17.25</v>
      </c>
      <c r="AD28" s="82">
        <v>17.54</v>
      </c>
      <c r="AE28" s="82">
        <v>17.829999999999998</v>
      </c>
      <c r="AF28" s="82">
        <v>18.14</v>
      </c>
      <c r="AG28" s="82">
        <v>18.46</v>
      </c>
      <c r="AH28" s="82">
        <v>18.79</v>
      </c>
      <c r="AI28" s="82">
        <v>19.14</v>
      </c>
      <c r="AJ28" s="82">
        <v>19.5</v>
      </c>
      <c r="AK28" s="82"/>
    </row>
    <row r="29" spans="1:37" x14ac:dyDescent="0.25">
      <c r="A29" s="81">
        <v>2</v>
      </c>
      <c r="B29" s="82">
        <v>11.58</v>
      </c>
      <c r="C29" s="82">
        <v>11.74</v>
      </c>
      <c r="D29" s="82">
        <v>11.91</v>
      </c>
      <c r="E29" s="82">
        <v>12.08</v>
      </c>
      <c r="F29" s="82">
        <v>12.25</v>
      </c>
      <c r="G29" s="82">
        <v>12.42</v>
      </c>
      <c r="H29" s="82">
        <v>12.6</v>
      </c>
      <c r="I29" s="82">
        <v>12.78</v>
      </c>
      <c r="J29" s="82">
        <v>12.97</v>
      </c>
      <c r="K29" s="82">
        <v>13.15</v>
      </c>
      <c r="L29" s="82">
        <v>13.34</v>
      </c>
      <c r="M29" s="82">
        <v>13.54</v>
      </c>
      <c r="N29" s="82">
        <v>13.73</v>
      </c>
      <c r="O29" s="82">
        <v>13.93</v>
      </c>
      <c r="P29" s="82">
        <v>14.14</v>
      </c>
      <c r="Q29" s="82">
        <v>14.35</v>
      </c>
      <c r="R29" s="82">
        <v>14.56</v>
      </c>
      <c r="S29" s="82">
        <v>14.78</v>
      </c>
      <c r="T29" s="82">
        <v>15</v>
      </c>
      <c r="U29" s="82">
        <v>15.23</v>
      </c>
      <c r="V29" s="82">
        <v>15.46</v>
      </c>
      <c r="W29" s="82">
        <v>15.7</v>
      </c>
      <c r="X29" s="82">
        <v>15.94</v>
      </c>
      <c r="Y29" s="82">
        <v>16.2</v>
      </c>
      <c r="Z29" s="82">
        <v>16.45</v>
      </c>
      <c r="AA29" s="82">
        <v>16.72</v>
      </c>
      <c r="AB29" s="82">
        <v>16.989999999999998</v>
      </c>
      <c r="AC29" s="82">
        <v>17.27</v>
      </c>
      <c r="AD29" s="82">
        <v>17.559999999999999</v>
      </c>
      <c r="AE29" s="82">
        <v>17.86</v>
      </c>
      <c r="AF29" s="82">
        <v>18.170000000000002</v>
      </c>
      <c r="AG29" s="82">
        <v>18.489999999999998</v>
      </c>
      <c r="AH29" s="82">
        <v>18.82</v>
      </c>
      <c r="AI29" s="82">
        <v>19.170000000000002</v>
      </c>
      <c r="AJ29" s="82">
        <v>19.53</v>
      </c>
      <c r="AK29" s="82"/>
    </row>
    <row r="30" spans="1:37" x14ac:dyDescent="0.25">
      <c r="A30" s="81">
        <v>3</v>
      </c>
      <c r="B30" s="82">
        <v>11.59</v>
      </c>
      <c r="C30" s="82">
        <v>11.76</v>
      </c>
      <c r="D30" s="82">
        <v>11.92</v>
      </c>
      <c r="E30" s="82">
        <v>12.09</v>
      </c>
      <c r="F30" s="82">
        <v>12.26</v>
      </c>
      <c r="G30" s="82">
        <v>12.44</v>
      </c>
      <c r="H30" s="82">
        <v>12.62</v>
      </c>
      <c r="I30" s="82">
        <v>12.8</v>
      </c>
      <c r="J30" s="82">
        <v>12.98</v>
      </c>
      <c r="K30" s="82">
        <v>13.17</v>
      </c>
      <c r="L30" s="82">
        <v>13.36</v>
      </c>
      <c r="M30" s="82">
        <v>13.55</v>
      </c>
      <c r="N30" s="82">
        <v>13.75</v>
      </c>
      <c r="O30" s="82">
        <v>13.95</v>
      </c>
      <c r="P30" s="82">
        <v>14.16</v>
      </c>
      <c r="Q30" s="82">
        <v>14.37</v>
      </c>
      <c r="R30" s="82">
        <v>14.58</v>
      </c>
      <c r="S30" s="82">
        <v>14.8</v>
      </c>
      <c r="T30" s="82">
        <v>15.02</v>
      </c>
      <c r="U30" s="82">
        <v>15.25</v>
      </c>
      <c r="V30" s="82">
        <v>15.48</v>
      </c>
      <c r="W30" s="82">
        <v>15.72</v>
      </c>
      <c r="X30" s="82">
        <v>15.96</v>
      </c>
      <c r="Y30" s="82">
        <v>16.22</v>
      </c>
      <c r="Z30" s="82">
        <v>16.47</v>
      </c>
      <c r="AA30" s="82">
        <v>16.739999999999998</v>
      </c>
      <c r="AB30" s="82">
        <v>17.010000000000002</v>
      </c>
      <c r="AC30" s="82">
        <v>17.3</v>
      </c>
      <c r="AD30" s="82">
        <v>17.59</v>
      </c>
      <c r="AE30" s="82">
        <v>17.88</v>
      </c>
      <c r="AF30" s="82">
        <v>18.190000000000001</v>
      </c>
      <c r="AG30" s="82">
        <v>18.52</v>
      </c>
      <c r="AH30" s="82">
        <v>18.850000000000001</v>
      </c>
      <c r="AI30" s="82">
        <v>19.2</v>
      </c>
      <c r="AJ30" s="82">
        <v>19.559999999999999</v>
      </c>
      <c r="AK30" s="82"/>
    </row>
    <row r="31" spans="1:37" x14ac:dyDescent="0.25">
      <c r="A31" s="81">
        <v>4</v>
      </c>
      <c r="B31" s="82">
        <v>11.61</v>
      </c>
      <c r="C31" s="82">
        <v>11.77</v>
      </c>
      <c r="D31" s="82">
        <v>11.94</v>
      </c>
      <c r="E31" s="82">
        <v>12.11</v>
      </c>
      <c r="F31" s="82">
        <v>12.28</v>
      </c>
      <c r="G31" s="82">
        <v>12.45</v>
      </c>
      <c r="H31" s="82">
        <v>12.63</v>
      </c>
      <c r="I31" s="82">
        <v>12.81</v>
      </c>
      <c r="J31" s="82">
        <v>13</v>
      </c>
      <c r="K31" s="82">
        <v>13.18</v>
      </c>
      <c r="L31" s="82">
        <v>13.38</v>
      </c>
      <c r="M31" s="82">
        <v>13.57</v>
      </c>
      <c r="N31" s="82">
        <v>13.77</v>
      </c>
      <c r="O31" s="82">
        <v>13.97</v>
      </c>
      <c r="P31" s="82">
        <v>14.17</v>
      </c>
      <c r="Q31" s="82">
        <v>14.38</v>
      </c>
      <c r="R31" s="82">
        <v>14.6</v>
      </c>
      <c r="S31" s="82">
        <v>14.82</v>
      </c>
      <c r="T31" s="82">
        <v>15.04</v>
      </c>
      <c r="U31" s="82">
        <v>15.27</v>
      </c>
      <c r="V31" s="82">
        <v>15.5</v>
      </c>
      <c r="W31" s="82">
        <v>15.74</v>
      </c>
      <c r="X31" s="82">
        <v>15.99</v>
      </c>
      <c r="Y31" s="82">
        <v>16.239999999999998</v>
      </c>
      <c r="Z31" s="82">
        <v>16.5</v>
      </c>
      <c r="AA31" s="82">
        <v>16.760000000000002</v>
      </c>
      <c r="AB31" s="82">
        <v>17.04</v>
      </c>
      <c r="AC31" s="82">
        <v>17.32</v>
      </c>
      <c r="AD31" s="82">
        <v>17.61</v>
      </c>
      <c r="AE31" s="82">
        <v>17.91</v>
      </c>
      <c r="AF31" s="82">
        <v>18.22</v>
      </c>
      <c r="AG31" s="82">
        <v>18.54</v>
      </c>
      <c r="AH31" s="82">
        <v>18.88</v>
      </c>
      <c r="AI31" s="82">
        <v>19.23</v>
      </c>
      <c r="AJ31" s="82">
        <v>19.600000000000001</v>
      </c>
      <c r="AK31" s="82"/>
    </row>
    <row r="32" spans="1:37" x14ac:dyDescent="0.25">
      <c r="A32" s="81">
        <v>5</v>
      </c>
      <c r="B32" s="82">
        <v>11.62</v>
      </c>
      <c r="C32" s="82">
        <v>11.78</v>
      </c>
      <c r="D32" s="82">
        <v>11.95</v>
      </c>
      <c r="E32" s="82">
        <v>12.12</v>
      </c>
      <c r="F32" s="82">
        <v>12.29</v>
      </c>
      <c r="G32" s="82">
        <v>12.47</v>
      </c>
      <c r="H32" s="82">
        <v>12.65</v>
      </c>
      <c r="I32" s="82">
        <v>12.83</v>
      </c>
      <c r="J32" s="82">
        <v>13.01</v>
      </c>
      <c r="K32" s="82">
        <v>13.2</v>
      </c>
      <c r="L32" s="82">
        <v>13.39</v>
      </c>
      <c r="M32" s="82">
        <v>13.59</v>
      </c>
      <c r="N32" s="82">
        <v>13.78</v>
      </c>
      <c r="O32" s="82">
        <v>13.99</v>
      </c>
      <c r="P32" s="82">
        <v>14.19</v>
      </c>
      <c r="Q32" s="82">
        <v>14.4</v>
      </c>
      <c r="R32" s="82">
        <v>14.61</v>
      </c>
      <c r="S32" s="82">
        <v>14.83</v>
      </c>
      <c r="T32" s="82">
        <v>15.06</v>
      </c>
      <c r="U32" s="82">
        <v>15.29</v>
      </c>
      <c r="V32" s="82">
        <v>15.52</v>
      </c>
      <c r="W32" s="82">
        <v>15.76</v>
      </c>
      <c r="X32" s="82">
        <v>16.010000000000002</v>
      </c>
      <c r="Y32" s="82">
        <v>16.260000000000002</v>
      </c>
      <c r="Z32" s="82">
        <v>16.52</v>
      </c>
      <c r="AA32" s="82">
        <v>16.79</v>
      </c>
      <c r="AB32" s="82">
        <v>17.059999999999999</v>
      </c>
      <c r="AC32" s="82">
        <v>17.34</v>
      </c>
      <c r="AD32" s="82">
        <v>17.63</v>
      </c>
      <c r="AE32" s="82">
        <v>17.940000000000001</v>
      </c>
      <c r="AF32" s="82">
        <v>18.25</v>
      </c>
      <c r="AG32" s="82">
        <v>18.57</v>
      </c>
      <c r="AH32" s="82">
        <v>18.91</v>
      </c>
      <c r="AI32" s="82">
        <v>19.260000000000002</v>
      </c>
      <c r="AJ32" s="82">
        <v>19.63</v>
      </c>
      <c r="AK32" s="82"/>
    </row>
    <row r="33" spans="1:37" x14ac:dyDescent="0.25">
      <c r="A33" s="81">
        <v>6</v>
      </c>
      <c r="B33" s="82">
        <v>11.63</v>
      </c>
      <c r="C33" s="82">
        <v>11.8</v>
      </c>
      <c r="D33" s="82">
        <v>11.97</v>
      </c>
      <c r="E33" s="82">
        <v>12.14</v>
      </c>
      <c r="F33" s="82">
        <v>12.31</v>
      </c>
      <c r="G33" s="82">
        <v>12.48</v>
      </c>
      <c r="H33" s="82">
        <v>12.66</v>
      </c>
      <c r="I33" s="82">
        <v>12.84</v>
      </c>
      <c r="J33" s="82">
        <v>13.03</v>
      </c>
      <c r="K33" s="82">
        <v>13.22</v>
      </c>
      <c r="L33" s="82">
        <v>13.41</v>
      </c>
      <c r="M33" s="82">
        <v>13.6</v>
      </c>
      <c r="N33" s="82">
        <v>13.8</v>
      </c>
      <c r="O33" s="82">
        <v>14</v>
      </c>
      <c r="P33" s="82">
        <v>14.21</v>
      </c>
      <c r="Q33" s="82">
        <v>14.42</v>
      </c>
      <c r="R33" s="82">
        <v>14.63</v>
      </c>
      <c r="S33" s="82">
        <v>14.85</v>
      </c>
      <c r="T33" s="82">
        <v>15.08</v>
      </c>
      <c r="U33" s="82">
        <v>15.31</v>
      </c>
      <c r="V33" s="82">
        <v>15.54</v>
      </c>
      <c r="W33" s="82">
        <v>15.78</v>
      </c>
      <c r="X33" s="82">
        <v>16.03</v>
      </c>
      <c r="Y33" s="82">
        <v>16.28</v>
      </c>
      <c r="Z33" s="82">
        <v>16.54</v>
      </c>
      <c r="AA33" s="82">
        <v>16.809999999999999</v>
      </c>
      <c r="AB33" s="82">
        <v>17.079999999999998</v>
      </c>
      <c r="AC33" s="82">
        <v>17.37</v>
      </c>
      <c r="AD33" s="82">
        <v>17.66</v>
      </c>
      <c r="AE33" s="82">
        <v>17.96</v>
      </c>
      <c r="AF33" s="82">
        <v>18.27</v>
      </c>
      <c r="AG33" s="82">
        <v>18.600000000000001</v>
      </c>
      <c r="AH33" s="82">
        <v>18.940000000000001</v>
      </c>
      <c r="AI33" s="82">
        <v>19.29</v>
      </c>
      <c r="AJ33" s="82">
        <v>19.66</v>
      </c>
      <c r="AK33" s="82"/>
    </row>
    <row r="34" spans="1:37" x14ac:dyDescent="0.25">
      <c r="A34" s="81">
        <v>7</v>
      </c>
      <c r="B34" s="82">
        <v>11.65</v>
      </c>
      <c r="C34" s="82">
        <v>11.81</v>
      </c>
      <c r="D34" s="82">
        <v>11.98</v>
      </c>
      <c r="E34" s="82">
        <v>12.15</v>
      </c>
      <c r="F34" s="82">
        <v>12.32</v>
      </c>
      <c r="G34" s="82">
        <v>12.5</v>
      </c>
      <c r="H34" s="82">
        <v>12.68</v>
      </c>
      <c r="I34" s="82">
        <v>12.86</v>
      </c>
      <c r="J34" s="82">
        <v>13.04</v>
      </c>
      <c r="K34" s="82">
        <v>13.23</v>
      </c>
      <c r="L34" s="82">
        <v>13.42</v>
      </c>
      <c r="M34" s="82">
        <v>13.62</v>
      </c>
      <c r="N34" s="82">
        <v>13.82</v>
      </c>
      <c r="O34" s="82">
        <v>14.02</v>
      </c>
      <c r="P34" s="82">
        <v>14.23</v>
      </c>
      <c r="Q34" s="82">
        <v>14.44</v>
      </c>
      <c r="R34" s="82">
        <v>14.65</v>
      </c>
      <c r="S34" s="82">
        <v>14.87</v>
      </c>
      <c r="T34" s="82">
        <v>15.1</v>
      </c>
      <c r="U34" s="82">
        <v>15.32</v>
      </c>
      <c r="V34" s="82">
        <v>15.56</v>
      </c>
      <c r="W34" s="82">
        <v>15.8</v>
      </c>
      <c r="X34" s="82">
        <v>16.05</v>
      </c>
      <c r="Y34" s="82">
        <v>16.3</v>
      </c>
      <c r="Z34" s="82">
        <v>16.559999999999999</v>
      </c>
      <c r="AA34" s="82">
        <v>16.829999999999998</v>
      </c>
      <c r="AB34" s="82">
        <v>17.11</v>
      </c>
      <c r="AC34" s="82">
        <v>17.39</v>
      </c>
      <c r="AD34" s="82">
        <v>17.68</v>
      </c>
      <c r="AE34" s="82">
        <v>17.989999999999998</v>
      </c>
      <c r="AF34" s="82">
        <v>18.3</v>
      </c>
      <c r="AG34" s="82">
        <v>18.63</v>
      </c>
      <c r="AH34" s="82">
        <v>18.97</v>
      </c>
      <c r="AI34" s="82">
        <v>19.32</v>
      </c>
      <c r="AJ34" s="82">
        <v>19.690000000000001</v>
      </c>
      <c r="AK34" s="82"/>
    </row>
    <row r="35" spans="1:37" x14ac:dyDescent="0.25">
      <c r="A35" s="81">
        <v>8</v>
      </c>
      <c r="B35" s="82">
        <v>11.66</v>
      </c>
      <c r="C35" s="82">
        <v>11.83</v>
      </c>
      <c r="D35" s="82">
        <v>11.99</v>
      </c>
      <c r="E35" s="82">
        <v>12.16</v>
      </c>
      <c r="F35" s="82">
        <v>12.34</v>
      </c>
      <c r="G35" s="82">
        <v>12.51</v>
      </c>
      <c r="H35" s="82">
        <v>12.69</v>
      </c>
      <c r="I35" s="82">
        <v>12.87</v>
      </c>
      <c r="J35" s="82">
        <v>13.06</v>
      </c>
      <c r="K35" s="82">
        <v>13.25</v>
      </c>
      <c r="L35" s="82">
        <v>13.44</v>
      </c>
      <c r="M35" s="82">
        <v>13.64</v>
      </c>
      <c r="N35" s="82">
        <v>13.83</v>
      </c>
      <c r="O35" s="82">
        <v>14.04</v>
      </c>
      <c r="P35" s="82">
        <v>14.24</v>
      </c>
      <c r="Q35" s="82">
        <v>14.45</v>
      </c>
      <c r="R35" s="82">
        <v>14.67</v>
      </c>
      <c r="S35" s="82">
        <v>14.89</v>
      </c>
      <c r="T35" s="82">
        <v>15.11</v>
      </c>
      <c r="U35" s="82">
        <v>15.34</v>
      </c>
      <c r="V35" s="82">
        <v>15.58</v>
      </c>
      <c r="W35" s="82">
        <v>15.82</v>
      </c>
      <c r="X35" s="82">
        <v>16.07</v>
      </c>
      <c r="Y35" s="82">
        <v>16.32</v>
      </c>
      <c r="Z35" s="82">
        <v>16.579999999999998</v>
      </c>
      <c r="AA35" s="82">
        <v>16.850000000000001</v>
      </c>
      <c r="AB35" s="82">
        <v>17.13</v>
      </c>
      <c r="AC35" s="82">
        <v>17.41</v>
      </c>
      <c r="AD35" s="82">
        <v>17.71</v>
      </c>
      <c r="AE35" s="82">
        <v>18.010000000000002</v>
      </c>
      <c r="AF35" s="82">
        <v>18.329999999999998</v>
      </c>
      <c r="AG35" s="82">
        <v>18.649999999999999</v>
      </c>
      <c r="AH35" s="82">
        <v>18.989999999999998</v>
      </c>
      <c r="AI35" s="82">
        <v>19.350000000000001</v>
      </c>
      <c r="AJ35" s="82">
        <v>19.72</v>
      </c>
      <c r="AK35" s="82"/>
    </row>
    <row r="36" spans="1:37" x14ac:dyDescent="0.25">
      <c r="A36" s="81">
        <v>9</v>
      </c>
      <c r="B36" s="82">
        <v>11.67</v>
      </c>
      <c r="C36" s="82">
        <v>11.84</v>
      </c>
      <c r="D36" s="82">
        <v>12.01</v>
      </c>
      <c r="E36" s="82">
        <v>12.18</v>
      </c>
      <c r="F36" s="82">
        <v>12.35</v>
      </c>
      <c r="G36" s="82">
        <v>12.53</v>
      </c>
      <c r="H36" s="82">
        <v>12.71</v>
      </c>
      <c r="I36" s="82">
        <v>12.89</v>
      </c>
      <c r="J36" s="82">
        <v>13.07</v>
      </c>
      <c r="K36" s="82">
        <v>13.26</v>
      </c>
      <c r="L36" s="82">
        <v>13.46</v>
      </c>
      <c r="M36" s="82">
        <v>13.65</v>
      </c>
      <c r="N36" s="82">
        <v>13.85</v>
      </c>
      <c r="O36" s="82">
        <v>14.05</v>
      </c>
      <c r="P36" s="82">
        <v>14.26</v>
      </c>
      <c r="Q36" s="82">
        <v>14.47</v>
      </c>
      <c r="R36" s="82">
        <v>14.69</v>
      </c>
      <c r="S36" s="82">
        <v>14.91</v>
      </c>
      <c r="T36" s="82">
        <v>15.13</v>
      </c>
      <c r="U36" s="82">
        <v>15.36</v>
      </c>
      <c r="V36" s="82">
        <v>15.6</v>
      </c>
      <c r="W36" s="82">
        <v>15.84</v>
      </c>
      <c r="X36" s="82">
        <v>16.09</v>
      </c>
      <c r="Y36" s="82">
        <v>16.34</v>
      </c>
      <c r="Z36" s="82">
        <v>16.61</v>
      </c>
      <c r="AA36" s="82">
        <v>16.88</v>
      </c>
      <c r="AB36" s="82">
        <v>17.149999999999999</v>
      </c>
      <c r="AC36" s="82">
        <v>17.440000000000001</v>
      </c>
      <c r="AD36" s="82">
        <v>17.73</v>
      </c>
      <c r="AE36" s="82">
        <v>18.04</v>
      </c>
      <c r="AF36" s="82">
        <v>18.350000000000001</v>
      </c>
      <c r="AG36" s="82">
        <v>18.68</v>
      </c>
      <c r="AH36" s="82">
        <v>19.02</v>
      </c>
      <c r="AI36" s="82">
        <v>19.38</v>
      </c>
      <c r="AJ36" s="82">
        <v>19.75</v>
      </c>
      <c r="AK36" s="82"/>
    </row>
    <row r="37" spans="1:37" x14ac:dyDescent="0.25">
      <c r="A37" s="81">
        <v>10</v>
      </c>
      <c r="B37" s="82">
        <v>11.69</v>
      </c>
      <c r="C37" s="82">
        <v>11.85</v>
      </c>
      <c r="D37" s="82">
        <v>12.02</v>
      </c>
      <c r="E37" s="82">
        <v>12.19</v>
      </c>
      <c r="F37" s="82">
        <v>12.37</v>
      </c>
      <c r="G37" s="82">
        <v>12.54</v>
      </c>
      <c r="H37" s="82">
        <v>12.72</v>
      </c>
      <c r="I37" s="82">
        <v>12.9</v>
      </c>
      <c r="J37" s="82">
        <v>13.09</v>
      </c>
      <c r="K37" s="82">
        <v>13.28</v>
      </c>
      <c r="L37" s="82">
        <v>13.47</v>
      </c>
      <c r="M37" s="82">
        <v>13.67</v>
      </c>
      <c r="N37" s="82">
        <v>13.87</v>
      </c>
      <c r="O37" s="82">
        <v>14.07</v>
      </c>
      <c r="P37" s="82">
        <v>14.28</v>
      </c>
      <c r="Q37" s="82">
        <v>14.49</v>
      </c>
      <c r="R37" s="82">
        <v>14.71</v>
      </c>
      <c r="S37" s="82">
        <v>14.93</v>
      </c>
      <c r="T37" s="82">
        <v>15.15</v>
      </c>
      <c r="U37" s="82">
        <v>15.38</v>
      </c>
      <c r="V37" s="82">
        <v>15.62</v>
      </c>
      <c r="W37" s="82">
        <v>15.86</v>
      </c>
      <c r="X37" s="82">
        <v>16.11</v>
      </c>
      <c r="Y37" s="82">
        <v>16.37</v>
      </c>
      <c r="Z37" s="82">
        <v>16.63</v>
      </c>
      <c r="AA37" s="82">
        <v>16.899999999999999</v>
      </c>
      <c r="AB37" s="82">
        <v>17.18</v>
      </c>
      <c r="AC37" s="82">
        <v>17.46</v>
      </c>
      <c r="AD37" s="82">
        <v>17.760000000000002</v>
      </c>
      <c r="AE37" s="82">
        <v>18.059999999999999</v>
      </c>
      <c r="AF37" s="82">
        <v>18.38</v>
      </c>
      <c r="AG37" s="82">
        <v>18.71</v>
      </c>
      <c r="AH37" s="82">
        <v>19.05</v>
      </c>
      <c r="AI37" s="82">
        <v>19.41</v>
      </c>
      <c r="AJ37" s="82">
        <v>19.78</v>
      </c>
      <c r="AK37" s="82"/>
    </row>
    <row r="38" spans="1:37" x14ac:dyDescent="0.25">
      <c r="A38" s="81">
        <v>11</v>
      </c>
      <c r="B38" s="82">
        <v>11.7</v>
      </c>
      <c r="C38" s="82">
        <v>11.87</v>
      </c>
      <c r="D38" s="82">
        <v>12.04</v>
      </c>
      <c r="E38" s="82">
        <v>12.21</v>
      </c>
      <c r="F38" s="82">
        <v>12.38</v>
      </c>
      <c r="G38" s="82">
        <v>12.56</v>
      </c>
      <c r="H38" s="82">
        <v>12.74</v>
      </c>
      <c r="I38" s="82">
        <v>12.92</v>
      </c>
      <c r="J38" s="82">
        <v>13.11</v>
      </c>
      <c r="K38" s="82">
        <v>13.3</v>
      </c>
      <c r="L38" s="82">
        <v>13.49</v>
      </c>
      <c r="M38" s="82">
        <v>13.68</v>
      </c>
      <c r="N38" s="82">
        <v>13.88</v>
      </c>
      <c r="O38" s="82">
        <v>14.09</v>
      </c>
      <c r="P38" s="82">
        <v>14.3</v>
      </c>
      <c r="Q38" s="82">
        <v>14.51</v>
      </c>
      <c r="R38" s="82">
        <v>14.72</v>
      </c>
      <c r="S38" s="82">
        <v>14.94</v>
      </c>
      <c r="T38" s="82">
        <v>15.17</v>
      </c>
      <c r="U38" s="82">
        <v>15.4</v>
      </c>
      <c r="V38" s="82">
        <v>15.64</v>
      </c>
      <c r="W38" s="82">
        <v>15.88</v>
      </c>
      <c r="X38" s="82">
        <v>16.13</v>
      </c>
      <c r="Y38" s="82">
        <v>16.39</v>
      </c>
      <c r="Z38" s="82">
        <v>16.649999999999999</v>
      </c>
      <c r="AA38" s="82">
        <v>16.920000000000002</v>
      </c>
      <c r="AB38" s="82">
        <v>17.2</v>
      </c>
      <c r="AC38" s="82">
        <v>17.489999999999998</v>
      </c>
      <c r="AD38" s="82">
        <v>17.78</v>
      </c>
      <c r="AE38" s="82">
        <v>18.09</v>
      </c>
      <c r="AF38" s="82">
        <v>18.41</v>
      </c>
      <c r="AG38" s="82">
        <v>18.739999999999998</v>
      </c>
      <c r="AH38" s="82">
        <v>19.079999999999998</v>
      </c>
      <c r="AI38" s="82">
        <v>19.440000000000001</v>
      </c>
      <c r="AJ38" s="82">
        <v>19.82</v>
      </c>
      <c r="AK38" s="82"/>
    </row>
    <row r="39" spans="1:37" x14ac:dyDescent="0.25">
      <c r="A39"/>
      <c r="B39"/>
    </row>
    <row r="40" spans="1:37" x14ac:dyDescent="0.25">
      <c r="A40"/>
      <c r="B40"/>
    </row>
    <row r="41" spans="1:37" x14ac:dyDescent="0.25">
      <c r="A41"/>
      <c r="B41"/>
    </row>
    <row r="42" spans="1:37" x14ac:dyDescent="0.25">
      <c r="A42"/>
      <c r="B42"/>
    </row>
    <row r="43" spans="1:37" x14ac:dyDescent="0.25">
      <c r="A43"/>
      <c r="B43"/>
    </row>
    <row r="44" spans="1:37" ht="39.65" customHeight="1" x14ac:dyDescent="0.25">
      <c r="A44"/>
      <c r="B44"/>
    </row>
    <row r="45" spans="1:37" x14ac:dyDescent="0.25">
      <c r="A45"/>
      <c r="B45"/>
    </row>
    <row r="46" spans="1:37" ht="27.65" customHeight="1" x14ac:dyDescent="0.25">
      <c r="A46"/>
      <c r="B46"/>
    </row>
    <row r="47" spans="1:37" x14ac:dyDescent="0.25">
      <c r="A47"/>
      <c r="B47"/>
    </row>
    <row r="48" spans="1:37"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row r="59" spans="1:2" x14ac:dyDescent="0.25">
      <c r="A59"/>
      <c r="B59"/>
    </row>
    <row r="60" spans="1:2" x14ac:dyDescent="0.25">
      <c r="A60"/>
      <c r="B60"/>
    </row>
    <row r="61" spans="1:2" x14ac:dyDescent="0.25">
      <c r="A61"/>
      <c r="B61"/>
    </row>
    <row r="62" spans="1:2" x14ac:dyDescent="0.25">
      <c r="A62"/>
      <c r="B62"/>
    </row>
    <row r="63" spans="1:2" x14ac:dyDescent="0.25">
      <c r="A63"/>
      <c r="B63"/>
    </row>
    <row r="64" spans="1:2" x14ac:dyDescent="0.25">
      <c r="A64"/>
      <c r="B64"/>
    </row>
    <row r="65" spans="1:2" x14ac:dyDescent="0.25">
      <c r="A65"/>
      <c r="B65"/>
    </row>
  </sheetData>
  <sheetProtection algorithmName="SHA-512" hashValue="qxdXmYeJ2xJKntL6bkLrZeA+a+otcoeRPLz+qNT4a6Fkro9GYLSedoVZel+yvRLglj8RebApPhq/mYOcYnfLIg==" saltValue="UYTYhDKnBfEYuIQSTw4Ntg==" spinCount="100000" sheet="1" objects="1" scenarios="1"/>
  <conditionalFormatting sqref="A6:A21">
    <cfRule type="expression" dxfId="475" priority="7" stopIfTrue="1">
      <formula>MOD(ROW(),2)=0</formula>
    </cfRule>
    <cfRule type="expression" dxfId="474" priority="8" stopIfTrue="1">
      <formula>MOD(ROW(),2)&lt;&gt;0</formula>
    </cfRule>
  </conditionalFormatting>
  <conditionalFormatting sqref="A26:A38">
    <cfRule type="expression" dxfId="473" priority="9" stopIfTrue="1">
      <formula>MOD(ROW(),2)=0</formula>
    </cfRule>
    <cfRule type="expression" dxfId="472" priority="10" stopIfTrue="1">
      <formula>MOD(ROW(),2)&lt;&gt;0</formula>
    </cfRule>
  </conditionalFormatting>
  <conditionalFormatting sqref="B6:AK21">
    <cfRule type="expression" dxfId="471" priority="1" stopIfTrue="1">
      <formula>MOD(ROW(),2)=0</formula>
    </cfRule>
    <cfRule type="expression" dxfId="470" priority="2" stopIfTrue="1">
      <formula>MOD(ROW(),2)&lt;&gt;0</formula>
    </cfRule>
  </conditionalFormatting>
  <conditionalFormatting sqref="B26:AK38">
    <cfRule type="expression" dxfId="469" priority="11" stopIfTrue="1">
      <formula>MOD(ROW(),2)=0</formula>
    </cfRule>
    <cfRule type="expression" dxfId="468" priority="12"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codeName="Sheet77"/>
  <dimension ref="A1:L65"/>
  <sheetViews>
    <sheetView showGridLines="0" zoomScale="85" zoomScaleNormal="85" workbookViewId="0">
      <selection activeCell="I26" sqref="I26"/>
    </sheetView>
  </sheetViews>
  <sheetFormatPr defaultColWidth="10" defaultRowHeight="12.5" x14ac:dyDescent="0.25"/>
  <cols>
    <col min="1" max="1" width="31.54296875" style="27" customWidth="1"/>
    <col min="2" max="12" width="22.54296875" style="27" customWidth="1"/>
    <col min="13" max="16384" width="10" style="27"/>
  </cols>
  <sheetData>
    <row r="1" spans="1:12" ht="20" x14ac:dyDescent="0.4">
      <c r="A1" s="39" t="s">
        <v>0</v>
      </c>
      <c r="B1" s="40"/>
      <c r="C1" s="40"/>
      <c r="D1" s="40"/>
      <c r="E1" s="40"/>
      <c r="F1" s="40"/>
      <c r="G1" s="40"/>
      <c r="H1" s="40"/>
      <c r="I1" s="40"/>
      <c r="L1" s="84"/>
    </row>
    <row r="2" spans="1:12" ht="15.5" x14ac:dyDescent="0.35">
      <c r="A2" s="41" t="str">
        <f>IF(title="&gt; Enter workbook title here","Enter workbook title in Cover sheet",title)</f>
        <v>Police_EW - Consolidated Factor Spreadsheet</v>
      </c>
      <c r="B2" s="42"/>
      <c r="C2" s="42"/>
      <c r="D2" s="42"/>
      <c r="E2" s="42"/>
      <c r="F2" s="42"/>
      <c r="G2" s="42"/>
      <c r="H2" s="42"/>
      <c r="I2" s="42"/>
    </row>
    <row r="3" spans="1:12" ht="15.5" x14ac:dyDescent="0.35">
      <c r="A3" s="43" t="str">
        <f>TABLE_FACTOR_TYPE_1&amp;" - x-"&amp;TABLE_SERIES_NUMBER_1</f>
        <v>Pension Debit - x-329</v>
      </c>
      <c r="B3" s="42"/>
      <c r="C3" s="42"/>
      <c r="D3" s="42"/>
      <c r="E3" s="42"/>
      <c r="F3" s="42"/>
      <c r="G3" s="42"/>
      <c r="H3" s="42"/>
      <c r="I3" s="42"/>
    </row>
    <row r="4" spans="1:12" x14ac:dyDescent="0.25">
      <c r="A4" s="44"/>
    </row>
    <row r="6" spans="1:12" ht="13" x14ac:dyDescent="0.3">
      <c r="A6" s="171" t="s">
        <v>610</v>
      </c>
      <c r="B6" s="73" t="s">
        <v>611</v>
      </c>
      <c r="C6" s="73"/>
      <c r="D6" s="168"/>
      <c r="E6" s="168"/>
      <c r="F6" s="168"/>
      <c r="G6" s="168"/>
      <c r="H6" s="168"/>
      <c r="I6" s="168"/>
      <c r="J6" s="168"/>
      <c r="K6" s="168"/>
      <c r="L6" s="168"/>
    </row>
    <row r="7" spans="1:12" x14ac:dyDescent="0.25">
      <c r="A7" s="72" t="s">
        <v>274</v>
      </c>
      <c r="B7" s="74" t="s">
        <v>72</v>
      </c>
      <c r="C7" s="74"/>
      <c r="D7" s="168"/>
      <c r="E7" s="168"/>
      <c r="F7" s="168"/>
      <c r="G7" s="168"/>
      <c r="H7" s="168"/>
      <c r="I7" s="168"/>
      <c r="J7" s="168"/>
      <c r="K7" s="168"/>
      <c r="L7" s="168"/>
    </row>
    <row r="8" spans="1:12" x14ac:dyDescent="0.25">
      <c r="A8" s="72" t="s">
        <v>275</v>
      </c>
      <c r="B8" s="74">
        <v>1987</v>
      </c>
      <c r="C8" s="74"/>
      <c r="D8" s="168"/>
      <c r="E8" s="168"/>
      <c r="F8" s="168"/>
      <c r="G8" s="168"/>
      <c r="H8" s="168"/>
      <c r="I8" s="168"/>
      <c r="J8" s="168"/>
      <c r="K8" s="168"/>
      <c r="L8" s="168"/>
    </row>
    <row r="9" spans="1:12" x14ac:dyDescent="0.25">
      <c r="A9" s="72" t="s">
        <v>276</v>
      </c>
      <c r="B9" s="74" t="s">
        <v>422</v>
      </c>
      <c r="C9" s="74"/>
      <c r="D9" s="168"/>
      <c r="E9" s="168"/>
      <c r="F9" s="168"/>
      <c r="G9" s="168"/>
      <c r="H9" s="168"/>
      <c r="I9" s="168"/>
      <c r="J9" s="168"/>
      <c r="K9" s="168"/>
      <c r="L9" s="168"/>
    </row>
    <row r="10" spans="1:12" ht="25" x14ac:dyDescent="0.25">
      <c r="A10" s="72" t="s">
        <v>6</v>
      </c>
      <c r="B10" s="74" t="s">
        <v>431</v>
      </c>
      <c r="C10" s="74"/>
      <c r="D10" s="168"/>
      <c r="E10" s="168"/>
      <c r="F10" s="168"/>
      <c r="G10" s="168"/>
      <c r="H10" s="168"/>
      <c r="I10" s="168"/>
      <c r="J10" s="168"/>
      <c r="K10" s="168"/>
      <c r="L10" s="168"/>
    </row>
    <row r="11" spans="1:12" x14ac:dyDescent="0.25">
      <c r="A11" s="72" t="s">
        <v>277</v>
      </c>
      <c r="B11" s="74" t="s">
        <v>424</v>
      </c>
      <c r="C11" s="74"/>
      <c r="D11" s="168"/>
      <c r="E11" s="168"/>
      <c r="F11" s="168"/>
      <c r="G11" s="168"/>
      <c r="H11" s="168"/>
      <c r="I11" s="168"/>
      <c r="J11" s="168"/>
      <c r="K11" s="168"/>
      <c r="L11" s="168"/>
    </row>
    <row r="12" spans="1:12" x14ac:dyDescent="0.25">
      <c r="A12" s="72" t="s">
        <v>278</v>
      </c>
      <c r="B12" s="74" t="s">
        <v>432</v>
      </c>
      <c r="C12" s="74"/>
      <c r="D12" s="168"/>
      <c r="E12" s="168"/>
      <c r="F12" s="168"/>
      <c r="G12" s="168"/>
      <c r="H12" s="168"/>
      <c r="I12" s="168"/>
      <c r="J12" s="168"/>
      <c r="K12" s="168"/>
      <c r="L12" s="168"/>
    </row>
    <row r="13" spans="1:12" x14ac:dyDescent="0.25">
      <c r="A13" s="72" t="s">
        <v>618</v>
      </c>
      <c r="B13" s="74">
        <v>2</v>
      </c>
      <c r="C13" s="74"/>
      <c r="D13" s="168"/>
      <c r="E13" s="168"/>
      <c r="F13" s="168"/>
      <c r="G13" s="168"/>
      <c r="H13" s="168"/>
      <c r="I13" s="168"/>
      <c r="J13" s="168"/>
      <c r="K13" s="168"/>
      <c r="L13" s="168"/>
    </row>
    <row r="14" spans="1:12" x14ac:dyDescent="0.25">
      <c r="A14" s="72" t="s">
        <v>280</v>
      </c>
      <c r="B14" s="74">
        <v>329</v>
      </c>
      <c r="C14" s="74"/>
      <c r="D14" s="168"/>
      <c r="E14" s="168"/>
      <c r="F14" s="168"/>
      <c r="G14" s="168"/>
      <c r="H14" s="168"/>
      <c r="I14" s="168"/>
      <c r="J14" s="168"/>
      <c r="K14" s="168"/>
      <c r="L14" s="168"/>
    </row>
    <row r="15" spans="1:12" x14ac:dyDescent="0.25">
      <c r="A15" s="72" t="s">
        <v>621</v>
      </c>
      <c r="B15" s="74">
        <v>329</v>
      </c>
      <c r="C15" s="74"/>
      <c r="D15" s="168"/>
      <c r="E15" s="168"/>
      <c r="F15" s="168"/>
      <c r="G15" s="168"/>
      <c r="H15" s="168"/>
      <c r="I15" s="168"/>
      <c r="J15" s="168"/>
      <c r="K15" s="168"/>
      <c r="L15" s="168"/>
    </row>
    <row r="16" spans="1:12" x14ac:dyDescent="0.25">
      <c r="A16" s="72" t="s">
        <v>282</v>
      </c>
      <c r="B16" s="74" t="s">
        <v>451</v>
      </c>
      <c r="C16" s="74"/>
      <c r="D16" s="168"/>
      <c r="E16" s="168"/>
      <c r="F16" s="168"/>
      <c r="G16" s="168"/>
      <c r="H16" s="168"/>
      <c r="I16" s="168"/>
      <c r="J16" s="168"/>
      <c r="K16" s="168"/>
      <c r="L16" s="168"/>
    </row>
    <row r="17" spans="1:12" x14ac:dyDescent="0.25">
      <c r="A17" s="79" t="s">
        <v>693</v>
      </c>
      <c r="B17" s="180"/>
      <c r="C17" s="180"/>
      <c r="D17" s="168"/>
      <c r="E17" s="168"/>
      <c r="F17" s="168"/>
      <c r="G17" s="168"/>
      <c r="H17" s="168"/>
      <c r="I17" s="168"/>
      <c r="J17" s="168"/>
      <c r="K17" s="168"/>
      <c r="L17" s="168"/>
    </row>
    <row r="18" spans="1:12" x14ac:dyDescent="0.25">
      <c r="A18" s="72" t="s">
        <v>284</v>
      </c>
      <c r="B18" s="181" t="str">
        <f>"24 May 2023"</f>
        <v>24 May 2023</v>
      </c>
      <c r="C18" s="181"/>
      <c r="D18" s="168"/>
      <c r="E18" s="168"/>
      <c r="F18" s="168"/>
      <c r="G18" s="168"/>
      <c r="H18" s="168"/>
      <c r="I18" s="168"/>
      <c r="J18" s="168"/>
      <c r="K18" s="168"/>
      <c r="L18" s="168"/>
    </row>
    <row r="19" spans="1:12" x14ac:dyDescent="0.25">
      <c r="A19" s="72" t="s">
        <v>285</v>
      </c>
      <c r="B19" s="181"/>
      <c r="C19" s="181"/>
      <c r="D19" s="168"/>
      <c r="E19" s="168"/>
      <c r="F19" s="168"/>
      <c r="G19" s="168"/>
      <c r="H19" s="168"/>
      <c r="I19" s="168"/>
      <c r="J19" s="168"/>
      <c r="K19" s="168"/>
      <c r="L19" s="168"/>
    </row>
    <row r="20" spans="1:12" x14ac:dyDescent="0.25">
      <c r="A20" s="72" t="s">
        <v>286</v>
      </c>
      <c r="B20" s="74" t="s">
        <v>294</v>
      </c>
      <c r="C20" s="74"/>
      <c r="D20" s="168"/>
      <c r="E20" s="168"/>
      <c r="F20" s="168"/>
      <c r="G20" s="168"/>
      <c r="H20" s="168"/>
      <c r="I20" s="168"/>
      <c r="J20" s="168"/>
      <c r="K20" s="168"/>
      <c r="L20" s="168"/>
    </row>
    <row r="21" spans="1:12" x14ac:dyDescent="0.25">
      <c r="A21" s="72" t="s">
        <v>287</v>
      </c>
      <c r="B21" s="74" t="s">
        <v>295</v>
      </c>
      <c r="C21" s="74"/>
      <c r="D21" s="168"/>
      <c r="E21" s="168"/>
      <c r="F21" s="168"/>
      <c r="G21" s="168"/>
      <c r="H21" s="168"/>
      <c r="I21" s="168"/>
      <c r="J21" s="168"/>
      <c r="K21" s="168"/>
      <c r="L21" s="168"/>
    </row>
    <row r="23" spans="1:12" x14ac:dyDescent="0.25">
      <c r="B23" s="84" t="str">
        <f>HYPERLINK("#'Factor List'!A1","Back to Factor List")</f>
        <v>Back to Factor List</v>
      </c>
    </row>
    <row r="24" spans="1:12" x14ac:dyDescent="0.25">
      <c r="B24" s="84" t="str">
        <f>HYPERLINK("#'Assumptions'!A1","Assumptions")</f>
        <v>Assumptions</v>
      </c>
    </row>
    <row r="26" spans="1:12" ht="13" x14ac:dyDescent="0.25">
      <c r="A26" s="80" t="s">
        <v>722</v>
      </c>
      <c r="B26" s="80">
        <v>55</v>
      </c>
      <c r="C26" s="80">
        <v>56</v>
      </c>
      <c r="D26" s="80">
        <v>57</v>
      </c>
      <c r="E26" s="80">
        <v>58</v>
      </c>
      <c r="F26" s="80">
        <v>59</v>
      </c>
      <c r="G26" s="80">
        <v>60</v>
      </c>
      <c r="H26" s="80">
        <v>61</v>
      </c>
      <c r="I26" s="80">
        <v>62</v>
      </c>
      <c r="J26" s="80">
        <v>63</v>
      </c>
      <c r="K26" s="80">
        <v>64</v>
      </c>
      <c r="L26" s="80">
        <v>65</v>
      </c>
    </row>
    <row r="27" spans="1:12" x14ac:dyDescent="0.25">
      <c r="A27" s="81">
        <v>0</v>
      </c>
      <c r="B27" s="82">
        <v>24.42</v>
      </c>
      <c r="C27" s="82">
        <v>23.83</v>
      </c>
      <c r="D27" s="82">
        <v>23.24</v>
      </c>
      <c r="E27" s="82">
        <v>22.64</v>
      </c>
      <c r="F27" s="82">
        <v>22.03</v>
      </c>
      <c r="G27" s="82">
        <v>21.42</v>
      </c>
      <c r="H27" s="82">
        <v>20.8</v>
      </c>
      <c r="I27" s="82">
        <v>20.170000000000002</v>
      </c>
      <c r="J27" s="82">
        <v>19.54</v>
      </c>
      <c r="K27" s="82">
        <v>18.91</v>
      </c>
      <c r="L27" s="82">
        <v>18.27</v>
      </c>
    </row>
    <row r="28" spans="1:12" x14ac:dyDescent="0.25">
      <c r="A28" s="81">
        <v>1</v>
      </c>
      <c r="B28" s="82">
        <v>24.37</v>
      </c>
      <c r="C28" s="82">
        <v>23.78</v>
      </c>
      <c r="D28" s="82">
        <v>23.19</v>
      </c>
      <c r="E28" s="82">
        <v>22.59</v>
      </c>
      <c r="F28" s="82">
        <v>21.98</v>
      </c>
      <c r="G28" s="82">
        <v>21.37</v>
      </c>
      <c r="H28" s="82">
        <v>20.75</v>
      </c>
      <c r="I28" s="82">
        <v>20.12</v>
      </c>
      <c r="J28" s="82">
        <v>19.489999999999998</v>
      </c>
      <c r="K28" s="82">
        <v>18.850000000000001</v>
      </c>
      <c r="L28" s="82"/>
    </row>
    <row r="29" spans="1:12" x14ac:dyDescent="0.25">
      <c r="A29" s="81">
        <v>2</v>
      </c>
      <c r="B29" s="82">
        <v>24.32</v>
      </c>
      <c r="C29" s="82">
        <v>23.73</v>
      </c>
      <c r="D29" s="82">
        <v>23.14</v>
      </c>
      <c r="E29" s="82">
        <v>22.54</v>
      </c>
      <c r="F29" s="82">
        <v>21.93</v>
      </c>
      <c r="G29" s="82">
        <v>21.31</v>
      </c>
      <c r="H29" s="82">
        <v>20.69</v>
      </c>
      <c r="I29" s="82">
        <v>20.07</v>
      </c>
      <c r="J29" s="82">
        <v>19.43</v>
      </c>
      <c r="K29" s="82">
        <v>18.8</v>
      </c>
      <c r="L29" s="82"/>
    </row>
    <row r="30" spans="1:12" x14ac:dyDescent="0.25">
      <c r="A30" s="81">
        <v>3</v>
      </c>
      <c r="B30" s="82">
        <v>24.27</v>
      </c>
      <c r="C30" s="82">
        <v>23.68</v>
      </c>
      <c r="D30" s="82">
        <v>23.09</v>
      </c>
      <c r="E30" s="82">
        <v>22.49</v>
      </c>
      <c r="F30" s="82">
        <v>21.88</v>
      </c>
      <c r="G30" s="82">
        <v>21.26</v>
      </c>
      <c r="H30" s="82">
        <v>20.64</v>
      </c>
      <c r="I30" s="82">
        <v>20.010000000000002</v>
      </c>
      <c r="J30" s="82">
        <v>19.38</v>
      </c>
      <c r="K30" s="82">
        <v>18.75</v>
      </c>
      <c r="L30" s="82"/>
    </row>
    <row r="31" spans="1:12" x14ac:dyDescent="0.25">
      <c r="A31" s="81">
        <v>4</v>
      </c>
      <c r="B31" s="82">
        <v>24.22</v>
      </c>
      <c r="C31" s="82">
        <v>23.63</v>
      </c>
      <c r="D31" s="82">
        <v>23.04</v>
      </c>
      <c r="E31" s="82">
        <v>22.44</v>
      </c>
      <c r="F31" s="82">
        <v>21.83</v>
      </c>
      <c r="G31" s="82">
        <v>21.21</v>
      </c>
      <c r="H31" s="82">
        <v>20.59</v>
      </c>
      <c r="I31" s="82">
        <v>19.96</v>
      </c>
      <c r="J31" s="82">
        <v>19.329999999999998</v>
      </c>
      <c r="K31" s="82">
        <v>18.690000000000001</v>
      </c>
      <c r="L31" s="82"/>
    </row>
    <row r="32" spans="1:12" x14ac:dyDescent="0.25">
      <c r="A32" s="81">
        <v>5</v>
      </c>
      <c r="B32" s="82">
        <v>24.17</v>
      </c>
      <c r="C32" s="82">
        <v>23.58</v>
      </c>
      <c r="D32" s="82">
        <v>22.99</v>
      </c>
      <c r="E32" s="82">
        <v>22.39</v>
      </c>
      <c r="F32" s="82">
        <v>21.78</v>
      </c>
      <c r="G32" s="82">
        <v>21.16</v>
      </c>
      <c r="H32" s="82">
        <v>20.54</v>
      </c>
      <c r="I32" s="82">
        <v>19.91</v>
      </c>
      <c r="J32" s="82">
        <v>19.28</v>
      </c>
      <c r="K32" s="82">
        <v>18.64</v>
      </c>
      <c r="L32" s="82"/>
    </row>
    <row r="33" spans="1:12" x14ac:dyDescent="0.25">
      <c r="A33" s="81">
        <v>6</v>
      </c>
      <c r="B33" s="82">
        <v>24.12</v>
      </c>
      <c r="C33" s="82">
        <v>23.53</v>
      </c>
      <c r="D33" s="82">
        <v>22.94</v>
      </c>
      <c r="E33" s="82">
        <v>22.33</v>
      </c>
      <c r="F33" s="82">
        <v>21.72</v>
      </c>
      <c r="G33" s="82">
        <v>21.11</v>
      </c>
      <c r="H33" s="82">
        <v>20.48</v>
      </c>
      <c r="I33" s="82">
        <v>19.86</v>
      </c>
      <c r="J33" s="82">
        <v>19.22</v>
      </c>
      <c r="K33" s="82">
        <v>18.59</v>
      </c>
      <c r="L33" s="82"/>
    </row>
    <row r="34" spans="1:12" x14ac:dyDescent="0.25">
      <c r="A34" s="81">
        <v>7</v>
      </c>
      <c r="B34" s="82">
        <v>24.08</v>
      </c>
      <c r="C34" s="82">
        <v>23.49</v>
      </c>
      <c r="D34" s="82">
        <v>22.89</v>
      </c>
      <c r="E34" s="82">
        <v>22.28</v>
      </c>
      <c r="F34" s="82">
        <v>21.67</v>
      </c>
      <c r="G34" s="82">
        <v>21.06</v>
      </c>
      <c r="H34" s="82">
        <v>20.43</v>
      </c>
      <c r="I34" s="82">
        <v>19.8</v>
      </c>
      <c r="J34" s="82">
        <v>19.170000000000002</v>
      </c>
      <c r="K34" s="82">
        <v>18.53</v>
      </c>
      <c r="L34" s="82"/>
    </row>
    <row r="35" spans="1:12" x14ac:dyDescent="0.25">
      <c r="A35" s="81">
        <v>8</v>
      </c>
      <c r="B35" s="82">
        <v>24.03</v>
      </c>
      <c r="C35" s="82">
        <v>23.44</v>
      </c>
      <c r="D35" s="82">
        <v>22.84</v>
      </c>
      <c r="E35" s="82">
        <v>22.23</v>
      </c>
      <c r="F35" s="82">
        <v>21.62</v>
      </c>
      <c r="G35" s="82">
        <v>21</v>
      </c>
      <c r="H35" s="82">
        <v>20.38</v>
      </c>
      <c r="I35" s="82">
        <v>19.75</v>
      </c>
      <c r="J35" s="82">
        <v>19.12</v>
      </c>
      <c r="K35" s="82">
        <v>18.48</v>
      </c>
      <c r="L35" s="82"/>
    </row>
    <row r="36" spans="1:12" x14ac:dyDescent="0.25">
      <c r="A36" s="81">
        <v>9</v>
      </c>
      <c r="B36" s="82">
        <v>23.98</v>
      </c>
      <c r="C36" s="82">
        <v>23.39</v>
      </c>
      <c r="D36" s="82">
        <v>22.79</v>
      </c>
      <c r="E36" s="82">
        <v>22.18</v>
      </c>
      <c r="F36" s="82">
        <v>21.57</v>
      </c>
      <c r="G36" s="82">
        <v>20.95</v>
      </c>
      <c r="H36" s="82">
        <v>20.329999999999998</v>
      </c>
      <c r="I36" s="82">
        <v>19.7</v>
      </c>
      <c r="J36" s="82">
        <v>19.059999999999999</v>
      </c>
      <c r="K36" s="82">
        <v>18.43</v>
      </c>
      <c r="L36" s="82"/>
    </row>
    <row r="37" spans="1:12" x14ac:dyDescent="0.25">
      <c r="A37" s="81">
        <v>10</v>
      </c>
      <c r="B37" s="82">
        <v>23.93</v>
      </c>
      <c r="C37" s="82">
        <v>23.34</v>
      </c>
      <c r="D37" s="82">
        <v>22.74</v>
      </c>
      <c r="E37" s="82">
        <v>22.13</v>
      </c>
      <c r="F37" s="82">
        <v>21.52</v>
      </c>
      <c r="G37" s="82">
        <v>20.9</v>
      </c>
      <c r="H37" s="82">
        <v>20.28</v>
      </c>
      <c r="I37" s="82">
        <v>19.649999999999999</v>
      </c>
      <c r="J37" s="82">
        <v>19.010000000000002</v>
      </c>
      <c r="K37" s="82">
        <v>18.37</v>
      </c>
      <c r="L37" s="82"/>
    </row>
    <row r="38" spans="1:12" x14ac:dyDescent="0.25">
      <c r="A38" s="81">
        <v>11</v>
      </c>
      <c r="B38" s="82">
        <v>23.88</v>
      </c>
      <c r="C38" s="82">
        <v>23.29</v>
      </c>
      <c r="D38" s="82">
        <v>22.69</v>
      </c>
      <c r="E38" s="82">
        <v>22.08</v>
      </c>
      <c r="F38" s="82">
        <v>21.47</v>
      </c>
      <c r="G38" s="82">
        <v>20.85</v>
      </c>
      <c r="H38" s="82">
        <v>20.22</v>
      </c>
      <c r="I38" s="82">
        <v>19.59</v>
      </c>
      <c r="J38" s="82">
        <v>18.96</v>
      </c>
      <c r="K38" s="82">
        <v>18.32</v>
      </c>
      <c r="L38" s="82"/>
    </row>
    <row r="39" spans="1:12" x14ac:dyDescent="0.25">
      <c r="A39"/>
      <c r="B39"/>
    </row>
    <row r="40" spans="1:12" x14ac:dyDescent="0.25">
      <c r="A40"/>
      <c r="B40"/>
    </row>
    <row r="41" spans="1:12" x14ac:dyDescent="0.25">
      <c r="A41"/>
      <c r="B41"/>
    </row>
    <row r="42" spans="1:12" x14ac:dyDescent="0.25">
      <c r="A42"/>
      <c r="B42"/>
    </row>
    <row r="43" spans="1:12" x14ac:dyDescent="0.25">
      <c r="A43"/>
      <c r="B43"/>
    </row>
    <row r="44" spans="1:12" ht="39.65" customHeight="1" x14ac:dyDescent="0.25">
      <c r="A44"/>
      <c r="B44"/>
    </row>
    <row r="45" spans="1:12" x14ac:dyDescent="0.25">
      <c r="A45"/>
      <c r="B45"/>
    </row>
    <row r="46" spans="1:12" ht="27.65" customHeight="1" x14ac:dyDescent="0.25">
      <c r="A46"/>
      <c r="B46"/>
    </row>
    <row r="47" spans="1:12" x14ac:dyDescent="0.25">
      <c r="A47"/>
      <c r="B47"/>
    </row>
    <row r="48" spans="1:12"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row r="59" spans="1:2" x14ac:dyDescent="0.25">
      <c r="A59"/>
      <c r="B59"/>
    </row>
    <row r="60" spans="1:2" x14ac:dyDescent="0.25">
      <c r="A60"/>
      <c r="B60"/>
    </row>
    <row r="61" spans="1:2" x14ac:dyDescent="0.25">
      <c r="A61"/>
      <c r="B61"/>
    </row>
    <row r="62" spans="1:2" x14ac:dyDescent="0.25">
      <c r="A62"/>
      <c r="B62"/>
    </row>
    <row r="63" spans="1:2" x14ac:dyDescent="0.25">
      <c r="A63"/>
      <c r="B63"/>
    </row>
    <row r="64" spans="1:2" x14ac:dyDescent="0.25">
      <c r="A64"/>
      <c r="B64"/>
    </row>
    <row r="65" spans="1:2" x14ac:dyDescent="0.25">
      <c r="A65"/>
      <c r="B65"/>
    </row>
  </sheetData>
  <sheetProtection algorithmName="SHA-512" hashValue="javc4S6H9E3cJWB2zYA/+PfQW6ebMiAc5rdPncyI0QJuT49xsBmH13HDlFHh5m9DXkExTDMfj5bK7soi6UrepQ==" saltValue="9rFp9M/l5DhiAst7LILXyA==" spinCount="100000" sheet="1" objects="1" scenarios="1"/>
  <conditionalFormatting sqref="A6:A21">
    <cfRule type="expression" dxfId="467" priority="7" stopIfTrue="1">
      <formula>MOD(ROW(),2)=0</formula>
    </cfRule>
    <cfRule type="expression" dxfId="466" priority="8" stopIfTrue="1">
      <formula>MOD(ROW(),2)&lt;&gt;0</formula>
    </cfRule>
  </conditionalFormatting>
  <conditionalFormatting sqref="A26:A38">
    <cfRule type="expression" dxfId="465" priority="9" stopIfTrue="1">
      <formula>MOD(ROW(),2)=0</formula>
    </cfRule>
    <cfRule type="expression" dxfId="464" priority="10" stopIfTrue="1">
      <formula>MOD(ROW(),2)&lt;&gt;0</formula>
    </cfRule>
  </conditionalFormatting>
  <conditionalFormatting sqref="B6:L21">
    <cfRule type="expression" dxfId="463" priority="1" stopIfTrue="1">
      <formula>MOD(ROW(),2)=0</formula>
    </cfRule>
    <cfRule type="expression" dxfId="462" priority="2" stopIfTrue="1">
      <formula>MOD(ROW(),2)&lt;&gt;0</formula>
    </cfRule>
  </conditionalFormatting>
  <conditionalFormatting sqref="B26:L38">
    <cfRule type="expression" dxfId="461" priority="11" stopIfTrue="1">
      <formula>MOD(ROW(),2)=0</formula>
    </cfRule>
    <cfRule type="expression" dxfId="460" priority="12"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codeName="Sheet78"/>
  <dimension ref="A1:AF65"/>
  <sheetViews>
    <sheetView showGridLines="0" zoomScale="85" zoomScaleNormal="85" workbookViewId="0">
      <selection activeCell="I26" sqref="I26"/>
    </sheetView>
  </sheetViews>
  <sheetFormatPr defaultColWidth="10" defaultRowHeight="12.5" x14ac:dyDescent="0.25"/>
  <cols>
    <col min="1" max="1" width="31.54296875" style="27" customWidth="1"/>
    <col min="2" max="32" width="22.54296875" style="27" customWidth="1"/>
    <col min="33" max="16384" width="10" style="27"/>
  </cols>
  <sheetData>
    <row r="1" spans="1:32" ht="20" x14ac:dyDescent="0.4">
      <c r="A1" s="39" t="s">
        <v>0</v>
      </c>
      <c r="B1" s="40"/>
      <c r="C1" s="40"/>
      <c r="D1" s="40"/>
      <c r="E1" s="40"/>
      <c r="F1" s="40"/>
      <c r="G1" s="40"/>
      <c r="H1" s="40"/>
      <c r="I1" s="40"/>
      <c r="L1" s="84"/>
    </row>
    <row r="2" spans="1:32" ht="15.5" x14ac:dyDescent="0.35">
      <c r="A2" s="41" t="str">
        <f>IF(title="&gt; Enter workbook title here","Enter workbook title in Cover sheet",title)</f>
        <v>Police_EW - Consolidated Factor Spreadsheet</v>
      </c>
      <c r="B2" s="42"/>
      <c r="C2" s="42"/>
      <c r="D2" s="42"/>
      <c r="E2" s="42"/>
      <c r="F2" s="42"/>
      <c r="G2" s="42"/>
      <c r="H2" s="42"/>
      <c r="I2" s="42"/>
    </row>
    <row r="3" spans="1:32" ht="15.5" x14ac:dyDescent="0.35">
      <c r="A3" s="43" t="str">
        <f>TABLE_FACTOR_TYPE_1&amp;" - x-"&amp;TABLE_SERIES_NUMBER_1</f>
        <v>Pension Debit - x-330</v>
      </c>
      <c r="B3" s="42"/>
      <c r="C3" s="42"/>
      <c r="D3" s="42"/>
      <c r="E3" s="42"/>
      <c r="F3" s="42"/>
      <c r="G3" s="42"/>
      <c r="H3" s="42"/>
      <c r="I3" s="42"/>
    </row>
    <row r="4" spans="1:32" x14ac:dyDescent="0.25">
      <c r="A4" s="44"/>
    </row>
    <row r="6" spans="1:32" ht="13" x14ac:dyDescent="0.3">
      <c r="A6" s="171" t="s">
        <v>610</v>
      </c>
      <c r="B6" s="73" t="s">
        <v>611</v>
      </c>
      <c r="C6" s="73"/>
      <c r="D6" s="168"/>
      <c r="E6" s="168"/>
      <c r="F6" s="168"/>
      <c r="G6" s="168"/>
      <c r="H6" s="168"/>
      <c r="I6" s="168"/>
      <c r="J6" s="168"/>
      <c r="K6" s="168"/>
      <c r="L6" s="168"/>
      <c r="M6" s="168"/>
      <c r="N6" s="168"/>
      <c r="O6" s="168"/>
      <c r="P6" s="168"/>
      <c r="Q6" s="168"/>
      <c r="R6" s="168"/>
      <c r="S6" s="168"/>
      <c r="T6" s="168"/>
      <c r="U6" s="168"/>
      <c r="V6" s="168"/>
      <c r="W6" s="168"/>
      <c r="X6" s="168"/>
      <c r="Y6" s="168"/>
      <c r="Z6" s="168"/>
      <c r="AA6" s="168"/>
      <c r="AB6" s="168"/>
      <c r="AC6" s="168"/>
      <c r="AD6" s="168"/>
      <c r="AE6" s="168"/>
      <c r="AF6" s="168"/>
    </row>
    <row r="7" spans="1:32" x14ac:dyDescent="0.25">
      <c r="A7" s="72" t="s">
        <v>274</v>
      </c>
      <c r="B7" s="74" t="s">
        <v>72</v>
      </c>
      <c r="C7" s="74"/>
      <c r="D7" s="168"/>
      <c r="E7" s="168"/>
      <c r="F7" s="168"/>
      <c r="G7" s="168"/>
      <c r="H7" s="168"/>
      <c r="I7" s="168"/>
      <c r="J7" s="168"/>
      <c r="K7" s="168"/>
      <c r="L7" s="168"/>
      <c r="M7" s="168"/>
      <c r="N7" s="168"/>
      <c r="O7" s="168"/>
      <c r="P7" s="168"/>
      <c r="Q7" s="168"/>
      <c r="R7" s="168"/>
      <c r="S7" s="168"/>
      <c r="T7" s="168"/>
      <c r="U7" s="168"/>
      <c r="V7" s="168"/>
      <c r="W7" s="168"/>
      <c r="X7" s="168"/>
      <c r="Y7" s="168"/>
      <c r="Z7" s="168"/>
      <c r="AA7" s="168"/>
      <c r="AB7" s="168"/>
      <c r="AC7" s="168"/>
      <c r="AD7" s="168"/>
      <c r="AE7" s="168"/>
      <c r="AF7" s="168"/>
    </row>
    <row r="8" spans="1:32" x14ac:dyDescent="0.25">
      <c r="A8" s="72" t="s">
        <v>275</v>
      </c>
      <c r="B8" s="74">
        <v>1987</v>
      </c>
      <c r="C8" s="74"/>
      <c r="D8" s="168"/>
      <c r="E8" s="168"/>
      <c r="F8" s="168"/>
      <c r="G8" s="168"/>
      <c r="H8" s="168"/>
      <c r="I8" s="168"/>
      <c r="J8" s="168"/>
      <c r="K8" s="168"/>
      <c r="L8" s="168"/>
      <c r="M8" s="168"/>
      <c r="N8" s="168"/>
      <c r="O8" s="168"/>
      <c r="P8" s="168"/>
      <c r="Q8" s="168"/>
      <c r="R8" s="168"/>
      <c r="S8" s="168"/>
      <c r="T8" s="168"/>
      <c r="U8" s="168"/>
      <c r="V8" s="168"/>
      <c r="W8" s="168"/>
      <c r="X8" s="168"/>
      <c r="Y8" s="168"/>
      <c r="Z8" s="168"/>
      <c r="AA8" s="168"/>
      <c r="AB8" s="168"/>
      <c r="AC8" s="168"/>
      <c r="AD8" s="168"/>
      <c r="AE8" s="168"/>
      <c r="AF8" s="168"/>
    </row>
    <row r="9" spans="1:32" x14ac:dyDescent="0.25">
      <c r="A9" s="72" t="s">
        <v>276</v>
      </c>
      <c r="B9" s="74" t="s">
        <v>422</v>
      </c>
      <c r="C9" s="74"/>
      <c r="D9" s="168"/>
      <c r="E9" s="168"/>
      <c r="F9" s="168"/>
      <c r="G9" s="168"/>
      <c r="H9" s="168"/>
      <c r="I9" s="168"/>
      <c r="J9" s="168"/>
      <c r="K9" s="168"/>
      <c r="L9" s="168"/>
      <c r="M9" s="168"/>
      <c r="N9" s="168"/>
      <c r="O9" s="168"/>
      <c r="P9" s="168"/>
      <c r="Q9" s="168"/>
      <c r="R9" s="168"/>
      <c r="S9" s="168"/>
      <c r="T9" s="168"/>
      <c r="U9" s="168"/>
      <c r="V9" s="168"/>
      <c r="W9" s="168"/>
      <c r="X9" s="168"/>
      <c r="Y9" s="168"/>
      <c r="Z9" s="168"/>
      <c r="AA9" s="168"/>
      <c r="AB9" s="168"/>
      <c r="AC9" s="168"/>
      <c r="AD9" s="168"/>
      <c r="AE9" s="168"/>
      <c r="AF9" s="168"/>
    </row>
    <row r="10" spans="1:32" ht="25" x14ac:dyDescent="0.25">
      <c r="A10" s="72" t="s">
        <v>6</v>
      </c>
      <c r="B10" s="74" t="s">
        <v>443</v>
      </c>
      <c r="C10" s="74"/>
      <c r="D10" s="168"/>
      <c r="E10" s="168"/>
      <c r="F10" s="168"/>
      <c r="G10" s="168"/>
      <c r="H10" s="168"/>
      <c r="I10" s="168"/>
      <c r="J10" s="168"/>
      <c r="K10" s="168"/>
      <c r="L10" s="168"/>
      <c r="M10" s="168"/>
      <c r="N10" s="168"/>
      <c r="O10" s="168"/>
      <c r="P10" s="168"/>
      <c r="Q10" s="168"/>
      <c r="R10" s="168"/>
      <c r="S10" s="168"/>
      <c r="T10" s="168"/>
      <c r="U10" s="168"/>
      <c r="V10" s="168"/>
      <c r="W10" s="168"/>
      <c r="X10" s="168"/>
      <c r="Y10" s="168"/>
      <c r="Z10" s="168"/>
      <c r="AA10" s="168"/>
      <c r="AB10" s="168"/>
      <c r="AC10" s="168"/>
      <c r="AD10" s="168"/>
      <c r="AE10" s="168"/>
      <c r="AF10" s="168"/>
    </row>
    <row r="11" spans="1:32" x14ac:dyDescent="0.25">
      <c r="A11" s="72" t="s">
        <v>277</v>
      </c>
      <c r="B11" s="74" t="s">
        <v>424</v>
      </c>
      <c r="C11" s="74"/>
      <c r="D11" s="168"/>
      <c r="E11" s="168"/>
      <c r="F11" s="168"/>
      <c r="G11" s="168"/>
      <c r="H11" s="168"/>
      <c r="I11" s="168"/>
      <c r="J11" s="168"/>
      <c r="K11" s="168"/>
      <c r="L11" s="168"/>
      <c r="M11" s="168"/>
      <c r="N11" s="168"/>
      <c r="O11" s="168"/>
      <c r="P11" s="168"/>
      <c r="Q11" s="168"/>
      <c r="R11" s="168"/>
      <c r="S11" s="168"/>
      <c r="T11" s="168"/>
      <c r="U11" s="168"/>
      <c r="V11" s="168"/>
      <c r="W11" s="168"/>
      <c r="X11" s="168"/>
      <c r="Y11" s="168"/>
      <c r="Z11" s="168"/>
      <c r="AA11" s="168"/>
      <c r="AB11" s="168"/>
      <c r="AC11" s="168"/>
      <c r="AD11" s="168"/>
      <c r="AE11" s="168"/>
      <c r="AF11" s="168"/>
    </row>
    <row r="12" spans="1:32" x14ac:dyDescent="0.25">
      <c r="A12" s="72" t="s">
        <v>278</v>
      </c>
      <c r="B12" s="74" t="s">
        <v>432</v>
      </c>
      <c r="C12" s="74"/>
      <c r="D12" s="168"/>
      <c r="E12" s="168"/>
      <c r="F12" s="168"/>
      <c r="G12" s="168"/>
      <c r="H12" s="168"/>
      <c r="I12" s="168"/>
      <c r="J12" s="168"/>
      <c r="K12" s="168"/>
      <c r="L12" s="168"/>
      <c r="M12" s="168"/>
      <c r="N12" s="168"/>
      <c r="O12" s="168"/>
      <c r="P12" s="168"/>
      <c r="Q12" s="168"/>
      <c r="R12" s="168"/>
      <c r="S12" s="168"/>
      <c r="T12" s="168"/>
      <c r="U12" s="168"/>
      <c r="V12" s="168"/>
      <c r="W12" s="168"/>
      <c r="X12" s="168"/>
      <c r="Y12" s="168"/>
      <c r="Z12" s="168"/>
      <c r="AA12" s="168"/>
      <c r="AB12" s="168"/>
      <c r="AC12" s="168"/>
      <c r="AD12" s="168"/>
      <c r="AE12" s="168"/>
      <c r="AF12" s="168"/>
    </row>
    <row r="13" spans="1:32" x14ac:dyDescent="0.25">
      <c r="A13" s="72" t="s">
        <v>618</v>
      </c>
      <c r="B13" s="74">
        <v>2</v>
      </c>
      <c r="C13" s="74"/>
      <c r="D13" s="168"/>
      <c r="E13" s="168"/>
      <c r="F13" s="168"/>
      <c r="G13" s="168"/>
      <c r="H13" s="168"/>
      <c r="I13" s="168"/>
      <c r="J13" s="168"/>
      <c r="K13" s="168"/>
      <c r="L13" s="168"/>
      <c r="M13" s="168"/>
      <c r="N13" s="168"/>
      <c r="O13" s="168"/>
      <c r="P13" s="168"/>
      <c r="Q13" s="168"/>
      <c r="R13" s="168"/>
      <c r="S13" s="168"/>
      <c r="T13" s="168"/>
      <c r="U13" s="168"/>
      <c r="V13" s="168"/>
      <c r="W13" s="168"/>
      <c r="X13" s="168"/>
      <c r="Y13" s="168"/>
      <c r="Z13" s="168"/>
      <c r="AA13" s="168"/>
      <c r="AB13" s="168"/>
      <c r="AC13" s="168"/>
      <c r="AD13" s="168"/>
      <c r="AE13" s="168"/>
      <c r="AF13" s="168"/>
    </row>
    <row r="14" spans="1:32" x14ac:dyDescent="0.25">
      <c r="A14" s="72" t="s">
        <v>280</v>
      </c>
      <c r="B14" s="74">
        <v>330</v>
      </c>
      <c r="C14" s="74"/>
      <c r="D14" s="168"/>
      <c r="E14" s="168"/>
      <c r="F14" s="168"/>
      <c r="G14" s="168"/>
      <c r="H14" s="168"/>
      <c r="I14" s="168"/>
      <c r="J14" s="168"/>
      <c r="K14" s="168"/>
      <c r="L14" s="168"/>
      <c r="M14" s="168"/>
      <c r="N14" s="168"/>
      <c r="O14" s="168"/>
      <c r="P14" s="168"/>
      <c r="Q14" s="168"/>
      <c r="R14" s="168"/>
      <c r="S14" s="168"/>
      <c r="T14" s="168"/>
      <c r="U14" s="168"/>
      <c r="V14" s="168"/>
      <c r="W14" s="168"/>
      <c r="X14" s="168"/>
      <c r="Y14" s="168"/>
      <c r="Z14" s="168"/>
      <c r="AA14" s="168"/>
      <c r="AB14" s="168"/>
      <c r="AC14" s="168"/>
      <c r="AD14" s="168"/>
      <c r="AE14" s="168"/>
      <c r="AF14" s="168"/>
    </row>
    <row r="15" spans="1:32" x14ac:dyDescent="0.25">
      <c r="A15" s="72" t="s">
        <v>621</v>
      </c>
      <c r="B15" s="74">
        <v>330</v>
      </c>
      <c r="C15" s="74"/>
      <c r="D15" s="168"/>
      <c r="E15" s="168"/>
      <c r="F15" s="168"/>
      <c r="G15" s="168"/>
      <c r="H15" s="168"/>
      <c r="I15" s="168"/>
      <c r="J15" s="168"/>
      <c r="K15" s="168"/>
      <c r="L15" s="168"/>
      <c r="M15" s="168"/>
      <c r="N15" s="168"/>
      <c r="O15" s="168"/>
      <c r="P15" s="168"/>
      <c r="Q15" s="168"/>
      <c r="R15" s="168"/>
      <c r="S15" s="168"/>
      <c r="T15" s="168"/>
      <c r="U15" s="168"/>
      <c r="V15" s="168"/>
      <c r="W15" s="168"/>
      <c r="X15" s="168"/>
      <c r="Y15" s="168"/>
      <c r="Z15" s="168"/>
      <c r="AA15" s="168"/>
      <c r="AB15" s="168"/>
      <c r="AC15" s="168"/>
      <c r="AD15" s="168"/>
      <c r="AE15" s="168"/>
      <c r="AF15" s="168"/>
    </row>
    <row r="16" spans="1:32" x14ac:dyDescent="0.25">
      <c r="A16" s="72" t="s">
        <v>282</v>
      </c>
      <c r="B16" s="74" t="s">
        <v>453</v>
      </c>
      <c r="C16" s="74"/>
      <c r="D16" s="168"/>
      <c r="E16" s="168"/>
      <c r="F16" s="168"/>
      <c r="G16" s="168"/>
      <c r="H16" s="168"/>
      <c r="I16" s="168"/>
      <c r="J16" s="168"/>
      <c r="K16" s="168"/>
      <c r="L16" s="168"/>
      <c r="M16" s="168"/>
      <c r="N16" s="168"/>
      <c r="O16" s="168"/>
      <c r="P16" s="168"/>
      <c r="Q16" s="168"/>
      <c r="R16" s="168"/>
      <c r="S16" s="168"/>
      <c r="T16" s="168"/>
      <c r="U16" s="168"/>
      <c r="V16" s="168"/>
      <c r="W16" s="168"/>
      <c r="X16" s="168"/>
      <c r="Y16" s="168"/>
      <c r="Z16" s="168"/>
      <c r="AA16" s="168"/>
      <c r="AB16" s="168"/>
      <c r="AC16" s="168"/>
      <c r="AD16" s="168"/>
      <c r="AE16" s="168"/>
      <c r="AF16" s="168"/>
    </row>
    <row r="17" spans="1:32" x14ac:dyDescent="0.25">
      <c r="A17" s="79" t="s">
        <v>693</v>
      </c>
      <c r="B17" s="180"/>
      <c r="C17" s="180"/>
      <c r="D17" s="168"/>
      <c r="E17" s="168"/>
      <c r="F17" s="168"/>
      <c r="G17" s="168"/>
      <c r="H17" s="168"/>
      <c r="I17" s="168"/>
      <c r="J17" s="168"/>
      <c r="K17" s="168"/>
      <c r="L17" s="168"/>
      <c r="M17" s="168"/>
      <c r="N17" s="168"/>
      <c r="O17" s="168"/>
      <c r="P17" s="168"/>
      <c r="Q17" s="168"/>
      <c r="R17" s="168"/>
      <c r="S17" s="168"/>
      <c r="T17" s="168"/>
      <c r="U17" s="168"/>
      <c r="V17" s="168"/>
      <c r="W17" s="168"/>
      <c r="X17" s="168"/>
      <c r="Y17" s="168"/>
      <c r="Z17" s="168"/>
      <c r="AA17" s="168"/>
      <c r="AB17" s="168"/>
      <c r="AC17" s="168"/>
      <c r="AD17" s="168"/>
      <c r="AE17" s="168"/>
      <c r="AF17" s="168"/>
    </row>
    <row r="18" spans="1:32" x14ac:dyDescent="0.25">
      <c r="A18" s="72" t="s">
        <v>284</v>
      </c>
      <c r="B18" s="181" t="str">
        <f>"24 May 2023"</f>
        <v>24 May 2023</v>
      </c>
      <c r="C18" s="181"/>
      <c r="D18" s="168"/>
      <c r="E18" s="168"/>
      <c r="F18" s="168"/>
      <c r="G18" s="168"/>
      <c r="H18" s="168"/>
      <c r="I18" s="168"/>
      <c r="J18" s="168"/>
      <c r="K18" s="168"/>
      <c r="L18" s="168"/>
      <c r="M18" s="168"/>
      <c r="N18" s="168"/>
      <c r="O18" s="168"/>
      <c r="P18" s="168"/>
      <c r="Q18" s="168"/>
      <c r="R18" s="168"/>
      <c r="S18" s="168"/>
      <c r="T18" s="168"/>
      <c r="U18" s="168"/>
      <c r="V18" s="168"/>
      <c r="W18" s="168"/>
      <c r="X18" s="168"/>
      <c r="Y18" s="168"/>
      <c r="Z18" s="168"/>
      <c r="AA18" s="168"/>
      <c r="AB18" s="168"/>
      <c r="AC18" s="168"/>
      <c r="AD18" s="168"/>
      <c r="AE18" s="168"/>
      <c r="AF18" s="168"/>
    </row>
    <row r="19" spans="1:32" x14ac:dyDescent="0.25">
      <c r="A19" s="72" t="s">
        <v>285</v>
      </c>
      <c r="B19" s="181"/>
      <c r="C19" s="181"/>
      <c r="D19" s="168"/>
      <c r="E19" s="168"/>
      <c r="F19" s="168"/>
      <c r="G19" s="168"/>
      <c r="H19" s="168"/>
      <c r="I19" s="168"/>
      <c r="J19" s="168"/>
      <c r="K19" s="168"/>
      <c r="L19" s="168"/>
      <c r="M19" s="168"/>
      <c r="N19" s="168"/>
      <c r="O19" s="168"/>
      <c r="P19" s="168"/>
      <c r="Q19" s="168"/>
      <c r="R19" s="168"/>
      <c r="S19" s="168"/>
      <c r="T19" s="168"/>
      <c r="U19" s="168"/>
      <c r="V19" s="168"/>
      <c r="W19" s="168"/>
      <c r="X19" s="168"/>
      <c r="Y19" s="168"/>
      <c r="Z19" s="168"/>
      <c r="AA19" s="168"/>
      <c r="AB19" s="168"/>
      <c r="AC19" s="168"/>
      <c r="AD19" s="168"/>
      <c r="AE19" s="168"/>
      <c r="AF19" s="168"/>
    </row>
    <row r="20" spans="1:32" x14ac:dyDescent="0.25">
      <c r="A20" s="72" t="s">
        <v>286</v>
      </c>
      <c r="B20" s="74" t="s">
        <v>294</v>
      </c>
      <c r="C20" s="74"/>
      <c r="D20" s="168"/>
      <c r="E20" s="168"/>
      <c r="F20" s="168"/>
      <c r="G20" s="168"/>
      <c r="H20" s="168"/>
      <c r="I20" s="168"/>
      <c r="J20" s="168"/>
      <c r="K20" s="168"/>
      <c r="L20" s="168"/>
      <c r="M20" s="168"/>
      <c r="N20" s="168"/>
      <c r="O20" s="168"/>
      <c r="P20" s="168"/>
      <c r="Q20" s="168"/>
      <c r="R20" s="168"/>
      <c r="S20" s="168"/>
      <c r="T20" s="168"/>
      <c r="U20" s="168"/>
      <c r="V20" s="168"/>
      <c r="W20" s="168"/>
      <c r="X20" s="168"/>
      <c r="Y20" s="168"/>
      <c r="Z20" s="168"/>
      <c r="AA20" s="168"/>
      <c r="AB20" s="168"/>
      <c r="AC20" s="168"/>
      <c r="AD20" s="168"/>
      <c r="AE20" s="168"/>
      <c r="AF20" s="168"/>
    </row>
    <row r="21" spans="1:32" x14ac:dyDescent="0.25">
      <c r="A21" s="72" t="s">
        <v>287</v>
      </c>
      <c r="B21" s="74" t="s">
        <v>295</v>
      </c>
      <c r="C21" s="74"/>
      <c r="D21" s="168"/>
      <c r="E21" s="168"/>
      <c r="F21" s="168"/>
      <c r="G21" s="168"/>
      <c r="H21" s="168"/>
      <c r="I21" s="168"/>
      <c r="J21" s="168"/>
      <c r="K21" s="168"/>
      <c r="L21" s="168"/>
      <c r="M21" s="168"/>
      <c r="N21" s="168"/>
      <c r="O21" s="168"/>
      <c r="P21" s="168"/>
      <c r="Q21" s="168"/>
      <c r="R21" s="168"/>
      <c r="S21" s="168"/>
      <c r="T21" s="168"/>
      <c r="U21" s="168"/>
      <c r="V21" s="168"/>
      <c r="W21" s="168"/>
      <c r="X21" s="168"/>
      <c r="Y21" s="168"/>
      <c r="Z21" s="168"/>
      <c r="AA21" s="168"/>
      <c r="AB21" s="168"/>
      <c r="AC21" s="168"/>
      <c r="AD21" s="168"/>
      <c r="AE21" s="168"/>
      <c r="AF21" s="168"/>
    </row>
    <row r="23" spans="1:32" x14ac:dyDescent="0.25">
      <c r="B23" s="84" t="str">
        <f>HYPERLINK("#'Factor List'!A1","Back to Factor List")</f>
        <v>Back to Factor List</v>
      </c>
    </row>
    <row r="24" spans="1:32" x14ac:dyDescent="0.25">
      <c r="B24" s="84" t="str">
        <f>HYPERLINK("#'Assumptions'!A1","Assumptions")</f>
        <v>Assumptions</v>
      </c>
    </row>
    <row r="26" spans="1:32" ht="13" x14ac:dyDescent="0.25">
      <c r="A26" s="80" t="s">
        <v>722</v>
      </c>
      <c r="B26" s="80">
        <v>25</v>
      </c>
      <c r="C26" s="80">
        <v>26</v>
      </c>
      <c r="D26" s="80">
        <v>27</v>
      </c>
      <c r="E26" s="80">
        <v>28</v>
      </c>
      <c r="F26" s="80">
        <v>29</v>
      </c>
      <c r="G26" s="80">
        <v>30</v>
      </c>
      <c r="H26" s="80">
        <v>31</v>
      </c>
      <c r="I26" s="80">
        <v>32</v>
      </c>
      <c r="J26" s="80">
        <v>33</v>
      </c>
      <c r="K26" s="80">
        <v>34</v>
      </c>
      <c r="L26" s="80">
        <v>35</v>
      </c>
      <c r="M26" s="80">
        <v>36</v>
      </c>
      <c r="N26" s="80">
        <v>37</v>
      </c>
      <c r="O26" s="80">
        <v>38</v>
      </c>
      <c r="P26" s="80">
        <v>39</v>
      </c>
      <c r="Q26" s="80">
        <v>40</v>
      </c>
      <c r="R26" s="80">
        <v>41</v>
      </c>
      <c r="S26" s="80">
        <v>42</v>
      </c>
      <c r="T26" s="80">
        <v>43</v>
      </c>
      <c r="U26" s="80">
        <v>44</v>
      </c>
      <c r="V26" s="80">
        <v>45</v>
      </c>
      <c r="W26" s="80">
        <v>46</v>
      </c>
      <c r="X26" s="80">
        <v>47</v>
      </c>
      <c r="Y26" s="80">
        <v>48</v>
      </c>
      <c r="Z26" s="80">
        <v>49</v>
      </c>
      <c r="AA26" s="80">
        <v>50</v>
      </c>
      <c r="AB26" s="80">
        <v>51</v>
      </c>
      <c r="AC26" s="80">
        <v>52</v>
      </c>
      <c r="AD26" s="80">
        <v>53</v>
      </c>
      <c r="AE26" s="80">
        <v>54</v>
      </c>
      <c r="AF26" s="80">
        <v>55</v>
      </c>
    </row>
    <row r="27" spans="1:32" x14ac:dyDescent="0.25">
      <c r="A27" s="81">
        <v>0</v>
      </c>
      <c r="B27" s="82">
        <v>37.61</v>
      </c>
      <c r="C27" s="82">
        <v>37.22</v>
      </c>
      <c r="D27" s="82">
        <v>36.81</v>
      </c>
      <c r="E27" s="82">
        <v>36.409999999999997</v>
      </c>
      <c r="F27" s="82">
        <v>35.99</v>
      </c>
      <c r="G27" s="82">
        <v>35.57</v>
      </c>
      <c r="H27" s="82">
        <v>35.14</v>
      </c>
      <c r="I27" s="82">
        <v>34.71</v>
      </c>
      <c r="J27" s="82">
        <v>34.270000000000003</v>
      </c>
      <c r="K27" s="82">
        <v>33.82</v>
      </c>
      <c r="L27" s="82">
        <v>33.369999999999997</v>
      </c>
      <c r="M27" s="82">
        <v>32.909999999999997</v>
      </c>
      <c r="N27" s="82">
        <v>32.44</v>
      </c>
      <c r="O27" s="82">
        <v>31.96</v>
      </c>
      <c r="P27" s="82">
        <v>31.48</v>
      </c>
      <c r="Q27" s="82">
        <v>30.99</v>
      </c>
      <c r="R27" s="82">
        <v>30.5</v>
      </c>
      <c r="S27" s="82">
        <v>29.99</v>
      </c>
      <c r="T27" s="82">
        <v>29.48</v>
      </c>
      <c r="U27" s="82">
        <v>28.97</v>
      </c>
      <c r="V27" s="82">
        <v>28.45</v>
      </c>
      <c r="W27" s="82">
        <v>27.92</v>
      </c>
      <c r="X27" s="82">
        <v>27.38</v>
      </c>
      <c r="Y27" s="82">
        <v>26.84</v>
      </c>
      <c r="Z27" s="82">
        <v>26.29</v>
      </c>
      <c r="AA27" s="82">
        <v>25.74</v>
      </c>
      <c r="AB27" s="82">
        <v>25.17</v>
      </c>
      <c r="AC27" s="82">
        <v>24.61</v>
      </c>
      <c r="AD27" s="82">
        <v>24.03</v>
      </c>
      <c r="AE27" s="82">
        <v>23.45</v>
      </c>
      <c r="AF27" s="82">
        <v>22.86</v>
      </c>
    </row>
    <row r="28" spans="1:32" x14ac:dyDescent="0.25">
      <c r="A28" s="81">
        <v>1</v>
      </c>
      <c r="B28" s="82">
        <v>37.58</v>
      </c>
      <c r="C28" s="82">
        <v>37.18</v>
      </c>
      <c r="D28" s="82">
        <v>36.78</v>
      </c>
      <c r="E28" s="82">
        <v>36.369999999999997</v>
      </c>
      <c r="F28" s="82">
        <v>35.96</v>
      </c>
      <c r="G28" s="82">
        <v>35.53</v>
      </c>
      <c r="H28" s="82">
        <v>35.11</v>
      </c>
      <c r="I28" s="82">
        <v>34.67</v>
      </c>
      <c r="J28" s="82">
        <v>34.229999999999997</v>
      </c>
      <c r="K28" s="82">
        <v>33.78</v>
      </c>
      <c r="L28" s="82">
        <v>33.33</v>
      </c>
      <c r="M28" s="82">
        <v>32.869999999999997</v>
      </c>
      <c r="N28" s="82">
        <v>32.4</v>
      </c>
      <c r="O28" s="82">
        <v>31.92</v>
      </c>
      <c r="P28" s="82">
        <v>31.44</v>
      </c>
      <c r="Q28" s="82">
        <v>30.95</v>
      </c>
      <c r="R28" s="82">
        <v>30.45</v>
      </c>
      <c r="S28" s="82">
        <v>29.95</v>
      </c>
      <c r="T28" s="82">
        <v>29.44</v>
      </c>
      <c r="U28" s="82">
        <v>28.93</v>
      </c>
      <c r="V28" s="82">
        <v>28.4</v>
      </c>
      <c r="W28" s="82">
        <v>27.87</v>
      </c>
      <c r="X28" s="82">
        <v>27.34</v>
      </c>
      <c r="Y28" s="82">
        <v>26.79</v>
      </c>
      <c r="Z28" s="82">
        <v>26.25</v>
      </c>
      <c r="AA28" s="82">
        <v>25.69</v>
      </c>
      <c r="AB28" s="82">
        <v>25.13</v>
      </c>
      <c r="AC28" s="82">
        <v>24.56</v>
      </c>
      <c r="AD28" s="82">
        <v>23.98</v>
      </c>
      <c r="AE28" s="82">
        <v>23.4</v>
      </c>
      <c r="AF28" s="82"/>
    </row>
    <row r="29" spans="1:32" x14ac:dyDescent="0.25">
      <c r="A29" s="81">
        <v>2</v>
      </c>
      <c r="B29" s="82">
        <v>37.549999999999997</v>
      </c>
      <c r="C29" s="82">
        <v>37.15</v>
      </c>
      <c r="D29" s="82">
        <v>36.75</v>
      </c>
      <c r="E29" s="82">
        <v>36.340000000000003</v>
      </c>
      <c r="F29" s="82">
        <v>35.92</v>
      </c>
      <c r="G29" s="82">
        <v>35.5</v>
      </c>
      <c r="H29" s="82">
        <v>35.07</v>
      </c>
      <c r="I29" s="82">
        <v>34.630000000000003</v>
      </c>
      <c r="J29" s="82">
        <v>34.19</v>
      </c>
      <c r="K29" s="82">
        <v>33.74</v>
      </c>
      <c r="L29" s="82">
        <v>33.29</v>
      </c>
      <c r="M29" s="82">
        <v>32.83</v>
      </c>
      <c r="N29" s="82">
        <v>32.36</v>
      </c>
      <c r="O29" s="82">
        <v>31.88</v>
      </c>
      <c r="P29" s="82">
        <v>31.4</v>
      </c>
      <c r="Q29" s="82">
        <v>30.91</v>
      </c>
      <c r="R29" s="82">
        <v>30.41</v>
      </c>
      <c r="S29" s="82">
        <v>29.91</v>
      </c>
      <c r="T29" s="82">
        <v>29.4</v>
      </c>
      <c r="U29" s="82">
        <v>28.88</v>
      </c>
      <c r="V29" s="82">
        <v>28.36</v>
      </c>
      <c r="W29" s="82">
        <v>27.83</v>
      </c>
      <c r="X29" s="82">
        <v>27.29</v>
      </c>
      <c r="Y29" s="82">
        <v>26.75</v>
      </c>
      <c r="Z29" s="82">
        <v>26.2</v>
      </c>
      <c r="AA29" s="82">
        <v>25.64</v>
      </c>
      <c r="AB29" s="82">
        <v>25.08</v>
      </c>
      <c r="AC29" s="82">
        <v>24.51</v>
      </c>
      <c r="AD29" s="82">
        <v>23.93</v>
      </c>
      <c r="AE29" s="82">
        <v>23.35</v>
      </c>
      <c r="AF29" s="82"/>
    </row>
    <row r="30" spans="1:32" x14ac:dyDescent="0.25">
      <c r="A30" s="81">
        <v>3</v>
      </c>
      <c r="B30" s="82">
        <v>37.51</v>
      </c>
      <c r="C30" s="82">
        <v>37.119999999999997</v>
      </c>
      <c r="D30" s="82">
        <v>36.71</v>
      </c>
      <c r="E30" s="82">
        <v>36.299999999999997</v>
      </c>
      <c r="F30" s="82">
        <v>35.89</v>
      </c>
      <c r="G30" s="82">
        <v>35.46</v>
      </c>
      <c r="H30" s="82">
        <v>35.03</v>
      </c>
      <c r="I30" s="82">
        <v>34.6</v>
      </c>
      <c r="J30" s="82">
        <v>34.159999999999997</v>
      </c>
      <c r="K30" s="82">
        <v>33.71</v>
      </c>
      <c r="L30" s="82">
        <v>33.25</v>
      </c>
      <c r="M30" s="82">
        <v>32.79</v>
      </c>
      <c r="N30" s="82">
        <v>32.32</v>
      </c>
      <c r="O30" s="82">
        <v>31.84</v>
      </c>
      <c r="P30" s="82">
        <v>31.36</v>
      </c>
      <c r="Q30" s="82">
        <v>30.87</v>
      </c>
      <c r="R30" s="82">
        <v>30.37</v>
      </c>
      <c r="S30" s="82">
        <v>29.87</v>
      </c>
      <c r="T30" s="82">
        <v>29.36</v>
      </c>
      <c r="U30" s="82">
        <v>28.84</v>
      </c>
      <c r="V30" s="82">
        <v>28.31</v>
      </c>
      <c r="W30" s="82">
        <v>27.78</v>
      </c>
      <c r="X30" s="82">
        <v>27.25</v>
      </c>
      <c r="Y30" s="82">
        <v>26.7</v>
      </c>
      <c r="Z30" s="82">
        <v>26.15</v>
      </c>
      <c r="AA30" s="82">
        <v>25.6</v>
      </c>
      <c r="AB30" s="82">
        <v>25.03</v>
      </c>
      <c r="AC30" s="82">
        <v>24.46</v>
      </c>
      <c r="AD30" s="82">
        <v>23.89</v>
      </c>
      <c r="AE30" s="82">
        <v>23.3</v>
      </c>
      <c r="AF30" s="82"/>
    </row>
    <row r="31" spans="1:32" x14ac:dyDescent="0.25">
      <c r="A31" s="81">
        <v>4</v>
      </c>
      <c r="B31" s="82">
        <v>37.479999999999997</v>
      </c>
      <c r="C31" s="82">
        <v>37.08</v>
      </c>
      <c r="D31" s="82">
        <v>36.68</v>
      </c>
      <c r="E31" s="82">
        <v>36.270000000000003</v>
      </c>
      <c r="F31" s="82">
        <v>35.85</v>
      </c>
      <c r="G31" s="82">
        <v>35.43</v>
      </c>
      <c r="H31" s="82">
        <v>35</v>
      </c>
      <c r="I31" s="82">
        <v>34.56</v>
      </c>
      <c r="J31" s="82">
        <v>34.119999999999997</v>
      </c>
      <c r="K31" s="82">
        <v>33.67</v>
      </c>
      <c r="L31" s="82">
        <v>33.21</v>
      </c>
      <c r="M31" s="82">
        <v>32.75</v>
      </c>
      <c r="N31" s="82">
        <v>32.28</v>
      </c>
      <c r="O31" s="82">
        <v>31.8</v>
      </c>
      <c r="P31" s="82">
        <v>31.32</v>
      </c>
      <c r="Q31" s="82">
        <v>30.83</v>
      </c>
      <c r="R31" s="82">
        <v>30.33</v>
      </c>
      <c r="S31" s="82">
        <v>29.82</v>
      </c>
      <c r="T31" s="82">
        <v>29.31</v>
      </c>
      <c r="U31" s="82">
        <v>28.79</v>
      </c>
      <c r="V31" s="82">
        <v>28.27</v>
      </c>
      <c r="W31" s="82">
        <v>27.74</v>
      </c>
      <c r="X31" s="82">
        <v>27.2</v>
      </c>
      <c r="Y31" s="82">
        <v>26.66</v>
      </c>
      <c r="Z31" s="82">
        <v>26.11</v>
      </c>
      <c r="AA31" s="82">
        <v>25.55</v>
      </c>
      <c r="AB31" s="82">
        <v>24.99</v>
      </c>
      <c r="AC31" s="82">
        <v>24.41</v>
      </c>
      <c r="AD31" s="82">
        <v>23.84</v>
      </c>
      <c r="AE31" s="82">
        <v>23.25</v>
      </c>
      <c r="AF31" s="82"/>
    </row>
    <row r="32" spans="1:32" x14ac:dyDescent="0.25">
      <c r="A32" s="81">
        <v>5</v>
      </c>
      <c r="B32" s="82">
        <v>37.450000000000003</v>
      </c>
      <c r="C32" s="82">
        <v>37.049999999999997</v>
      </c>
      <c r="D32" s="82">
        <v>36.64</v>
      </c>
      <c r="E32" s="82">
        <v>36.229999999999997</v>
      </c>
      <c r="F32" s="82">
        <v>35.82</v>
      </c>
      <c r="G32" s="82">
        <v>35.39</v>
      </c>
      <c r="H32" s="82">
        <v>34.96</v>
      </c>
      <c r="I32" s="82">
        <v>34.520000000000003</v>
      </c>
      <c r="J32" s="82">
        <v>34.08</v>
      </c>
      <c r="K32" s="82">
        <v>33.630000000000003</v>
      </c>
      <c r="L32" s="82">
        <v>33.17</v>
      </c>
      <c r="M32" s="82">
        <v>32.71</v>
      </c>
      <c r="N32" s="82">
        <v>32.24</v>
      </c>
      <c r="O32" s="82">
        <v>31.76</v>
      </c>
      <c r="P32" s="82">
        <v>31.28</v>
      </c>
      <c r="Q32" s="82">
        <v>30.78</v>
      </c>
      <c r="R32" s="82">
        <v>30.29</v>
      </c>
      <c r="S32" s="82">
        <v>29.78</v>
      </c>
      <c r="T32" s="82">
        <v>29.27</v>
      </c>
      <c r="U32" s="82">
        <v>28.75</v>
      </c>
      <c r="V32" s="82">
        <v>28.23</v>
      </c>
      <c r="W32" s="82">
        <v>27.69</v>
      </c>
      <c r="X32" s="82">
        <v>27.16</v>
      </c>
      <c r="Y32" s="82">
        <v>26.61</v>
      </c>
      <c r="Z32" s="82">
        <v>26.06</v>
      </c>
      <c r="AA32" s="82">
        <v>25.5</v>
      </c>
      <c r="AB32" s="82">
        <v>24.94</v>
      </c>
      <c r="AC32" s="82">
        <v>24.37</v>
      </c>
      <c r="AD32" s="82">
        <v>23.79</v>
      </c>
      <c r="AE32" s="82">
        <v>23.2</v>
      </c>
      <c r="AF32" s="82"/>
    </row>
    <row r="33" spans="1:32" x14ac:dyDescent="0.25">
      <c r="A33" s="81">
        <v>6</v>
      </c>
      <c r="B33" s="82">
        <v>37.409999999999997</v>
      </c>
      <c r="C33" s="82">
        <v>37.020000000000003</v>
      </c>
      <c r="D33" s="82">
        <v>36.61</v>
      </c>
      <c r="E33" s="82">
        <v>36.200000000000003</v>
      </c>
      <c r="F33" s="82">
        <v>35.78</v>
      </c>
      <c r="G33" s="82">
        <v>35.36</v>
      </c>
      <c r="H33" s="82">
        <v>34.93</v>
      </c>
      <c r="I33" s="82">
        <v>34.49</v>
      </c>
      <c r="J33" s="82">
        <v>34.04</v>
      </c>
      <c r="K33" s="82">
        <v>33.590000000000003</v>
      </c>
      <c r="L33" s="82">
        <v>33.14</v>
      </c>
      <c r="M33" s="82">
        <v>32.67</v>
      </c>
      <c r="N33" s="82">
        <v>32.200000000000003</v>
      </c>
      <c r="O33" s="82">
        <v>31.72</v>
      </c>
      <c r="P33" s="82">
        <v>31.24</v>
      </c>
      <c r="Q33" s="82">
        <v>30.74</v>
      </c>
      <c r="R33" s="82">
        <v>30.24</v>
      </c>
      <c r="S33" s="82">
        <v>29.74</v>
      </c>
      <c r="T33" s="82">
        <v>29.23</v>
      </c>
      <c r="U33" s="82">
        <v>28.71</v>
      </c>
      <c r="V33" s="82">
        <v>28.18</v>
      </c>
      <c r="W33" s="82">
        <v>27.65</v>
      </c>
      <c r="X33" s="82">
        <v>27.11</v>
      </c>
      <c r="Y33" s="82">
        <v>26.57</v>
      </c>
      <c r="Z33" s="82">
        <v>26.01</v>
      </c>
      <c r="AA33" s="82">
        <v>25.46</v>
      </c>
      <c r="AB33" s="82">
        <v>24.89</v>
      </c>
      <c r="AC33" s="82">
        <v>24.32</v>
      </c>
      <c r="AD33" s="82">
        <v>23.74</v>
      </c>
      <c r="AE33" s="82">
        <v>23.16</v>
      </c>
      <c r="AF33" s="82"/>
    </row>
    <row r="34" spans="1:32" x14ac:dyDescent="0.25">
      <c r="A34" s="81">
        <v>7</v>
      </c>
      <c r="B34" s="82">
        <v>37.380000000000003</v>
      </c>
      <c r="C34" s="82">
        <v>36.979999999999997</v>
      </c>
      <c r="D34" s="82">
        <v>36.58</v>
      </c>
      <c r="E34" s="82">
        <v>36.159999999999997</v>
      </c>
      <c r="F34" s="82">
        <v>35.75</v>
      </c>
      <c r="G34" s="82">
        <v>35.32</v>
      </c>
      <c r="H34" s="82">
        <v>34.89</v>
      </c>
      <c r="I34" s="82">
        <v>34.450000000000003</v>
      </c>
      <c r="J34" s="82">
        <v>34.01</v>
      </c>
      <c r="K34" s="82">
        <v>33.56</v>
      </c>
      <c r="L34" s="82">
        <v>33.1</v>
      </c>
      <c r="M34" s="82">
        <v>32.630000000000003</v>
      </c>
      <c r="N34" s="82">
        <v>32.159999999999997</v>
      </c>
      <c r="O34" s="82">
        <v>31.68</v>
      </c>
      <c r="P34" s="82">
        <v>31.2</v>
      </c>
      <c r="Q34" s="82">
        <v>30.7</v>
      </c>
      <c r="R34" s="82">
        <v>30.2</v>
      </c>
      <c r="S34" s="82">
        <v>29.7</v>
      </c>
      <c r="T34" s="82">
        <v>29.18</v>
      </c>
      <c r="U34" s="82">
        <v>28.66</v>
      </c>
      <c r="V34" s="82">
        <v>28.14</v>
      </c>
      <c r="W34" s="82">
        <v>27.61</v>
      </c>
      <c r="X34" s="82">
        <v>27.07</v>
      </c>
      <c r="Y34" s="82">
        <v>26.52</v>
      </c>
      <c r="Z34" s="82">
        <v>25.97</v>
      </c>
      <c r="AA34" s="82">
        <v>25.41</v>
      </c>
      <c r="AB34" s="82">
        <v>24.84</v>
      </c>
      <c r="AC34" s="82">
        <v>24.27</v>
      </c>
      <c r="AD34" s="82">
        <v>23.69</v>
      </c>
      <c r="AE34" s="82">
        <v>23.11</v>
      </c>
      <c r="AF34" s="82"/>
    </row>
    <row r="35" spans="1:32" x14ac:dyDescent="0.25">
      <c r="A35" s="81">
        <v>8</v>
      </c>
      <c r="B35" s="82">
        <v>37.35</v>
      </c>
      <c r="C35" s="82">
        <v>36.950000000000003</v>
      </c>
      <c r="D35" s="82">
        <v>36.54</v>
      </c>
      <c r="E35" s="82">
        <v>36.130000000000003</v>
      </c>
      <c r="F35" s="82">
        <v>35.71</v>
      </c>
      <c r="G35" s="82">
        <v>35.28</v>
      </c>
      <c r="H35" s="82">
        <v>34.85</v>
      </c>
      <c r="I35" s="82">
        <v>34.409999999999997</v>
      </c>
      <c r="J35" s="82">
        <v>33.97</v>
      </c>
      <c r="K35" s="82">
        <v>33.520000000000003</v>
      </c>
      <c r="L35" s="82">
        <v>33.06</v>
      </c>
      <c r="M35" s="82">
        <v>32.590000000000003</v>
      </c>
      <c r="N35" s="82">
        <v>32.119999999999997</v>
      </c>
      <c r="O35" s="82">
        <v>31.64</v>
      </c>
      <c r="P35" s="82">
        <v>31.15</v>
      </c>
      <c r="Q35" s="82">
        <v>30.66</v>
      </c>
      <c r="R35" s="82">
        <v>30.16</v>
      </c>
      <c r="S35" s="82">
        <v>29.65</v>
      </c>
      <c r="T35" s="82">
        <v>29.14</v>
      </c>
      <c r="U35" s="82">
        <v>28.62</v>
      </c>
      <c r="V35" s="82">
        <v>28.09</v>
      </c>
      <c r="W35" s="82">
        <v>27.56</v>
      </c>
      <c r="X35" s="82">
        <v>27.02</v>
      </c>
      <c r="Y35" s="82">
        <v>26.47</v>
      </c>
      <c r="Z35" s="82">
        <v>25.92</v>
      </c>
      <c r="AA35" s="82">
        <v>25.36</v>
      </c>
      <c r="AB35" s="82">
        <v>24.8</v>
      </c>
      <c r="AC35" s="82">
        <v>24.22</v>
      </c>
      <c r="AD35" s="82">
        <v>23.64</v>
      </c>
      <c r="AE35" s="82">
        <v>23.06</v>
      </c>
      <c r="AF35" s="82"/>
    </row>
    <row r="36" spans="1:32" x14ac:dyDescent="0.25">
      <c r="A36" s="81">
        <v>9</v>
      </c>
      <c r="B36" s="82">
        <v>37.32</v>
      </c>
      <c r="C36" s="82">
        <v>36.909999999999997</v>
      </c>
      <c r="D36" s="82">
        <v>36.51</v>
      </c>
      <c r="E36" s="82">
        <v>36.090000000000003</v>
      </c>
      <c r="F36" s="82">
        <v>35.68</v>
      </c>
      <c r="G36" s="82">
        <v>35.25</v>
      </c>
      <c r="H36" s="82">
        <v>34.82</v>
      </c>
      <c r="I36" s="82">
        <v>34.380000000000003</v>
      </c>
      <c r="J36" s="82">
        <v>33.93</v>
      </c>
      <c r="K36" s="82">
        <v>33.479999999999997</v>
      </c>
      <c r="L36" s="82">
        <v>33.020000000000003</v>
      </c>
      <c r="M36" s="82">
        <v>32.549999999999997</v>
      </c>
      <c r="N36" s="82">
        <v>32.08</v>
      </c>
      <c r="O36" s="82">
        <v>31.6</v>
      </c>
      <c r="P36" s="82">
        <v>31.11</v>
      </c>
      <c r="Q36" s="82">
        <v>30.62</v>
      </c>
      <c r="R36" s="82">
        <v>30.12</v>
      </c>
      <c r="S36" s="82">
        <v>29.61</v>
      </c>
      <c r="T36" s="82">
        <v>29.1</v>
      </c>
      <c r="U36" s="82">
        <v>28.58</v>
      </c>
      <c r="V36" s="82">
        <v>28.05</v>
      </c>
      <c r="W36" s="82">
        <v>27.52</v>
      </c>
      <c r="X36" s="82">
        <v>26.98</v>
      </c>
      <c r="Y36" s="82">
        <v>26.43</v>
      </c>
      <c r="Z36" s="82">
        <v>25.88</v>
      </c>
      <c r="AA36" s="82">
        <v>25.32</v>
      </c>
      <c r="AB36" s="82">
        <v>24.75</v>
      </c>
      <c r="AC36" s="82">
        <v>24.17</v>
      </c>
      <c r="AD36" s="82">
        <v>23.6</v>
      </c>
      <c r="AE36" s="82">
        <v>23.01</v>
      </c>
      <c r="AF36" s="82"/>
    </row>
    <row r="37" spans="1:32" x14ac:dyDescent="0.25">
      <c r="A37" s="81">
        <v>10</v>
      </c>
      <c r="B37" s="82">
        <v>37.28</v>
      </c>
      <c r="C37" s="82">
        <v>36.880000000000003</v>
      </c>
      <c r="D37" s="82">
        <v>36.47</v>
      </c>
      <c r="E37" s="82">
        <v>36.06</v>
      </c>
      <c r="F37" s="82">
        <v>35.64</v>
      </c>
      <c r="G37" s="82">
        <v>35.21</v>
      </c>
      <c r="H37" s="82">
        <v>34.78</v>
      </c>
      <c r="I37" s="82">
        <v>34.340000000000003</v>
      </c>
      <c r="J37" s="82">
        <v>33.89</v>
      </c>
      <c r="K37" s="82">
        <v>33.44</v>
      </c>
      <c r="L37" s="82">
        <v>32.979999999999997</v>
      </c>
      <c r="M37" s="82">
        <v>32.520000000000003</v>
      </c>
      <c r="N37" s="82">
        <v>32.04</v>
      </c>
      <c r="O37" s="82">
        <v>31.56</v>
      </c>
      <c r="P37" s="82">
        <v>31.07</v>
      </c>
      <c r="Q37" s="82">
        <v>30.58</v>
      </c>
      <c r="R37" s="82">
        <v>30.08</v>
      </c>
      <c r="S37" s="82">
        <v>29.57</v>
      </c>
      <c r="T37" s="82">
        <v>29.05</v>
      </c>
      <c r="U37" s="82">
        <v>28.53</v>
      </c>
      <c r="V37" s="82">
        <v>28.01</v>
      </c>
      <c r="W37" s="82">
        <v>27.47</v>
      </c>
      <c r="X37" s="82">
        <v>26.93</v>
      </c>
      <c r="Y37" s="82">
        <v>26.38</v>
      </c>
      <c r="Z37" s="82">
        <v>25.83</v>
      </c>
      <c r="AA37" s="82">
        <v>25.27</v>
      </c>
      <c r="AB37" s="82">
        <v>24.7</v>
      </c>
      <c r="AC37" s="82">
        <v>24.13</v>
      </c>
      <c r="AD37" s="82">
        <v>23.55</v>
      </c>
      <c r="AE37" s="82">
        <v>22.96</v>
      </c>
      <c r="AF37" s="82"/>
    </row>
    <row r="38" spans="1:32" x14ac:dyDescent="0.25">
      <c r="A38" s="81">
        <v>11</v>
      </c>
      <c r="B38" s="82">
        <v>37.25</v>
      </c>
      <c r="C38" s="82">
        <v>36.85</v>
      </c>
      <c r="D38" s="82">
        <v>36.44</v>
      </c>
      <c r="E38" s="82">
        <v>36.03</v>
      </c>
      <c r="F38" s="82">
        <v>35.6</v>
      </c>
      <c r="G38" s="82">
        <v>35.18</v>
      </c>
      <c r="H38" s="82">
        <v>34.74</v>
      </c>
      <c r="I38" s="82">
        <v>34.299999999999997</v>
      </c>
      <c r="J38" s="82">
        <v>33.86</v>
      </c>
      <c r="K38" s="82">
        <v>33.4</v>
      </c>
      <c r="L38" s="82">
        <v>32.94</v>
      </c>
      <c r="M38" s="82">
        <v>32.479999999999997</v>
      </c>
      <c r="N38" s="82">
        <v>32</v>
      </c>
      <c r="O38" s="82">
        <v>31.52</v>
      </c>
      <c r="P38" s="82">
        <v>31.03</v>
      </c>
      <c r="Q38" s="82">
        <v>30.54</v>
      </c>
      <c r="R38" s="82">
        <v>30.03</v>
      </c>
      <c r="S38" s="82">
        <v>29.53</v>
      </c>
      <c r="T38" s="82">
        <v>29.01</v>
      </c>
      <c r="U38" s="82">
        <v>28.49</v>
      </c>
      <c r="V38" s="82">
        <v>27.96</v>
      </c>
      <c r="W38" s="82">
        <v>27.43</v>
      </c>
      <c r="X38" s="82">
        <v>26.88</v>
      </c>
      <c r="Y38" s="82">
        <v>26.34</v>
      </c>
      <c r="Z38" s="82">
        <v>25.78</v>
      </c>
      <c r="AA38" s="82">
        <v>25.22</v>
      </c>
      <c r="AB38" s="82">
        <v>24.65</v>
      </c>
      <c r="AC38" s="82">
        <v>24.08</v>
      </c>
      <c r="AD38" s="82">
        <v>23.5</v>
      </c>
      <c r="AE38" s="82">
        <v>22.91</v>
      </c>
      <c r="AF38" s="82"/>
    </row>
    <row r="39" spans="1:32" x14ac:dyDescent="0.25">
      <c r="A39"/>
      <c r="B39"/>
    </row>
    <row r="40" spans="1:32" x14ac:dyDescent="0.25">
      <c r="A40"/>
      <c r="B40"/>
    </row>
    <row r="41" spans="1:32" x14ac:dyDescent="0.25">
      <c r="A41"/>
      <c r="B41"/>
    </row>
    <row r="42" spans="1:32" x14ac:dyDescent="0.25">
      <c r="A42"/>
      <c r="B42"/>
    </row>
    <row r="43" spans="1:32" x14ac:dyDescent="0.25">
      <c r="A43"/>
      <c r="B43"/>
    </row>
    <row r="44" spans="1:32" ht="39.65" customHeight="1" x14ac:dyDescent="0.25">
      <c r="A44"/>
      <c r="B44"/>
    </row>
    <row r="45" spans="1:32" x14ac:dyDescent="0.25">
      <c r="A45"/>
      <c r="B45"/>
    </row>
    <row r="46" spans="1:32" ht="27.65" customHeight="1" x14ac:dyDescent="0.25">
      <c r="A46"/>
      <c r="B46"/>
    </row>
    <row r="47" spans="1:32" x14ac:dyDescent="0.25">
      <c r="A47"/>
      <c r="B47"/>
    </row>
    <row r="48" spans="1:32"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row r="59" spans="1:2" x14ac:dyDescent="0.25">
      <c r="A59"/>
      <c r="B59"/>
    </row>
    <row r="60" spans="1:2" x14ac:dyDescent="0.25">
      <c r="A60"/>
      <c r="B60"/>
    </row>
    <row r="61" spans="1:2" x14ac:dyDescent="0.25">
      <c r="A61"/>
      <c r="B61"/>
    </row>
    <row r="62" spans="1:2" x14ac:dyDescent="0.25">
      <c r="A62"/>
      <c r="B62"/>
    </row>
    <row r="63" spans="1:2" x14ac:dyDescent="0.25">
      <c r="A63"/>
      <c r="B63"/>
    </row>
    <row r="64" spans="1:2" x14ac:dyDescent="0.25">
      <c r="A64"/>
      <c r="B64"/>
    </row>
    <row r="65" spans="1:2" x14ac:dyDescent="0.25">
      <c r="A65"/>
      <c r="B65"/>
    </row>
  </sheetData>
  <sheetProtection algorithmName="SHA-512" hashValue="/tmQ6q32fWQh8PWU9K6hBZ4KWOnLmuldMG5ErxuMFhYBvwxfZ4bv0od8RkRqR+RXt7xhfICsejWWVkcGvcoP0A==" saltValue="Tn/0pO9xUV9eyIGb6N22OA==" spinCount="100000" sheet="1" objects="1" scenarios="1"/>
  <conditionalFormatting sqref="A6:A21">
    <cfRule type="expression" dxfId="459" priority="7" stopIfTrue="1">
      <formula>MOD(ROW(),2)=0</formula>
    </cfRule>
    <cfRule type="expression" dxfId="458" priority="8" stopIfTrue="1">
      <formula>MOD(ROW(),2)&lt;&gt;0</formula>
    </cfRule>
  </conditionalFormatting>
  <conditionalFormatting sqref="A26:A38">
    <cfRule type="expression" dxfId="457" priority="9" stopIfTrue="1">
      <formula>MOD(ROW(),2)=0</formula>
    </cfRule>
    <cfRule type="expression" dxfId="456" priority="10" stopIfTrue="1">
      <formula>MOD(ROW(),2)&lt;&gt;0</formula>
    </cfRule>
  </conditionalFormatting>
  <conditionalFormatting sqref="B6:AF21">
    <cfRule type="expression" dxfId="455" priority="1" stopIfTrue="1">
      <formula>MOD(ROW(),2)=0</formula>
    </cfRule>
    <cfRule type="expression" dxfId="454" priority="2" stopIfTrue="1">
      <formula>MOD(ROW(),2)&lt;&gt;0</formula>
    </cfRule>
  </conditionalFormatting>
  <conditionalFormatting sqref="B26:AF38">
    <cfRule type="expression" dxfId="453" priority="11" stopIfTrue="1">
      <formula>MOD(ROW(),2)=0</formula>
    </cfRule>
    <cfRule type="expression" dxfId="452" priority="12"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codeName="Sheet79"/>
  <dimension ref="A1:L65"/>
  <sheetViews>
    <sheetView showGridLines="0" zoomScale="85" zoomScaleNormal="85" workbookViewId="0">
      <selection activeCell="I26" sqref="I26"/>
    </sheetView>
  </sheetViews>
  <sheetFormatPr defaultColWidth="10" defaultRowHeight="12.5" x14ac:dyDescent="0.25"/>
  <cols>
    <col min="1" max="1" width="31.54296875" style="27" customWidth="1"/>
    <col min="2" max="12" width="22.54296875" style="27" customWidth="1"/>
    <col min="13" max="16384" width="10" style="27"/>
  </cols>
  <sheetData>
    <row r="1" spans="1:12" ht="20" x14ac:dyDescent="0.4">
      <c r="A1" s="39" t="s">
        <v>0</v>
      </c>
      <c r="B1" s="40"/>
      <c r="C1" s="40"/>
      <c r="D1" s="40"/>
      <c r="E1" s="40"/>
      <c r="F1" s="40"/>
      <c r="G1" s="40"/>
      <c r="H1" s="40"/>
      <c r="I1" s="40"/>
      <c r="L1" s="84"/>
    </row>
    <row r="2" spans="1:12" ht="15.5" x14ac:dyDescent="0.35">
      <c r="A2" s="41" t="str">
        <f>IF(title="&gt; Enter workbook title here","Enter workbook title in Cover sheet",title)</f>
        <v>Police_EW - Consolidated Factor Spreadsheet</v>
      </c>
      <c r="B2" s="42"/>
      <c r="C2" s="42"/>
      <c r="D2" s="42"/>
      <c r="E2" s="42"/>
      <c r="F2" s="42"/>
      <c r="G2" s="42"/>
      <c r="H2" s="42"/>
      <c r="I2" s="42"/>
    </row>
    <row r="3" spans="1:12" ht="15.5" x14ac:dyDescent="0.35">
      <c r="A3" s="43" t="str">
        <f>TABLE_FACTOR_TYPE_1&amp;" - x-"&amp;TABLE_SERIES_NUMBER_1</f>
        <v>Pension Debit - x-331</v>
      </c>
      <c r="B3" s="42"/>
      <c r="C3" s="42"/>
      <c r="D3" s="42"/>
      <c r="E3" s="42"/>
      <c r="F3" s="42"/>
      <c r="G3" s="42"/>
      <c r="H3" s="42"/>
      <c r="I3" s="42"/>
    </row>
    <row r="4" spans="1:12" x14ac:dyDescent="0.25">
      <c r="A4" s="44"/>
    </row>
    <row r="6" spans="1:12" ht="13" x14ac:dyDescent="0.3">
      <c r="A6" s="171" t="s">
        <v>610</v>
      </c>
      <c r="B6" s="73" t="s">
        <v>611</v>
      </c>
      <c r="C6" s="73"/>
      <c r="D6" s="168"/>
      <c r="E6" s="168"/>
      <c r="F6" s="168"/>
      <c r="G6" s="168"/>
      <c r="H6" s="168"/>
      <c r="I6" s="168"/>
      <c r="J6" s="168"/>
      <c r="K6" s="168"/>
      <c r="L6" s="168"/>
    </row>
    <row r="7" spans="1:12" x14ac:dyDescent="0.25">
      <c r="A7" s="72" t="s">
        <v>274</v>
      </c>
      <c r="B7" s="74" t="s">
        <v>72</v>
      </c>
      <c r="C7" s="74"/>
      <c r="D7" s="168"/>
      <c r="E7" s="168"/>
      <c r="F7" s="168"/>
      <c r="G7" s="168"/>
      <c r="H7" s="168"/>
      <c r="I7" s="168"/>
      <c r="J7" s="168"/>
      <c r="K7" s="168"/>
      <c r="L7" s="168"/>
    </row>
    <row r="8" spans="1:12" x14ac:dyDescent="0.25">
      <c r="A8" s="72" t="s">
        <v>275</v>
      </c>
      <c r="B8" s="74">
        <v>2006</v>
      </c>
      <c r="C8" s="74"/>
      <c r="D8" s="168"/>
      <c r="E8" s="168"/>
      <c r="F8" s="168"/>
      <c r="G8" s="168"/>
      <c r="H8" s="168"/>
      <c r="I8" s="168"/>
      <c r="J8" s="168"/>
      <c r="K8" s="168"/>
      <c r="L8" s="168"/>
    </row>
    <row r="9" spans="1:12" x14ac:dyDescent="0.25">
      <c r="A9" s="72" t="s">
        <v>276</v>
      </c>
      <c r="B9" s="74" t="s">
        <v>422</v>
      </c>
      <c r="C9" s="74"/>
      <c r="D9" s="168"/>
      <c r="E9" s="168"/>
      <c r="F9" s="168"/>
      <c r="G9" s="168"/>
      <c r="H9" s="168"/>
      <c r="I9" s="168"/>
      <c r="J9" s="168"/>
      <c r="K9" s="168"/>
      <c r="L9" s="168"/>
    </row>
    <row r="10" spans="1:12" ht="25" x14ac:dyDescent="0.25">
      <c r="A10" s="72" t="s">
        <v>6</v>
      </c>
      <c r="B10" s="74" t="s">
        <v>454</v>
      </c>
      <c r="C10" s="74"/>
      <c r="D10" s="168"/>
      <c r="E10" s="168"/>
      <c r="F10" s="168"/>
      <c r="G10" s="168"/>
      <c r="H10" s="168"/>
      <c r="I10" s="168"/>
      <c r="J10" s="168"/>
      <c r="K10" s="168"/>
      <c r="L10" s="168"/>
    </row>
    <row r="11" spans="1:12" x14ac:dyDescent="0.25">
      <c r="A11" s="72" t="s">
        <v>277</v>
      </c>
      <c r="B11" s="74" t="s">
        <v>424</v>
      </c>
      <c r="C11" s="74"/>
      <c r="D11" s="168"/>
      <c r="E11" s="168"/>
      <c r="F11" s="168"/>
      <c r="G11" s="168"/>
      <c r="H11" s="168"/>
      <c r="I11" s="168"/>
      <c r="J11" s="168"/>
      <c r="K11" s="168"/>
      <c r="L11" s="168"/>
    </row>
    <row r="12" spans="1:12" x14ac:dyDescent="0.25">
      <c r="A12" s="72" t="s">
        <v>278</v>
      </c>
      <c r="B12" s="74" t="s">
        <v>432</v>
      </c>
      <c r="C12" s="74"/>
      <c r="D12" s="168"/>
      <c r="E12" s="168"/>
      <c r="F12" s="168"/>
      <c r="G12" s="168"/>
      <c r="H12" s="168"/>
      <c r="I12" s="168"/>
      <c r="J12" s="168"/>
      <c r="K12" s="168"/>
      <c r="L12" s="168"/>
    </row>
    <row r="13" spans="1:12" x14ac:dyDescent="0.25">
      <c r="A13" s="72" t="s">
        <v>618</v>
      </c>
      <c r="B13" s="74">
        <v>1</v>
      </c>
      <c r="C13" s="74"/>
      <c r="D13" s="168"/>
      <c r="E13" s="168"/>
      <c r="F13" s="168"/>
      <c r="G13" s="168"/>
      <c r="H13" s="168"/>
      <c r="I13" s="168"/>
      <c r="J13" s="168"/>
      <c r="K13" s="168"/>
      <c r="L13" s="168"/>
    </row>
    <row r="14" spans="1:12" x14ac:dyDescent="0.25">
      <c r="A14" s="72" t="s">
        <v>280</v>
      </c>
      <c r="B14" s="74">
        <v>331</v>
      </c>
      <c r="C14" s="74"/>
      <c r="D14" s="168"/>
      <c r="E14" s="168"/>
      <c r="F14" s="168"/>
      <c r="G14" s="168"/>
      <c r="H14" s="168"/>
      <c r="I14" s="168"/>
      <c r="J14" s="168"/>
      <c r="K14" s="168"/>
      <c r="L14" s="168"/>
    </row>
    <row r="15" spans="1:12" x14ac:dyDescent="0.25">
      <c r="A15" s="72" t="s">
        <v>621</v>
      </c>
      <c r="B15" s="74">
        <v>331</v>
      </c>
      <c r="C15" s="74"/>
      <c r="D15" s="168"/>
      <c r="E15" s="168"/>
      <c r="F15" s="168"/>
      <c r="G15" s="168"/>
      <c r="H15" s="168"/>
      <c r="I15" s="168"/>
      <c r="J15" s="168"/>
      <c r="K15" s="168"/>
      <c r="L15" s="168"/>
    </row>
    <row r="16" spans="1:12" x14ac:dyDescent="0.25">
      <c r="A16" s="72" t="s">
        <v>282</v>
      </c>
      <c r="B16" s="74" t="s">
        <v>456</v>
      </c>
      <c r="C16" s="74"/>
      <c r="D16" s="168"/>
      <c r="E16" s="168"/>
      <c r="F16" s="168"/>
      <c r="G16" s="168"/>
      <c r="H16" s="168"/>
      <c r="I16" s="168"/>
      <c r="J16" s="168"/>
      <c r="K16" s="168"/>
      <c r="L16" s="168"/>
    </row>
    <row r="17" spans="1:12" x14ac:dyDescent="0.25">
      <c r="A17" s="79" t="s">
        <v>693</v>
      </c>
      <c r="B17" s="180"/>
      <c r="C17" s="180"/>
      <c r="D17" s="168"/>
      <c r="E17" s="168"/>
      <c r="F17" s="168"/>
      <c r="G17" s="168"/>
      <c r="H17" s="168"/>
      <c r="I17" s="168"/>
      <c r="J17" s="168"/>
      <c r="K17" s="168"/>
      <c r="L17" s="168"/>
    </row>
    <row r="18" spans="1:12" x14ac:dyDescent="0.25">
      <c r="A18" s="72" t="s">
        <v>284</v>
      </c>
      <c r="B18" s="181" t="str">
        <f>"24 May 2023"</f>
        <v>24 May 2023</v>
      </c>
      <c r="C18" s="181"/>
      <c r="D18" s="168"/>
      <c r="E18" s="168"/>
      <c r="F18" s="168"/>
      <c r="G18" s="168"/>
      <c r="H18" s="168"/>
      <c r="I18" s="168"/>
      <c r="J18" s="168"/>
      <c r="K18" s="168"/>
      <c r="L18" s="168"/>
    </row>
    <row r="19" spans="1:12" x14ac:dyDescent="0.25">
      <c r="A19" s="72" t="s">
        <v>285</v>
      </c>
      <c r="B19" s="181"/>
      <c r="C19" s="181"/>
      <c r="D19" s="168"/>
      <c r="E19" s="168"/>
      <c r="F19" s="168"/>
      <c r="G19" s="168"/>
      <c r="H19" s="168"/>
      <c r="I19" s="168"/>
      <c r="J19" s="168"/>
      <c r="K19" s="168"/>
      <c r="L19" s="168"/>
    </row>
    <row r="20" spans="1:12" x14ac:dyDescent="0.25">
      <c r="A20" s="72" t="s">
        <v>286</v>
      </c>
      <c r="B20" s="74" t="s">
        <v>294</v>
      </c>
      <c r="C20" s="74"/>
      <c r="D20" s="168"/>
      <c r="E20" s="168"/>
      <c r="F20" s="168"/>
      <c r="G20" s="168"/>
      <c r="H20" s="168"/>
      <c r="I20" s="168"/>
      <c r="J20" s="168"/>
      <c r="K20" s="168"/>
      <c r="L20" s="168"/>
    </row>
    <row r="21" spans="1:12" x14ac:dyDescent="0.25">
      <c r="A21" s="72" t="s">
        <v>287</v>
      </c>
      <c r="B21" s="74" t="s">
        <v>295</v>
      </c>
      <c r="C21" s="74"/>
      <c r="D21" s="168"/>
      <c r="E21" s="168"/>
      <c r="F21" s="168"/>
      <c r="G21" s="168"/>
      <c r="H21" s="168"/>
      <c r="I21" s="168"/>
      <c r="J21" s="168"/>
      <c r="K21" s="168"/>
      <c r="L21" s="168"/>
    </row>
    <row r="23" spans="1:12" x14ac:dyDescent="0.25">
      <c r="B23" s="84" t="str">
        <f>HYPERLINK("#'Factor List'!A1","Back to Factor List")</f>
        <v>Back to Factor List</v>
      </c>
    </row>
    <row r="24" spans="1:12" x14ac:dyDescent="0.25">
      <c r="B24" s="84" t="str">
        <f>HYPERLINK("#'Assumptions'!A1","Assumptions")</f>
        <v>Assumptions</v>
      </c>
    </row>
    <row r="26" spans="1:12" ht="13" x14ac:dyDescent="0.25">
      <c r="A26" s="80" t="s">
        <v>722</v>
      </c>
      <c r="B26" s="80">
        <v>55</v>
      </c>
      <c r="C26" s="80">
        <v>56</v>
      </c>
      <c r="D26" s="80">
        <v>57</v>
      </c>
      <c r="E26" s="80">
        <v>58</v>
      </c>
      <c r="F26" s="80">
        <v>59</v>
      </c>
      <c r="G26" s="80">
        <v>60</v>
      </c>
      <c r="H26" s="80">
        <v>61</v>
      </c>
      <c r="I26" s="80">
        <v>62</v>
      </c>
      <c r="J26" s="80">
        <v>63</v>
      </c>
      <c r="K26" s="80">
        <v>64</v>
      </c>
      <c r="L26" s="80">
        <v>65</v>
      </c>
    </row>
    <row r="27" spans="1:12" x14ac:dyDescent="0.25">
      <c r="A27" s="81">
        <v>0</v>
      </c>
      <c r="B27" s="90">
        <v>0.629</v>
      </c>
      <c r="C27" s="90">
        <v>0.65400000000000003</v>
      </c>
      <c r="D27" s="90">
        <v>0.68200000000000005</v>
      </c>
      <c r="E27" s="90">
        <v>0.71199999999999997</v>
      </c>
      <c r="F27" s="90">
        <v>0.74399999999999999</v>
      </c>
      <c r="G27" s="90">
        <v>0.77800000000000002</v>
      </c>
      <c r="H27" s="90">
        <v>0.81599999999999995</v>
      </c>
      <c r="I27" s="90">
        <v>0.85599999999999998</v>
      </c>
      <c r="J27" s="90">
        <v>0.9</v>
      </c>
      <c r="K27" s="90">
        <v>0.94799999999999995</v>
      </c>
      <c r="L27" s="90">
        <v>1</v>
      </c>
    </row>
    <row r="28" spans="1:12" x14ac:dyDescent="0.25">
      <c r="A28" s="81">
        <v>1</v>
      </c>
      <c r="B28" s="90">
        <v>0.63100000000000001</v>
      </c>
      <c r="C28" s="90">
        <v>0.65700000000000003</v>
      </c>
      <c r="D28" s="90">
        <v>0.68500000000000005</v>
      </c>
      <c r="E28" s="90">
        <v>0.71499999999999997</v>
      </c>
      <c r="F28" s="90">
        <v>0.747</v>
      </c>
      <c r="G28" s="90">
        <v>0.78100000000000003</v>
      </c>
      <c r="H28" s="90">
        <v>0.81899999999999995</v>
      </c>
      <c r="I28" s="90">
        <v>0.86</v>
      </c>
      <c r="J28" s="90">
        <v>0.90400000000000003</v>
      </c>
      <c r="K28" s="90">
        <v>0.95199999999999996</v>
      </c>
      <c r="L28" s="90"/>
    </row>
    <row r="29" spans="1:12" x14ac:dyDescent="0.25">
      <c r="A29" s="81">
        <v>2</v>
      </c>
      <c r="B29" s="90">
        <v>0.63300000000000001</v>
      </c>
      <c r="C29" s="90">
        <v>0.65900000000000003</v>
      </c>
      <c r="D29" s="90">
        <v>0.68700000000000006</v>
      </c>
      <c r="E29" s="90">
        <v>0.71699999999999997</v>
      </c>
      <c r="F29" s="90">
        <v>0.75</v>
      </c>
      <c r="G29" s="90">
        <v>0.78500000000000003</v>
      </c>
      <c r="H29" s="90">
        <v>0.82199999999999995</v>
      </c>
      <c r="I29" s="90">
        <v>0.86299999999999999</v>
      </c>
      <c r="J29" s="90">
        <v>0.90800000000000003</v>
      </c>
      <c r="K29" s="90">
        <v>0.95599999999999996</v>
      </c>
      <c r="L29" s="90"/>
    </row>
    <row r="30" spans="1:12" x14ac:dyDescent="0.25">
      <c r="A30" s="81">
        <v>3</v>
      </c>
      <c r="B30" s="90">
        <v>0.63500000000000001</v>
      </c>
      <c r="C30" s="90">
        <v>0.66100000000000003</v>
      </c>
      <c r="D30" s="90">
        <v>0.69</v>
      </c>
      <c r="E30" s="90">
        <v>0.72</v>
      </c>
      <c r="F30" s="90">
        <v>0.752</v>
      </c>
      <c r="G30" s="90">
        <v>0.78800000000000003</v>
      </c>
      <c r="H30" s="90">
        <v>0.82599999999999996</v>
      </c>
      <c r="I30" s="90">
        <v>0.86699999999999999</v>
      </c>
      <c r="J30" s="90">
        <v>0.91200000000000003</v>
      </c>
      <c r="K30" s="90">
        <v>0.96099999999999997</v>
      </c>
      <c r="L30" s="90"/>
    </row>
    <row r="31" spans="1:12" x14ac:dyDescent="0.25">
      <c r="A31" s="81">
        <v>4</v>
      </c>
      <c r="B31" s="90">
        <v>0.63700000000000001</v>
      </c>
      <c r="C31" s="90">
        <v>0.66400000000000003</v>
      </c>
      <c r="D31" s="90">
        <v>0.69199999999999995</v>
      </c>
      <c r="E31" s="90">
        <v>0.72199999999999998</v>
      </c>
      <c r="F31" s="90">
        <v>0.755</v>
      </c>
      <c r="G31" s="90">
        <v>0.79100000000000004</v>
      </c>
      <c r="H31" s="90">
        <v>0.82899999999999996</v>
      </c>
      <c r="I31" s="90">
        <v>0.871</v>
      </c>
      <c r="J31" s="90">
        <v>0.91600000000000004</v>
      </c>
      <c r="K31" s="90">
        <v>0.96499999999999997</v>
      </c>
      <c r="L31" s="90"/>
    </row>
    <row r="32" spans="1:12" x14ac:dyDescent="0.25">
      <c r="A32" s="81">
        <v>5</v>
      </c>
      <c r="B32" s="90">
        <v>0.63900000000000001</v>
      </c>
      <c r="C32" s="90">
        <v>0.66600000000000004</v>
      </c>
      <c r="D32" s="90">
        <v>0.69399999999999995</v>
      </c>
      <c r="E32" s="90">
        <v>0.72499999999999998</v>
      </c>
      <c r="F32" s="90">
        <v>0.75800000000000001</v>
      </c>
      <c r="G32" s="90">
        <v>0.79400000000000004</v>
      </c>
      <c r="H32" s="90">
        <v>0.83199999999999996</v>
      </c>
      <c r="I32" s="90">
        <v>0.874</v>
      </c>
      <c r="J32" s="90">
        <v>0.92</v>
      </c>
      <c r="K32" s="90">
        <v>0.96899999999999997</v>
      </c>
      <c r="L32" s="90"/>
    </row>
    <row r="33" spans="1:12" x14ac:dyDescent="0.25">
      <c r="A33" s="81">
        <v>6</v>
      </c>
      <c r="B33" s="90">
        <v>0.64100000000000001</v>
      </c>
      <c r="C33" s="90">
        <v>0.66800000000000004</v>
      </c>
      <c r="D33" s="90">
        <v>0.69699999999999995</v>
      </c>
      <c r="E33" s="90">
        <v>0.72799999999999998</v>
      </c>
      <c r="F33" s="90">
        <v>0.76100000000000001</v>
      </c>
      <c r="G33" s="90">
        <v>0.79700000000000004</v>
      </c>
      <c r="H33" s="90">
        <v>0.83599999999999997</v>
      </c>
      <c r="I33" s="90">
        <v>0.878</v>
      </c>
      <c r="J33" s="90">
        <v>0.92400000000000004</v>
      </c>
      <c r="K33" s="90">
        <v>0.97399999999999998</v>
      </c>
      <c r="L33" s="90"/>
    </row>
    <row r="34" spans="1:12" x14ac:dyDescent="0.25">
      <c r="A34" s="81">
        <v>7</v>
      </c>
      <c r="B34" s="90">
        <v>0.64400000000000002</v>
      </c>
      <c r="C34" s="90">
        <v>0.67100000000000004</v>
      </c>
      <c r="D34" s="90">
        <v>0.69899999999999995</v>
      </c>
      <c r="E34" s="90">
        <v>0.73</v>
      </c>
      <c r="F34" s="90">
        <v>0.76400000000000001</v>
      </c>
      <c r="G34" s="90">
        <v>0.8</v>
      </c>
      <c r="H34" s="90">
        <v>0.83899999999999997</v>
      </c>
      <c r="I34" s="90">
        <v>0.88200000000000001</v>
      </c>
      <c r="J34" s="90">
        <v>0.92800000000000005</v>
      </c>
      <c r="K34" s="90">
        <v>0.97799999999999998</v>
      </c>
      <c r="L34" s="90"/>
    </row>
    <row r="35" spans="1:12" x14ac:dyDescent="0.25">
      <c r="A35" s="81">
        <v>8</v>
      </c>
      <c r="B35" s="90">
        <v>0.64600000000000002</v>
      </c>
      <c r="C35" s="90">
        <v>0.67300000000000004</v>
      </c>
      <c r="D35" s="90">
        <v>0.70199999999999996</v>
      </c>
      <c r="E35" s="90">
        <v>0.73299999999999998</v>
      </c>
      <c r="F35" s="90">
        <v>0.76700000000000002</v>
      </c>
      <c r="G35" s="90">
        <v>0.80300000000000005</v>
      </c>
      <c r="H35" s="90">
        <v>0.84199999999999997</v>
      </c>
      <c r="I35" s="90">
        <v>0.88500000000000001</v>
      </c>
      <c r="J35" s="90">
        <v>0.93200000000000005</v>
      </c>
      <c r="K35" s="90">
        <v>0.98299999999999998</v>
      </c>
      <c r="L35" s="90"/>
    </row>
    <row r="36" spans="1:12" x14ac:dyDescent="0.25">
      <c r="A36" s="81">
        <v>9</v>
      </c>
      <c r="B36" s="90">
        <v>0.64800000000000002</v>
      </c>
      <c r="C36" s="90">
        <v>0.67500000000000004</v>
      </c>
      <c r="D36" s="90">
        <v>0.70399999999999996</v>
      </c>
      <c r="E36" s="90">
        <v>0.73599999999999999</v>
      </c>
      <c r="F36" s="90">
        <v>0.77</v>
      </c>
      <c r="G36" s="90">
        <v>0.80600000000000005</v>
      </c>
      <c r="H36" s="90">
        <v>0.84599999999999997</v>
      </c>
      <c r="I36" s="90">
        <v>0.88900000000000001</v>
      </c>
      <c r="J36" s="90">
        <v>0.93600000000000005</v>
      </c>
      <c r="K36" s="90">
        <v>0.98699999999999999</v>
      </c>
      <c r="L36" s="90"/>
    </row>
    <row r="37" spans="1:12" x14ac:dyDescent="0.25">
      <c r="A37" s="81">
        <v>10</v>
      </c>
      <c r="B37" s="90">
        <v>0.65</v>
      </c>
      <c r="C37" s="90">
        <v>0.67700000000000005</v>
      </c>
      <c r="D37" s="90">
        <v>0.70699999999999996</v>
      </c>
      <c r="E37" s="90">
        <v>0.73799999999999999</v>
      </c>
      <c r="F37" s="90">
        <v>0.77300000000000002</v>
      </c>
      <c r="G37" s="90">
        <v>0.80900000000000005</v>
      </c>
      <c r="H37" s="90">
        <v>0.84899999999999998</v>
      </c>
      <c r="I37" s="90">
        <v>0.89300000000000002</v>
      </c>
      <c r="J37" s="90">
        <v>0.94</v>
      </c>
      <c r="K37" s="90">
        <v>0.99099999999999999</v>
      </c>
      <c r="L37" s="90"/>
    </row>
    <row r="38" spans="1:12" x14ac:dyDescent="0.25">
      <c r="A38" s="81">
        <v>11</v>
      </c>
      <c r="B38" s="90">
        <v>0.65200000000000002</v>
      </c>
      <c r="C38" s="90">
        <v>0.68</v>
      </c>
      <c r="D38" s="90">
        <v>0.70899999999999996</v>
      </c>
      <c r="E38" s="90">
        <v>0.74099999999999999</v>
      </c>
      <c r="F38" s="90">
        <v>0.77500000000000002</v>
      </c>
      <c r="G38" s="90">
        <v>0.81200000000000006</v>
      </c>
      <c r="H38" s="90">
        <v>0.85299999999999998</v>
      </c>
      <c r="I38" s="90">
        <v>0.89600000000000002</v>
      </c>
      <c r="J38" s="90">
        <v>0.94399999999999995</v>
      </c>
      <c r="K38" s="90">
        <v>0.996</v>
      </c>
      <c r="L38" s="90"/>
    </row>
    <row r="39" spans="1:12" x14ac:dyDescent="0.25">
      <c r="A39"/>
      <c r="B39"/>
    </row>
    <row r="40" spans="1:12" x14ac:dyDescent="0.25">
      <c r="A40"/>
      <c r="B40"/>
    </row>
    <row r="41" spans="1:12" x14ac:dyDescent="0.25">
      <c r="A41"/>
      <c r="B41"/>
    </row>
    <row r="42" spans="1:12" x14ac:dyDescent="0.25">
      <c r="A42"/>
      <c r="B42"/>
    </row>
    <row r="43" spans="1:12" x14ac:dyDescent="0.25">
      <c r="A43"/>
      <c r="B43"/>
    </row>
    <row r="44" spans="1:12" ht="39.65" customHeight="1" x14ac:dyDescent="0.25">
      <c r="A44"/>
      <c r="B44"/>
    </row>
    <row r="45" spans="1:12" x14ac:dyDescent="0.25">
      <c r="A45"/>
      <c r="B45"/>
    </row>
    <row r="46" spans="1:12" ht="27.65" customHeight="1" x14ac:dyDescent="0.25">
      <c r="A46"/>
      <c r="B46"/>
    </row>
    <row r="47" spans="1:12" x14ac:dyDescent="0.25">
      <c r="A47"/>
      <c r="B47"/>
    </row>
    <row r="48" spans="1:12"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row r="59" spans="1:2" x14ac:dyDescent="0.25">
      <c r="A59"/>
      <c r="B59"/>
    </row>
    <row r="60" spans="1:2" x14ac:dyDescent="0.25">
      <c r="A60"/>
      <c r="B60"/>
    </row>
    <row r="61" spans="1:2" x14ac:dyDescent="0.25">
      <c r="A61"/>
      <c r="B61"/>
    </row>
    <row r="62" spans="1:2" x14ac:dyDescent="0.25">
      <c r="A62"/>
      <c r="B62"/>
    </row>
    <row r="63" spans="1:2" x14ac:dyDescent="0.25">
      <c r="A63"/>
      <c r="B63"/>
    </row>
    <row r="64" spans="1:2" x14ac:dyDescent="0.25">
      <c r="A64"/>
      <c r="B64"/>
    </row>
    <row r="65" spans="1:2" x14ac:dyDescent="0.25">
      <c r="A65"/>
      <c r="B65"/>
    </row>
  </sheetData>
  <sheetProtection algorithmName="SHA-512" hashValue="4CT/159z8m7HzGfgti1W+W1n/CZiluaoiwkXQCofpoc6bzb5VybcsRFQPcMphsRZKmiZN1Ms75ctOlHGRxrLVQ==" saltValue="H+FkKOifezyHUgWv38eEog==" spinCount="100000" sheet="1" objects="1" scenarios="1"/>
  <conditionalFormatting sqref="A6:A21">
    <cfRule type="expression" dxfId="451" priority="7" stopIfTrue="1">
      <formula>MOD(ROW(),2)=0</formula>
    </cfRule>
    <cfRule type="expression" dxfId="450" priority="8" stopIfTrue="1">
      <formula>MOD(ROW(),2)&lt;&gt;0</formula>
    </cfRule>
  </conditionalFormatting>
  <conditionalFormatting sqref="A26:A38">
    <cfRule type="expression" dxfId="449" priority="9" stopIfTrue="1">
      <formula>MOD(ROW(),2)=0</formula>
    </cfRule>
    <cfRule type="expression" dxfId="448" priority="10" stopIfTrue="1">
      <formula>MOD(ROW(),2)&lt;&gt;0</formula>
    </cfRule>
  </conditionalFormatting>
  <conditionalFormatting sqref="B6:L21">
    <cfRule type="expression" dxfId="447" priority="1" stopIfTrue="1">
      <formula>MOD(ROW(),2)=0</formula>
    </cfRule>
    <cfRule type="expression" dxfId="446" priority="2" stopIfTrue="1">
      <formula>MOD(ROW(),2)&lt;&gt;0</formula>
    </cfRule>
  </conditionalFormatting>
  <conditionalFormatting sqref="B26:L38">
    <cfRule type="expression" dxfId="445" priority="11" stopIfTrue="1">
      <formula>MOD(ROW(),2)=0</formula>
    </cfRule>
    <cfRule type="expression" dxfId="444" priority="12"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codeName="Sheet80"/>
  <dimension ref="A1:L65"/>
  <sheetViews>
    <sheetView showGridLines="0" zoomScale="85" zoomScaleNormal="85" workbookViewId="0">
      <selection activeCell="I26" sqref="I26"/>
    </sheetView>
  </sheetViews>
  <sheetFormatPr defaultColWidth="10" defaultRowHeight="12.5" x14ac:dyDescent="0.25"/>
  <cols>
    <col min="1" max="1" width="31.54296875" style="27" customWidth="1"/>
    <col min="2" max="12" width="22.54296875" style="27" customWidth="1"/>
    <col min="13" max="16384" width="10" style="27"/>
  </cols>
  <sheetData>
    <row r="1" spans="1:12" ht="20" x14ac:dyDescent="0.4">
      <c r="A1" s="39" t="s">
        <v>0</v>
      </c>
      <c r="B1" s="40"/>
      <c r="C1" s="40"/>
      <c r="D1" s="40"/>
      <c r="E1" s="40"/>
      <c r="F1" s="40"/>
      <c r="G1" s="40"/>
      <c r="H1" s="40"/>
      <c r="I1" s="40"/>
      <c r="L1" s="84"/>
    </row>
    <row r="2" spans="1:12" ht="15.5" x14ac:dyDescent="0.35">
      <c r="A2" s="41" t="str">
        <f>IF(title="&gt; Enter workbook title here","Enter workbook title in Cover sheet",title)</f>
        <v>Police_EW - Consolidated Factor Spreadsheet</v>
      </c>
      <c r="B2" s="42"/>
      <c r="C2" s="42"/>
      <c r="D2" s="42"/>
      <c r="E2" s="42"/>
      <c r="F2" s="42"/>
      <c r="G2" s="42"/>
      <c r="H2" s="42"/>
      <c r="I2" s="42"/>
    </row>
    <row r="3" spans="1:12" ht="15.5" x14ac:dyDescent="0.35">
      <c r="A3" s="43" t="str">
        <f>TABLE_FACTOR_TYPE_1&amp;" - x-"&amp;TABLE_SERIES_NUMBER_1</f>
        <v>Pension Debit - x-332</v>
      </c>
      <c r="B3" s="42"/>
      <c r="C3" s="42"/>
      <c r="D3" s="42"/>
      <c r="E3" s="42"/>
      <c r="F3" s="42"/>
      <c r="G3" s="42"/>
      <c r="H3" s="42"/>
      <c r="I3" s="42"/>
    </row>
    <row r="4" spans="1:12" x14ac:dyDescent="0.25">
      <c r="A4" s="44"/>
    </row>
    <row r="6" spans="1:12" ht="13" x14ac:dyDescent="0.3">
      <c r="A6" s="171" t="s">
        <v>610</v>
      </c>
      <c r="B6" s="73" t="s">
        <v>611</v>
      </c>
      <c r="C6" s="73"/>
      <c r="D6" s="168"/>
      <c r="E6" s="168"/>
      <c r="F6" s="168"/>
      <c r="G6" s="168"/>
      <c r="H6" s="168"/>
      <c r="I6" s="168"/>
      <c r="J6" s="168"/>
      <c r="K6" s="168"/>
      <c r="L6" s="168"/>
    </row>
    <row r="7" spans="1:12" x14ac:dyDescent="0.25">
      <c r="A7" s="72" t="s">
        <v>274</v>
      </c>
      <c r="B7" s="74" t="s">
        <v>72</v>
      </c>
      <c r="C7" s="74"/>
      <c r="D7" s="168"/>
      <c r="E7" s="168"/>
      <c r="F7" s="168"/>
      <c r="G7" s="168"/>
      <c r="H7" s="168"/>
      <c r="I7" s="168"/>
      <c r="J7" s="168"/>
      <c r="K7" s="168"/>
      <c r="L7" s="168"/>
    </row>
    <row r="8" spans="1:12" x14ac:dyDescent="0.25">
      <c r="A8" s="72" t="s">
        <v>275</v>
      </c>
      <c r="B8" s="74">
        <v>2006</v>
      </c>
      <c r="C8" s="74"/>
      <c r="D8" s="168"/>
      <c r="E8" s="168"/>
      <c r="F8" s="168"/>
      <c r="G8" s="168"/>
      <c r="H8" s="168"/>
      <c r="I8" s="168"/>
      <c r="J8" s="168"/>
      <c r="K8" s="168"/>
      <c r="L8" s="168"/>
    </row>
    <row r="9" spans="1:12" x14ac:dyDescent="0.25">
      <c r="A9" s="72" t="s">
        <v>276</v>
      </c>
      <c r="B9" s="74" t="s">
        <v>422</v>
      </c>
      <c r="C9" s="74"/>
      <c r="D9" s="168"/>
      <c r="E9" s="168"/>
      <c r="F9" s="168"/>
      <c r="G9" s="168"/>
      <c r="H9" s="168"/>
      <c r="I9" s="168"/>
      <c r="J9" s="168"/>
      <c r="K9" s="168"/>
      <c r="L9" s="168"/>
    </row>
    <row r="10" spans="1:12" ht="25" x14ac:dyDescent="0.25">
      <c r="A10" s="72" t="s">
        <v>6</v>
      </c>
      <c r="B10" s="74" t="s">
        <v>457</v>
      </c>
      <c r="C10" s="74"/>
      <c r="D10" s="168"/>
      <c r="E10" s="168"/>
      <c r="F10" s="168"/>
      <c r="G10" s="168"/>
      <c r="H10" s="168"/>
      <c r="I10" s="168"/>
      <c r="J10" s="168"/>
      <c r="K10" s="168"/>
      <c r="L10" s="168"/>
    </row>
    <row r="11" spans="1:12" x14ac:dyDescent="0.25">
      <c r="A11" s="72" t="s">
        <v>277</v>
      </c>
      <c r="B11" s="74" t="s">
        <v>424</v>
      </c>
      <c r="C11" s="74"/>
      <c r="D11" s="168"/>
      <c r="E11" s="168"/>
      <c r="F11" s="168"/>
      <c r="G11" s="168"/>
      <c r="H11" s="168"/>
      <c r="I11" s="168"/>
      <c r="J11" s="168"/>
      <c r="K11" s="168"/>
      <c r="L11" s="168"/>
    </row>
    <row r="12" spans="1:12" x14ac:dyDescent="0.25">
      <c r="A12" s="72" t="s">
        <v>278</v>
      </c>
      <c r="B12" s="74" t="s">
        <v>432</v>
      </c>
      <c r="C12" s="74"/>
      <c r="D12" s="168"/>
      <c r="E12" s="168"/>
      <c r="F12" s="168"/>
      <c r="G12" s="168"/>
      <c r="H12" s="168"/>
      <c r="I12" s="168"/>
      <c r="J12" s="168"/>
      <c r="K12" s="168"/>
      <c r="L12" s="168"/>
    </row>
    <row r="13" spans="1:12" x14ac:dyDescent="0.25">
      <c r="A13" s="72" t="s">
        <v>618</v>
      </c>
      <c r="B13" s="74">
        <v>1</v>
      </c>
      <c r="C13" s="74"/>
      <c r="D13" s="168"/>
      <c r="E13" s="168"/>
      <c r="F13" s="168"/>
      <c r="G13" s="168"/>
      <c r="H13" s="168"/>
      <c r="I13" s="168"/>
      <c r="J13" s="168"/>
      <c r="K13" s="168"/>
      <c r="L13" s="168"/>
    </row>
    <row r="14" spans="1:12" x14ac:dyDescent="0.25">
      <c r="A14" s="72" t="s">
        <v>280</v>
      </c>
      <c r="B14" s="74">
        <v>332</v>
      </c>
      <c r="C14" s="74"/>
      <c r="D14" s="168"/>
      <c r="E14" s="168"/>
      <c r="F14" s="168"/>
      <c r="G14" s="168"/>
      <c r="H14" s="168"/>
      <c r="I14" s="168"/>
      <c r="J14" s="168"/>
      <c r="K14" s="168"/>
      <c r="L14" s="168"/>
    </row>
    <row r="15" spans="1:12" x14ac:dyDescent="0.25">
      <c r="A15" s="72" t="s">
        <v>621</v>
      </c>
      <c r="B15" s="74">
        <v>332</v>
      </c>
      <c r="C15" s="74"/>
      <c r="D15" s="168"/>
      <c r="E15" s="168"/>
      <c r="F15" s="168"/>
      <c r="G15" s="168"/>
      <c r="H15" s="168"/>
      <c r="I15" s="168"/>
      <c r="J15" s="168"/>
      <c r="K15" s="168"/>
      <c r="L15" s="168"/>
    </row>
    <row r="16" spans="1:12" x14ac:dyDescent="0.25">
      <c r="A16" s="72" t="s">
        <v>282</v>
      </c>
      <c r="B16" s="74" t="s">
        <v>459</v>
      </c>
      <c r="C16" s="74"/>
      <c r="D16" s="168"/>
      <c r="E16" s="168"/>
      <c r="F16" s="168"/>
      <c r="G16" s="168"/>
      <c r="H16" s="168"/>
      <c r="I16" s="168"/>
      <c r="J16" s="168"/>
      <c r="K16" s="168"/>
      <c r="L16" s="168"/>
    </row>
    <row r="17" spans="1:12" x14ac:dyDescent="0.25">
      <c r="A17" s="79" t="s">
        <v>693</v>
      </c>
      <c r="B17" s="180"/>
      <c r="C17" s="180"/>
      <c r="D17" s="168"/>
      <c r="E17" s="168"/>
      <c r="F17" s="168"/>
      <c r="G17" s="168"/>
      <c r="H17" s="168"/>
      <c r="I17" s="168"/>
      <c r="J17" s="168"/>
      <c r="K17" s="168"/>
      <c r="L17" s="168"/>
    </row>
    <row r="18" spans="1:12" x14ac:dyDescent="0.25">
      <c r="A18" s="72" t="s">
        <v>284</v>
      </c>
      <c r="B18" s="181" t="str">
        <f>"24 May 2023"</f>
        <v>24 May 2023</v>
      </c>
      <c r="C18" s="181"/>
      <c r="D18" s="168"/>
      <c r="E18" s="168"/>
      <c r="F18" s="168"/>
      <c r="G18" s="168"/>
      <c r="H18" s="168"/>
      <c r="I18" s="168"/>
      <c r="J18" s="168"/>
      <c r="K18" s="168"/>
      <c r="L18" s="168"/>
    </row>
    <row r="19" spans="1:12" x14ac:dyDescent="0.25">
      <c r="A19" s="72" t="s">
        <v>285</v>
      </c>
      <c r="B19" s="181"/>
      <c r="C19" s="181"/>
      <c r="D19" s="168"/>
      <c r="E19" s="168"/>
      <c r="F19" s="168"/>
      <c r="G19" s="168"/>
      <c r="H19" s="168"/>
      <c r="I19" s="168"/>
      <c r="J19" s="168"/>
      <c r="K19" s="168"/>
      <c r="L19" s="168"/>
    </row>
    <row r="20" spans="1:12" x14ac:dyDescent="0.25">
      <c r="A20" s="72" t="s">
        <v>286</v>
      </c>
      <c r="B20" s="74" t="s">
        <v>294</v>
      </c>
      <c r="C20" s="74"/>
      <c r="D20" s="168"/>
      <c r="E20" s="168"/>
      <c r="F20" s="168"/>
      <c r="G20" s="168"/>
      <c r="H20" s="168"/>
      <c r="I20" s="168"/>
      <c r="J20" s="168"/>
      <c r="K20" s="168"/>
      <c r="L20" s="168"/>
    </row>
    <row r="21" spans="1:12" x14ac:dyDescent="0.25">
      <c r="A21" s="72" t="s">
        <v>287</v>
      </c>
      <c r="B21" s="74" t="s">
        <v>295</v>
      </c>
      <c r="C21" s="74"/>
      <c r="D21" s="168"/>
      <c r="E21" s="168"/>
      <c r="F21" s="168"/>
      <c r="G21" s="168"/>
      <c r="H21" s="168"/>
      <c r="I21" s="168"/>
      <c r="J21" s="168"/>
      <c r="K21" s="168"/>
      <c r="L21" s="168"/>
    </row>
    <row r="23" spans="1:12" x14ac:dyDescent="0.25">
      <c r="B23" s="84" t="str">
        <f>HYPERLINK("#'Factor List'!A1","Back to Factor List")</f>
        <v>Back to Factor List</v>
      </c>
    </row>
    <row r="24" spans="1:12" x14ac:dyDescent="0.25">
      <c r="B24" s="84" t="str">
        <f>HYPERLINK("#'Assumptions'!A1","Assumptions")</f>
        <v>Assumptions</v>
      </c>
    </row>
    <row r="26" spans="1:12" ht="13" x14ac:dyDescent="0.25">
      <c r="A26" s="80" t="s">
        <v>722</v>
      </c>
      <c r="B26" s="80">
        <v>55</v>
      </c>
      <c r="C26" s="80">
        <v>56</v>
      </c>
      <c r="D26" s="80">
        <v>57</v>
      </c>
      <c r="E26" s="80">
        <v>58</v>
      </c>
      <c r="F26" s="80">
        <v>59</v>
      </c>
      <c r="G26" s="80">
        <v>60</v>
      </c>
      <c r="H26" s="80">
        <v>61</v>
      </c>
      <c r="I26" s="80">
        <v>62</v>
      </c>
      <c r="J26" s="80">
        <v>63</v>
      </c>
      <c r="K26" s="80">
        <v>64</v>
      </c>
      <c r="L26" s="80">
        <v>65</v>
      </c>
    </row>
    <row r="27" spans="1:12" x14ac:dyDescent="0.25">
      <c r="A27" s="81">
        <v>0</v>
      </c>
      <c r="B27" s="90">
        <v>0.84499999999999997</v>
      </c>
      <c r="C27" s="90">
        <v>0.85899999999999999</v>
      </c>
      <c r="D27" s="90">
        <v>0.874</v>
      </c>
      <c r="E27" s="90">
        <v>0.88900000000000001</v>
      </c>
      <c r="F27" s="90">
        <v>0.90400000000000003</v>
      </c>
      <c r="G27" s="90">
        <v>0.91900000000000004</v>
      </c>
      <c r="H27" s="90">
        <v>0.93500000000000005</v>
      </c>
      <c r="I27" s="90">
        <v>0.95099999999999996</v>
      </c>
      <c r="J27" s="90">
        <v>0.96699999999999997</v>
      </c>
      <c r="K27" s="90">
        <v>0.98299999999999998</v>
      </c>
      <c r="L27" s="90">
        <v>1</v>
      </c>
    </row>
    <row r="28" spans="1:12" x14ac:dyDescent="0.25">
      <c r="A28" s="81">
        <v>1</v>
      </c>
      <c r="B28" s="90">
        <v>0.84599999999999997</v>
      </c>
      <c r="C28" s="90">
        <v>0.86</v>
      </c>
      <c r="D28" s="90">
        <v>0.875</v>
      </c>
      <c r="E28" s="90">
        <v>0.89</v>
      </c>
      <c r="F28" s="90">
        <v>0.90500000000000003</v>
      </c>
      <c r="G28" s="90">
        <v>0.92</v>
      </c>
      <c r="H28" s="90">
        <v>0.93600000000000005</v>
      </c>
      <c r="I28" s="90">
        <v>0.95199999999999996</v>
      </c>
      <c r="J28" s="90">
        <v>0.96799999999999997</v>
      </c>
      <c r="K28" s="90">
        <v>0.98499999999999999</v>
      </c>
      <c r="L28" s="90"/>
    </row>
    <row r="29" spans="1:12" x14ac:dyDescent="0.25">
      <c r="A29" s="81">
        <v>2</v>
      </c>
      <c r="B29" s="90">
        <v>0.84699999999999998</v>
      </c>
      <c r="C29" s="90">
        <v>0.86199999999999999</v>
      </c>
      <c r="D29" s="90">
        <v>0.876</v>
      </c>
      <c r="E29" s="90">
        <v>0.89100000000000001</v>
      </c>
      <c r="F29" s="90">
        <v>0.90600000000000003</v>
      </c>
      <c r="G29" s="90">
        <v>0.92200000000000004</v>
      </c>
      <c r="H29" s="90">
        <v>0.93700000000000006</v>
      </c>
      <c r="I29" s="90">
        <v>0.95299999999999996</v>
      </c>
      <c r="J29" s="90">
        <v>0.97</v>
      </c>
      <c r="K29" s="90">
        <v>0.98599999999999999</v>
      </c>
      <c r="L29" s="90"/>
    </row>
    <row r="30" spans="1:12" x14ac:dyDescent="0.25">
      <c r="A30" s="81">
        <v>3</v>
      </c>
      <c r="B30" s="90">
        <v>0.84799999999999998</v>
      </c>
      <c r="C30" s="90">
        <v>0.86299999999999999</v>
      </c>
      <c r="D30" s="90">
        <v>0.878</v>
      </c>
      <c r="E30" s="90">
        <v>0.89200000000000002</v>
      </c>
      <c r="F30" s="90">
        <v>0.90800000000000003</v>
      </c>
      <c r="G30" s="90">
        <v>0.92300000000000004</v>
      </c>
      <c r="H30" s="90">
        <v>0.93899999999999995</v>
      </c>
      <c r="I30" s="90">
        <v>0.95499999999999996</v>
      </c>
      <c r="J30" s="90">
        <v>0.97099999999999997</v>
      </c>
      <c r="K30" s="90">
        <v>0.98699999999999999</v>
      </c>
      <c r="L30" s="90"/>
    </row>
    <row r="31" spans="1:12" x14ac:dyDescent="0.25">
      <c r="A31" s="81">
        <v>4</v>
      </c>
      <c r="B31" s="90">
        <v>0.85</v>
      </c>
      <c r="C31" s="90">
        <v>0.86399999999999999</v>
      </c>
      <c r="D31" s="90">
        <v>0.879</v>
      </c>
      <c r="E31" s="90">
        <v>0.89400000000000002</v>
      </c>
      <c r="F31" s="90">
        <v>0.90900000000000003</v>
      </c>
      <c r="G31" s="90">
        <v>0.92400000000000004</v>
      </c>
      <c r="H31" s="90">
        <v>0.94</v>
      </c>
      <c r="I31" s="90">
        <v>0.95599999999999996</v>
      </c>
      <c r="J31" s="90">
        <v>0.97199999999999998</v>
      </c>
      <c r="K31" s="90">
        <v>0.98899999999999999</v>
      </c>
      <c r="L31" s="90"/>
    </row>
    <row r="32" spans="1:12" x14ac:dyDescent="0.25">
      <c r="A32" s="81">
        <v>5</v>
      </c>
      <c r="B32" s="90">
        <v>0.85099999999999998</v>
      </c>
      <c r="C32" s="90">
        <v>0.86499999999999999</v>
      </c>
      <c r="D32" s="90">
        <v>0.88</v>
      </c>
      <c r="E32" s="90">
        <v>0.89500000000000002</v>
      </c>
      <c r="F32" s="90">
        <v>0.91</v>
      </c>
      <c r="G32" s="90">
        <v>0.92600000000000005</v>
      </c>
      <c r="H32" s="90">
        <v>0.94099999999999995</v>
      </c>
      <c r="I32" s="90">
        <v>0.95699999999999996</v>
      </c>
      <c r="J32" s="90">
        <v>0.97399999999999998</v>
      </c>
      <c r="K32" s="90">
        <v>0.99</v>
      </c>
      <c r="L32" s="90"/>
    </row>
    <row r="33" spans="1:12" x14ac:dyDescent="0.25">
      <c r="A33" s="81">
        <v>6</v>
      </c>
      <c r="B33" s="90">
        <v>0.85199999999999998</v>
      </c>
      <c r="C33" s="90">
        <v>0.86699999999999999</v>
      </c>
      <c r="D33" s="90">
        <v>0.88100000000000001</v>
      </c>
      <c r="E33" s="90">
        <v>0.89600000000000002</v>
      </c>
      <c r="F33" s="90">
        <v>0.91100000000000003</v>
      </c>
      <c r="G33" s="90">
        <v>0.92700000000000005</v>
      </c>
      <c r="H33" s="90">
        <v>0.94299999999999995</v>
      </c>
      <c r="I33" s="90">
        <v>0.95899999999999996</v>
      </c>
      <c r="J33" s="90">
        <v>0.97499999999999998</v>
      </c>
      <c r="K33" s="90">
        <v>0.99199999999999999</v>
      </c>
      <c r="L33" s="90"/>
    </row>
    <row r="34" spans="1:12" x14ac:dyDescent="0.25">
      <c r="A34" s="81">
        <v>7</v>
      </c>
      <c r="B34" s="90">
        <v>0.85299999999999998</v>
      </c>
      <c r="C34" s="90">
        <v>0.86799999999999999</v>
      </c>
      <c r="D34" s="90">
        <v>0.88300000000000001</v>
      </c>
      <c r="E34" s="90">
        <v>0.89800000000000002</v>
      </c>
      <c r="F34" s="90">
        <v>0.91300000000000003</v>
      </c>
      <c r="G34" s="90">
        <v>0.92800000000000005</v>
      </c>
      <c r="H34" s="90">
        <v>0.94399999999999995</v>
      </c>
      <c r="I34" s="90">
        <v>0.96</v>
      </c>
      <c r="J34" s="90">
        <v>0.97599999999999998</v>
      </c>
      <c r="K34" s="90">
        <v>0.99299999999999999</v>
      </c>
      <c r="L34" s="90"/>
    </row>
    <row r="35" spans="1:12" x14ac:dyDescent="0.25">
      <c r="A35" s="81">
        <v>8</v>
      </c>
      <c r="B35" s="90">
        <v>0.85399999999999998</v>
      </c>
      <c r="C35" s="90">
        <v>0.86899999999999999</v>
      </c>
      <c r="D35" s="90">
        <v>0.88400000000000001</v>
      </c>
      <c r="E35" s="90">
        <v>0.89900000000000002</v>
      </c>
      <c r="F35" s="90">
        <v>0.91400000000000003</v>
      </c>
      <c r="G35" s="90">
        <v>0.93</v>
      </c>
      <c r="H35" s="90">
        <v>0.94499999999999995</v>
      </c>
      <c r="I35" s="90">
        <v>0.96099999999999997</v>
      </c>
      <c r="J35" s="90">
        <v>0.97799999999999998</v>
      </c>
      <c r="K35" s="90">
        <v>0.99399999999999999</v>
      </c>
      <c r="L35" s="90"/>
    </row>
    <row r="36" spans="1:12" x14ac:dyDescent="0.25">
      <c r="A36" s="81">
        <v>9</v>
      </c>
      <c r="B36" s="90">
        <v>0.85599999999999998</v>
      </c>
      <c r="C36" s="90">
        <v>0.87</v>
      </c>
      <c r="D36" s="90">
        <v>0.88500000000000001</v>
      </c>
      <c r="E36" s="90">
        <v>0.9</v>
      </c>
      <c r="F36" s="90">
        <v>0.91500000000000004</v>
      </c>
      <c r="G36" s="90">
        <v>0.93100000000000005</v>
      </c>
      <c r="H36" s="90">
        <v>0.94699999999999995</v>
      </c>
      <c r="I36" s="90">
        <v>0.96299999999999997</v>
      </c>
      <c r="J36" s="90">
        <v>0.97899999999999998</v>
      </c>
      <c r="K36" s="90">
        <v>0.996</v>
      </c>
      <c r="L36" s="90"/>
    </row>
    <row r="37" spans="1:12" x14ac:dyDescent="0.25">
      <c r="A37" s="81">
        <v>10</v>
      </c>
      <c r="B37" s="90">
        <v>0.85699999999999998</v>
      </c>
      <c r="C37" s="90">
        <v>0.871</v>
      </c>
      <c r="D37" s="90">
        <v>0.88600000000000001</v>
      </c>
      <c r="E37" s="90">
        <v>0.90100000000000002</v>
      </c>
      <c r="F37" s="90">
        <v>0.91700000000000004</v>
      </c>
      <c r="G37" s="90">
        <v>0.93200000000000005</v>
      </c>
      <c r="H37" s="90">
        <v>0.94799999999999995</v>
      </c>
      <c r="I37" s="90">
        <v>0.96399999999999997</v>
      </c>
      <c r="J37" s="90">
        <v>0.98099999999999998</v>
      </c>
      <c r="K37" s="90">
        <v>0.997</v>
      </c>
      <c r="L37" s="90"/>
    </row>
    <row r="38" spans="1:12" x14ac:dyDescent="0.25">
      <c r="A38" s="81">
        <v>11</v>
      </c>
      <c r="B38" s="90">
        <v>0.85799999999999998</v>
      </c>
      <c r="C38" s="90">
        <v>0.873</v>
      </c>
      <c r="D38" s="90">
        <v>0.88700000000000001</v>
      </c>
      <c r="E38" s="90">
        <v>0.90300000000000002</v>
      </c>
      <c r="F38" s="90">
        <v>0.91800000000000004</v>
      </c>
      <c r="G38" s="90">
        <v>0.93300000000000005</v>
      </c>
      <c r="H38" s="90">
        <v>0.94899999999999995</v>
      </c>
      <c r="I38" s="90">
        <v>0.96599999999999997</v>
      </c>
      <c r="J38" s="90">
        <v>0.98199999999999998</v>
      </c>
      <c r="K38" s="90">
        <v>0.999</v>
      </c>
      <c r="L38" s="90"/>
    </row>
    <row r="39" spans="1:12" x14ac:dyDescent="0.25">
      <c r="A39"/>
      <c r="B39"/>
    </row>
    <row r="40" spans="1:12" x14ac:dyDescent="0.25">
      <c r="A40"/>
      <c r="B40"/>
    </row>
    <row r="41" spans="1:12" x14ac:dyDescent="0.25">
      <c r="A41"/>
      <c r="B41"/>
    </row>
    <row r="42" spans="1:12" x14ac:dyDescent="0.25">
      <c r="A42"/>
      <c r="B42"/>
    </row>
    <row r="43" spans="1:12" x14ac:dyDescent="0.25">
      <c r="A43"/>
      <c r="B43"/>
    </row>
    <row r="44" spans="1:12" ht="39.65" customHeight="1" x14ac:dyDescent="0.25">
      <c r="A44"/>
      <c r="B44"/>
    </row>
    <row r="45" spans="1:12" x14ac:dyDescent="0.25">
      <c r="A45"/>
      <c r="B45"/>
    </row>
    <row r="46" spans="1:12" ht="27.65" customHeight="1" x14ac:dyDescent="0.25">
      <c r="A46"/>
      <c r="B46"/>
    </row>
    <row r="47" spans="1:12" x14ac:dyDescent="0.25">
      <c r="A47"/>
      <c r="B47"/>
    </row>
    <row r="48" spans="1:12"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row r="59" spans="1:2" x14ac:dyDescent="0.25">
      <c r="A59"/>
      <c r="B59"/>
    </row>
    <row r="60" spans="1:2" x14ac:dyDescent="0.25">
      <c r="A60"/>
      <c r="B60"/>
    </row>
    <row r="61" spans="1:2" x14ac:dyDescent="0.25">
      <c r="A61"/>
      <c r="B61"/>
    </row>
    <row r="62" spans="1:2" x14ac:dyDescent="0.25">
      <c r="A62"/>
      <c r="B62"/>
    </row>
    <row r="63" spans="1:2" x14ac:dyDescent="0.25">
      <c r="A63"/>
      <c r="B63"/>
    </row>
    <row r="64" spans="1:2" x14ac:dyDescent="0.25">
      <c r="A64"/>
      <c r="B64"/>
    </row>
    <row r="65" spans="1:2" x14ac:dyDescent="0.25">
      <c r="A65"/>
      <c r="B65"/>
    </row>
  </sheetData>
  <sheetProtection algorithmName="SHA-512" hashValue="Yq6USSZcDABGJXMbsqe+NE8zLHoVT7LXbTwMQQZArlDw6FIileK+eHw9oPZsdtCnuMj0Dzxv3nWcO8MuwOj0Xg==" saltValue="oWNxDFjmi1gdjkQC/2cErg==" spinCount="100000" sheet="1" objects="1" scenarios="1"/>
  <conditionalFormatting sqref="A6:A21">
    <cfRule type="expression" dxfId="443" priority="7" stopIfTrue="1">
      <formula>MOD(ROW(),2)=0</formula>
    </cfRule>
    <cfRule type="expression" dxfId="442" priority="8" stopIfTrue="1">
      <formula>MOD(ROW(),2)&lt;&gt;0</formula>
    </cfRule>
  </conditionalFormatting>
  <conditionalFormatting sqref="A26:A38">
    <cfRule type="expression" dxfId="441" priority="9" stopIfTrue="1">
      <formula>MOD(ROW(),2)=0</formula>
    </cfRule>
    <cfRule type="expression" dxfId="440" priority="10" stopIfTrue="1">
      <formula>MOD(ROW(),2)&lt;&gt;0</formula>
    </cfRule>
  </conditionalFormatting>
  <conditionalFormatting sqref="B6:L21">
    <cfRule type="expression" dxfId="439" priority="1" stopIfTrue="1">
      <formula>MOD(ROW(),2)=0</formula>
    </cfRule>
    <cfRule type="expression" dxfId="438" priority="2" stopIfTrue="1">
      <formula>MOD(ROW(),2)&lt;&gt;0</formula>
    </cfRule>
  </conditionalFormatting>
  <conditionalFormatting sqref="B26:L38">
    <cfRule type="expression" dxfId="437" priority="11" stopIfTrue="1">
      <formula>MOD(ROW(),2)=0</formula>
    </cfRule>
    <cfRule type="expression" dxfId="436" priority="12"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8"/>
  <dimension ref="A1:L64"/>
  <sheetViews>
    <sheetView showGridLines="0" zoomScale="85" zoomScaleNormal="85" workbookViewId="0">
      <selection activeCell="D17" sqref="D17"/>
    </sheetView>
  </sheetViews>
  <sheetFormatPr defaultColWidth="10" defaultRowHeight="12.5" x14ac:dyDescent="0.25"/>
  <cols>
    <col min="1" max="1" width="31.54296875" style="27" customWidth="1"/>
    <col min="2" max="2" width="40.453125" style="27" customWidth="1"/>
    <col min="3" max="3" width="10.1796875" style="27" customWidth="1"/>
    <col min="4" max="4" width="10" style="27" customWidth="1"/>
    <col min="5" max="16384" width="10" style="27"/>
  </cols>
  <sheetData>
    <row r="1" spans="1:12" ht="20" x14ac:dyDescent="0.4">
      <c r="A1" s="39" t="s">
        <v>0</v>
      </c>
      <c r="B1" s="40"/>
      <c r="C1" s="40"/>
      <c r="D1" s="40"/>
      <c r="E1" s="40"/>
      <c r="F1" s="40"/>
      <c r="G1" s="40"/>
      <c r="H1" s="40"/>
      <c r="I1" s="40"/>
      <c r="L1" s="84" t="str">
        <f>HYPERLINK("#'Factor List'!A1","Back to Factor List")</f>
        <v>Back to Factor List</v>
      </c>
    </row>
    <row r="2" spans="1:12" ht="15.5" x14ac:dyDescent="0.35">
      <c r="A2" s="41" t="str">
        <f>IF(title="&gt; Enter workbook title here","Enter workbook title in Cover sheet",title)</f>
        <v>Police_EW - Consolidated Factor Spreadsheet</v>
      </c>
      <c r="B2" s="42"/>
      <c r="C2" s="42"/>
      <c r="D2" s="42"/>
      <c r="E2" s="42"/>
      <c r="F2" s="42"/>
      <c r="G2" s="42"/>
      <c r="H2" s="42"/>
      <c r="I2" s="42"/>
    </row>
    <row r="3" spans="1:12" ht="15.5" x14ac:dyDescent="0.35">
      <c r="A3" s="43" t="str">
        <f>TABLE_FACTOR_TYPE&amp;" - x-"&amp;TABLE_SERIES_NUMBER</f>
        <v>Enter the factor type (which should be consistent with the series header types found on the summary sheet (eg early or late retirement) - x-Enter series number (this reflects the number in the relevant series eg if it’s the first ER/LR factor then it would be "401")</v>
      </c>
      <c r="B3" s="42"/>
      <c r="C3" s="42"/>
      <c r="D3" s="42"/>
      <c r="E3" s="42"/>
      <c r="F3" s="42"/>
      <c r="G3" s="42"/>
      <c r="H3" s="42"/>
      <c r="I3" s="42"/>
    </row>
    <row r="4" spans="1:12" x14ac:dyDescent="0.25">
      <c r="A4" s="44" t="str">
        <f ca="1">CELL("filename",A1)</f>
        <v>https://tris42.sharepoint.com/sites/gad_wrkgrp_actuarial/pspsactuarialwork/Central/Factors &amp; Guidance/2024 Guidance Review/4. Online portal/3. Import data/3. Factor tables/0_client_friendly/Ready to be uploaded/2025-03/[Police EW Consolidated Factors 2025-02.xlsx]x-Series Number</v>
      </c>
    </row>
    <row r="6" spans="1:12" ht="13" x14ac:dyDescent="0.25">
      <c r="A6" s="45" t="s">
        <v>610</v>
      </c>
      <c r="B6" s="46" t="s">
        <v>611</v>
      </c>
    </row>
    <row r="7" spans="1:12" x14ac:dyDescent="0.25">
      <c r="A7" s="47" t="s">
        <v>274</v>
      </c>
      <c r="B7" s="49" t="s">
        <v>612</v>
      </c>
    </row>
    <row r="8" spans="1:12" x14ac:dyDescent="0.25">
      <c r="A8" s="47" t="s">
        <v>275</v>
      </c>
      <c r="B8" s="49" t="s">
        <v>613</v>
      </c>
    </row>
    <row r="9" spans="1:12" ht="12.75" customHeight="1" x14ac:dyDescent="0.25">
      <c r="A9" s="47" t="s">
        <v>276</v>
      </c>
      <c r="B9" s="50" t="s">
        <v>614</v>
      </c>
    </row>
    <row r="10" spans="1:12" ht="12.75" customHeight="1" x14ac:dyDescent="0.25">
      <c r="A10" s="47" t="s">
        <v>6</v>
      </c>
      <c r="B10" s="50" t="s">
        <v>615</v>
      </c>
    </row>
    <row r="11" spans="1:12" x14ac:dyDescent="0.25">
      <c r="A11" s="47" t="s">
        <v>277</v>
      </c>
      <c r="B11" s="50" t="s">
        <v>616</v>
      </c>
    </row>
    <row r="12" spans="1:12" x14ac:dyDescent="0.25">
      <c r="A12" s="47" t="s">
        <v>278</v>
      </c>
      <c r="B12" s="48" t="s">
        <v>617</v>
      </c>
    </row>
    <row r="13" spans="1:12" ht="12.75" customHeight="1" x14ac:dyDescent="0.25">
      <c r="A13" s="47" t="s">
        <v>618</v>
      </c>
      <c r="B13" s="48" t="s">
        <v>619</v>
      </c>
    </row>
    <row r="14" spans="1:12" ht="12.75" customHeight="1" x14ac:dyDescent="0.25">
      <c r="A14" s="47" t="s">
        <v>280</v>
      </c>
      <c r="B14" s="48" t="s">
        <v>620</v>
      </c>
    </row>
    <row r="15" spans="1:12" ht="75" x14ac:dyDescent="0.25">
      <c r="A15" s="51" t="s">
        <v>621</v>
      </c>
      <c r="B15" s="52" t="s">
        <v>622</v>
      </c>
    </row>
    <row r="16" spans="1:12" ht="25" x14ac:dyDescent="0.25">
      <c r="A16" s="53" t="s">
        <v>282</v>
      </c>
      <c r="B16" s="52" t="s">
        <v>623</v>
      </c>
    </row>
    <row r="17" spans="1:2" ht="52.5" customHeight="1" x14ac:dyDescent="0.25">
      <c r="A17" s="54" t="s">
        <v>283</v>
      </c>
      <c r="B17" s="52" t="s">
        <v>624</v>
      </c>
    </row>
    <row r="18" spans="1:2" x14ac:dyDescent="0.25">
      <c r="A18" s="51" t="s">
        <v>284</v>
      </c>
      <c r="B18" s="55" t="s">
        <v>625</v>
      </c>
    </row>
    <row r="19" spans="1:2" x14ac:dyDescent="0.25">
      <c r="A19" s="53" t="s">
        <v>285</v>
      </c>
      <c r="B19" s="55" t="s">
        <v>626</v>
      </c>
    </row>
    <row r="20" spans="1:2" ht="25" x14ac:dyDescent="0.25">
      <c r="A20" s="53" t="s">
        <v>286</v>
      </c>
      <c r="B20" s="55" t="s">
        <v>627</v>
      </c>
    </row>
    <row r="22" spans="1:2" x14ac:dyDescent="0.25">
      <c r="B22" s="84" t="str">
        <f>HYPERLINK("#'Factor List'!A1","Back to Factor List")</f>
        <v>Back to Factor List</v>
      </c>
    </row>
    <row r="25" spans="1:2" ht="13" x14ac:dyDescent="0.3">
      <c r="A25" s="56" t="s">
        <v>628</v>
      </c>
      <c r="B25" s="57"/>
    </row>
    <row r="26" spans="1:2" ht="13" x14ac:dyDescent="0.3">
      <c r="A26" s="58"/>
      <c r="B26" s="59"/>
    </row>
    <row r="27" spans="1:2" ht="13" x14ac:dyDescent="0.3">
      <c r="A27" s="60"/>
      <c r="B27" s="61"/>
    </row>
    <row r="28" spans="1:2" ht="13" x14ac:dyDescent="0.3">
      <c r="A28" s="58"/>
      <c r="B28" s="59"/>
    </row>
    <row r="29" spans="1:2" x14ac:dyDescent="0.25">
      <c r="A29" s="62"/>
      <c r="B29" s="63"/>
    </row>
    <row r="30" spans="1:2" x14ac:dyDescent="0.25">
      <c r="A30" s="64"/>
      <c r="B30" s="65"/>
    </row>
    <row r="31" spans="1:2" ht="13" x14ac:dyDescent="0.3">
      <c r="A31" s="58"/>
      <c r="B31" s="59"/>
    </row>
    <row r="32" spans="1:2" x14ac:dyDescent="0.25">
      <c r="A32" s="66"/>
      <c r="B32" s="67"/>
    </row>
    <row r="33" spans="1:2" x14ac:dyDescent="0.25">
      <c r="A33" s="66"/>
      <c r="B33" s="67"/>
    </row>
    <row r="34" spans="1:2" x14ac:dyDescent="0.25">
      <c r="A34" s="66"/>
      <c r="B34" s="67"/>
    </row>
    <row r="35" spans="1:2" x14ac:dyDescent="0.25">
      <c r="A35" s="66"/>
      <c r="B35" s="67"/>
    </row>
    <row r="36" spans="1:2" x14ac:dyDescent="0.25">
      <c r="A36" s="66"/>
      <c r="B36" s="67"/>
    </row>
    <row r="37" spans="1:2" x14ac:dyDescent="0.25">
      <c r="A37" s="66"/>
      <c r="B37" s="67"/>
    </row>
    <row r="38" spans="1:2" x14ac:dyDescent="0.25">
      <c r="A38" s="66"/>
      <c r="B38" s="67"/>
    </row>
    <row r="39" spans="1:2" x14ac:dyDescent="0.25">
      <c r="A39" s="66"/>
      <c r="B39" s="67"/>
    </row>
    <row r="40" spans="1:2" x14ac:dyDescent="0.25">
      <c r="A40" s="66"/>
      <c r="B40" s="67"/>
    </row>
    <row r="41" spans="1:2" x14ac:dyDescent="0.25">
      <c r="A41" s="66"/>
      <c r="B41" s="67"/>
    </row>
    <row r="42" spans="1:2" x14ac:dyDescent="0.25">
      <c r="A42" s="62"/>
      <c r="B42" s="63"/>
    </row>
    <row r="43" spans="1:2" ht="39.65" customHeight="1" x14ac:dyDescent="0.25">
      <c r="A43" s="68"/>
      <c r="B43" s="69"/>
    </row>
    <row r="44" spans="1:2" x14ac:dyDescent="0.25">
      <c r="A44" s="62"/>
      <c r="B44" s="63"/>
    </row>
    <row r="45" spans="1:2" ht="27.65" customHeight="1" x14ac:dyDescent="0.25">
      <c r="A45" s="62"/>
      <c r="B45" s="63"/>
    </row>
    <row r="46" spans="1:2" x14ac:dyDescent="0.25">
      <c r="A46" s="62"/>
      <c r="B46" s="63"/>
    </row>
    <row r="47" spans="1:2" x14ac:dyDescent="0.25">
      <c r="A47" s="62"/>
      <c r="B47" s="63"/>
    </row>
    <row r="48" spans="1:2" x14ac:dyDescent="0.25">
      <c r="A48" s="62"/>
      <c r="B48" s="63"/>
    </row>
    <row r="49" spans="1:2" x14ac:dyDescent="0.25">
      <c r="A49" s="62"/>
      <c r="B49" s="63"/>
    </row>
    <row r="50" spans="1:2" x14ac:dyDescent="0.25">
      <c r="A50" s="62"/>
      <c r="B50" s="63"/>
    </row>
    <row r="51" spans="1:2" x14ac:dyDescent="0.25">
      <c r="A51" s="62"/>
      <c r="B51" s="63"/>
    </row>
    <row r="52" spans="1:2" x14ac:dyDescent="0.25">
      <c r="A52" s="62"/>
      <c r="B52" s="63"/>
    </row>
    <row r="53" spans="1:2" x14ac:dyDescent="0.25">
      <c r="A53" s="62"/>
      <c r="B53" s="63"/>
    </row>
    <row r="54" spans="1:2" x14ac:dyDescent="0.25">
      <c r="A54" s="62"/>
      <c r="B54" s="63"/>
    </row>
    <row r="55" spans="1:2" x14ac:dyDescent="0.25">
      <c r="A55" s="62"/>
      <c r="B55" s="63"/>
    </row>
    <row r="56" spans="1:2" x14ac:dyDescent="0.25">
      <c r="A56" s="62"/>
      <c r="B56" s="63"/>
    </row>
    <row r="57" spans="1:2" x14ac:dyDescent="0.25">
      <c r="A57" s="62"/>
      <c r="B57" s="63"/>
    </row>
    <row r="58" spans="1:2" x14ac:dyDescent="0.25">
      <c r="A58" s="62"/>
      <c r="B58" s="63"/>
    </row>
    <row r="59" spans="1:2" x14ac:dyDescent="0.25">
      <c r="A59" s="62"/>
      <c r="B59" s="63"/>
    </row>
    <row r="60" spans="1:2" x14ac:dyDescent="0.25">
      <c r="A60" s="62"/>
      <c r="B60" s="63"/>
    </row>
    <row r="61" spans="1:2" x14ac:dyDescent="0.25">
      <c r="A61" s="62"/>
      <c r="B61" s="63"/>
    </row>
    <row r="62" spans="1:2" x14ac:dyDescent="0.25">
      <c r="A62" s="62"/>
      <c r="B62" s="63"/>
    </row>
    <row r="63" spans="1:2" x14ac:dyDescent="0.25">
      <c r="A63" s="62"/>
      <c r="B63" s="63"/>
    </row>
    <row r="64" spans="1:2" x14ac:dyDescent="0.25">
      <c r="A64" s="70"/>
      <c r="B64" s="71"/>
    </row>
  </sheetData>
  <sheetProtection algorithmName="SHA-512" hashValue="i+lqfmbjWiDP0nyrf3MgArDgaYkGZAHLS6l+8PWuxcPw56IW8VB1Dd/p7h7rDwc2OJ8x0L8vn8RZqb9Qd5F96g==" saltValue="Hp8E7b4rpBgRgjzlWnY0nw==" spinCount="100000" sheet="1" objects="1" scenarios="1"/>
  <pageMargins left="0.74803149606299213" right="0.74803149606299213" top="0.98425196850393704" bottom="0.98425196850393704" header="0.51181102362204722" footer="0.51181102362204722"/>
  <pageSetup paperSize="9" orientation="landscape" r:id="rId1"/>
  <headerFooter alignWithMargins="0"/>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codeName="Sheet81"/>
  <dimension ref="A1:AW65"/>
  <sheetViews>
    <sheetView showGridLines="0" zoomScale="85" zoomScaleNormal="85" workbookViewId="0">
      <selection activeCell="I26" sqref="I26"/>
    </sheetView>
  </sheetViews>
  <sheetFormatPr defaultColWidth="10" defaultRowHeight="12.5" x14ac:dyDescent="0.25"/>
  <cols>
    <col min="1" max="1" width="31.54296875" style="27" customWidth="1"/>
    <col min="2" max="49" width="22.54296875" style="27" customWidth="1"/>
    <col min="50" max="16384" width="10" style="27"/>
  </cols>
  <sheetData>
    <row r="1" spans="1:49" ht="20" x14ac:dyDescent="0.4">
      <c r="A1" s="39" t="s">
        <v>0</v>
      </c>
      <c r="B1" s="40"/>
      <c r="C1" s="40"/>
      <c r="D1" s="40"/>
      <c r="E1" s="40"/>
      <c r="F1" s="40"/>
      <c r="G1" s="40"/>
      <c r="H1" s="40"/>
      <c r="I1" s="40"/>
      <c r="L1" s="84"/>
    </row>
    <row r="2" spans="1:49" ht="15.5" x14ac:dyDescent="0.35">
      <c r="A2" s="41" t="str">
        <f>IF(title="&gt; Enter workbook title here","Enter workbook title in Cover sheet",title)</f>
        <v>Police_EW - Consolidated Factor Spreadsheet</v>
      </c>
      <c r="B2" s="42"/>
      <c r="C2" s="42"/>
      <c r="D2" s="42"/>
      <c r="E2" s="42"/>
      <c r="F2" s="42"/>
      <c r="G2" s="42"/>
      <c r="H2" s="42"/>
      <c r="I2" s="42"/>
    </row>
    <row r="3" spans="1:49" ht="15.5" x14ac:dyDescent="0.35">
      <c r="A3" s="43" t="str">
        <f>TABLE_FACTOR_TYPE_1&amp;" - x-"&amp;TABLE_SERIES_NUMBER_1</f>
        <v>Pension Debit - x-333</v>
      </c>
      <c r="B3" s="42"/>
      <c r="C3" s="42"/>
      <c r="D3" s="42"/>
      <c r="E3" s="42"/>
      <c r="F3" s="42"/>
      <c r="G3" s="42"/>
      <c r="H3" s="42"/>
      <c r="I3" s="42"/>
    </row>
    <row r="4" spans="1:49" x14ac:dyDescent="0.25">
      <c r="A4" s="44"/>
    </row>
    <row r="6" spans="1:49" ht="13" x14ac:dyDescent="0.3">
      <c r="A6" s="171" t="s">
        <v>610</v>
      </c>
      <c r="B6" s="73" t="s">
        <v>611</v>
      </c>
      <c r="C6" s="73"/>
      <c r="D6" s="168"/>
      <c r="E6" s="168"/>
      <c r="F6" s="168"/>
      <c r="G6" s="168"/>
      <c r="H6" s="168"/>
      <c r="I6" s="168"/>
      <c r="J6" s="168"/>
      <c r="K6" s="168"/>
      <c r="L6" s="168"/>
      <c r="M6" s="168"/>
      <c r="N6" s="168"/>
      <c r="O6" s="168"/>
      <c r="P6" s="168"/>
      <c r="Q6" s="168"/>
      <c r="R6" s="168"/>
      <c r="S6" s="168"/>
      <c r="T6" s="168"/>
      <c r="U6" s="168"/>
      <c r="V6" s="168"/>
      <c r="W6" s="168"/>
      <c r="X6" s="168"/>
      <c r="Y6" s="168"/>
      <c r="Z6" s="168"/>
      <c r="AA6" s="168"/>
      <c r="AB6" s="168"/>
      <c r="AC6" s="168"/>
      <c r="AD6" s="168"/>
      <c r="AE6" s="168"/>
      <c r="AF6" s="168"/>
      <c r="AG6" s="168"/>
      <c r="AH6" s="168"/>
      <c r="AI6" s="168"/>
      <c r="AJ6" s="168"/>
      <c r="AK6" s="168"/>
      <c r="AL6" s="168"/>
      <c r="AM6" s="168"/>
      <c r="AN6" s="168"/>
      <c r="AO6" s="168"/>
      <c r="AP6" s="168"/>
      <c r="AQ6" s="168"/>
      <c r="AR6" s="168"/>
      <c r="AS6" s="168"/>
      <c r="AT6" s="168"/>
      <c r="AU6" s="168"/>
      <c r="AV6" s="168"/>
      <c r="AW6" s="168"/>
    </row>
    <row r="7" spans="1:49" x14ac:dyDescent="0.25">
      <c r="A7" s="72" t="s">
        <v>274</v>
      </c>
      <c r="B7" s="74" t="s">
        <v>72</v>
      </c>
      <c r="C7" s="74"/>
      <c r="D7" s="168"/>
      <c r="E7" s="168"/>
      <c r="F7" s="168"/>
      <c r="G7" s="168"/>
      <c r="H7" s="168"/>
      <c r="I7" s="168"/>
      <c r="J7" s="168"/>
      <c r="K7" s="168"/>
      <c r="L7" s="168"/>
      <c r="M7" s="168"/>
      <c r="N7" s="168"/>
      <c r="O7" s="168"/>
      <c r="P7" s="168"/>
      <c r="Q7" s="168"/>
      <c r="R7" s="168"/>
      <c r="S7" s="168"/>
      <c r="T7" s="168"/>
      <c r="U7" s="168"/>
      <c r="V7" s="168"/>
      <c r="W7" s="168"/>
      <c r="X7" s="168"/>
      <c r="Y7" s="168"/>
      <c r="Z7" s="168"/>
      <c r="AA7" s="168"/>
      <c r="AB7" s="168"/>
      <c r="AC7" s="168"/>
      <c r="AD7" s="168"/>
      <c r="AE7" s="168"/>
      <c r="AF7" s="168"/>
      <c r="AG7" s="168"/>
      <c r="AH7" s="168"/>
      <c r="AI7" s="168"/>
      <c r="AJ7" s="168"/>
      <c r="AK7" s="168"/>
      <c r="AL7" s="168"/>
      <c r="AM7" s="168"/>
      <c r="AN7" s="168"/>
      <c r="AO7" s="168"/>
      <c r="AP7" s="168"/>
      <c r="AQ7" s="168"/>
      <c r="AR7" s="168"/>
      <c r="AS7" s="168"/>
      <c r="AT7" s="168"/>
      <c r="AU7" s="168"/>
      <c r="AV7" s="168"/>
      <c r="AW7" s="168"/>
    </row>
    <row r="8" spans="1:49" x14ac:dyDescent="0.25">
      <c r="A8" s="72" t="s">
        <v>275</v>
      </c>
      <c r="B8" s="74">
        <v>2006</v>
      </c>
      <c r="C8" s="74"/>
      <c r="D8" s="168"/>
      <c r="E8" s="168"/>
      <c r="F8" s="168"/>
      <c r="G8" s="168"/>
      <c r="H8" s="168"/>
      <c r="I8" s="168"/>
      <c r="J8" s="168"/>
      <c r="K8" s="168"/>
      <c r="L8" s="168"/>
      <c r="M8" s="168"/>
      <c r="N8" s="168"/>
      <c r="O8" s="168"/>
      <c r="P8" s="168"/>
      <c r="Q8" s="168"/>
      <c r="R8" s="168"/>
      <c r="S8" s="168"/>
      <c r="T8" s="168"/>
      <c r="U8" s="168"/>
      <c r="V8" s="168"/>
      <c r="W8" s="168"/>
      <c r="X8" s="168"/>
      <c r="Y8" s="168"/>
      <c r="Z8" s="168"/>
      <c r="AA8" s="168"/>
      <c r="AB8" s="168"/>
      <c r="AC8" s="168"/>
      <c r="AD8" s="168"/>
      <c r="AE8" s="168"/>
      <c r="AF8" s="168"/>
      <c r="AG8" s="168"/>
      <c r="AH8" s="168"/>
      <c r="AI8" s="168"/>
      <c r="AJ8" s="168"/>
      <c r="AK8" s="168"/>
      <c r="AL8" s="168"/>
      <c r="AM8" s="168"/>
      <c r="AN8" s="168"/>
      <c r="AO8" s="168"/>
      <c r="AP8" s="168"/>
      <c r="AQ8" s="168"/>
      <c r="AR8" s="168"/>
      <c r="AS8" s="168"/>
      <c r="AT8" s="168"/>
      <c r="AU8" s="168"/>
      <c r="AV8" s="168"/>
      <c r="AW8" s="168"/>
    </row>
    <row r="9" spans="1:49" x14ac:dyDescent="0.25">
      <c r="A9" s="72" t="s">
        <v>276</v>
      </c>
      <c r="B9" s="74" t="s">
        <v>422</v>
      </c>
      <c r="C9" s="74"/>
      <c r="D9" s="168"/>
      <c r="E9" s="168"/>
      <c r="F9" s="168"/>
      <c r="G9" s="168"/>
      <c r="H9" s="168"/>
      <c r="I9" s="168"/>
      <c r="J9" s="168"/>
      <c r="K9" s="168"/>
      <c r="L9" s="168"/>
      <c r="M9" s="168"/>
      <c r="N9" s="168"/>
      <c r="O9" s="168"/>
      <c r="P9" s="168"/>
      <c r="Q9" s="168"/>
      <c r="R9" s="168"/>
      <c r="S9" s="168"/>
      <c r="T9" s="168"/>
      <c r="U9" s="168"/>
      <c r="V9" s="168"/>
      <c r="W9" s="168"/>
      <c r="X9" s="168"/>
      <c r="Y9" s="168"/>
      <c r="Z9" s="168"/>
      <c r="AA9" s="168"/>
      <c r="AB9" s="168"/>
      <c r="AC9" s="168"/>
      <c r="AD9" s="168"/>
      <c r="AE9" s="168"/>
      <c r="AF9" s="168"/>
      <c r="AG9" s="168"/>
      <c r="AH9" s="168"/>
      <c r="AI9" s="168"/>
      <c r="AJ9" s="168"/>
      <c r="AK9" s="168"/>
      <c r="AL9" s="168"/>
      <c r="AM9" s="168"/>
      <c r="AN9" s="168"/>
      <c r="AO9" s="168"/>
      <c r="AP9" s="168"/>
      <c r="AQ9" s="168"/>
      <c r="AR9" s="168"/>
      <c r="AS9" s="168"/>
      <c r="AT9" s="168"/>
      <c r="AU9" s="168"/>
      <c r="AV9" s="168"/>
      <c r="AW9" s="168"/>
    </row>
    <row r="10" spans="1:49" ht="25" x14ac:dyDescent="0.25">
      <c r="A10" s="72" t="s">
        <v>6</v>
      </c>
      <c r="B10" s="74" t="s">
        <v>460</v>
      </c>
      <c r="C10" s="74"/>
      <c r="D10" s="168"/>
      <c r="E10" s="168"/>
      <c r="F10" s="168"/>
      <c r="G10" s="168"/>
      <c r="H10" s="168"/>
      <c r="I10" s="168"/>
      <c r="J10" s="168"/>
      <c r="K10" s="168"/>
      <c r="L10" s="168"/>
      <c r="M10" s="168"/>
      <c r="N10" s="168"/>
      <c r="O10" s="168"/>
      <c r="P10" s="168"/>
      <c r="Q10" s="168"/>
      <c r="R10" s="168"/>
      <c r="S10" s="168"/>
      <c r="T10" s="168"/>
      <c r="U10" s="168"/>
      <c r="V10" s="168"/>
      <c r="W10" s="168"/>
      <c r="X10" s="168"/>
      <c r="Y10" s="168"/>
      <c r="Z10" s="168"/>
      <c r="AA10" s="168"/>
      <c r="AB10" s="168"/>
      <c r="AC10" s="168"/>
      <c r="AD10" s="168"/>
      <c r="AE10" s="168"/>
      <c r="AF10" s="168"/>
      <c r="AG10" s="168"/>
      <c r="AH10" s="168"/>
      <c r="AI10" s="168"/>
      <c r="AJ10" s="168"/>
      <c r="AK10" s="168"/>
      <c r="AL10" s="168"/>
      <c r="AM10" s="168"/>
      <c r="AN10" s="168"/>
      <c r="AO10" s="168"/>
      <c r="AP10" s="168"/>
      <c r="AQ10" s="168"/>
      <c r="AR10" s="168"/>
      <c r="AS10" s="168"/>
      <c r="AT10" s="168"/>
      <c r="AU10" s="168"/>
      <c r="AV10" s="168"/>
      <c r="AW10" s="168"/>
    </row>
    <row r="11" spans="1:49" x14ac:dyDescent="0.25">
      <c r="A11" s="72" t="s">
        <v>277</v>
      </c>
      <c r="B11" s="74" t="s">
        <v>424</v>
      </c>
      <c r="C11" s="74"/>
      <c r="D11" s="168"/>
      <c r="E11" s="168"/>
      <c r="F11" s="168"/>
      <c r="G11" s="168"/>
      <c r="H11" s="168"/>
      <c r="I11" s="168"/>
      <c r="J11" s="168"/>
      <c r="K11" s="168"/>
      <c r="L11" s="168"/>
      <c r="M11" s="168"/>
      <c r="N11" s="168"/>
      <c r="O11" s="168"/>
      <c r="P11" s="168"/>
      <c r="Q11" s="168"/>
      <c r="R11" s="168"/>
      <c r="S11" s="168"/>
      <c r="T11" s="168"/>
      <c r="U11" s="168"/>
      <c r="V11" s="168"/>
      <c r="W11" s="168"/>
      <c r="X11" s="168"/>
      <c r="Y11" s="168"/>
      <c r="Z11" s="168"/>
      <c r="AA11" s="168"/>
      <c r="AB11" s="168"/>
      <c r="AC11" s="168"/>
      <c r="AD11" s="168"/>
      <c r="AE11" s="168"/>
      <c r="AF11" s="168"/>
      <c r="AG11" s="168"/>
      <c r="AH11" s="168"/>
      <c r="AI11" s="168"/>
      <c r="AJ11" s="168"/>
      <c r="AK11" s="168"/>
      <c r="AL11" s="168"/>
      <c r="AM11" s="168"/>
      <c r="AN11" s="168"/>
      <c r="AO11" s="168"/>
      <c r="AP11" s="168"/>
      <c r="AQ11" s="168"/>
      <c r="AR11" s="168"/>
      <c r="AS11" s="168"/>
      <c r="AT11" s="168"/>
      <c r="AU11" s="168"/>
      <c r="AV11" s="168"/>
      <c r="AW11" s="168"/>
    </row>
    <row r="12" spans="1:49" x14ac:dyDescent="0.25">
      <c r="A12" s="72" t="s">
        <v>278</v>
      </c>
      <c r="B12" s="74" t="s">
        <v>425</v>
      </c>
      <c r="C12" s="74"/>
      <c r="D12" s="168"/>
      <c r="E12" s="168"/>
      <c r="F12" s="168"/>
      <c r="G12" s="168"/>
      <c r="H12" s="168"/>
      <c r="I12" s="168"/>
      <c r="J12" s="168"/>
      <c r="K12" s="168"/>
      <c r="L12" s="168"/>
      <c r="M12" s="168"/>
      <c r="N12" s="168"/>
      <c r="O12" s="168"/>
      <c r="P12" s="168"/>
      <c r="Q12" s="168"/>
      <c r="R12" s="168"/>
      <c r="S12" s="168"/>
      <c r="T12" s="168"/>
      <c r="U12" s="168"/>
      <c r="V12" s="168"/>
      <c r="W12" s="168"/>
      <c r="X12" s="168"/>
      <c r="Y12" s="168"/>
      <c r="Z12" s="168"/>
      <c r="AA12" s="168"/>
      <c r="AB12" s="168"/>
      <c r="AC12" s="168"/>
      <c r="AD12" s="168"/>
      <c r="AE12" s="168"/>
      <c r="AF12" s="168"/>
      <c r="AG12" s="168"/>
      <c r="AH12" s="168"/>
      <c r="AI12" s="168"/>
      <c r="AJ12" s="168"/>
      <c r="AK12" s="168"/>
      <c r="AL12" s="168"/>
      <c r="AM12" s="168"/>
      <c r="AN12" s="168"/>
      <c r="AO12" s="168"/>
      <c r="AP12" s="168"/>
      <c r="AQ12" s="168"/>
      <c r="AR12" s="168"/>
      <c r="AS12" s="168"/>
      <c r="AT12" s="168"/>
      <c r="AU12" s="168"/>
      <c r="AV12" s="168"/>
      <c r="AW12" s="168"/>
    </row>
    <row r="13" spans="1:49" x14ac:dyDescent="0.25">
      <c r="A13" s="72" t="s">
        <v>618</v>
      </c>
      <c r="B13" s="74">
        <v>1</v>
      </c>
      <c r="C13" s="74"/>
      <c r="D13" s="168"/>
      <c r="E13" s="168"/>
      <c r="F13" s="168"/>
      <c r="G13" s="168"/>
      <c r="H13" s="168"/>
      <c r="I13" s="168"/>
      <c r="J13" s="168"/>
      <c r="K13" s="168"/>
      <c r="L13" s="168"/>
      <c r="M13" s="168"/>
      <c r="N13" s="168"/>
      <c r="O13" s="168"/>
      <c r="P13" s="168"/>
      <c r="Q13" s="168"/>
      <c r="R13" s="168"/>
      <c r="S13" s="168"/>
      <c r="T13" s="168"/>
      <c r="U13" s="168"/>
      <c r="V13" s="168"/>
      <c r="W13" s="168"/>
      <c r="X13" s="168"/>
      <c r="Y13" s="168"/>
      <c r="Z13" s="168"/>
      <c r="AA13" s="168"/>
      <c r="AB13" s="168"/>
      <c r="AC13" s="168"/>
      <c r="AD13" s="168"/>
      <c r="AE13" s="168"/>
      <c r="AF13" s="168"/>
      <c r="AG13" s="168"/>
      <c r="AH13" s="168"/>
      <c r="AI13" s="168"/>
      <c r="AJ13" s="168"/>
      <c r="AK13" s="168"/>
      <c r="AL13" s="168"/>
      <c r="AM13" s="168"/>
      <c r="AN13" s="168"/>
      <c r="AO13" s="168"/>
      <c r="AP13" s="168"/>
      <c r="AQ13" s="168"/>
      <c r="AR13" s="168"/>
      <c r="AS13" s="168"/>
      <c r="AT13" s="168"/>
      <c r="AU13" s="168"/>
      <c r="AV13" s="168"/>
      <c r="AW13" s="168"/>
    </row>
    <row r="14" spans="1:49" x14ac:dyDescent="0.25">
      <c r="A14" s="72" t="s">
        <v>280</v>
      </c>
      <c r="B14" s="74">
        <v>333</v>
      </c>
      <c r="C14" s="74"/>
      <c r="D14" s="168"/>
      <c r="E14" s="168"/>
      <c r="F14" s="168"/>
      <c r="G14" s="168"/>
      <c r="H14" s="168"/>
      <c r="I14" s="168"/>
      <c r="J14" s="168"/>
      <c r="K14" s="168"/>
      <c r="L14" s="168"/>
      <c r="M14" s="168"/>
      <c r="N14" s="168"/>
      <c r="O14" s="168"/>
      <c r="P14" s="168"/>
      <c r="Q14" s="168"/>
      <c r="R14" s="168"/>
      <c r="S14" s="168"/>
      <c r="T14" s="168"/>
      <c r="U14" s="168"/>
      <c r="V14" s="168"/>
      <c r="W14" s="168"/>
      <c r="X14" s="168"/>
      <c r="Y14" s="168"/>
      <c r="Z14" s="168"/>
      <c r="AA14" s="168"/>
      <c r="AB14" s="168"/>
      <c r="AC14" s="168"/>
      <c r="AD14" s="168"/>
      <c r="AE14" s="168"/>
      <c r="AF14" s="168"/>
      <c r="AG14" s="168"/>
      <c r="AH14" s="168"/>
      <c r="AI14" s="168"/>
      <c r="AJ14" s="168"/>
      <c r="AK14" s="168"/>
      <c r="AL14" s="168"/>
      <c r="AM14" s="168"/>
      <c r="AN14" s="168"/>
      <c r="AO14" s="168"/>
      <c r="AP14" s="168"/>
      <c r="AQ14" s="168"/>
      <c r="AR14" s="168"/>
      <c r="AS14" s="168"/>
      <c r="AT14" s="168"/>
      <c r="AU14" s="168"/>
      <c r="AV14" s="168"/>
      <c r="AW14" s="168"/>
    </row>
    <row r="15" spans="1:49" x14ac:dyDescent="0.25">
      <c r="A15" s="72" t="s">
        <v>621</v>
      </c>
      <c r="B15" s="74">
        <v>333</v>
      </c>
      <c r="C15" s="74"/>
      <c r="D15" s="168"/>
      <c r="E15" s="168"/>
      <c r="F15" s="168"/>
      <c r="G15" s="168"/>
      <c r="H15" s="168"/>
      <c r="I15" s="168"/>
      <c r="J15" s="168"/>
      <c r="K15" s="168"/>
      <c r="L15" s="168"/>
      <c r="M15" s="168"/>
      <c r="N15" s="168"/>
      <c r="O15" s="168"/>
      <c r="P15" s="168"/>
      <c r="Q15" s="168"/>
      <c r="R15" s="168"/>
      <c r="S15" s="168"/>
      <c r="T15" s="168"/>
      <c r="U15" s="168"/>
      <c r="V15" s="168"/>
      <c r="W15" s="168"/>
      <c r="X15" s="168"/>
      <c r="Y15" s="168"/>
      <c r="Z15" s="168"/>
      <c r="AA15" s="168"/>
      <c r="AB15" s="168"/>
      <c r="AC15" s="168"/>
      <c r="AD15" s="168"/>
      <c r="AE15" s="168"/>
      <c r="AF15" s="168"/>
      <c r="AG15" s="168"/>
      <c r="AH15" s="168"/>
      <c r="AI15" s="168"/>
      <c r="AJ15" s="168"/>
      <c r="AK15" s="168"/>
      <c r="AL15" s="168"/>
      <c r="AM15" s="168"/>
      <c r="AN15" s="168"/>
      <c r="AO15" s="168"/>
      <c r="AP15" s="168"/>
      <c r="AQ15" s="168"/>
      <c r="AR15" s="168"/>
      <c r="AS15" s="168"/>
      <c r="AT15" s="168"/>
      <c r="AU15" s="168"/>
      <c r="AV15" s="168"/>
      <c r="AW15" s="168"/>
    </row>
    <row r="16" spans="1:49" x14ac:dyDescent="0.25">
      <c r="A16" s="72" t="s">
        <v>282</v>
      </c>
      <c r="B16" s="74" t="s">
        <v>462</v>
      </c>
      <c r="C16" s="74"/>
      <c r="D16" s="168"/>
      <c r="E16" s="168"/>
      <c r="F16" s="168"/>
      <c r="G16" s="168"/>
      <c r="H16" s="168"/>
      <c r="I16" s="168"/>
      <c r="J16" s="168"/>
      <c r="K16" s="168"/>
      <c r="L16" s="168"/>
      <c r="M16" s="168"/>
      <c r="N16" s="168"/>
      <c r="O16" s="168"/>
      <c r="P16" s="168"/>
      <c r="Q16" s="168"/>
      <c r="R16" s="168"/>
      <c r="S16" s="168"/>
      <c r="T16" s="168"/>
      <c r="U16" s="168"/>
      <c r="V16" s="168"/>
      <c r="W16" s="168"/>
      <c r="X16" s="168"/>
      <c r="Y16" s="168"/>
      <c r="Z16" s="168"/>
      <c r="AA16" s="168"/>
      <c r="AB16" s="168"/>
      <c r="AC16" s="168"/>
      <c r="AD16" s="168"/>
      <c r="AE16" s="168"/>
      <c r="AF16" s="168"/>
      <c r="AG16" s="168"/>
      <c r="AH16" s="168"/>
      <c r="AI16" s="168"/>
      <c r="AJ16" s="168"/>
      <c r="AK16" s="168"/>
      <c r="AL16" s="168"/>
      <c r="AM16" s="168"/>
      <c r="AN16" s="168"/>
      <c r="AO16" s="168"/>
      <c r="AP16" s="168"/>
      <c r="AQ16" s="168"/>
      <c r="AR16" s="168"/>
      <c r="AS16" s="168"/>
      <c r="AT16" s="168"/>
      <c r="AU16" s="168"/>
      <c r="AV16" s="168"/>
      <c r="AW16" s="168"/>
    </row>
    <row r="17" spans="1:49" x14ac:dyDescent="0.25">
      <c r="A17" s="170" t="s">
        <v>693</v>
      </c>
      <c r="B17" s="180"/>
      <c r="C17" s="180"/>
      <c r="D17" s="168"/>
      <c r="E17" s="168"/>
      <c r="F17" s="168"/>
      <c r="G17" s="168"/>
      <c r="H17" s="168"/>
      <c r="I17" s="168"/>
      <c r="J17" s="168"/>
      <c r="K17" s="168"/>
      <c r="L17" s="168"/>
      <c r="M17" s="168"/>
      <c r="N17" s="168"/>
      <c r="O17" s="168"/>
      <c r="P17" s="168"/>
      <c r="Q17" s="168"/>
      <c r="R17" s="168"/>
      <c r="S17" s="168"/>
      <c r="T17" s="168"/>
      <c r="U17" s="168"/>
      <c r="V17" s="168"/>
      <c r="W17" s="168"/>
      <c r="X17" s="168"/>
      <c r="Y17" s="168"/>
      <c r="Z17" s="168"/>
      <c r="AA17" s="168"/>
      <c r="AB17" s="168"/>
      <c r="AC17" s="168"/>
      <c r="AD17" s="168"/>
      <c r="AE17" s="168"/>
      <c r="AF17" s="168"/>
      <c r="AG17" s="168"/>
      <c r="AH17" s="168"/>
      <c r="AI17" s="168"/>
      <c r="AJ17" s="168"/>
      <c r="AK17" s="168"/>
      <c r="AL17" s="168"/>
      <c r="AM17" s="168"/>
      <c r="AN17" s="168"/>
      <c r="AO17" s="168"/>
      <c r="AP17" s="168"/>
      <c r="AQ17" s="168"/>
      <c r="AR17" s="168"/>
      <c r="AS17" s="168"/>
      <c r="AT17" s="168"/>
      <c r="AU17" s="168"/>
      <c r="AV17" s="168"/>
      <c r="AW17" s="168"/>
    </row>
    <row r="18" spans="1:49" x14ac:dyDescent="0.25">
      <c r="A18" s="72" t="s">
        <v>284</v>
      </c>
      <c r="B18" s="181" t="str">
        <f>"24 May 2023"</f>
        <v>24 May 2023</v>
      </c>
      <c r="C18" s="181"/>
      <c r="D18" s="168"/>
      <c r="E18" s="168"/>
      <c r="F18" s="168"/>
      <c r="G18" s="168"/>
      <c r="H18" s="168"/>
      <c r="I18" s="168"/>
      <c r="J18" s="168"/>
      <c r="K18" s="168"/>
      <c r="L18" s="168"/>
      <c r="M18" s="168"/>
      <c r="N18" s="168"/>
      <c r="O18" s="168"/>
      <c r="P18" s="168"/>
      <c r="Q18" s="168"/>
      <c r="R18" s="168"/>
      <c r="S18" s="168"/>
      <c r="T18" s="168"/>
      <c r="U18" s="168"/>
      <c r="V18" s="168"/>
      <c r="W18" s="168"/>
      <c r="X18" s="168"/>
      <c r="Y18" s="168"/>
      <c r="Z18" s="168"/>
      <c r="AA18" s="168"/>
      <c r="AB18" s="168"/>
      <c r="AC18" s="168"/>
      <c r="AD18" s="168"/>
      <c r="AE18" s="168"/>
      <c r="AF18" s="168"/>
      <c r="AG18" s="168"/>
      <c r="AH18" s="168"/>
      <c r="AI18" s="168"/>
      <c r="AJ18" s="168"/>
      <c r="AK18" s="168"/>
      <c r="AL18" s="168"/>
      <c r="AM18" s="168"/>
      <c r="AN18" s="168"/>
      <c r="AO18" s="168"/>
      <c r="AP18" s="168"/>
      <c r="AQ18" s="168"/>
      <c r="AR18" s="168"/>
      <c r="AS18" s="168"/>
      <c r="AT18" s="168"/>
      <c r="AU18" s="168"/>
      <c r="AV18" s="168"/>
      <c r="AW18" s="168"/>
    </row>
    <row r="19" spans="1:49" x14ac:dyDescent="0.25">
      <c r="A19" s="72" t="s">
        <v>285</v>
      </c>
      <c r="B19" s="181"/>
      <c r="C19" s="181"/>
      <c r="D19" s="168"/>
      <c r="E19" s="168"/>
      <c r="F19" s="168"/>
      <c r="G19" s="168"/>
      <c r="H19" s="168"/>
      <c r="I19" s="168"/>
      <c r="J19" s="168"/>
      <c r="K19" s="168"/>
      <c r="L19" s="168"/>
      <c r="M19" s="168"/>
      <c r="N19" s="168"/>
      <c r="O19" s="168"/>
      <c r="P19" s="168"/>
      <c r="Q19" s="168"/>
      <c r="R19" s="168"/>
      <c r="S19" s="168"/>
      <c r="T19" s="168"/>
      <c r="U19" s="168"/>
      <c r="V19" s="168"/>
      <c r="W19" s="168"/>
      <c r="X19" s="168"/>
      <c r="Y19" s="168"/>
      <c r="Z19" s="168"/>
      <c r="AA19" s="168"/>
      <c r="AB19" s="168"/>
      <c r="AC19" s="168"/>
      <c r="AD19" s="168"/>
      <c r="AE19" s="168"/>
      <c r="AF19" s="168"/>
      <c r="AG19" s="168"/>
      <c r="AH19" s="168"/>
      <c r="AI19" s="168"/>
      <c r="AJ19" s="168"/>
      <c r="AK19" s="168"/>
      <c r="AL19" s="168"/>
      <c r="AM19" s="168"/>
      <c r="AN19" s="168"/>
      <c r="AO19" s="168"/>
      <c r="AP19" s="168"/>
      <c r="AQ19" s="168"/>
      <c r="AR19" s="168"/>
      <c r="AS19" s="168"/>
      <c r="AT19" s="168"/>
      <c r="AU19" s="168"/>
      <c r="AV19" s="168"/>
      <c r="AW19" s="168"/>
    </row>
    <row r="20" spans="1:49" x14ac:dyDescent="0.25">
      <c r="A20" s="72" t="s">
        <v>286</v>
      </c>
      <c r="B20" s="74" t="s">
        <v>294</v>
      </c>
      <c r="C20" s="74"/>
      <c r="D20" s="168"/>
      <c r="E20" s="168"/>
      <c r="F20" s="168"/>
      <c r="G20" s="168"/>
      <c r="H20" s="168"/>
      <c r="I20" s="168"/>
      <c r="J20" s="168"/>
      <c r="K20" s="168"/>
      <c r="L20" s="168"/>
      <c r="M20" s="168"/>
      <c r="N20" s="168"/>
      <c r="O20" s="168"/>
      <c r="P20" s="168"/>
      <c r="Q20" s="168"/>
      <c r="R20" s="168"/>
      <c r="S20" s="168"/>
      <c r="T20" s="168"/>
      <c r="U20" s="168"/>
      <c r="V20" s="168"/>
      <c r="W20" s="168"/>
      <c r="X20" s="168"/>
      <c r="Y20" s="168"/>
      <c r="Z20" s="168"/>
      <c r="AA20" s="168"/>
      <c r="AB20" s="168"/>
      <c r="AC20" s="168"/>
      <c r="AD20" s="168"/>
      <c r="AE20" s="168"/>
      <c r="AF20" s="168"/>
      <c r="AG20" s="168"/>
      <c r="AH20" s="168"/>
      <c r="AI20" s="168"/>
      <c r="AJ20" s="168"/>
      <c r="AK20" s="168"/>
      <c r="AL20" s="168"/>
      <c r="AM20" s="168"/>
      <c r="AN20" s="168"/>
      <c r="AO20" s="168"/>
      <c r="AP20" s="168"/>
      <c r="AQ20" s="168"/>
      <c r="AR20" s="168"/>
      <c r="AS20" s="168"/>
      <c r="AT20" s="168"/>
      <c r="AU20" s="168"/>
      <c r="AV20" s="168"/>
      <c r="AW20" s="168"/>
    </row>
    <row r="21" spans="1:49" x14ac:dyDescent="0.25">
      <c r="A21" s="72" t="s">
        <v>287</v>
      </c>
      <c r="B21" s="74" t="s">
        <v>295</v>
      </c>
      <c r="C21" s="74"/>
      <c r="D21" s="168"/>
      <c r="E21" s="168"/>
      <c r="F21" s="168"/>
      <c r="G21" s="168"/>
      <c r="H21" s="168"/>
      <c r="I21" s="168"/>
      <c r="J21" s="168"/>
      <c r="K21" s="168"/>
      <c r="L21" s="168"/>
      <c r="M21" s="168"/>
      <c r="N21" s="168"/>
      <c r="O21" s="168"/>
      <c r="P21" s="168"/>
      <c r="Q21" s="168"/>
      <c r="R21" s="168"/>
      <c r="S21" s="168"/>
      <c r="T21" s="168"/>
      <c r="U21" s="168"/>
      <c r="V21" s="168"/>
      <c r="W21" s="168"/>
      <c r="X21" s="168"/>
      <c r="Y21" s="168"/>
      <c r="Z21" s="168"/>
      <c r="AA21" s="168"/>
      <c r="AB21" s="168"/>
      <c r="AC21" s="168"/>
      <c r="AD21" s="168"/>
      <c r="AE21" s="168"/>
      <c r="AF21" s="168"/>
      <c r="AG21" s="168"/>
      <c r="AH21" s="168"/>
      <c r="AI21" s="168"/>
      <c r="AJ21" s="168"/>
      <c r="AK21" s="168"/>
      <c r="AL21" s="168"/>
      <c r="AM21" s="168"/>
      <c r="AN21" s="168"/>
      <c r="AO21" s="168"/>
      <c r="AP21" s="168"/>
      <c r="AQ21" s="168"/>
      <c r="AR21" s="168"/>
      <c r="AS21" s="168"/>
      <c r="AT21" s="168"/>
      <c r="AU21" s="168"/>
      <c r="AV21" s="168"/>
      <c r="AW21" s="168"/>
    </row>
    <row r="23" spans="1:49" x14ac:dyDescent="0.25">
      <c r="B23" s="84" t="str">
        <f>HYPERLINK("#'Factor List'!A1","Back to Factor List")</f>
        <v>Back to Factor List</v>
      </c>
    </row>
    <row r="24" spans="1:49" x14ac:dyDescent="0.25">
      <c r="B24" s="84" t="str">
        <f>HYPERLINK("#'Assumptions'!A1","Assumptions")</f>
        <v>Assumptions</v>
      </c>
    </row>
    <row r="26" spans="1:49" ht="13" x14ac:dyDescent="0.25">
      <c r="A26" s="80" t="s">
        <v>722</v>
      </c>
      <c r="B26" s="80">
        <v>18</v>
      </c>
      <c r="C26" s="80">
        <v>19</v>
      </c>
      <c r="D26" s="80">
        <v>20</v>
      </c>
      <c r="E26" s="80">
        <v>21</v>
      </c>
      <c r="F26" s="80">
        <v>22</v>
      </c>
      <c r="G26" s="80">
        <v>23</v>
      </c>
      <c r="H26" s="80">
        <v>24</v>
      </c>
      <c r="I26" s="80">
        <v>25</v>
      </c>
      <c r="J26" s="80">
        <v>26</v>
      </c>
      <c r="K26" s="80">
        <v>27</v>
      </c>
      <c r="L26" s="80">
        <v>28</v>
      </c>
      <c r="M26" s="80">
        <v>29</v>
      </c>
      <c r="N26" s="80">
        <v>30</v>
      </c>
      <c r="O26" s="80">
        <v>31</v>
      </c>
      <c r="P26" s="80">
        <v>32</v>
      </c>
      <c r="Q26" s="80">
        <v>33</v>
      </c>
      <c r="R26" s="80">
        <v>34</v>
      </c>
      <c r="S26" s="80">
        <v>35</v>
      </c>
      <c r="T26" s="80">
        <v>36</v>
      </c>
      <c r="U26" s="80">
        <v>37</v>
      </c>
      <c r="V26" s="80">
        <v>38</v>
      </c>
      <c r="W26" s="80">
        <v>39</v>
      </c>
      <c r="X26" s="80">
        <v>40</v>
      </c>
      <c r="Y26" s="80">
        <v>41</v>
      </c>
      <c r="Z26" s="80">
        <v>42</v>
      </c>
      <c r="AA26" s="80">
        <v>43</v>
      </c>
      <c r="AB26" s="80">
        <v>44</v>
      </c>
      <c r="AC26" s="80">
        <v>45</v>
      </c>
      <c r="AD26" s="80">
        <v>46</v>
      </c>
      <c r="AE26" s="80">
        <v>47</v>
      </c>
      <c r="AF26" s="80">
        <v>48</v>
      </c>
      <c r="AG26" s="80">
        <v>49</v>
      </c>
      <c r="AH26" s="80">
        <v>50</v>
      </c>
      <c r="AI26" s="80">
        <v>51</v>
      </c>
      <c r="AJ26" s="80">
        <v>52</v>
      </c>
      <c r="AK26" s="80">
        <v>53</v>
      </c>
      <c r="AL26" s="80">
        <v>54</v>
      </c>
      <c r="AM26" s="80">
        <v>55</v>
      </c>
      <c r="AN26" s="80">
        <v>56</v>
      </c>
      <c r="AO26" s="80">
        <v>57</v>
      </c>
      <c r="AP26" s="80">
        <v>58</v>
      </c>
      <c r="AQ26" s="80">
        <v>59</v>
      </c>
      <c r="AR26" s="80">
        <v>60</v>
      </c>
      <c r="AS26" s="80">
        <v>61</v>
      </c>
      <c r="AT26" s="80">
        <v>62</v>
      </c>
      <c r="AU26" s="80">
        <v>63</v>
      </c>
      <c r="AV26" s="80">
        <v>64</v>
      </c>
      <c r="AW26" s="80">
        <v>65</v>
      </c>
    </row>
    <row r="27" spans="1:49" x14ac:dyDescent="0.25">
      <c r="A27" s="81">
        <v>0</v>
      </c>
      <c r="B27" s="90">
        <v>0.20499999999999999</v>
      </c>
      <c r="C27" s="90">
        <v>0.21</v>
      </c>
      <c r="D27" s="90">
        <v>0.214</v>
      </c>
      <c r="E27" s="90">
        <v>0.219</v>
      </c>
      <c r="F27" s="90">
        <v>0.224</v>
      </c>
      <c r="G27" s="90">
        <v>0.23</v>
      </c>
      <c r="H27" s="90">
        <v>0.23499999999999999</v>
      </c>
      <c r="I27" s="90">
        <v>0.24099999999999999</v>
      </c>
      <c r="J27" s="90">
        <v>0.247</v>
      </c>
      <c r="K27" s="90">
        <v>0.253</v>
      </c>
      <c r="L27" s="90">
        <v>0.25900000000000001</v>
      </c>
      <c r="M27" s="90">
        <v>0.26500000000000001</v>
      </c>
      <c r="N27" s="90">
        <v>0.27200000000000002</v>
      </c>
      <c r="O27" s="90">
        <v>0.27900000000000003</v>
      </c>
      <c r="P27" s="90">
        <v>0.28699999999999998</v>
      </c>
      <c r="Q27" s="90">
        <v>0.29399999999999998</v>
      </c>
      <c r="R27" s="90">
        <v>0.30199999999999999</v>
      </c>
      <c r="S27" s="90">
        <v>0.31</v>
      </c>
      <c r="T27" s="90">
        <v>0.31900000000000001</v>
      </c>
      <c r="U27" s="90">
        <v>0.32800000000000001</v>
      </c>
      <c r="V27" s="90">
        <v>0.33800000000000002</v>
      </c>
      <c r="W27" s="90">
        <v>0.34799999999999998</v>
      </c>
      <c r="X27" s="90">
        <v>0.35799999999999998</v>
      </c>
      <c r="Y27" s="90">
        <v>0.36899999999999999</v>
      </c>
      <c r="Z27" s="90">
        <v>0.38</v>
      </c>
      <c r="AA27" s="90">
        <v>0.39200000000000002</v>
      </c>
      <c r="AB27" s="90">
        <v>0.40500000000000003</v>
      </c>
      <c r="AC27" s="90">
        <v>0.41899999999999998</v>
      </c>
      <c r="AD27" s="90">
        <v>0.433</v>
      </c>
      <c r="AE27" s="90">
        <v>0.44800000000000001</v>
      </c>
      <c r="AF27" s="90">
        <v>0.46300000000000002</v>
      </c>
      <c r="AG27" s="90">
        <v>0.48</v>
      </c>
      <c r="AH27" s="90">
        <v>0.498</v>
      </c>
      <c r="AI27" s="90">
        <v>0.51700000000000002</v>
      </c>
      <c r="AJ27" s="90">
        <v>0.53700000000000003</v>
      </c>
      <c r="AK27" s="90">
        <v>0.55900000000000005</v>
      </c>
      <c r="AL27" s="90">
        <v>0.58199999999999996</v>
      </c>
      <c r="AM27" s="90">
        <v>0.60699999999999998</v>
      </c>
      <c r="AN27" s="90">
        <v>0.63300000000000001</v>
      </c>
      <c r="AO27" s="90">
        <v>0.66200000000000003</v>
      </c>
      <c r="AP27" s="90">
        <v>0.69299999999999995</v>
      </c>
      <c r="AQ27" s="90">
        <v>0.72599999999999998</v>
      </c>
      <c r="AR27" s="90">
        <v>0.76200000000000001</v>
      </c>
      <c r="AS27" s="90">
        <v>0.80200000000000005</v>
      </c>
      <c r="AT27" s="90">
        <v>0.84499999999999997</v>
      </c>
      <c r="AU27" s="90">
        <v>0.89200000000000002</v>
      </c>
      <c r="AV27" s="90">
        <v>0.94299999999999995</v>
      </c>
      <c r="AW27" s="90">
        <v>1</v>
      </c>
    </row>
    <row r="28" spans="1:49" x14ac:dyDescent="0.25">
      <c r="A28" s="81">
        <v>1</v>
      </c>
      <c r="B28" s="90">
        <v>0.20599999999999999</v>
      </c>
      <c r="C28" s="90">
        <v>0.21</v>
      </c>
      <c r="D28" s="90">
        <v>0.215</v>
      </c>
      <c r="E28" s="90">
        <v>0.22</v>
      </c>
      <c r="F28" s="90">
        <v>0.22500000000000001</v>
      </c>
      <c r="G28" s="90">
        <v>0.23</v>
      </c>
      <c r="H28" s="90">
        <v>0.23599999999999999</v>
      </c>
      <c r="I28" s="90">
        <v>0.24099999999999999</v>
      </c>
      <c r="J28" s="90">
        <v>0.247</v>
      </c>
      <c r="K28" s="90">
        <v>0.253</v>
      </c>
      <c r="L28" s="90">
        <v>0.25900000000000001</v>
      </c>
      <c r="M28" s="90">
        <v>0.26600000000000001</v>
      </c>
      <c r="N28" s="90">
        <v>0.27300000000000002</v>
      </c>
      <c r="O28" s="90">
        <v>0.28000000000000003</v>
      </c>
      <c r="P28" s="90">
        <v>0.28699999999999998</v>
      </c>
      <c r="Q28" s="90">
        <v>0.29499999999999998</v>
      </c>
      <c r="R28" s="90">
        <v>0.30299999999999999</v>
      </c>
      <c r="S28" s="90">
        <v>0.311</v>
      </c>
      <c r="T28" s="90">
        <v>0.32</v>
      </c>
      <c r="U28" s="90">
        <v>0.32900000000000001</v>
      </c>
      <c r="V28" s="90">
        <v>0.33800000000000002</v>
      </c>
      <c r="W28" s="90">
        <v>0.34799999999999998</v>
      </c>
      <c r="X28" s="90">
        <v>0.35899999999999999</v>
      </c>
      <c r="Y28" s="90">
        <v>0.37</v>
      </c>
      <c r="Z28" s="90">
        <v>0.38100000000000001</v>
      </c>
      <c r="AA28" s="90">
        <v>0.39400000000000002</v>
      </c>
      <c r="AB28" s="90">
        <v>0.40600000000000003</v>
      </c>
      <c r="AC28" s="90">
        <v>0.42</v>
      </c>
      <c r="AD28" s="90">
        <v>0.434</v>
      </c>
      <c r="AE28" s="90">
        <v>0.44900000000000001</v>
      </c>
      <c r="AF28" s="90">
        <v>0.46500000000000002</v>
      </c>
      <c r="AG28" s="90">
        <v>0.48199999999999998</v>
      </c>
      <c r="AH28" s="90">
        <v>0.5</v>
      </c>
      <c r="AI28" s="90">
        <v>0.51900000000000002</v>
      </c>
      <c r="AJ28" s="90">
        <v>0.53900000000000003</v>
      </c>
      <c r="AK28" s="90">
        <v>0.56100000000000005</v>
      </c>
      <c r="AL28" s="90">
        <v>0.58399999999999996</v>
      </c>
      <c r="AM28" s="90">
        <v>0.60899999999999999</v>
      </c>
      <c r="AN28" s="90">
        <v>0.63600000000000001</v>
      </c>
      <c r="AO28" s="90">
        <v>0.66400000000000003</v>
      </c>
      <c r="AP28" s="90">
        <v>0.69499999999999995</v>
      </c>
      <c r="AQ28" s="90">
        <v>0.72899999999999998</v>
      </c>
      <c r="AR28" s="90">
        <v>0.76600000000000001</v>
      </c>
      <c r="AS28" s="90">
        <v>0.80500000000000005</v>
      </c>
      <c r="AT28" s="90">
        <v>0.84899999999999998</v>
      </c>
      <c r="AU28" s="90">
        <v>0.89600000000000002</v>
      </c>
      <c r="AV28" s="90">
        <v>0.94799999999999995</v>
      </c>
      <c r="AW28" s="90"/>
    </row>
    <row r="29" spans="1:49" x14ac:dyDescent="0.25">
      <c r="A29" s="81">
        <v>2</v>
      </c>
      <c r="B29" s="90">
        <v>0.20599999999999999</v>
      </c>
      <c r="C29" s="90">
        <v>0.21099999999999999</v>
      </c>
      <c r="D29" s="90">
        <v>0.215</v>
      </c>
      <c r="E29" s="90">
        <v>0.22</v>
      </c>
      <c r="F29" s="90">
        <v>0.22500000000000001</v>
      </c>
      <c r="G29" s="90">
        <v>0.23100000000000001</v>
      </c>
      <c r="H29" s="90">
        <v>0.23599999999999999</v>
      </c>
      <c r="I29" s="90">
        <v>0.24199999999999999</v>
      </c>
      <c r="J29" s="90">
        <v>0.248</v>
      </c>
      <c r="K29" s="90">
        <v>0.254</v>
      </c>
      <c r="L29" s="90">
        <v>0.26</v>
      </c>
      <c r="M29" s="90">
        <v>0.26700000000000002</v>
      </c>
      <c r="N29" s="90">
        <v>0.27300000000000002</v>
      </c>
      <c r="O29" s="90">
        <v>0.28000000000000003</v>
      </c>
      <c r="P29" s="90">
        <v>0.28799999999999998</v>
      </c>
      <c r="Q29" s="90">
        <v>0.29499999999999998</v>
      </c>
      <c r="R29" s="90">
        <v>0.30399999999999999</v>
      </c>
      <c r="S29" s="90">
        <v>0.312</v>
      </c>
      <c r="T29" s="90">
        <v>0.32100000000000001</v>
      </c>
      <c r="U29" s="90">
        <v>0.33</v>
      </c>
      <c r="V29" s="90">
        <v>0.33900000000000002</v>
      </c>
      <c r="W29" s="90">
        <v>0.34899999999999998</v>
      </c>
      <c r="X29" s="90">
        <v>0.36</v>
      </c>
      <c r="Y29" s="90">
        <v>0.371</v>
      </c>
      <c r="Z29" s="90">
        <v>0.38200000000000001</v>
      </c>
      <c r="AA29" s="90">
        <v>0.39500000000000002</v>
      </c>
      <c r="AB29" s="90">
        <v>0.40699999999999997</v>
      </c>
      <c r="AC29" s="90">
        <v>0.42099999999999999</v>
      </c>
      <c r="AD29" s="90">
        <v>0.435</v>
      </c>
      <c r="AE29" s="90">
        <v>0.45</v>
      </c>
      <c r="AF29" s="90">
        <v>0.46600000000000003</v>
      </c>
      <c r="AG29" s="90">
        <v>0.48299999999999998</v>
      </c>
      <c r="AH29" s="90">
        <v>0.501</v>
      </c>
      <c r="AI29" s="90">
        <v>0.52</v>
      </c>
      <c r="AJ29" s="90">
        <v>0.54100000000000004</v>
      </c>
      <c r="AK29" s="90">
        <v>0.56299999999999994</v>
      </c>
      <c r="AL29" s="90">
        <v>0.58599999999999997</v>
      </c>
      <c r="AM29" s="90">
        <v>0.61099999999999999</v>
      </c>
      <c r="AN29" s="90">
        <v>0.63800000000000001</v>
      </c>
      <c r="AO29" s="90">
        <v>0.66700000000000004</v>
      </c>
      <c r="AP29" s="90">
        <v>0.69799999999999995</v>
      </c>
      <c r="AQ29" s="90">
        <v>0.73199999999999998</v>
      </c>
      <c r="AR29" s="90">
        <v>0.76900000000000002</v>
      </c>
      <c r="AS29" s="90">
        <v>0.80900000000000005</v>
      </c>
      <c r="AT29" s="90">
        <v>0.85199999999999998</v>
      </c>
      <c r="AU29" s="90">
        <v>0.9</v>
      </c>
      <c r="AV29" s="90">
        <v>0.95299999999999996</v>
      </c>
      <c r="AW29" s="90"/>
    </row>
    <row r="30" spans="1:49" x14ac:dyDescent="0.25">
      <c r="A30" s="81">
        <v>3</v>
      </c>
      <c r="B30" s="90">
        <v>0.20599999999999999</v>
      </c>
      <c r="C30" s="90">
        <v>0.21099999999999999</v>
      </c>
      <c r="D30" s="90">
        <v>0.216</v>
      </c>
      <c r="E30" s="90">
        <v>0.221</v>
      </c>
      <c r="F30" s="90">
        <v>0.22600000000000001</v>
      </c>
      <c r="G30" s="90">
        <v>0.23100000000000001</v>
      </c>
      <c r="H30" s="90">
        <v>0.23699999999999999</v>
      </c>
      <c r="I30" s="90">
        <v>0.24199999999999999</v>
      </c>
      <c r="J30" s="90">
        <v>0.248</v>
      </c>
      <c r="K30" s="90">
        <v>0.254</v>
      </c>
      <c r="L30" s="90">
        <v>0.26100000000000001</v>
      </c>
      <c r="M30" s="90">
        <v>0.26700000000000002</v>
      </c>
      <c r="N30" s="90">
        <v>0.27400000000000002</v>
      </c>
      <c r="O30" s="90">
        <v>0.28100000000000003</v>
      </c>
      <c r="P30" s="90">
        <v>0.28799999999999998</v>
      </c>
      <c r="Q30" s="90">
        <v>0.29599999999999999</v>
      </c>
      <c r="R30" s="90">
        <v>0.30399999999999999</v>
      </c>
      <c r="S30" s="90">
        <v>0.313</v>
      </c>
      <c r="T30" s="90">
        <v>0.32100000000000001</v>
      </c>
      <c r="U30" s="90">
        <v>0.33100000000000002</v>
      </c>
      <c r="V30" s="90">
        <v>0.34</v>
      </c>
      <c r="W30" s="90">
        <v>0.35</v>
      </c>
      <c r="X30" s="90">
        <v>0.36099999999999999</v>
      </c>
      <c r="Y30" s="90">
        <v>0.372</v>
      </c>
      <c r="Z30" s="90">
        <v>0.38300000000000001</v>
      </c>
      <c r="AA30" s="90">
        <v>0.39600000000000002</v>
      </c>
      <c r="AB30" s="90">
        <v>0.40899999999999997</v>
      </c>
      <c r="AC30" s="90">
        <v>0.42199999999999999</v>
      </c>
      <c r="AD30" s="90">
        <v>0.436</v>
      </c>
      <c r="AE30" s="90">
        <v>0.45200000000000001</v>
      </c>
      <c r="AF30" s="90">
        <v>0.46800000000000003</v>
      </c>
      <c r="AG30" s="90">
        <v>0.48499999999999999</v>
      </c>
      <c r="AH30" s="90">
        <v>0.503</v>
      </c>
      <c r="AI30" s="90">
        <v>0.52200000000000002</v>
      </c>
      <c r="AJ30" s="90">
        <v>0.54300000000000004</v>
      </c>
      <c r="AK30" s="90">
        <v>0.56499999999999995</v>
      </c>
      <c r="AL30" s="90">
        <v>0.58799999999999997</v>
      </c>
      <c r="AM30" s="90">
        <v>0.61299999999999999</v>
      </c>
      <c r="AN30" s="90">
        <v>0.64</v>
      </c>
      <c r="AO30" s="90">
        <v>0.67</v>
      </c>
      <c r="AP30" s="90">
        <v>0.70099999999999996</v>
      </c>
      <c r="AQ30" s="90">
        <v>0.73499999999999999</v>
      </c>
      <c r="AR30" s="90">
        <v>0.77200000000000002</v>
      </c>
      <c r="AS30" s="90">
        <v>0.81200000000000006</v>
      </c>
      <c r="AT30" s="90">
        <v>0.85599999999999998</v>
      </c>
      <c r="AU30" s="90">
        <v>0.90400000000000003</v>
      </c>
      <c r="AV30" s="90">
        <v>0.95699999999999996</v>
      </c>
      <c r="AW30" s="90"/>
    </row>
    <row r="31" spans="1:49" x14ac:dyDescent="0.25">
      <c r="A31" s="81">
        <v>4</v>
      </c>
      <c r="B31" s="90">
        <v>0.20699999999999999</v>
      </c>
      <c r="C31" s="90">
        <v>0.21099999999999999</v>
      </c>
      <c r="D31" s="90">
        <v>0.216</v>
      </c>
      <c r="E31" s="90">
        <v>0.221</v>
      </c>
      <c r="F31" s="90">
        <v>0.22600000000000001</v>
      </c>
      <c r="G31" s="90">
        <v>0.23100000000000001</v>
      </c>
      <c r="H31" s="90">
        <v>0.23699999999999999</v>
      </c>
      <c r="I31" s="90">
        <v>0.24299999999999999</v>
      </c>
      <c r="J31" s="90">
        <v>0.249</v>
      </c>
      <c r="K31" s="90">
        <v>0.255</v>
      </c>
      <c r="L31" s="90">
        <v>0.26100000000000001</v>
      </c>
      <c r="M31" s="90">
        <v>0.26800000000000002</v>
      </c>
      <c r="N31" s="90">
        <v>0.27500000000000002</v>
      </c>
      <c r="O31" s="90">
        <v>0.28199999999999997</v>
      </c>
      <c r="P31" s="90">
        <v>0.28899999999999998</v>
      </c>
      <c r="Q31" s="90">
        <v>0.29699999999999999</v>
      </c>
      <c r="R31" s="90">
        <v>0.30499999999999999</v>
      </c>
      <c r="S31" s="90">
        <v>0.313</v>
      </c>
      <c r="T31" s="90">
        <v>0.32200000000000001</v>
      </c>
      <c r="U31" s="90">
        <v>0.33100000000000002</v>
      </c>
      <c r="V31" s="90">
        <v>0.34100000000000003</v>
      </c>
      <c r="W31" s="90">
        <v>0.35099999999999998</v>
      </c>
      <c r="X31" s="90">
        <v>0.36199999999999999</v>
      </c>
      <c r="Y31" s="90">
        <v>0.373</v>
      </c>
      <c r="Z31" s="90">
        <v>0.38400000000000001</v>
      </c>
      <c r="AA31" s="90">
        <v>0.39700000000000002</v>
      </c>
      <c r="AB31" s="90">
        <v>0.41</v>
      </c>
      <c r="AC31" s="90">
        <v>0.42299999999999999</v>
      </c>
      <c r="AD31" s="90">
        <v>0.438</v>
      </c>
      <c r="AE31" s="90">
        <v>0.45300000000000001</v>
      </c>
      <c r="AF31" s="90">
        <v>0.46899999999999997</v>
      </c>
      <c r="AG31" s="90">
        <v>0.48599999999999999</v>
      </c>
      <c r="AH31" s="90">
        <v>0.504</v>
      </c>
      <c r="AI31" s="90">
        <v>0.52400000000000002</v>
      </c>
      <c r="AJ31" s="90">
        <v>0.54400000000000004</v>
      </c>
      <c r="AK31" s="90">
        <v>0.56699999999999995</v>
      </c>
      <c r="AL31" s="90">
        <v>0.59</v>
      </c>
      <c r="AM31" s="90">
        <v>0.61499999999999999</v>
      </c>
      <c r="AN31" s="90">
        <v>0.64300000000000002</v>
      </c>
      <c r="AO31" s="90">
        <v>0.67200000000000004</v>
      </c>
      <c r="AP31" s="90">
        <v>0.70399999999999996</v>
      </c>
      <c r="AQ31" s="90">
        <v>0.73799999999999999</v>
      </c>
      <c r="AR31" s="90">
        <v>0.77500000000000002</v>
      </c>
      <c r="AS31" s="90">
        <v>0.81599999999999995</v>
      </c>
      <c r="AT31" s="90">
        <v>0.86</v>
      </c>
      <c r="AU31" s="90">
        <v>0.90900000000000003</v>
      </c>
      <c r="AV31" s="90">
        <v>0.96199999999999997</v>
      </c>
      <c r="AW31" s="90"/>
    </row>
    <row r="32" spans="1:49" x14ac:dyDescent="0.25">
      <c r="A32" s="81">
        <v>5</v>
      </c>
      <c r="B32" s="90">
        <v>0.20699999999999999</v>
      </c>
      <c r="C32" s="90">
        <v>0.21199999999999999</v>
      </c>
      <c r="D32" s="90">
        <v>0.217</v>
      </c>
      <c r="E32" s="90">
        <v>0.221</v>
      </c>
      <c r="F32" s="90">
        <v>0.22700000000000001</v>
      </c>
      <c r="G32" s="90">
        <v>0.23200000000000001</v>
      </c>
      <c r="H32" s="90">
        <v>0.23699999999999999</v>
      </c>
      <c r="I32" s="90">
        <v>0.24299999999999999</v>
      </c>
      <c r="J32" s="90">
        <v>0.249</v>
      </c>
      <c r="K32" s="90">
        <v>0.255</v>
      </c>
      <c r="L32" s="90">
        <v>0.26200000000000001</v>
      </c>
      <c r="M32" s="90">
        <v>0.26800000000000002</v>
      </c>
      <c r="N32" s="90">
        <v>0.27500000000000002</v>
      </c>
      <c r="O32" s="90">
        <v>0.28199999999999997</v>
      </c>
      <c r="P32" s="90">
        <v>0.28999999999999998</v>
      </c>
      <c r="Q32" s="90">
        <v>0.29699999999999999</v>
      </c>
      <c r="R32" s="90">
        <v>0.30599999999999999</v>
      </c>
      <c r="S32" s="90">
        <v>0.314</v>
      </c>
      <c r="T32" s="90">
        <v>0.32300000000000001</v>
      </c>
      <c r="U32" s="90">
        <v>0.33200000000000002</v>
      </c>
      <c r="V32" s="90">
        <v>0.34200000000000003</v>
      </c>
      <c r="W32" s="90">
        <v>0.35199999999999998</v>
      </c>
      <c r="X32" s="90">
        <v>0.36299999999999999</v>
      </c>
      <c r="Y32" s="90">
        <v>0.374</v>
      </c>
      <c r="Z32" s="90">
        <v>0.38500000000000001</v>
      </c>
      <c r="AA32" s="90">
        <v>0.39800000000000002</v>
      </c>
      <c r="AB32" s="90">
        <v>0.41099999999999998</v>
      </c>
      <c r="AC32" s="90">
        <v>0.42399999999999999</v>
      </c>
      <c r="AD32" s="90">
        <v>0.439</v>
      </c>
      <c r="AE32" s="90">
        <v>0.45400000000000001</v>
      </c>
      <c r="AF32" s="90">
        <v>0.47</v>
      </c>
      <c r="AG32" s="90">
        <v>0.48799999999999999</v>
      </c>
      <c r="AH32" s="90">
        <v>0.50600000000000001</v>
      </c>
      <c r="AI32" s="90">
        <v>0.52500000000000002</v>
      </c>
      <c r="AJ32" s="90">
        <v>0.54600000000000004</v>
      </c>
      <c r="AK32" s="90">
        <v>0.56799999999999995</v>
      </c>
      <c r="AL32" s="90">
        <v>0.59199999999999997</v>
      </c>
      <c r="AM32" s="90">
        <v>0.61799999999999999</v>
      </c>
      <c r="AN32" s="90">
        <v>0.64500000000000002</v>
      </c>
      <c r="AO32" s="90">
        <v>0.67500000000000004</v>
      </c>
      <c r="AP32" s="90">
        <v>0.70699999999999996</v>
      </c>
      <c r="AQ32" s="90">
        <v>0.74099999999999999</v>
      </c>
      <c r="AR32" s="90">
        <v>0.77900000000000003</v>
      </c>
      <c r="AS32" s="90">
        <v>0.82</v>
      </c>
      <c r="AT32" s="90">
        <v>0.86399999999999999</v>
      </c>
      <c r="AU32" s="90">
        <v>0.91300000000000003</v>
      </c>
      <c r="AV32" s="90">
        <v>0.96699999999999997</v>
      </c>
      <c r="AW32" s="90"/>
    </row>
    <row r="33" spans="1:49" x14ac:dyDescent="0.25">
      <c r="A33" s="81">
        <v>6</v>
      </c>
      <c r="B33" s="90">
        <v>0.20699999999999999</v>
      </c>
      <c r="C33" s="90">
        <v>0.21199999999999999</v>
      </c>
      <c r="D33" s="90">
        <v>0.217</v>
      </c>
      <c r="E33" s="90">
        <v>0.222</v>
      </c>
      <c r="F33" s="90">
        <v>0.22700000000000001</v>
      </c>
      <c r="G33" s="90">
        <v>0.23200000000000001</v>
      </c>
      <c r="H33" s="90">
        <v>0.23799999999999999</v>
      </c>
      <c r="I33" s="90">
        <v>0.24399999999999999</v>
      </c>
      <c r="J33" s="90">
        <v>0.25</v>
      </c>
      <c r="K33" s="90">
        <v>0.25600000000000001</v>
      </c>
      <c r="L33" s="90">
        <v>0.26200000000000001</v>
      </c>
      <c r="M33" s="90">
        <v>0.26900000000000002</v>
      </c>
      <c r="N33" s="90">
        <v>0.27600000000000002</v>
      </c>
      <c r="O33" s="90">
        <v>0.28299999999999997</v>
      </c>
      <c r="P33" s="90">
        <v>0.28999999999999998</v>
      </c>
      <c r="Q33" s="90">
        <v>0.29799999999999999</v>
      </c>
      <c r="R33" s="90">
        <v>0.30599999999999999</v>
      </c>
      <c r="S33" s="90">
        <v>0.315</v>
      </c>
      <c r="T33" s="90">
        <v>0.32400000000000001</v>
      </c>
      <c r="U33" s="90">
        <v>0.33300000000000002</v>
      </c>
      <c r="V33" s="90">
        <v>0.34300000000000003</v>
      </c>
      <c r="W33" s="90">
        <v>0.35299999999999998</v>
      </c>
      <c r="X33" s="90">
        <v>0.36299999999999999</v>
      </c>
      <c r="Y33" s="90">
        <v>0.375</v>
      </c>
      <c r="Z33" s="90">
        <v>0.38600000000000001</v>
      </c>
      <c r="AA33" s="90">
        <v>0.39900000000000002</v>
      </c>
      <c r="AB33" s="90">
        <v>0.41199999999999998</v>
      </c>
      <c r="AC33" s="90">
        <v>0.42599999999999999</v>
      </c>
      <c r="AD33" s="90">
        <v>0.44</v>
      </c>
      <c r="AE33" s="90">
        <v>0.45600000000000002</v>
      </c>
      <c r="AF33" s="90">
        <v>0.47199999999999998</v>
      </c>
      <c r="AG33" s="90">
        <v>0.48899999999999999</v>
      </c>
      <c r="AH33" s="90">
        <v>0.50800000000000001</v>
      </c>
      <c r="AI33" s="90">
        <v>0.52700000000000002</v>
      </c>
      <c r="AJ33" s="90">
        <v>0.54800000000000004</v>
      </c>
      <c r="AK33" s="90">
        <v>0.56999999999999995</v>
      </c>
      <c r="AL33" s="90">
        <v>0.59399999999999997</v>
      </c>
      <c r="AM33" s="90">
        <v>0.62</v>
      </c>
      <c r="AN33" s="90">
        <v>0.64700000000000002</v>
      </c>
      <c r="AO33" s="90">
        <v>0.67700000000000005</v>
      </c>
      <c r="AP33" s="90">
        <v>0.70899999999999996</v>
      </c>
      <c r="AQ33" s="90">
        <v>0.74399999999999999</v>
      </c>
      <c r="AR33" s="90">
        <v>0.78200000000000003</v>
      </c>
      <c r="AS33" s="90">
        <v>0.82299999999999995</v>
      </c>
      <c r="AT33" s="90">
        <v>0.86799999999999999</v>
      </c>
      <c r="AU33" s="90">
        <v>0.91700000000000004</v>
      </c>
      <c r="AV33" s="90">
        <v>0.97199999999999998</v>
      </c>
      <c r="AW33" s="90"/>
    </row>
    <row r="34" spans="1:49" x14ac:dyDescent="0.25">
      <c r="A34" s="81">
        <v>7</v>
      </c>
      <c r="B34" s="90">
        <v>0.20799999999999999</v>
      </c>
      <c r="C34" s="90">
        <v>0.21199999999999999</v>
      </c>
      <c r="D34" s="90">
        <v>0.217</v>
      </c>
      <c r="E34" s="90">
        <v>0.222</v>
      </c>
      <c r="F34" s="90">
        <v>0.22700000000000001</v>
      </c>
      <c r="G34" s="90">
        <v>0.23300000000000001</v>
      </c>
      <c r="H34" s="90">
        <v>0.23799999999999999</v>
      </c>
      <c r="I34" s="90">
        <v>0.24399999999999999</v>
      </c>
      <c r="J34" s="90">
        <v>0.25</v>
      </c>
      <c r="K34" s="90">
        <v>0.25600000000000001</v>
      </c>
      <c r="L34" s="90">
        <v>0.26300000000000001</v>
      </c>
      <c r="M34" s="90">
        <v>0.26900000000000002</v>
      </c>
      <c r="N34" s="90">
        <v>0.27600000000000002</v>
      </c>
      <c r="O34" s="90">
        <v>0.28299999999999997</v>
      </c>
      <c r="P34" s="90">
        <v>0.29099999999999998</v>
      </c>
      <c r="Q34" s="90">
        <v>0.29899999999999999</v>
      </c>
      <c r="R34" s="90">
        <v>0.307</v>
      </c>
      <c r="S34" s="90">
        <v>0.315</v>
      </c>
      <c r="T34" s="90">
        <v>0.32400000000000001</v>
      </c>
      <c r="U34" s="90">
        <v>0.33400000000000002</v>
      </c>
      <c r="V34" s="90">
        <v>0.34300000000000003</v>
      </c>
      <c r="W34" s="90">
        <v>0.35399999999999998</v>
      </c>
      <c r="X34" s="90">
        <v>0.36399999999999999</v>
      </c>
      <c r="Y34" s="90">
        <v>0.376</v>
      </c>
      <c r="Z34" s="90">
        <v>0.38700000000000001</v>
      </c>
      <c r="AA34" s="90">
        <v>0.4</v>
      </c>
      <c r="AB34" s="90">
        <v>0.41299999999999998</v>
      </c>
      <c r="AC34" s="90">
        <v>0.42699999999999999</v>
      </c>
      <c r="AD34" s="90">
        <v>0.441</v>
      </c>
      <c r="AE34" s="90">
        <v>0.45700000000000002</v>
      </c>
      <c r="AF34" s="90">
        <v>0.47299999999999998</v>
      </c>
      <c r="AG34" s="90">
        <v>0.49099999999999999</v>
      </c>
      <c r="AH34" s="90">
        <v>0.50900000000000001</v>
      </c>
      <c r="AI34" s="90">
        <v>0.52900000000000003</v>
      </c>
      <c r="AJ34" s="90">
        <v>0.55000000000000004</v>
      </c>
      <c r="AK34" s="90">
        <v>0.57199999999999995</v>
      </c>
      <c r="AL34" s="90">
        <v>0.59599999999999997</v>
      </c>
      <c r="AM34" s="90">
        <v>0.622</v>
      </c>
      <c r="AN34" s="90">
        <v>0.65</v>
      </c>
      <c r="AO34" s="90">
        <v>0.68</v>
      </c>
      <c r="AP34" s="90">
        <v>0.71199999999999997</v>
      </c>
      <c r="AQ34" s="90">
        <v>0.747</v>
      </c>
      <c r="AR34" s="90">
        <v>0.78500000000000003</v>
      </c>
      <c r="AS34" s="90">
        <v>0.82699999999999996</v>
      </c>
      <c r="AT34" s="90">
        <v>0.872</v>
      </c>
      <c r="AU34" s="90">
        <v>0.92200000000000004</v>
      </c>
      <c r="AV34" s="90">
        <v>0.97599999999999998</v>
      </c>
      <c r="AW34" s="90"/>
    </row>
    <row r="35" spans="1:49" x14ac:dyDescent="0.25">
      <c r="A35" s="81">
        <v>8</v>
      </c>
      <c r="B35" s="90">
        <v>0.20799999999999999</v>
      </c>
      <c r="C35" s="90">
        <v>0.21299999999999999</v>
      </c>
      <c r="D35" s="90">
        <v>0.218</v>
      </c>
      <c r="E35" s="90">
        <v>0.223</v>
      </c>
      <c r="F35" s="90">
        <v>0.22800000000000001</v>
      </c>
      <c r="G35" s="90">
        <v>0.23300000000000001</v>
      </c>
      <c r="H35" s="90">
        <v>0.23899999999999999</v>
      </c>
      <c r="I35" s="90">
        <v>0.245</v>
      </c>
      <c r="J35" s="90">
        <v>0.251</v>
      </c>
      <c r="K35" s="90">
        <v>0.25700000000000001</v>
      </c>
      <c r="L35" s="90">
        <v>0.26300000000000001</v>
      </c>
      <c r="M35" s="90">
        <v>0.27</v>
      </c>
      <c r="N35" s="90">
        <v>0.27700000000000002</v>
      </c>
      <c r="O35" s="90">
        <v>0.28399999999999997</v>
      </c>
      <c r="P35" s="90">
        <v>0.29199999999999998</v>
      </c>
      <c r="Q35" s="90">
        <v>0.29899999999999999</v>
      </c>
      <c r="R35" s="90">
        <v>0.308</v>
      </c>
      <c r="S35" s="90">
        <v>0.316</v>
      </c>
      <c r="T35" s="90">
        <v>0.32500000000000001</v>
      </c>
      <c r="U35" s="90">
        <v>0.33400000000000002</v>
      </c>
      <c r="V35" s="90">
        <v>0.34399999999999997</v>
      </c>
      <c r="W35" s="90">
        <v>0.35499999999999998</v>
      </c>
      <c r="X35" s="90">
        <v>0.36499999999999999</v>
      </c>
      <c r="Y35" s="90">
        <v>0.377</v>
      </c>
      <c r="Z35" s="90">
        <v>0.38800000000000001</v>
      </c>
      <c r="AA35" s="90">
        <v>0.40100000000000002</v>
      </c>
      <c r="AB35" s="90">
        <v>0.41399999999999998</v>
      </c>
      <c r="AC35" s="90">
        <v>0.42799999999999999</v>
      </c>
      <c r="AD35" s="90">
        <v>0.443</v>
      </c>
      <c r="AE35" s="90">
        <v>0.45800000000000002</v>
      </c>
      <c r="AF35" s="90">
        <v>0.47499999999999998</v>
      </c>
      <c r="AG35" s="90">
        <v>0.49199999999999999</v>
      </c>
      <c r="AH35" s="90">
        <v>0.51100000000000001</v>
      </c>
      <c r="AI35" s="90">
        <v>0.53100000000000003</v>
      </c>
      <c r="AJ35" s="90">
        <v>0.55200000000000005</v>
      </c>
      <c r="AK35" s="90">
        <v>0.57399999999999995</v>
      </c>
      <c r="AL35" s="90">
        <v>0.59799999999999998</v>
      </c>
      <c r="AM35" s="90">
        <v>0.624</v>
      </c>
      <c r="AN35" s="90">
        <v>0.65200000000000002</v>
      </c>
      <c r="AO35" s="90">
        <v>0.68200000000000005</v>
      </c>
      <c r="AP35" s="90">
        <v>0.71499999999999997</v>
      </c>
      <c r="AQ35" s="90">
        <v>0.75</v>
      </c>
      <c r="AR35" s="90">
        <v>0.78900000000000003</v>
      </c>
      <c r="AS35" s="90">
        <v>0.83</v>
      </c>
      <c r="AT35" s="90">
        <v>0.876</v>
      </c>
      <c r="AU35" s="90">
        <v>0.92600000000000005</v>
      </c>
      <c r="AV35" s="90">
        <v>0.98099999999999998</v>
      </c>
      <c r="AW35" s="90"/>
    </row>
    <row r="36" spans="1:49" x14ac:dyDescent="0.25">
      <c r="A36" s="81">
        <v>9</v>
      </c>
      <c r="B36" s="90">
        <v>0.20899999999999999</v>
      </c>
      <c r="C36" s="90">
        <v>0.21299999999999999</v>
      </c>
      <c r="D36" s="90">
        <v>0.218</v>
      </c>
      <c r="E36" s="90">
        <v>0.223</v>
      </c>
      <c r="F36" s="90">
        <v>0.22800000000000001</v>
      </c>
      <c r="G36" s="90">
        <v>0.23400000000000001</v>
      </c>
      <c r="H36" s="90">
        <v>0.23899999999999999</v>
      </c>
      <c r="I36" s="90">
        <v>0.245</v>
      </c>
      <c r="J36" s="90">
        <v>0.251</v>
      </c>
      <c r="K36" s="90">
        <v>0.25700000000000001</v>
      </c>
      <c r="L36" s="90">
        <v>0.26400000000000001</v>
      </c>
      <c r="M36" s="90">
        <v>0.27</v>
      </c>
      <c r="N36" s="90">
        <v>0.27700000000000002</v>
      </c>
      <c r="O36" s="90">
        <v>0.28499999999999998</v>
      </c>
      <c r="P36" s="90">
        <v>0.29199999999999998</v>
      </c>
      <c r="Q36" s="90">
        <v>0.3</v>
      </c>
      <c r="R36" s="90">
        <v>0.308</v>
      </c>
      <c r="S36" s="90">
        <v>0.317</v>
      </c>
      <c r="T36" s="90">
        <v>0.32600000000000001</v>
      </c>
      <c r="U36" s="90">
        <v>0.33500000000000002</v>
      </c>
      <c r="V36" s="90">
        <v>0.34499999999999997</v>
      </c>
      <c r="W36" s="90">
        <v>0.35499999999999998</v>
      </c>
      <c r="X36" s="90">
        <v>0.36599999999999999</v>
      </c>
      <c r="Y36" s="90">
        <v>0.378</v>
      </c>
      <c r="Z36" s="90">
        <v>0.38900000000000001</v>
      </c>
      <c r="AA36" s="90">
        <v>0.40200000000000002</v>
      </c>
      <c r="AB36" s="90">
        <v>0.41499999999999998</v>
      </c>
      <c r="AC36" s="90">
        <v>0.42899999999999999</v>
      </c>
      <c r="AD36" s="90">
        <v>0.44400000000000001</v>
      </c>
      <c r="AE36" s="90">
        <v>0.46</v>
      </c>
      <c r="AF36" s="90">
        <v>0.47599999999999998</v>
      </c>
      <c r="AG36" s="90">
        <v>0.49399999999999999</v>
      </c>
      <c r="AH36" s="90">
        <v>0.51200000000000001</v>
      </c>
      <c r="AI36" s="90">
        <v>0.53200000000000003</v>
      </c>
      <c r="AJ36" s="90">
        <v>0.55300000000000005</v>
      </c>
      <c r="AK36" s="90">
        <v>0.57599999999999996</v>
      </c>
      <c r="AL36" s="90">
        <v>0.6</v>
      </c>
      <c r="AM36" s="90">
        <v>0.627</v>
      </c>
      <c r="AN36" s="90">
        <v>0.65500000000000003</v>
      </c>
      <c r="AO36" s="90">
        <v>0.68500000000000005</v>
      </c>
      <c r="AP36" s="90">
        <v>0.71799999999999997</v>
      </c>
      <c r="AQ36" s="90">
        <v>0.753</v>
      </c>
      <c r="AR36" s="90">
        <v>0.79200000000000004</v>
      </c>
      <c r="AS36" s="90">
        <v>0.83399999999999996</v>
      </c>
      <c r="AT36" s="90">
        <v>0.88</v>
      </c>
      <c r="AU36" s="90">
        <v>0.93</v>
      </c>
      <c r="AV36" s="90">
        <v>0.98599999999999999</v>
      </c>
      <c r="AW36" s="90"/>
    </row>
    <row r="37" spans="1:49" x14ac:dyDescent="0.25">
      <c r="A37" s="81">
        <v>10</v>
      </c>
      <c r="B37" s="90">
        <v>0.20899999999999999</v>
      </c>
      <c r="C37" s="90">
        <v>0.214</v>
      </c>
      <c r="D37" s="90">
        <v>0.219</v>
      </c>
      <c r="E37" s="90">
        <v>0.224</v>
      </c>
      <c r="F37" s="90">
        <v>0.22900000000000001</v>
      </c>
      <c r="G37" s="90">
        <v>0.23400000000000001</v>
      </c>
      <c r="H37" s="90">
        <v>0.24</v>
      </c>
      <c r="I37" s="90">
        <v>0.246</v>
      </c>
      <c r="J37" s="90">
        <v>0.252</v>
      </c>
      <c r="K37" s="90">
        <v>0.25800000000000001</v>
      </c>
      <c r="L37" s="90">
        <v>0.26400000000000001</v>
      </c>
      <c r="M37" s="90">
        <v>0.27100000000000002</v>
      </c>
      <c r="N37" s="90">
        <v>0.27800000000000002</v>
      </c>
      <c r="O37" s="90">
        <v>0.28499999999999998</v>
      </c>
      <c r="P37" s="90">
        <v>0.29299999999999998</v>
      </c>
      <c r="Q37" s="90">
        <v>0.30099999999999999</v>
      </c>
      <c r="R37" s="90">
        <v>0.309</v>
      </c>
      <c r="S37" s="90">
        <v>0.318</v>
      </c>
      <c r="T37" s="90">
        <v>0.32700000000000001</v>
      </c>
      <c r="U37" s="90">
        <v>0.33600000000000002</v>
      </c>
      <c r="V37" s="90">
        <v>0.34599999999999997</v>
      </c>
      <c r="W37" s="90">
        <v>0.35599999999999998</v>
      </c>
      <c r="X37" s="90">
        <v>0.36699999999999999</v>
      </c>
      <c r="Y37" s="90">
        <v>0.378</v>
      </c>
      <c r="Z37" s="90">
        <v>0.39</v>
      </c>
      <c r="AA37" s="90">
        <v>0.40300000000000002</v>
      </c>
      <c r="AB37" s="90">
        <v>0.41599999999999998</v>
      </c>
      <c r="AC37" s="90">
        <v>0.43</v>
      </c>
      <c r="AD37" s="90">
        <v>0.44500000000000001</v>
      </c>
      <c r="AE37" s="90">
        <v>0.46100000000000002</v>
      </c>
      <c r="AF37" s="90">
        <v>0.47699999999999998</v>
      </c>
      <c r="AG37" s="90">
        <v>0.495</v>
      </c>
      <c r="AH37" s="90">
        <v>0.51400000000000001</v>
      </c>
      <c r="AI37" s="90">
        <v>0.53400000000000003</v>
      </c>
      <c r="AJ37" s="90">
        <v>0.55500000000000005</v>
      </c>
      <c r="AK37" s="90">
        <v>0.57799999999999996</v>
      </c>
      <c r="AL37" s="90">
        <v>0.60299999999999998</v>
      </c>
      <c r="AM37" s="90">
        <v>0.629</v>
      </c>
      <c r="AN37" s="90">
        <v>0.65700000000000003</v>
      </c>
      <c r="AO37" s="90">
        <v>0.68799999999999994</v>
      </c>
      <c r="AP37" s="90">
        <v>0.72</v>
      </c>
      <c r="AQ37" s="90">
        <v>0.75600000000000001</v>
      </c>
      <c r="AR37" s="90">
        <v>0.79500000000000004</v>
      </c>
      <c r="AS37" s="90">
        <v>0.83699999999999997</v>
      </c>
      <c r="AT37" s="90">
        <v>0.88400000000000001</v>
      </c>
      <c r="AU37" s="90">
        <v>0.93500000000000005</v>
      </c>
      <c r="AV37" s="90">
        <v>0.99099999999999999</v>
      </c>
      <c r="AW37" s="90"/>
    </row>
    <row r="38" spans="1:49" x14ac:dyDescent="0.25">
      <c r="A38" s="81">
        <v>11</v>
      </c>
      <c r="B38" s="90">
        <v>0.20899999999999999</v>
      </c>
      <c r="C38" s="90">
        <v>0.214</v>
      </c>
      <c r="D38" s="90">
        <v>0.219</v>
      </c>
      <c r="E38" s="90">
        <v>0.224</v>
      </c>
      <c r="F38" s="90">
        <v>0.22900000000000001</v>
      </c>
      <c r="G38" s="90">
        <v>0.23499999999999999</v>
      </c>
      <c r="H38" s="90">
        <v>0.24</v>
      </c>
      <c r="I38" s="90">
        <v>0.246</v>
      </c>
      <c r="J38" s="90">
        <v>0.252</v>
      </c>
      <c r="K38" s="90">
        <v>0.25800000000000001</v>
      </c>
      <c r="L38" s="90">
        <v>0.26500000000000001</v>
      </c>
      <c r="M38" s="90">
        <v>0.27200000000000002</v>
      </c>
      <c r="N38" s="90">
        <v>0.27900000000000003</v>
      </c>
      <c r="O38" s="90">
        <v>0.28599999999999998</v>
      </c>
      <c r="P38" s="90">
        <v>0.29399999999999998</v>
      </c>
      <c r="Q38" s="90">
        <v>0.30099999999999999</v>
      </c>
      <c r="R38" s="90">
        <v>0.31</v>
      </c>
      <c r="S38" s="90">
        <v>0.318</v>
      </c>
      <c r="T38" s="90">
        <v>0.32700000000000001</v>
      </c>
      <c r="U38" s="90">
        <v>0.33700000000000002</v>
      </c>
      <c r="V38" s="90">
        <v>0.34699999999999998</v>
      </c>
      <c r="W38" s="90">
        <v>0.35699999999999998</v>
      </c>
      <c r="X38" s="90">
        <v>0.36799999999999999</v>
      </c>
      <c r="Y38" s="90">
        <v>0.379</v>
      </c>
      <c r="Z38" s="90">
        <v>0.39100000000000001</v>
      </c>
      <c r="AA38" s="90">
        <v>0.40400000000000003</v>
      </c>
      <c r="AB38" s="90">
        <v>0.41699999999999998</v>
      </c>
      <c r="AC38" s="90">
        <v>0.432</v>
      </c>
      <c r="AD38" s="90">
        <v>0.44600000000000001</v>
      </c>
      <c r="AE38" s="90">
        <v>0.46200000000000002</v>
      </c>
      <c r="AF38" s="90">
        <v>0.47899999999999998</v>
      </c>
      <c r="AG38" s="90">
        <v>0.497</v>
      </c>
      <c r="AH38" s="90">
        <v>0.51500000000000001</v>
      </c>
      <c r="AI38" s="90">
        <v>0.53600000000000003</v>
      </c>
      <c r="AJ38" s="90">
        <v>0.55700000000000005</v>
      </c>
      <c r="AK38" s="90">
        <v>0.57999999999999996</v>
      </c>
      <c r="AL38" s="90">
        <v>0.60499999999999998</v>
      </c>
      <c r="AM38" s="90">
        <v>0.63100000000000001</v>
      </c>
      <c r="AN38" s="90">
        <v>0.65900000000000003</v>
      </c>
      <c r="AO38" s="90">
        <v>0.69</v>
      </c>
      <c r="AP38" s="90">
        <v>0.72299999999999998</v>
      </c>
      <c r="AQ38" s="90">
        <v>0.75900000000000001</v>
      </c>
      <c r="AR38" s="90">
        <v>0.79800000000000004</v>
      </c>
      <c r="AS38" s="90">
        <v>0.84099999999999997</v>
      </c>
      <c r="AT38" s="90">
        <v>0.88800000000000001</v>
      </c>
      <c r="AU38" s="90">
        <v>0.93899999999999995</v>
      </c>
      <c r="AV38" s="90">
        <v>0.995</v>
      </c>
      <c r="AW38" s="90"/>
    </row>
    <row r="39" spans="1:49" x14ac:dyDescent="0.25">
      <c r="A39"/>
      <c r="B39"/>
    </row>
    <row r="40" spans="1:49" x14ac:dyDescent="0.25">
      <c r="A40"/>
      <c r="B40"/>
    </row>
    <row r="41" spans="1:49" x14ac:dyDescent="0.25">
      <c r="A41"/>
      <c r="B41"/>
    </row>
    <row r="42" spans="1:49" x14ac:dyDescent="0.25">
      <c r="A42"/>
      <c r="B42"/>
    </row>
    <row r="43" spans="1:49" x14ac:dyDescent="0.25">
      <c r="A43"/>
      <c r="B43"/>
    </row>
    <row r="44" spans="1:49" ht="39.65" customHeight="1" x14ac:dyDescent="0.25">
      <c r="A44"/>
      <c r="B44"/>
    </row>
    <row r="45" spans="1:49" x14ac:dyDescent="0.25">
      <c r="A45"/>
      <c r="B45"/>
    </row>
    <row r="46" spans="1:49" ht="27.65" customHeight="1" x14ac:dyDescent="0.25">
      <c r="A46"/>
      <c r="B46"/>
    </row>
    <row r="47" spans="1:49" x14ac:dyDescent="0.25">
      <c r="A47"/>
      <c r="B47"/>
    </row>
    <row r="48" spans="1:49"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row r="59" spans="1:2" x14ac:dyDescent="0.25">
      <c r="A59"/>
      <c r="B59"/>
    </row>
    <row r="60" spans="1:2" x14ac:dyDescent="0.25">
      <c r="A60"/>
      <c r="B60"/>
    </row>
    <row r="61" spans="1:2" x14ac:dyDescent="0.25">
      <c r="A61"/>
      <c r="B61"/>
    </row>
    <row r="62" spans="1:2" x14ac:dyDescent="0.25">
      <c r="A62"/>
      <c r="B62"/>
    </row>
    <row r="63" spans="1:2" x14ac:dyDescent="0.25">
      <c r="A63"/>
      <c r="B63"/>
    </row>
    <row r="64" spans="1:2" x14ac:dyDescent="0.25">
      <c r="A64"/>
      <c r="B64"/>
    </row>
    <row r="65" spans="1:2" x14ac:dyDescent="0.25">
      <c r="A65"/>
      <c r="B65"/>
    </row>
  </sheetData>
  <sheetProtection algorithmName="SHA-512" hashValue="PynkHP8F7EpDo0Qfd8volMrBpcj9oD18It7Tmzq0t3aiugQr8WFE6meR49yTMSW6YG/ANtvpH7Ktu/pGEu3CxA==" saltValue="DQvBGu8+vBZhu2Z9mD76QA==" spinCount="100000" sheet="1" objects="1" scenarios="1"/>
  <conditionalFormatting sqref="A6:A21">
    <cfRule type="expression" dxfId="435" priority="15" stopIfTrue="1">
      <formula>MOD(ROW(),2)=0</formula>
    </cfRule>
    <cfRule type="expression" dxfId="434" priority="16" stopIfTrue="1">
      <formula>MOD(ROW(),2)&lt;&gt;0</formula>
    </cfRule>
  </conditionalFormatting>
  <conditionalFormatting sqref="A26:A38">
    <cfRule type="expression" dxfId="433" priority="7" stopIfTrue="1">
      <formula>MOD(ROW(),2)=0</formula>
    </cfRule>
    <cfRule type="expression" dxfId="432" priority="8" stopIfTrue="1">
      <formula>MOD(ROW(),2)&lt;&gt;0</formula>
    </cfRule>
  </conditionalFormatting>
  <conditionalFormatting sqref="B6:AW21">
    <cfRule type="expression" dxfId="431" priority="1" stopIfTrue="1">
      <formula>MOD(ROW(),2)=0</formula>
    </cfRule>
    <cfRule type="expression" dxfId="430" priority="2" stopIfTrue="1">
      <formula>MOD(ROW(),2)&lt;&gt;0</formula>
    </cfRule>
  </conditionalFormatting>
  <conditionalFormatting sqref="B26:AW38">
    <cfRule type="expression" dxfId="429" priority="9" stopIfTrue="1">
      <formula>MOD(ROW(),2)=0</formula>
    </cfRule>
    <cfRule type="expression" dxfId="428" priority="10"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codeName="Sheet82"/>
  <dimension ref="A1:AW65"/>
  <sheetViews>
    <sheetView showGridLines="0" zoomScale="85" zoomScaleNormal="85" workbookViewId="0">
      <selection activeCell="I26" sqref="I26"/>
    </sheetView>
  </sheetViews>
  <sheetFormatPr defaultColWidth="10" defaultRowHeight="12.5" x14ac:dyDescent="0.25"/>
  <cols>
    <col min="1" max="1" width="31.54296875" style="27" customWidth="1"/>
    <col min="2" max="49" width="22.54296875" style="27" customWidth="1"/>
    <col min="50" max="16384" width="10" style="27"/>
  </cols>
  <sheetData>
    <row r="1" spans="1:49" ht="20" x14ac:dyDescent="0.4">
      <c r="A1" s="39" t="s">
        <v>0</v>
      </c>
      <c r="B1" s="40"/>
      <c r="C1" s="40"/>
      <c r="D1" s="40"/>
      <c r="E1" s="40"/>
      <c r="F1" s="40"/>
      <c r="G1" s="40"/>
      <c r="H1" s="40"/>
      <c r="I1" s="40"/>
      <c r="L1" s="84"/>
    </row>
    <row r="2" spans="1:49" ht="15.5" x14ac:dyDescent="0.35">
      <c r="A2" s="41" t="str">
        <f>IF(title="&gt; Enter workbook title here","Enter workbook title in Cover sheet",title)</f>
        <v>Police_EW - Consolidated Factor Spreadsheet</v>
      </c>
      <c r="B2" s="42"/>
      <c r="C2" s="42"/>
      <c r="D2" s="42"/>
      <c r="E2" s="42"/>
      <c r="F2" s="42"/>
      <c r="G2" s="42"/>
      <c r="H2" s="42"/>
      <c r="I2" s="42"/>
    </row>
    <row r="3" spans="1:49" ht="15.5" x14ac:dyDescent="0.35">
      <c r="A3" s="43" t="str">
        <f>TABLE_FACTOR_TYPE_1&amp;" - x-"&amp;TABLE_SERIES_NUMBER_1</f>
        <v>Pension Debit - x-334</v>
      </c>
      <c r="B3" s="42"/>
      <c r="C3" s="42"/>
      <c r="D3" s="42"/>
      <c r="E3" s="42"/>
      <c r="F3" s="42"/>
      <c r="G3" s="42"/>
      <c r="H3" s="42"/>
      <c r="I3" s="42"/>
    </row>
    <row r="4" spans="1:49" x14ac:dyDescent="0.25">
      <c r="A4" s="44"/>
    </row>
    <row r="6" spans="1:49" ht="13" x14ac:dyDescent="0.3">
      <c r="A6" s="171" t="s">
        <v>610</v>
      </c>
      <c r="B6" s="73" t="s">
        <v>611</v>
      </c>
      <c r="C6" s="73"/>
      <c r="D6" s="168"/>
      <c r="E6" s="168"/>
      <c r="F6" s="168"/>
      <c r="G6" s="168"/>
      <c r="H6" s="168"/>
      <c r="I6" s="168"/>
      <c r="J6" s="168"/>
      <c r="K6" s="168"/>
      <c r="L6" s="168"/>
      <c r="M6" s="168"/>
      <c r="N6" s="168"/>
      <c r="O6" s="168"/>
      <c r="P6" s="168"/>
      <c r="Q6" s="168"/>
      <c r="R6" s="168"/>
      <c r="S6" s="168"/>
      <c r="T6" s="168"/>
      <c r="U6" s="168"/>
      <c r="V6" s="168"/>
      <c r="W6" s="168"/>
      <c r="X6" s="168"/>
      <c r="Y6" s="168"/>
      <c r="Z6" s="168"/>
      <c r="AA6" s="168"/>
      <c r="AB6" s="168"/>
      <c r="AC6" s="168"/>
      <c r="AD6" s="168"/>
      <c r="AE6" s="168"/>
      <c r="AF6" s="168"/>
      <c r="AG6" s="168"/>
      <c r="AH6" s="168"/>
      <c r="AI6" s="168"/>
      <c r="AJ6" s="168"/>
      <c r="AK6" s="168"/>
      <c r="AL6" s="168"/>
      <c r="AM6" s="168"/>
      <c r="AN6" s="168"/>
      <c r="AO6" s="168"/>
      <c r="AP6" s="168"/>
      <c r="AQ6" s="168"/>
      <c r="AR6" s="168"/>
      <c r="AS6" s="168"/>
      <c r="AT6" s="168"/>
      <c r="AU6" s="168"/>
      <c r="AV6" s="168"/>
      <c r="AW6" s="168"/>
    </row>
    <row r="7" spans="1:49" x14ac:dyDescent="0.25">
      <c r="A7" s="72" t="s">
        <v>274</v>
      </c>
      <c r="B7" s="74" t="s">
        <v>72</v>
      </c>
      <c r="C7" s="74"/>
      <c r="D7" s="168"/>
      <c r="E7" s="168"/>
      <c r="F7" s="168"/>
      <c r="G7" s="168"/>
      <c r="H7" s="168"/>
      <c r="I7" s="168"/>
      <c r="J7" s="168"/>
      <c r="K7" s="168"/>
      <c r="L7" s="168"/>
      <c r="M7" s="168"/>
      <c r="N7" s="168"/>
      <c r="O7" s="168"/>
      <c r="P7" s="168"/>
      <c r="Q7" s="168"/>
      <c r="R7" s="168"/>
      <c r="S7" s="168"/>
      <c r="T7" s="168"/>
      <c r="U7" s="168"/>
      <c r="V7" s="168"/>
      <c r="W7" s="168"/>
      <c r="X7" s="168"/>
      <c r="Y7" s="168"/>
      <c r="Z7" s="168"/>
      <c r="AA7" s="168"/>
      <c r="AB7" s="168"/>
      <c r="AC7" s="168"/>
      <c r="AD7" s="168"/>
      <c r="AE7" s="168"/>
      <c r="AF7" s="168"/>
      <c r="AG7" s="168"/>
      <c r="AH7" s="168"/>
      <c r="AI7" s="168"/>
      <c r="AJ7" s="168"/>
      <c r="AK7" s="168"/>
      <c r="AL7" s="168"/>
      <c r="AM7" s="168"/>
      <c r="AN7" s="168"/>
      <c r="AO7" s="168"/>
      <c r="AP7" s="168"/>
      <c r="AQ7" s="168"/>
      <c r="AR7" s="168"/>
      <c r="AS7" s="168"/>
      <c r="AT7" s="168"/>
      <c r="AU7" s="168"/>
      <c r="AV7" s="168"/>
      <c r="AW7" s="168"/>
    </row>
    <row r="8" spans="1:49" x14ac:dyDescent="0.25">
      <c r="A8" s="72" t="s">
        <v>275</v>
      </c>
      <c r="B8" s="74">
        <v>2006</v>
      </c>
      <c r="C8" s="74"/>
      <c r="D8" s="168"/>
      <c r="E8" s="168"/>
      <c r="F8" s="168"/>
      <c r="G8" s="168"/>
      <c r="H8" s="168"/>
      <c r="I8" s="168"/>
      <c r="J8" s="168"/>
      <c r="K8" s="168"/>
      <c r="L8" s="168"/>
      <c r="M8" s="168"/>
      <c r="N8" s="168"/>
      <c r="O8" s="168"/>
      <c r="P8" s="168"/>
      <c r="Q8" s="168"/>
      <c r="R8" s="168"/>
      <c r="S8" s="168"/>
      <c r="T8" s="168"/>
      <c r="U8" s="168"/>
      <c r="V8" s="168"/>
      <c r="W8" s="168"/>
      <c r="X8" s="168"/>
      <c r="Y8" s="168"/>
      <c r="Z8" s="168"/>
      <c r="AA8" s="168"/>
      <c r="AB8" s="168"/>
      <c r="AC8" s="168"/>
      <c r="AD8" s="168"/>
      <c r="AE8" s="168"/>
      <c r="AF8" s="168"/>
      <c r="AG8" s="168"/>
      <c r="AH8" s="168"/>
      <c r="AI8" s="168"/>
      <c r="AJ8" s="168"/>
      <c r="AK8" s="168"/>
      <c r="AL8" s="168"/>
      <c r="AM8" s="168"/>
      <c r="AN8" s="168"/>
      <c r="AO8" s="168"/>
      <c r="AP8" s="168"/>
      <c r="AQ8" s="168"/>
      <c r="AR8" s="168"/>
      <c r="AS8" s="168"/>
      <c r="AT8" s="168"/>
      <c r="AU8" s="168"/>
      <c r="AV8" s="168"/>
      <c r="AW8" s="168"/>
    </row>
    <row r="9" spans="1:49" x14ac:dyDescent="0.25">
      <c r="A9" s="72" t="s">
        <v>276</v>
      </c>
      <c r="B9" s="74" t="s">
        <v>422</v>
      </c>
      <c r="C9" s="74"/>
      <c r="D9" s="168"/>
      <c r="E9" s="168"/>
      <c r="F9" s="168"/>
      <c r="G9" s="168"/>
      <c r="H9" s="168"/>
      <c r="I9" s="168"/>
      <c r="J9" s="168"/>
      <c r="K9" s="168"/>
      <c r="L9" s="168"/>
      <c r="M9" s="168"/>
      <c r="N9" s="168"/>
      <c r="O9" s="168"/>
      <c r="P9" s="168"/>
      <c r="Q9" s="168"/>
      <c r="R9" s="168"/>
      <c r="S9" s="168"/>
      <c r="T9" s="168"/>
      <c r="U9" s="168"/>
      <c r="V9" s="168"/>
      <c r="W9" s="168"/>
      <c r="X9" s="168"/>
      <c r="Y9" s="168"/>
      <c r="Z9" s="168"/>
      <c r="AA9" s="168"/>
      <c r="AB9" s="168"/>
      <c r="AC9" s="168"/>
      <c r="AD9" s="168"/>
      <c r="AE9" s="168"/>
      <c r="AF9" s="168"/>
      <c r="AG9" s="168"/>
      <c r="AH9" s="168"/>
      <c r="AI9" s="168"/>
      <c r="AJ9" s="168"/>
      <c r="AK9" s="168"/>
      <c r="AL9" s="168"/>
      <c r="AM9" s="168"/>
      <c r="AN9" s="168"/>
      <c r="AO9" s="168"/>
      <c r="AP9" s="168"/>
      <c r="AQ9" s="168"/>
      <c r="AR9" s="168"/>
      <c r="AS9" s="168"/>
      <c r="AT9" s="168"/>
      <c r="AU9" s="168"/>
      <c r="AV9" s="168"/>
      <c r="AW9" s="168"/>
    </row>
    <row r="10" spans="1:49" ht="25" x14ac:dyDescent="0.25">
      <c r="A10" s="72" t="s">
        <v>6</v>
      </c>
      <c r="B10" s="74" t="s">
        <v>463</v>
      </c>
      <c r="C10" s="74"/>
      <c r="D10" s="168"/>
      <c r="E10" s="168"/>
      <c r="F10" s="168"/>
      <c r="G10" s="168"/>
      <c r="H10" s="168"/>
      <c r="I10" s="168"/>
      <c r="J10" s="168"/>
      <c r="K10" s="168"/>
      <c r="L10" s="168"/>
      <c r="M10" s="168"/>
      <c r="N10" s="168"/>
      <c r="O10" s="168"/>
      <c r="P10" s="168"/>
      <c r="Q10" s="168"/>
      <c r="R10" s="168"/>
      <c r="S10" s="168"/>
      <c r="T10" s="168"/>
      <c r="U10" s="168"/>
      <c r="V10" s="168"/>
      <c r="W10" s="168"/>
      <c r="X10" s="168"/>
      <c r="Y10" s="168"/>
      <c r="Z10" s="168"/>
      <c r="AA10" s="168"/>
      <c r="AB10" s="168"/>
      <c r="AC10" s="168"/>
      <c r="AD10" s="168"/>
      <c r="AE10" s="168"/>
      <c r="AF10" s="168"/>
      <c r="AG10" s="168"/>
      <c r="AH10" s="168"/>
      <c r="AI10" s="168"/>
      <c r="AJ10" s="168"/>
      <c r="AK10" s="168"/>
      <c r="AL10" s="168"/>
      <c r="AM10" s="168"/>
      <c r="AN10" s="168"/>
      <c r="AO10" s="168"/>
      <c r="AP10" s="168"/>
      <c r="AQ10" s="168"/>
      <c r="AR10" s="168"/>
      <c r="AS10" s="168"/>
      <c r="AT10" s="168"/>
      <c r="AU10" s="168"/>
      <c r="AV10" s="168"/>
      <c r="AW10" s="168"/>
    </row>
    <row r="11" spans="1:49" x14ac:dyDescent="0.25">
      <c r="A11" s="72" t="s">
        <v>277</v>
      </c>
      <c r="B11" s="74" t="s">
        <v>424</v>
      </c>
      <c r="C11" s="74"/>
      <c r="D11" s="168"/>
      <c r="E11" s="168"/>
      <c r="F11" s="168"/>
      <c r="G11" s="168"/>
      <c r="H11" s="168"/>
      <c r="I11" s="168"/>
      <c r="J11" s="168"/>
      <c r="K11" s="168"/>
      <c r="L11" s="168"/>
      <c r="M11" s="168"/>
      <c r="N11" s="168"/>
      <c r="O11" s="168"/>
      <c r="P11" s="168"/>
      <c r="Q11" s="168"/>
      <c r="R11" s="168"/>
      <c r="S11" s="168"/>
      <c r="T11" s="168"/>
      <c r="U11" s="168"/>
      <c r="V11" s="168"/>
      <c r="W11" s="168"/>
      <c r="X11" s="168"/>
      <c r="Y11" s="168"/>
      <c r="Z11" s="168"/>
      <c r="AA11" s="168"/>
      <c r="AB11" s="168"/>
      <c r="AC11" s="168"/>
      <c r="AD11" s="168"/>
      <c r="AE11" s="168"/>
      <c r="AF11" s="168"/>
      <c r="AG11" s="168"/>
      <c r="AH11" s="168"/>
      <c r="AI11" s="168"/>
      <c r="AJ11" s="168"/>
      <c r="AK11" s="168"/>
      <c r="AL11" s="168"/>
      <c r="AM11" s="168"/>
      <c r="AN11" s="168"/>
      <c r="AO11" s="168"/>
      <c r="AP11" s="168"/>
      <c r="AQ11" s="168"/>
      <c r="AR11" s="168"/>
      <c r="AS11" s="168"/>
      <c r="AT11" s="168"/>
      <c r="AU11" s="168"/>
      <c r="AV11" s="168"/>
      <c r="AW11" s="168"/>
    </row>
    <row r="12" spans="1:49" x14ac:dyDescent="0.25">
      <c r="A12" s="72" t="s">
        <v>278</v>
      </c>
      <c r="B12" s="74" t="s">
        <v>425</v>
      </c>
      <c r="C12" s="74"/>
      <c r="D12" s="168"/>
      <c r="E12" s="168"/>
      <c r="F12" s="168"/>
      <c r="G12" s="168"/>
      <c r="H12" s="168"/>
      <c r="I12" s="168"/>
      <c r="J12" s="168"/>
      <c r="K12" s="168"/>
      <c r="L12" s="168"/>
      <c r="M12" s="168"/>
      <c r="N12" s="168"/>
      <c r="O12" s="168"/>
      <c r="P12" s="168"/>
      <c r="Q12" s="168"/>
      <c r="R12" s="168"/>
      <c r="S12" s="168"/>
      <c r="T12" s="168"/>
      <c r="U12" s="168"/>
      <c r="V12" s="168"/>
      <c r="W12" s="168"/>
      <c r="X12" s="168"/>
      <c r="Y12" s="168"/>
      <c r="Z12" s="168"/>
      <c r="AA12" s="168"/>
      <c r="AB12" s="168"/>
      <c r="AC12" s="168"/>
      <c r="AD12" s="168"/>
      <c r="AE12" s="168"/>
      <c r="AF12" s="168"/>
      <c r="AG12" s="168"/>
      <c r="AH12" s="168"/>
      <c r="AI12" s="168"/>
      <c r="AJ12" s="168"/>
      <c r="AK12" s="168"/>
      <c r="AL12" s="168"/>
      <c r="AM12" s="168"/>
      <c r="AN12" s="168"/>
      <c r="AO12" s="168"/>
      <c r="AP12" s="168"/>
      <c r="AQ12" s="168"/>
      <c r="AR12" s="168"/>
      <c r="AS12" s="168"/>
      <c r="AT12" s="168"/>
      <c r="AU12" s="168"/>
      <c r="AV12" s="168"/>
      <c r="AW12" s="168"/>
    </row>
    <row r="13" spans="1:49" x14ac:dyDescent="0.25">
      <c r="A13" s="72" t="s">
        <v>618</v>
      </c>
      <c r="B13" s="74">
        <v>1</v>
      </c>
      <c r="C13" s="74"/>
      <c r="D13" s="168"/>
      <c r="E13" s="168"/>
      <c r="F13" s="168"/>
      <c r="G13" s="168"/>
      <c r="H13" s="168"/>
      <c r="I13" s="168"/>
      <c r="J13" s="168"/>
      <c r="K13" s="168"/>
      <c r="L13" s="168"/>
      <c r="M13" s="168"/>
      <c r="N13" s="168"/>
      <c r="O13" s="168"/>
      <c r="P13" s="168"/>
      <c r="Q13" s="168"/>
      <c r="R13" s="168"/>
      <c r="S13" s="168"/>
      <c r="T13" s="168"/>
      <c r="U13" s="168"/>
      <c r="V13" s="168"/>
      <c r="W13" s="168"/>
      <c r="X13" s="168"/>
      <c r="Y13" s="168"/>
      <c r="Z13" s="168"/>
      <c r="AA13" s="168"/>
      <c r="AB13" s="168"/>
      <c r="AC13" s="168"/>
      <c r="AD13" s="168"/>
      <c r="AE13" s="168"/>
      <c r="AF13" s="168"/>
      <c r="AG13" s="168"/>
      <c r="AH13" s="168"/>
      <c r="AI13" s="168"/>
      <c r="AJ13" s="168"/>
      <c r="AK13" s="168"/>
      <c r="AL13" s="168"/>
      <c r="AM13" s="168"/>
      <c r="AN13" s="168"/>
      <c r="AO13" s="168"/>
      <c r="AP13" s="168"/>
      <c r="AQ13" s="168"/>
      <c r="AR13" s="168"/>
      <c r="AS13" s="168"/>
      <c r="AT13" s="168"/>
      <c r="AU13" s="168"/>
      <c r="AV13" s="168"/>
      <c r="AW13" s="168"/>
    </row>
    <row r="14" spans="1:49" x14ac:dyDescent="0.25">
      <c r="A14" s="72" t="s">
        <v>280</v>
      </c>
      <c r="B14" s="74">
        <v>334</v>
      </c>
      <c r="C14" s="74"/>
      <c r="D14" s="168"/>
      <c r="E14" s="168"/>
      <c r="F14" s="168"/>
      <c r="G14" s="168"/>
      <c r="H14" s="168"/>
      <c r="I14" s="168"/>
      <c r="J14" s="168"/>
      <c r="K14" s="168"/>
      <c r="L14" s="168"/>
      <c r="M14" s="168"/>
      <c r="N14" s="168"/>
      <c r="O14" s="168"/>
      <c r="P14" s="168"/>
      <c r="Q14" s="168"/>
      <c r="R14" s="168"/>
      <c r="S14" s="168"/>
      <c r="T14" s="168"/>
      <c r="U14" s="168"/>
      <c r="V14" s="168"/>
      <c r="W14" s="168"/>
      <c r="X14" s="168"/>
      <c r="Y14" s="168"/>
      <c r="Z14" s="168"/>
      <c r="AA14" s="168"/>
      <c r="AB14" s="168"/>
      <c r="AC14" s="168"/>
      <c r="AD14" s="168"/>
      <c r="AE14" s="168"/>
      <c r="AF14" s="168"/>
      <c r="AG14" s="168"/>
      <c r="AH14" s="168"/>
      <c r="AI14" s="168"/>
      <c r="AJ14" s="168"/>
      <c r="AK14" s="168"/>
      <c r="AL14" s="168"/>
      <c r="AM14" s="168"/>
      <c r="AN14" s="168"/>
      <c r="AO14" s="168"/>
      <c r="AP14" s="168"/>
      <c r="AQ14" s="168"/>
      <c r="AR14" s="168"/>
      <c r="AS14" s="168"/>
      <c r="AT14" s="168"/>
      <c r="AU14" s="168"/>
      <c r="AV14" s="168"/>
      <c r="AW14" s="168"/>
    </row>
    <row r="15" spans="1:49" x14ac:dyDescent="0.25">
      <c r="A15" s="72" t="s">
        <v>621</v>
      </c>
      <c r="B15" s="74">
        <v>334</v>
      </c>
      <c r="C15" s="74"/>
      <c r="D15" s="168"/>
      <c r="E15" s="168"/>
      <c r="F15" s="168"/>
      <c r="G15" s="168"/>
      <c r="H15" s="168"/>
      <c r="I15" s="168"/>
      <c r="J15" s="168"/>
      <c r="K15" s="168"/>
      <c r="L15" s="168"/>
      <c r="M15" s="168"/>
      <c r="N15" s="168"/>
      <c r="O15" s="168"/>
      <c r="P15" s="168"/>
      <c r="Q15" s="168"/>
      <c r="R15" s="168"/>
      <c r="S15" s="168"/>
      <c r="T15" s="168"/>
      <c r="U15" s="168"/>
      <c r="V15" s="168"/>
      <c r="W15" s="168"/>
      <c r="X15" s="168"/>
      <c r="Y15" s="168"/>
      <c r="Z15" s="168"/>
      <c r="AA15" s="168"/>
      <c r="AB15" s="168"/>
      <c r="AC15" s="168"/>
      <c r="AD15" s="168"/>
      <c r="AE15" s="168"/>
      <c r="AF15" s="168"/>
      <c r="AG15" s="168"/>
      <c r="AH15" s="168"/>
      <c r="AI15" s="168"/>
      <c r="AJ15" s="168"/>
      <c r="AK15" s="168"/>
      <c r="AL15" s="168"/>
      <c r="AM15" s="168"/>
      <c r="AN15" s="168"/>
      <c r="AO15" s="168"/>
      <c r="AP15" s="168"/>
      <c r="AQ15" s="168"/>
      <c r="AR15" s="168"/>
      <c r="AS15" s="168"/>
      <c r="AT15" s="168"/>
      <c r="AU15" s="168"/>
      <c r="AV15" s="168"/>
      <c r="AW15" s="168"/>
    </row>
    <row r="16" spans="1:49" x14ac:dyDescent="0.25">
      <c r="A16" s="72" t="s">
        <v>282</v>
      </c>
      <c r="B16" s="74" t="s">
        <v>465</v>
      </c>
      <c r="C16" s="74"/>
      <c r="D16" s="168"/>
      <c r="E16" s="168"/>
      <c r="F16" s="168"/>
      <c r="G16" s="168"/>
      <c r="H16" s="168"/>
      <c r="I16" s="168"/>
      <c r="J16" s="168"/>
      <c r="K16" s="168"/>
      <c r="L16" s="168"/>
      <c r="M16" s="168"/>
      <c r="N16" s="168"/>
      <c r="O16" s="168"/>
      <c r="P16" s="168"/>
      <c r="Q16" s="168"/>
      <c r="R16" s="168"/>
      <c r="S16" s="168"/>
      <c r="T16" s="168"/>
      <c r="U16" s="168"/>
      <c r="V16" s="168"/>
      <c r="W16" s="168"/>
      <c r="X16" s="168"/>
      <c r="Y16" s="168"/>
      <c r="Z16" s="168"/>
      <c r="AA16" s="168"/>
      <c r="AB16" s="168"/>
      <c r="AC16" s="168"/>
      <c r="AD16" s="168"/>
      <c r="AE16" s="168"/>
      <c r="AF16" s="168"/>
      <c r="AG16" s="168"/>
      <c r="AH16" s="168"/>
      <c r="AI16" s="168"/>
      <c r="AJ16" s="168"/>
      <c r="AK16" s="168"/>
      <c r="AL16" s="168"/>
      <c r="AM16" s="168"/>
      <c r="AN16" s="168"/>
      <c r="AO16" s="168"/>
      <c r="AP16" s="168"/>
      <c r="AQ16" s="168"/>
      <c r="AR16" s="168"/>
      <c r="AS16" s="168"/>
      <c r="AT16" s="168"/>
      <c r="AU16" s="168"/>
      <c r="AV16" s="168"/>
      <c r="AW16" s="168"/>
    </row>
    <row r="17" spans="1:49" x14ac:dyDescent="0.25">
      <c r="A17" s="170" t="s">
        <v>693</v>
      </c>
      <c r="B17" s="180"/>
      <c r="C17" s="180"/>
      <c r="D17" s="168"/>
      <c r="E17" s="168"/>
      <c r="F17" s="168"/>
      <c r="G17" s="168"/>
      <c r="H17" s="168"/>
      <c r="I17" s="168"/>
      <c r="J17" s="168"/>
      <c r="K17" s="168"/>
      <c r="L17" s="168"/>
      <c r="M17" s="168"/>
      <c r="N17" s="168"/>
      <c r="O17" s="168"/>
      <c r="P17" s="168"/>
      <c r="Q17" s="168"/>
      <c r="R17" s="168"/>
      <c r="S17" s="168"/>
      <c r="T17" s="168"/>
      <c r="U17" s="168"/>
      <c r="V17" s="168"/>
      <c r="W17" s="168"/>
      <c r="X17" s="168"/>
      <c r="Y17" s="168"/>
      <c r="Z17" s="168"/>
      <c r="AA17" s="168"/>
      <c r="AB17" s="168"/>
      <c r="AC17" s="168"/>
      <c r="AD17" s="168"/>
      <c r="AE17" s="168"/>
      <c r="AF17" s="168"/>
      <c r="AG17" s="168"/>
      <c r="AH17" s="168"/>
      <c r="AI17" s="168"/>
      <c r="AJ17" s="168"/>
      <c r="AK17" s="168"/>
      <c r="AL17" s="168"/>
      <c r="AM17" s="168"/>
      <c r="AN17" s="168"/>
      <c r="AO17" s="168"/>
      <c r="AP17" s="168"/>
      <c r="AQ17" s="168"/>
      <c r="AR17" s="168"/>
      <c r="AS17" s="168"/>
      <c r="AT17" s="168"/>
      <c r="AU17" s="168"/>
      <c r="AV17" s="168"/>
      <c r="AW17" s="168"/>
    </row>
    <row r="18" spans="1:49" x14ac:dyDescent="0.25">
      <c r="A18" s="72" t="s">
        <v>284</v>
      </c>
      <c r="B18" s="181" t="str">
        <f>"24 May 2023"</f>
        <v>24 May 2023</v>
      </c>
      <c r="C18" s="181"/>
      <c r="D18" s="168"/>
      <c r="E18" s="168"/>
      <c r="F18" s="168"/>
      <c r="G18" s="168"/>
      <c r="H18" s="168"/>
      <c r="I18" s="168"/>
      <c r="J18" s="168"/>
      <c r="K18" s="168"/>
      <c r="L18" s="168"/>
      <c r="M18" s="168"/>
      <c r="N18" s="168"/>
      <c r="O18" s="168"/>
      <c r="P18" s="168"/>
      <c r="Q18" s="168"/>
      <c r="R18" s="168"/>
      <c r="S18" s="168"/>
      <c r="T18" s="168"/>
      <c r="U18" s="168"/>
      <c r="V18" s="168"/>
      <c r="W18" s="168"/>
      <c r="X18" s="168"/>
      <c r="Y18" s="168"/>
      <c r="Z18" s="168"/>
      <c r="AA18" s="168"/>
      <c r="AB18" s="168"/>
      <c r="AC18" s="168"/>
      <c r="AD18" s="168"/>
      <c r="AE18" s="168"/>
      <c r="AF18" s="168"/>
      <c r="AG18" s="168"/>
      <c r="AH18" s="168"/>
      <c r="AI18" s="168"/>
      <c r="AJ18" s="168"/>
      <c r="AK18" s="168"/>
      <c r="AL18" s="168"/>
      <c r="AM18" s="168"/>
      <c r="AN18" s="168"/>
      <c r="AO18" s="168"/>
      <c r="AP18" s="168"/>
      <c r="AQ18" s="168"/>
      <c r="AR18" s="168"/>
      <c r="AS18" s="168"/>
      <c r="AT18" s="168"/>
      <c r="AU18" s="168"/>
      <c r="AV18" s="168"/>
      <c r="AW18" s="168"/>
    </row>
    <row r="19" spans="1:49" x14ac:dyDescent="0.25">
      <c r="A19" s="72" t="s">
        <v>285</v>
      </c>
      <c r="B19" s="181"/>
      <c r="C19" s="181"/>
      <c r="D19" s="168"/>
      <c r="E19" s="168"/>
      <c r="F19" s="168"/>
      <c r="G19" s="168"/>
      <c r="H19" s="168"/>
      <c r="I19" s="168"/>
      <c r="J19" s="168"/>
      <c r="K19" s="168"/>
      <c r="L19" s="168"/>
      <c r="M19" s="168"/>
      <c r="N19" s="168"/>
      <c r="O19" s="168"/>
      <c r="P19" s="168"/>
      <c r="Q19" s="168"/>
      <c r="R19" s="168"/>
      <c r="S19" s="168"/>
      <c r="T19" s="168"/>
      <c r="U19" s="168"/>
      <c r="V19" s="168"/>
      <c r="W19" s="168"/>
      <c r="X19" s="168"/>
      <c r="Y19" s="168"/>
      <c r="Z19" s="168"/>
      <c r="AA19" s="168"/>
      <c r="AB19" s="168"/>
      <c r="AC19" s="168"/>
      <c r="AD19" s="168"/>
      <c r="AE19" s="168"/>
      <c r="AF19" s="168"/>
      <c r="AG19" s="168"/>
      <c r="AH19" s="168"/>
      <c r="AI19" s="168"/>
      <c r="AJ19" s="168"/>
      <c r="AK19" s="168"/>
      <c r="AL19" s="168"/>
      <c r="AM19" s="168"/>
      <c r="AN19" s="168"/>
      <c r="AO19" s="168"/>
      <c r="AP19" s="168"/>
      <c r="AQ19" s="168"/>
      <c r="AR19" s="168"/>
      <c r="AS19" s="168"/>
      <c r="AT19" s="168"/>
      <c r="AU19" s="168"/>
      <c r="AV19" s="168"/>
      <c r="AW19" s="168"/>
    </row>
    <row r="20" spans="1:49" x14ac:dyDescent="0.25">
      <c r="A20" s="72" t="s">
        <v>286</v>
      </c>
      <c r="B20" s="74" t="s">
        <v>294</v>
      </c>
      <c r="C20" s="74"/>
      <c r="D20" s="168"/>
      <c r="E20" s="168"/>
      <c r="F20" s="168"/>
      <c r="G20" s="168"/>
      <c r="H20" s="168"/>
      <c r="I20" s="168"/>
      <c r="J20" s="168"/>
      <c r="K20" s="168"/>
      <c r="L20" s="168"/>
      <c r="M20" s="168"/>
      <c r="N20" s="168"/>
      <c r="O20" s="168"/>
      <c r="P20" s="168"/>
      <c r="Q20" s="168"/>
      <c r="R20" s="168"/>
      <c r="S20" s="168"/>
      <c r="T20" s="168"/>
      <c r="U20" s="168"/>
      <c r="V20" s="168"/>
      <c r="W20" s="168"/>
      <c r="X20" s="168"/>
      <c r="Y20" s="168"/>
      <c r="Z20" s="168"/>
      <c r="AA20" s="168"/>
      <c r="AB20" s="168"/>
      <c r="AC20" s="168"/>
      <c r="AD20" s="168"/>
      <c r="AE20" s="168"/>
      <c r="AF20" s="168"/>
      <c r="AG20" s="168"/>
      <c r="AH20" s="168"/>
      <c r="AI20" s="168"/>
      <c r="AJ20" s="168"/>
      <c r="AK20" s="168"/>
      <c r="AL20" s="168"/>
      <c r="AM20" s="168"/>
      <c r="AN20" s="168"/>
      <c r="AO20" s="168"/>
      <c r="AP20" s="168"/>
      <c r="AQ20" s="168"/>
      <c r="AR20" s="168"/>
      <c r="AS20" s="168"/>
      <c r="AT20" s="168"/>
      <c r="AU20" s="168"/>
      <c r="AV20" s="168"/>
      <c r="AW20" s="168"/>
    </row>
    <row r="21" spans="1:49" x14ac:dyDescent="0.25">
      <c r="A21" s="72" t="s">
        <v>287</v>
      </c>
      <c r="B21" s="74" t="s">
        <v>295</v>
      </c>
      <c r="C21" s="74"/>
      <c r="D21" s="168"/>
      <c r="E21" s="168"/>
      <c r="F21" s="168"/>
      <c r="G21" s="168"/>
      <c r="H21" s="168"/>
      <c r="I21" s="168"/>
      <c r="J21" s="168"/>
      <c r="K21" s="168"/>
      <c r="L21" s="168"/>
      <c r="M21" s="168"/>
      <c r="N21" s="168"/>
      <c r="O21" s="168"/>
      <c r="P21" s="168"/>
      <c r="Q21" s="168"/>
      <c r="R21" s="168"/>
      <c r="S21" s="168"/>
      <c r="T21" s="168"/>
      <c r="U21" s="168"/>
      <c r="V21" s="168"/>
      <c r="W21" s="168"/>
      <c r="X21" s="168"/>
      <c r="Y21" s="168"/>
      <c r="Z21" s="168"/>
      <c r="AA21" s="168"/>
      <c r="AB21" s="168"/>
      <c r="AC21" s="168"/>
      <c r="AD21" s="168"/>
      <c r="AE21" s="168"/>
      <c r="AF21" s="168"/>
      <c r="AG21" s="168"/>
      <c r="AH21" s="168"/>
      <c r="AI21" s="168"/>
      <c r="AJ21" s="168"/>
      <c r="AK21" s="168"/>
      <c r="AL21" s="168"/>
      <c r="AM21" s="168"/>
      <c r="AN21" s="168"/>
      <c r="AO21" s="168"/>
      <c r="AP21" s="168"/>
      <c r="AQ21" s="168"/>
      <c r="AR21" s="168"/>
      <c r="AS21" s="168"/>
      <c r="AT21" s="168"/>
      <c r="AU21" s="168"/>
      <c r="AV21" s="168"/>
      <c r="AW21" s="168"/>
    </row>
    <row r="23" spans="1:49" x14ac:dyDescent="0.25">
      <c r="B23" s="84" t="str">
        <f>HYPERLINK("#'Factor List'!A1","Back to Factor List")</f>
        <v>Back to Factor List</v>
      </c>
    </row>
    <row r="24" spans="1:49" x14ac:dyDescent="0.25">
      <c r="B24" s="84" t="str">
        <f>HYPERLINK("#'Assumptions'!A1","Assumptions")</f>
        <v>Assumptions</v>
      </c>
    </row>
    <row r="26" spans="1:49" ht="13" x14ac:dyDescent="0.25">
      <c r="A26" s="80" t="s">
        <v>722</v>
      </c>
      <c r="B26" s="80">
        <v>18</v>
      </c>
      <c r="C26" s="80">
        <v>19</v>
      </c>
      <c r="D26" s="80">
        <v>20</v>
      </c>
      <c r="E26" s="80">
        <v>21</v>
      </c>
      <c r="F26" s="80">
        <v>22</v>
      </c>
      <c r="G26" s="80">
        <v>23</v>
      </c>
      <c r="H26" s="80">
        <v>24</v>
      </c>
      <c r="I26" s="80">
        <v>25</v>
      </c>
      <c r="J26" s="80">
        <v>26</v>
      </c>
      <c r="K26" s="80">
        <v>27</v>
      </c>
      <c r="L26" s="80">
        <v>28</v>
      </c>
      <c r="M26" s="80">
        <v>29</v>
      </c>
      <c r="N26" s="80">
        <v>30</v>
      </c>
      <c r="O26" s="80">
        <v>31</v>
      </c>
      <c r="P26" s="80">
        <v>32</v>
      </c>
      <c r="Q26" s="80">
        <v>33</v>
      </c>
      <c r="R26" s="80">
        <v>34</v>
      </c>
      <c r="S26" s="80">
        <v>35</v>
      </c>
      <c r="T26" s="80">
        <v>36</v>
      </c>
      <c r="U26" s="80">
        <v>37</v>
      </c>
      <c r="V26" s="80">
        <v>38</v>
      </c>
      <c r="W26" s="80">
        <v>39</v>
      </c>
      <c r="X26" s="80">
        <v>40</v>
      </c>
      <c r="Y26" s="80">
        <v>41</v>
      </c>
      <c r="Z26" s="80">
        <v>42</v>
      </c>
      <c r="AA26" s="80">
        <v>43</v>
      </c>
      <c r="AB26" s="80">
        <v>44</v>
      </c>
      <c r="AC26" s="80">
        <v>45</v>
      </c>
      <c r="AD26" s="80">
        <v>46</v>
      </c>
      <c r="AE26" s="80">
        <v>47</v>
      </c>
      <c r="AF26" s="80">
        <v>48</v>
      </c>
      <c r="AG26" s="80">
        <v>49</v>
      </c>
      <c r="AH26" s="80">
        <v>50</v>
      </c>
      <c r="AI26" s="80">
        <v>51</v>
      </c>
      <c r="AJ26" s="80">
        <v>52</v>
      </c>
      <c r="AK26" s="80">
        <v>53</v>
      </c>
      <c r="AL26" s="80">
        <v>54</v>
      </c>
      <c r="AM26" s="80">
        <v>55</v>
      </c>
      <c r="AN26" s="80">
        <v>56</v>
      </c>
      <c r="AO26" s="80">
        <v>57</v>
      </c>
      <c r="AP26" s="80">
        <v>58</v>
      </c>
      <c r="AQ26" s="80">
        <v>59</v>
      </c>
      <c r="AR26" s="80">
        <v>60</v>
      </c>
      <c r="AS26" s="80">
        <v>61</v>
      </c>
      <c r="AT26" s="80">
        <v>62</v>
      </c>
      <c r="AU26" s="80">
        <v>63</v>
      </c>
      <c r="AV26" s="80">
        <v>64</v>
      </c>
      <c r="AW26" s="80">
        <v>65</v>
      </c>
    </row>
    <row r="27" spans="1:49" x14ac:dyDescent="0.25">
      <c r="A27" s="81">
        <v>0</v>
      </c>
      <c r="B27" s="90">
        <v>0.45300000000000001</v>
      </c>
      <c r="C27" s="90">
        <v>0.46100000000000002</v>
      </c>
      <c r="D27" s="90">
        <v>0.46800000000000003</v>
      </c>
      <c r="E27" s="90">
        <v>0.47599999999999998</v>
      </c>
      <c r="F27" s="90">
        <v>0.48399999999999999</v>
      </c>
      <c r="G27" s="90">
        <v>0.49299999999999999</v>
      </c>
      <c r="H27" s="90">
        <v>0.501</v>
      </c>
      <c r="I27" s="90">
        <v>0.51</v>
      </c>
      <c r="J27" s="90">
        <v>0.51800000000000002</v>
      </c>
      <c r="K27" s="90">
        <v>0.52700000000000002</v>
      </c>
      <c r="L27" s="90">
        <v>0.53600000000000003</v>
      </c>
      <c r="M27" s="90">
        <v>0.54500000000000004</v>
      </c>
      <c r="N27" s="90">
        <v>0.55400000000000005</v>
      </c>
      <c r="O27" s="90">
        <v>0.56399999999999995</v>
      </c>
      <c r="P27" s="90">
        <v>0.57299999999999995</v>
      </c>
      <c r="Q27" s="90">
        <v>0.58299999999999996</v>
      </c>
      <c r="R27" s="90">
        <v>0.59299999999999997</v>
      </c>
      <c r="S27" s="90">
        <v>0.60299999999999998</v>
      </c>
      <c r="T27" s="90">
        <v>0.61299999999999999</v>
      </c>
      <c r="U27" s="90">
        <v>0.624</v>
      </c>
      <c r="V27" s="90">
        <v>0.63400000000000001</v>
      </c>
      <c r="W27" s="90">
        <v>0.64500000000000002</v>
      </c>
      <c r="X27" s="90">
        <v>0.65600000000000003</v>
      </c>
      <c r="Y27" s="90">
        <v>0.66700000000000004</v>
      </c>
      <c r="Z27" s="90">
        <v>0.67900000000000005</v>
      </c>
      <c r="AA27" s="90">
        <v>0.69</v>
      </c>
      <c r="AB27" s="90">
        <v>0.70199999999999996</v>
      </c>
      <c r="AC27" s="90">
        <v>0.71399999999999997</v>
      </c>
      <c r="AD27" s="90">
        <v>0.72599999999999998</v>
      </c>
      <c r="AE27" s="90">
        <v>0.73799999999999999</v>
      </c>
      <c r="AF27" s="90">
        <v>0.751</v>
      </c>
      <c r="AG27" s="90">
        <v>0.76400000000000001</v>
      </c>
      <c r="AH27" s="90">
        <v>0.77700000000000002</v>
      </c>
      <c r="AI27" s="90">
        <v>0.79</v>
      </c>
      <c r="AJ27" s="90">
        <v>0.80300000000000005</v>
      </c>
      <c r="AK27" s="90">
        <v>0.81699999999999995</v>
      </c>
      <c r="AL27" s="90">
        <v>0.83099999999999996</v>
      </c>
      <c r="AM27" s="90">
        <v>0.84499999999999997</v>
      </c>
      <c r="AN27" s="90">
        <v>0.85899999999999999</v>
      </c>
      <c r="AO27" s="90">
        <v>0.874</v>
      </c>
      <c r="AP27" s="90">
        <v>0.88900000000000001</v>
      </c>
      <c r="AQ27" s="90">
        <v>0.90400000000000003</v>
      </c>
      <c r="AR27" s="90">
        <v>0.91900000000000004</v>
      </c>
      <c r="AS27" s="90">
        <v>0.93500000000000005</v>
      </c>
      <c r="AT27" s="90">
        <v>0.95099999999999996</v>
      </c>
      <c r="AU27" s="90">
        <v>0.96699999999999997</v>
      </c>
      <c r="AV27" s="90">
        <v>0.98299999999999998</v>
      </c>
      <c r="AW27" s="90">
        <v>1</v>
      </c>
    </row>
    <row r="28" spans="1:49" x14ac:dyDescent="0.25">
      <c r="A28" s="81">
        <v>1</v>
      </c>
      <c r="B28" s="90">
        <v>0.45300000000000001</v>
      </c>
      <c r="C28" s="90">
        <v>0.46100000000000002</v>
      </c>
      <c r="D28" s="90">
        <v>0.46899999999999997</v>
      </c>
      <c r="E28" s="90">
        <v>0.47699999999999998</v>
      </c>
      <c r="F28" s="90">
        <v>0.48499999999999999</v>
      </c>
      <c r="G28" s="90">
        <v>0.49299999999999999</v>
      </c>
      <c r="H28" s="90">
        <v>0.502</v>
      </c>
      <c r="I28" s="90">
        <v>0.51</v>
      </c>
      <c r="J28" s="90">
        <v>0.51900000000000002</v>
      </c>
      <c r="K28" s="90">
        <v>0.52800000000000002</v>
      </c>
      <c r="L28" s="90">
        <v>0.53700000000000003</v>
      </c>
      <c r="M28" s="90">
        <v>0.54600000000000004</v>
      </c>
      <c r="N28" s="90">
        <v>0.55500000000000005</v>
      </c>
      <c r="O28" s="90">
        <v>0.56499999999999995</v>
      </c>
      <c r="P28" s="90">
        <v>0.57399999999999995</v>
      </c>
      <c r="Q28" s="90">
        <v>0.58399999999999996</v>
      </c>
      <c r="R28" s="90">
        <v>0.59399999999999997</v>
      </c>
      <c r="S28" s="90">
        <v>0.60399999999999998</v>
      </c>
      <c r="T28" s="90">
        <v>0.61399999999999999</v>
      </c>
      <c r="U28" s="90">
        <v>0.625</v>
      </c>
      <c r="V28" s="90">
        <v>0.63500000000000001</v>
      </c>
      <c r="W28" s="90">
        <v>0.64600000000000002</v>
      </c>
      <c r="X28" s="90">
        <v>0.65700000000000003</v>
      </c>
      <c r="Y28" s="90">
        <v>0.66800000000000004</v>
      </c>
      <c r="Z28" s="90">
        <v>0.68</v>
      </c>
      <c r="AA28" s="90">
        <v>0.69099999999999995</v>
      </c>
      <c r="AB28" s="90">
        <v>0.70299999999999996</v>
      </c>
      <c r="AC28" s="90">
        <v>0.71499999999999997</v>
      </c>
      <c r="AD28" s="90">
        <v>0.72699999999999998</v>
      </c>
      <c r="AE28" s="90">
        <v>0.73899999999999999</v>
      </c>
      <c r="AF28" s="90">
        <v>0.752</v>
      </c>
      <c r="AG28" s="90">
        <v>0.76500000000000001</v>
      </c>
      <c r="AH28" s="90">
        <v>0.77800000000000002</v>
      </c>
      <c r="AI28" s="90">
        <v>0.79100000000000004</v>
      </c>
      <c r="AJ28" s="90">
        <v>0.80400000000000005</v>
      </c>
      <c r="AK28" s="90">
        <v>0.81799999999999995</v>
      </c>
      <c r="AL28" s="90">
        <v>0.83199999999999996</v>
      </c>
      <c r="AM28" s="90">
        <v>0.84599999999999997</v>
      </c>
      <c r="AN28" s="90">
        <v>0.86</v>
      </c>
      <c r="AO28" s="90">
        <v>0.875</v>
      </c>
      <c r="AP28" s="90">
        <v>0.89</v>
      </c>
      <c r="AQ28" s="90">
        <v>0.90500000000000003</v>
      </c>
      <c r="AR28" s="90">
        <v>0.92</v>
      </c>
      <c r="AS28" s="90">
        <v>0.93600000000000005</v>
      </c>
      <c r="AT28" s="90">
        <v>0.95199999999999996</v>
      </c>
      <c r="AU28" s="90">
        <v>0.96799999999999997</v>
      </c>
      <c r="AV28" s="90">
        <v>0.98499999999999999</v>
      </c>
      <c r="AW28" s="90"/>
    </row>
    <row r="29" spans="1:49" x14ac:dyDescent="0.25">
      <c r="A29" s="81">
        <v>2</v>
      </c>
      <c r="B29" s="90">
        <v>0.45400000000000001</v>
      </c>
      <c r="C29" s="90">
        <v>0.46200000000000002</v>
      </c>
      <c r="D29" s="90">
        <v>0.47</v>
      </c>
      <c r="E29" s="90">
        <v>0.47799999999999998</v>
      </c>
      <c r="F29" s="90">
        <v>0.48599999999999999</v>
      </c>
      <c r="G29" s="90">
        <v>0.49399999999999999</v>
      </c>
      <c r="H29" s="90">
        <v>0.502</v>
      </c>
      <c r="I29" s="90">
        <v>0.51100000000000001</v>
      </c>
      <c r="J29" s="90">
        <v>0.52</v>
      </c>
      <c r="K29" s="90">
        <v>0.52800000000000002</v>
      </c>
      <c r="L29" s="90">
        <v>0.53700000000000003</v>
      </c>
      <c r="M29" s="90">
        <v>0.54700000000000004</v>
      </c>
      <c r="N29" s="90">
        <v>0.55600000000000005</v>
      </c>
      <c r="O29" s="90">
        <v>0.56499999999999995</v>
      </c>
      <c r="P29" s="90">
        <v>0.57499999999999996</v>
      </c>
      <c r="Q29" s="90">
        <v>0.58499999999999996</v>
      </c>
      <c r="R29" s="90">
        <v>0.59499999999999997</v>
      </c>
      <c r="S29" s="90">
        <v>0.60499999999999998</v>
      </c>
      <c r="T29" s="90">
        <v>0.61499999999999999</v>
      </c>
      <c r="U29" s="90">
        <v>0.626</v>
      </c>
      <c r="V29" s="90">
        <v>0.63600000000000001</v>
      </c>
      <c r="W29" s="90">
        <v>0.64700000000000002</v>
      </c>
      <c r="X29" s="90">
        <v>0.65800000000000003</v>
      </c>
      <c r="Y29" s="90">
        <v>0.66900000000000004</v>
      </c>
      <c r="Z29" s="90">
        <v>0.68100000000000005</v>
      </c>
      <c r="AA29" s="90">
        <v>0.69199999999999995</v>
      </c>
      <c r="AB29" s="90">
        <v>0.70399999999999996</v>
      </c>
      <c r="AC29" s="90">
        <v>0.71599999999999997</v>
      </c>
      <c r="AD29" s="90">
        <v>0.72799999999999998</v>
      </c>
      <c r="AE29" s="90">
        <v>0.74</v>
      </c>
      <c r="AF29" s="90">
        <v>0.753</v>
      </c>
      <c r="AG29" s="90">
        <v>0.76600000000000001</v>
      </c>
      <c r="AH29" s="90">
        <v>0.77900000000000003</v>
      </c>
      <c r="AI29" s="90">
        <v>0.79200000000000004</v>
      </c>
      <c r="AJ29" s="90">
        <v>0.80500000000000005</v>
      </c>
      <c r="AK29" s="90">
        <v>0.81899999999999995</v>
      </c>
      <c r="AL29" s="90">
        <v>0.83299999999999996</v>
      </c>
      <c r="AM29" s="90">
        <v>0.84699999999999998</v>
      </c>
      <c r="AN29" s="90">
        <v>0.86199999999999999</v>
      </c>
      <c r="AO29" s="90">
        <v>0.876</v>
      </c>
      <c r="AP29" s="90">
        <v>0.89100000000000001</v>
      </c>
      <c r="AQ29" s="90">
        <v>0.90600000000000003</v>
      </c>
      <c r="AR29" s="90">
        <v>0.92200000000000004</v>
      </c>
      <c r="AS29" s="90">
        <v>0.93700000000000006</v>
      </c>
      <c r="AT29" s="90">
        <v>0.95299999999999996</v>
      </c>
      <c r="AU29" s="90">
        <v>0.97</v>
      </c>
      <c r="AV29" s="90">
        <v>0.98599999999999999</v>
      </c>
      <c r="AW29" s="90"/>
    </row>
    <row r="30" spans="1:49" x14ac:dyDescent="0.25">
      <c r="A30" s="81">
        <v>3</v>
      </c>
      <c r="B30" s="90">
        <v>0.45500000000000002</v>
      </c>
      <c r="C30" s="90">
        <v>0.46200000000000002</v>
      </c>
      <c r="D30" s="90">
        <v>0.47</v>
      </c>
      <c r="E30" s="90">
        <v>0.47799999999999998</v>
      </c>
      <c r="F30" s="90">
        <v>0.48599999999999999</v>
      </c>
      <c r="G30" s="90">
        <v>0.495</v>
      </c>
      <c r="H30" s="90">
        <v>0.503</v>
      </c>
      <c r="I30" s="90">
        <v>0.51200000000000001</v>
      </c>
      <c r="J30" s="90">
        <v>0.52</v>
      </c>
      <c r="K30" s="90">
        <v>0.52900000000000003</v>
      </c>
      <c r="L30" s="90">
        <v>0.53800000000000003</v>
      </c>
      <c r="M30" s="90">
        <v>0.54700000000000004</v>
      </c>
      <c r="N30" s="90">
        <v>0.55700000000000005</v>
      </c>
      <c r="O30" s="90">
        <v>0.56599999999999995</v>
      </c>
      <c r="P30" s="90">
        <v>0.57599999999999996</v>
      </c>
      <c r="Q30" s="90">
        <v>0.58599999999999997</v>
      </c>
      <c r="R30" s="90">
        <v>0.59599999999999997</v>
      </c>
      <c r="S30" s="90">
        <v>0.60599999999999998</v>
      </c>
      <c r="T30" s="90">
        <v>0.61599999999999999</v>
      </c>
      <c r="U30" s="90">
        <v>0.626</v>
      </c>
      <c r="V30" s="90">
        <v>0.63700000000000001</v>
      </c>
      <c r="W30" s="90">
        <v>0.64800000000000002</v>
      </c>
      <c r="X30" s="90">
        <v>0.65900000000000003</v>
      </c>
      <c r="Y30" s="90">
        <v>0.67</v>
      </c>
      <c r="Z30" s="90">
        <v>0.68100000000000005</v>
      </c>
      <c r="AA30" s="90">
        <v>0.69299999999999995</v>
      </c>
      <c r="AB30" s="90">
        <v>0.70499999999999996</v>
      </c>
      <c r="AC30" s="90">
        <v>0.71699999999999997</v>
      </c>
      <c r="AD30" s="90">
        <v>0.72899999999999998</v>
      </c>
      <c r="AE30" s="90">
        <v>0.74099999999999999</v>
      </c>
      <c r="AF30" s="90">
        <v>0.754</v>
      </c>
      <c r="AG30" s="90">
        <v>0.76700000000000002</v>
      </c>
      <c r="AH30" s="90">
        <v>0.78</v>
      </c>
      <c r="AI30" s="90">
        <v>0.79300000000000004</v>
      </c>
      <c r="AJ30" s="90">
        <v>0.80700000000000005</v>
      </c>
      <c r="AK30" s="90">
        <v>0.82</v>
      </c>
      <c r="AL30" s="90">
        <v>0.83399999999999996</v>
      </c>
      <c r="AM30" s="90">
        <v>0.84799999999999998</v>
      </c>
      <c r="AN30" s="90">
        <v>0.86299999999999999</v>
      </c>
      <c r="AO30" s="90">
        <v>0.878</v>
      </c>
      <c r="AP30" s="90">
        <v>0.89200000000000002</v>
      </c>
      <c r="AQ30" s="90">
        <v>0.90800000000000003</v>
      </c>
      <c r="AR30" s="90">
        <v>0.92300000000000004</v>
      </c>
      <c r="AS30" s="90">
        <v>0.93899999999999995</v>
      </c>
      <c r="AT30" s="90">
        <v>0.95499999999999996</v>
      </c>
      <c r="AU30" s="90">
        <v>0.97099999999999997</v>
      </c>
      <c r="AV30" s="90">
        <v>0.98699999999999999</v>
      </c>
      <c r="AW30" s="90"/>
    </row>
    <row r="31" spans="1:49" x14ac:dyDescent="0.25">
      <c r="A31" s="81">
        <v>4</v>
      </c>
      <c r="B31" s="90">
        <v>0.45500000000000002</v>
      </c>
      <c r="C31" s="90">
        <v>0.46300000000000002</v>
      </c>
      <c r="D31" s="90">
        <v>0.47099999999999997</v>
      </c>
      <c r="E31" s="90">
        <v>0.47899999999999998</v>
      </c>
      <c r="F31" s="90">
        <v>0.48699999999999999</v>
      </c>
      <c r="G31" s="90">
        <v>0.495</v>
      </c>
      <c r="H31" s="90">
        <v>0.504</v>
      </c>
      <c r="I31" s="90">
        <v>0.51200000000000001</v>
      </c>
      <c r="J31" s="90">
        <v>0.52100000000000002</v>
      </c>
      <c r="K31" s="90">
        <v>0.53</v>
      </c>
      <c r="L31" s="90">
        <v>0.53900000000000003</v>
      </c>
      <c r="M31" s="90">
        <v>0.54800000000000004</v>
      </c>
      <c r="N31" s="90">
        <v>0.55700000000000005</v>
      </c>
      <c r="O31" s="90">
        <v>0.56699999999999995</v>
      </c>
      <c r="P31" s="90">
        <v>0.57699999999999996</v>
      </c>
      <c r="Q31" s="90">
        <v>0.58599999999999997</v>
      </c>
      <c r="R31" s="90">
        <v>0.59599999999999997</v>
      </c>
      <c r="S31" s="90">
        <v>0.60599999999999998</v>
      </c>
      <c r="T31" s="90">
        <v>0.61699999999999999</v>
      </c>
      <c r="U31" s="90">
        <v>0.627</v>
      </c>
      <c r="V31" s="90">
        <v>0.63800000000000001</v>
      </c>
      <c r="W31" s="90">
        <v>0.64900000000000002</v>
      </c>
      <c r="X31" s="90">
        <v>0.66</v>
      </c>
      <c r="Y31" s="90">
        <v>0.67100000000000004</v>
      </c>
      <c r="Z31" s="90">
        <v>0.68200000000000005</v>
      </c>
      <c r="AA31" s="90">
        <v>0.69399999999999995</v>
      </c>
      <c r="AB31" s="90">
        <v>0.70599999999999996</v>
      </c>
      <c r="AC31" s="90">
        <v>0.71799999999999997</v>
      </c>
      <c r="AD31" s="90">
        <v>0.73</v>
      </c>
      <c r="AE31" s="90">
        <v>0.74199999999999999</v>
      </c>
      <c r="AF31" s="90">
        <v>0.755</v>
      </c>
      <c r="AG31" s="90">
        <v>0.76800000000000002</v>
      </c>
      <c r="AH31" s="90">
        <v>0.78100000000000003</v>
      </c>
      <c r="AI31" s="90">
        <v>0.79400000000000004</v>
      </c>
      <c r="AJ31" s="90">
        <v>0.80800000000000005</v>
      </c>
      <c r="AK31" s="90">
        <v>0.82099999999999995</v>
      </c>
      <c r="AL31" s="90">
        <v>0.83499999999999996</v>
      </c>
      <c r="AM31" s="90">
        <v>0.85</v>
      </c>
      <c r="AN31" s="90">
        <v>0.86399999999999999</v>
      </c>
      <c r="AO31" s="90">
        <v>0.879</v>
      </c>
      <c r="AP31" s="90">
        <v>0.89400000000000002</v>
      </c>
      <c r="AQ31" s="90">
        <v>0.90900000000000003</v>
      </c>
      <c r="AR31" s="90">
        <v>0.92400000000000004</v>
      </c>
      <c r="AS31" s="90">
        <v>0.94</v>
      </c>
      <c r="AT31" s="90">
        <v>0.95599999999999996</v>
      </c>
      <c r="AU31" s="90">
        <v>0.97199999999999998</v>
      </c>
      <c r="AV31" s="90">
        <v>0.98899999999999999</v>
      </c>
      <c r="AW31" s="90"/>
    </row>
    <row r="32" spans="1:49" x14ac:dyDescent="0.25">
      <c r="A32" s="81">
        <v>5</v>
      </c>
      <c r="B32" s="90">
        <v>0.45600000000000002</v>
      </c>
      <c r="C32" s="90">
        <v>0.46400000000000002</v>
      </c>
      <c r="D32" s="90">
        <v>0.47199999999999998</v>
      </c>
      <c r="E32" s="90">
        <v>0.48</v>
      </c>
      <c r="F32" s="90">
        <v>0.48799999999999999</v>
      </c>
      <c r="G32" s="90">
        <v>0.496</v>
      </c>
      <c r="H32" s="90">
        <v>0.505</v>
      </c>
      <c r="I32" s="90">
        <v>0.51300000000000001</v>
      </c>
      <c r="J32" s="90">
        <v>0.52200000000000002</v>
      </c>
      <c r="K32" s="90">
        <v>0.53100000000000003</v>
      </c>
      <c r="L32" s="90">
        <v>0.54</v>
      </c>
      <c r="M32" s="90">
        <v>0.54900000000000004</v>
      </c>
      <c r="N32" s="90">
        <v>0.55800000000000005</v>
      </c>
      <c r="O32" s="90">
        <v>0.56799999999999995</v>
      </c>
      <c r="P32" s="90">
        <v>0.57699999999999996</v>
      </c>
      <c r="Q32" s="90">
        <v>0.58699999999999997</v>
      </c>
      <c r="R32" s="90">
        <v>0.59699999999999998</v>
      </c>
      <c r="S32" s="90">
        <v>0.60699999999999998</v>
      </c>
      <c r="T32" s="90">
        <v>0.61799999999999999</v>
      </c>
      <c r="U32" s="90">
        <v>0.628</v>
      </c>
      <c r="V32" s="90">
        <v>0.63900000000000001</v>
      </c>
      <c r="W32" s="90">
        <v>0.65</v>
      </c>
      <c r="X32" s="90">
        <v>0.66100000000000003</v>
      </c>
      <c r="Y32" s="90">
        <v>0.67200000000000004</v>
      </c>
      <c r="Z32" s="90">
        <v>0.68300000000000005</v>
      </c>
      <c r="AA32" s="90">
        <v>0.69499999999999995</v>
      </c>
      <c r="AB32" s="90">
        <v>0.70699999999999996</v>
      </c>
      <c r="AC32" s="90">
        <v>0.71899999999999997</v>
      </c>
      <c r="AD32" s="90">
        <v>0.73099999999999998</v>
      </c>
      <c r="AE32" s="90">
        <v>0.74399999999999999</v>
      </c>
      <c r="AF32" s="90">
        <v>0.75600000000000001</v>
      </c>
      <c r="AG32" s="90">
        <v>0.76900000000000002</v>
      </c>
      <c r="AH32" s="90">
        <v>0.78200000000000003</v>
      </c>
      <c r="AI32" s="90">
        <v>0.79500000000000004</v>
      </c>
      <c r="AJ32" s="90">
        <v>0.80900000000000005</v>
      </c>
      <c r="AK32" s="90">
        <v>0.82299999999999995</v>
      </c>
      <c r="AL32" s="90">
        <v>0.83699999999999997</v>
      </c>
      <c r="AM32" s="90">
        <v>0.85099999999999998</v>
      </c>
      <c r="AN32" s="90">
        <v>0.86499999999999999</v>
      </c>
      <c r="AO32" s="90">
        <v>0.88</v>
      </c>
      <c r="AP32" s="90">
        <v>0.89500000000000002</v>
      </c>
      <c r="AQ32" s="90">
        <v>0.91</v>
      </c>
      <c r="AR32" s="90">
        <v>0.92600000000000005</v>
      </c>
      <c r="AS32" s="90">
        <v>0.94099999999999995</v>
      </c>
      <c r="AT32" s="90">
        <v>0.95699999999999996</v>
      </c>
      <c r="AU32" s="90">
        <v>0.97399999999999998</v>
      </c>
      <c r="AV32" s="90">
        <v>0.99</v>
      </c>
      <c r="AW32" s="90"/>
    </row>
    <row r="33" spans="1:49" x14ac:dyDescent="0.25">
      <c r="A33" s="81">
        <v>6</v>
      </c>
      <c r="B33" s="90">
        <v>0.45700000000000002</v>
      </c>
      <c r="C33" s="90">
        <v>0.46400000000000002</v>
      </c>
      <c r="D33" s="90">
        <v>0.47199999999999998</v>
      </c>
      <c r="E33" s="90">
        <v>0.48</v>
      </c>
      <c r="F33" s="90">
        <v>0.48899999999999999</v>
      </c>
      <c r="G33" s="90">
        <v>0.497</v>
      </c>
      <c r="H33" s="90">
        <v>0.505</v>
      </c>
      <c r="I33" s="90">
        <v>0.51400000000000001</v>
      </c>
      <c r="J33" s="90">
        <v>0.52300000000000002</v>
      </c>
      <c r="K33" s="90">
        <v>0.53100000000000003</v>
      </c>
      <c r="L33" s="90">
        <v>0.54100000000000004</v>
      </c>
      <c r="M33" s="90">
        <v>0.55000000000000004</v>
      </c>
      <c r="N33" s="90">
        <v>0.55900000000000005</v>
      </c>
      <c r="O33" s="90">
        <v>0.56899999999999995</v>
      </c>
      <c r="P33" s="90">
        <v>0.57799999999999996</v>
      </c>
      <c r="Q33" s="90">
        <v>0.58799999999999997</v>
      </c>
      <c r="R33" s="90">
        <v>0.59799999999999998</v>
      </c>
      <c r="S33" s="90">
        <v>0.60799999999999998</v>
      </c>
      <c r="T33" s="90">
        <v>0.61899999999999999</v>
      </c>
      <c r="U33" s="90">
        <v>0.629</v>
      </c>
      <c r="V33" s="90">
        <v>0.64</v>
      </c>
      <c r="W33" s="90">
        <v>0.65100000000000002</v>
      </c>
      <c r="X33" s="90">
        <v>0.66200000000000003</v>
      </c>
      <c r="Y33" s="90">
        <v>0.67300000000000004</v>
      </c>
      <c r="Z33" s="90">
        <v>0.68400000000000005</v>
      </c>
      <c r="AA33" s="90">
        <v>0.69599999999999995</v>
      </c>
      <c r="AB33" s="90">
        <v>0.70799999999999996</v>
      </c>
      <c r="AC33" s="90">
        <v>0.72</v>
      </c>
      <c r="AD33" s="90">
        <v>0.73199999999999998</v>
      </c>
      <c r="AE33" s="90">
        <v>0.745</v>
      </c>
      <c r="AF33" s="90">
        <v>0.75700000000000001</v>
      </c>
      <c r="AG33" s="90">
        <v>0.77</v>
      </c>
      <c r="AH33" s="90">
        <v>0.78300000000000003</v>
      </c>
      <c r="AI33" s="90">
        <v>0.79600000000000004</v>
      </c>
      <c r="AJ33" s="90">
        <v>0.81</v>
      </c>
      <c r="AK33" s="90">
        <v>0.82399999999999995</v>
      </c>
      <c r="AL33" s="90">
        <v>0.83799999999999997</v>
      </c>
      <c r="AM33" s="90">
        <v>0.85199999999999998</v>
      </c>
      <c r="AN33" s="90">
        <v>0.86699999999999999</v>
      </c>
      <c r="AO33" s="90">
        <v>0.88100000000000001</v>
      </c>
      <c r="AP33" s="90">
        <v>0.89600000000000002</v>
      </c>
      <c r="AQ33" s="90">
        <v>0.91100000000000003</v>
      </c>
      <c r="AR33" s="90">
        <v>0.92700000000000005</v>
      </c>
      <c r="AS33" s="90">
        <v>0.94299999999999995</v>
      </c>
      <c r="AT33" s="90">
        <v>0.95899999999999996</v>
      </c>
      <c r="AU33" s="90">
        <v>0.97499999999999998</v>
      </c>
      <c r="AV33" s="90">
        <v>0.99199999999999999</v>
      </c>
      <c r="AW33" s="90"/>
    </row>
    <row r="34" spans="1:49" x14ac:dyDescent="0.25">
      <c r="A34" s="81">
        <v>7</v>
      </c>
      <c r="B34" s="90">
        <v>0.45700000000000002</v>
      </c>
      <c r="C34" s="90">
        <v>0.46500000000000002</v>
      </c>
      <c r="D34" s="90">
        <v>0.47299999999999998</v>
      </c>
      <c r="E34" s="90">
        <v>0.48099999999999998</v>
      </c>
      <c r="F34" s="90">
        <v>0.48899999999999999</v>
      </c>
      <c r="G34" s="90">
        <v>0.498</v>
      </c>
      <c r="H34" s="90">
        <v>0.50600000000000001</v>
      </c>
      <c r="I34" s="90">
        <v>0.51500000000000001</v>
      </c>
      <c r="J34" s="90">
        <v>0.52300000000000002</v>
      </c>
      <c r="K34" s="90">
        <v>0.53200000000000003</v>
      </c>
      <c r="L34" s="90">
        <v>0.54100000000000004</v>
      </c>
      <c r="M34" s="90">
        <v>0.55000000000000004</v>
      </c>
      <c r="N34" s="90">
        <v>0.56000000000000005</v>
      </c>
      <c r="O34" s="90">
        <v>0.56899999999999995</v>
      </c>
      <c r="P34" s="90">
        <v>0.57899999999999996</v>
      </c>
      <c r="Q34" s="90">
        <v>0.58899999999999997</v>
      </c>
      <c r="R34" s="90">
        <v>0.59899999999999998</v>
      </c>
      <c r="S34" s="90">
        <v>0.60899999999999999</v>
      </c>
      <c r="T34" s="90">
        <v>0.61899999999999999</v>
      </c>
      <c r="U34" s="90">
        <v>0.63</v>
      </c>
      <c r="V34" s="90">
        <v>0.64100000000000001</v>
      </c>
      <c r="W34" s="90">
        <v>0.65200000000000002</v>
      </c>
      <c r="X34" s="90">
        <v>0.66300000000000003</v>
      </c>
      <c r="Y34" s="90">
        <v>0.67400000000000004</v>
      </c>
      <c r="Z34" s="90">
        <v>0.68500000000000005</v>
      </c>
      <c r="AA34" s="90">
        <v>0.69699999999999995</v>
      </c>
      <c r="AB34" s="90">
        <v>0.70899999999999996</v>
      </c>
      <c r="AC34" s="90">
        <v>0.72099999999999997</v>
      </c>
      <c r="AD34" s="90">
        <v>0.73299999999999998</v>
      </c>
      <c r="AE34" s="90">
        <v>0.746</v>
      </c>
      <c r="AF34" s="90">
        <v>0.75800000000000001</v>
      </c>
      <c r="AG34" s="90">
        <v>0.77100000000000002</v>
      </c>
      <c r="AH34" s="90">
        <v>0.78400000000000003</v>
      </c>
      <c r="AI34" s="90">
        <v>0.79800000000000004</v>
      </c>
      <c r="AJ34" s="90">
        <v>0.81100000000000005</v>
      </c>
      <c r="AK34" s="90">
        <v>0.82499999999999996</v>
      </c>
      <c r="AL34" s="90">
        <v>0.83899999999999997</v>
      </c>
      <c r="AM34" s="90">
        <v>0.85299999999999998</v>
      </c>
      <c r="AN34" s="90">
        <v>0.86799999999999999</v>
      </c>
      <c r="AO34" s="90">
        <v>0.88300000000000001</v>
      </c>
      <c r="AP34" s="90">
        <v>0.89800000000000002</v>
      </c>
      <c r="AQ34" s="90">
        <v>0.91300000000000003</v>
      </c>
      <c r="AR34" s="90">
        <v>0.92800000000000005</v>
      </c>
      <c r="AS34" s="90">
        <v>0.94399999999999995</v>
      </c>
      <c r="AT34" s="90">
        <v>0.96</v>
      </c>
      <c r="AU34" s="90">
        <v>0.97599999999999998</v>
      </c>
      <c r="AV34" s="90">
        <v>0.99299999999999999</v>
      </c>
      <c r="AW34" s="90"/>
    </row>
    <row r="35" spans="1:49" x14ac:dyDescent="0.25">
      <c r="A35" s="81">
        <v>8</v>
      </c>
      <c r="B35" s="90">
        <v>0.45800000000000002</v>
      </c>
      <c r="C35" s="90">
        <v>0.46600000000000003</v>
      </c>
      <c r="D35" s="90">
        <v>0.47399999999999998</v>
      </c>
      <c r="E35" s="90">
        <v>0.48199999999999998</v>
      </c>
      <c r="F35" s="90">
        <v>0.49</v>
      </c>
      <c r="G35" s="90">
        <v>0.498</v>
      </c>
      <c r="H35" s="90">
        <v>0.50700000000000001</v>
      </c>
      <c r="I35" s="90">
        <v>0.51500000000000001</v>
      </c>
      <c r="J35" s="90">
        <v>0.52400000000000002</v>
      </c>
      <c r="K35" s="90">
        <v>0.53300000000000003</v>
      </c>
      <c r="L35" s="90">
        <v>0.54200000000000004</v>
      </c>
      <c r="M35" s="90">
        <v>0.55100000000000005</v>
      </c>
      <c r="N35" s="90">
        <v>0.56100000000000005</v>
      </c>
      <c r="O35" s="90">
        <v>0.56999999999999995</v>
      </c>
      <c r="P35" s="90">
        <v>0.57999999999999996</v>
      </c>
      <c r="Q35" s="90">
        <v>0.59</v>
      </c>
      <c r="R35" s="90">
        <v>0.6</v>
      </c>
      <c r="S35" s="90">
        <v>0.61</v>
      </c>
      <c r="T35" s="90">
        <v>0.62</v>
      </c>
      <c r="U35" s="90">
        <v>0.63100000000000001</v>
      </c>
      <c r="V35" s="90">
        <v>0.64200000000000002</v>
      </c>
      <c r="W35" s="90">
        <v>0.65200000000000002</v>
      </c>
      <c r="X35" s="90">
        <v>0.66400000000000003</v>
      </c>
      <c r="Y35" s="90">
        <v>0.67500000000000004</v>
      </c>
      <c r="Z35" s="90">
        <v>0.68600000000000005</v>
      </c>
      <c r="AA35" s="90">
        <v>0.69799999999999995</v>
      </c>
      <c r="AB35" s="90">
        <v>0.71</v>
      </c>
      <c r="AC35" s="90">
        <v>0.72199999999999998</v>
      </c>
      <c r="AD35" s="90">
        <v>0.73399999999999999</v>
      </c>
      <c r="AE35" s="90">
        <v>0.747</v>
      </c>
      <c r="AF35" s="90">
        <v>0.75900000000000001</v>
      </c>
      <c r="AG35" s="90">
        <v>0.77200000000000002</v>
      </c>
      <c r="AH35" s="90">
        <v>0.78500000000000003</v>
      </c>
      <c r="AI35" s="90">
        <v>0.79900000000000004</v>
      </c>
      <c r="AJ35" s="90">
        <v>0.81200000000000006</v>
      </c>
      <c r="AK35" s="90">
        <v>0.82599999999999996</v>
      </c>
      <c r="AL35" s="90">
        <v>0.84</v>
      </c>
      <c r="AM35" s="90">
        <v>0.85399999999999998</v>
      </c>
      <c r="AN35" s="90">
        <v>0.86899999999999999</v>
      </c>
      <c r="AO35" s="90">
        <v>0.88400000000000001</v>
      </c>
      <c r="AP35" s="90">
        <v>0.89900000000000002</v>
      </c>
      <c r="AQ35" s="90">
        <v>0.91400000000000003</v>
      </c>
      <c r="AR35" s="90">
        <v>0.93</v>
      </c>
      <c r="AS35" s="90">
        <v>0.94499999999999995</v>
      </c>
      <c r="AT35" s="90">
        <v>0.96099999999999997</v>
      </c>
      <c r="AU35" s="90">
        <v>0.97799999999999998</v>
      </c>
      <c r="AV35" s="90">
        <v>0.99399999999999999</v>
      </c>
      <c r="AW35" s="90"/>
    </row>
    <row r="36" spans="1:49" x14ac:dyDescent="0.25">
      <c r="A36" s="81">
        <v>9</v>
      </c>
      <c r="B36" s="90">
        <v>0.45900000000000002</v>
      </c>
      <c r="C36" s="90">
        <v>0.46600000000000003</v>
      </c>
      <c r="D36" s="90">
        <v>0.47399999999999998</v>
      </c>
      <c r="E36" s="90">
        <v>0.48199999999999998</v>
      </c>
      <c r="F36" s="90">
        <v>0.49099999999999999</v>
      </c>
      <c r="G36" s="90">
        <v>0.499</v>
      </c>
      <c r="H36" s="90">
        <v>0.50700000000000001</v>
      </c>
      <c r="I36" s="90">
        <v>0.51600000000000001</v>
      </c>
      <c r="J36" s="90">
        <v>0.52500000000000002</v>
      </c>
      <c r="K36" s="90">
        <v>0.53400000000000003</v>
      </c>
      <c r="L36" s="90">
        <v>0.54300000000000004</v>
      </c>
      <c r="M36" s="90">
        <v>0.55200000000000005</v>
      </c>
      <c r="N36" s="90">
        <v>0.56100000000000005</v>
      </c>
      <c r="O36" s="90">
        <v>0.57099999999999995</v>
      </c>
      <c r="P36" s="90">
        <v>0.58099999999999996</v>
      </c>
      <c r="Q36" s="90">
        <v>0.59099999999999997</v>
      </c>
      <c r="R36" s="90">
        <v>0.60099999999999998</v>
      </c>
      <c r="S36" s="90">
        <v>0.61099999999999999</v>
      </c>
      <c r="T36" s="90">
        <v>0.621</v>
      </c>
      <c r="U36" s="90">
        <v>0.63200000000000001</v>
      </c>
      <c r="V36" s="90">
        <v>0.64200000000000002</v>
      </c>
      <c r="W36" s="90">
        <v>0.65300000000000002</v>
      </c>
      <c r="X36" s="90">
        <v>0.66400000000000003</v>
      </c>
      <c r="Y36" s="90">
        <v>0.67600000000000005</v>
      </c>
      <c r="Z36" s="90">
        <v>0.68700000000000006</v>
      </c>
      <c r="AA36" s="90">
        <v>0.69899999999999995</v>
      </c>
      <c r="AB36" s="90">
        <v>0.71099999999999997</v>
      </c>
      <c r="AC36" s="90">
        <v>0.72299999999999998</v>
      </c>
      <c r="AD36" s="90">
        <v>0.73499999999999999</v>
      </c>
      <c r="AE36" s="90">
        <v>0.748</v>
      </c>
      <c r="AF36" s="90">
        <v>0.76</v>
      </c>
      <c r="AG36" s="90">
        <v>0.77300000000000002</v>
      </c>
      <c r="AH36" s="90">
        <v>0.78600000000000003</v>
      </c>
      <c r="AI36" s="90">
        <v>0.8</v>
      </c>
      <c r="AJ36" s="90">
        <v>0.81299999999999994</v>
      </c>
      <c r="AK36" s="90">
        <v>0.82699999999999996</v>
      </c>
      <c r="AL36" s="90">
        <v>0.84099999999999997</v>
      </c>
      <c r="AM36" s="90">
        <v>0.85599999999999998</v>
      </c>
      <c r="AN36" s="90">
        <v>0.87</v>
      </c>
      <c r="AO36" s="90">
        <v>0.88500000000000001</v>
      </c>
      <c r="AP36" s="90">
        <v>0.9</v>
      </c>
      <c r="AQ36" s="90">
        <v>0.91500000000000004</v>
      </c>
      <c r="AR36" s="90">
        <v>0.93100000000000005</v>
      </c>
      <c r="AS36" s="90">
        <v>0.94699999999999995</v>
      </c>
      <c r="AT36" s="90">
        <v>0.96299999999999997</v>
      </c>
      <c r="AU36" s="90">
        <v>0.97899999999999998</v>
      </c>
      <c r="AV36" s="90">
        <v>0.996</v>
      </c>
      <c r="AW36" s="90"/>
    </row>
    <row r="37" spans="1:49" x14ac:dyDescent="0.25">
      <c r="A37" s="81">
        <v>10</v>
      </c>
      <c r="B37" s="90">
        <v>0.45900000000000002</v>
      </c>
      <c r="C37" s="90">
        <v>0.46700000000000003</v>
      </c>
      <c r="D37" s="90">
        <v>0.47499999999999998</v>
      </c>
      <c r="E37" s="90">
        <v>0.48299999999999998</v>
      </c>
      <c r="F37" s="90">
        <v>0.49099999999999999</v>
      </c>
      <c r="G37" s="90">
        <v>0.5</v>
      </c>
      <c r="H37" s="90">
        <v>0.50800000000000001</v>
      </c>
      <c r="I37" s="90">
        <v>0.51700000000000002</v>
      </c>
      <c r="J37" s="90">
        <v>0.52600000000000002</v>
      </c>
      <c r="K37" s="90">
        <v>0.53400000000000003</v>
      </c>
      <c r="L37" s="90">
        <v>0.54400000000000004</v>
      </c>
      <c r="M37" s="90">
        <v>0.55300000000000005</v>
      </c>
      <c r="N37" s="90">
        <v>0.56200000000000006</v>
      </c>
      <c r="O37" s="90">
        <v>0.57199999999999995</v>
      </c>
      <c r="P37" s="90">
        <v>0.58099999999999996</v>
      </c>
      <c r="Q37" s="90">
        <v>0.59099999999999997</v>
      </c>
      <c r="R37" s="90">
        <v>0.60099999999999998</v>
      </c>
      <c r="S37" s="90">
        <v>0.61199999999999999</v>
      </c>
      <c r="T37" s="90">
        <v>0.622</v>
      </c>
      <c r="U37" s="90">
        <v>0.63300000000000001</v>
      </c>
      <c r="V37" s="90">
        <v>0.64300000000000002</v>
      </c>
      <c r="W37" s="90">
        <v>0.65400000000000003</v>
      </c>
      <c r="X37" s="90">
        <v>0.66500000000000004</v>
      </c>
      <c r="Y37" s="90">
        <v>0.67700000000000005</v>
      </c>
      <c r="Z37" s="90">
        <v>0.68799999999999994</v>
      </c>
      <c r="AA37" s="90">
        <v>0.7</v>
      </c>
      <c r="AB37" s="90">
        <v>0.71199999999999997</v>
      </c>
      <c r="AC37" s="90">
        <v>0.72399999999999998</v>
      </c>
      <c r="AD37" s="90">
        <v>0.73599999999999999</v>
      </c>
      <c r="AE37" s="90">
        <v>0.749</v>
      </c>
      <c r="AF37" s="90">
        <v>0.76100000000000001</v>
      </c>
      <c r="AG37" s="90">
        <v>0.77400000000000002</v>
      </c>
      <c r="AH37" s="90">
        <v>0.78800000000000003</v>
      </c>
      <c r="AI37" s="90">
        <v>0.80100000000000005</v>
      </c>
      <c r="AJ37" s="90">
        <v>0.81499999999999995</v>
      </c>
      <c r="AK37" s="90">
        <v>0.82799999999999996</v>
      </c>
      <c r="AL37" s="90">
        <v>0.84299999999999997</v>
      </c>
      <c r="AM37" s="90">
        <v>0.85699999999999998</v>
      </c>
      <c r="AN37" s="90">
        <v>0.871</v>
      </c>
      <c r="AO37" s="90">
        <v>0.88600000000000001</v>
      </c>
      <c r="AP37" s="90">
        <v>0.90100000000000002</v>
      </c>
      <c r="AQ37" s="90">
        <v>0.91700000000000004</v>
      </c>
      <c r="AR37" s="90">
        <v>0.93200000000000005</v>
      </c>
      <c r="AS37" s="90">
        <v>0.94799999999999995</v>
      </c>
      <c r="AT37" s="90">
        <v>0.96399999999999997</v>
      </c>
      <c r="AU37" s="90">
        <v>0.98099999999999998</v>
      </c>
      <c r="AV37" s="90">
        <v>0.997</v>
      </c>
      <c r="AW37" s="90"/>
    </row>
    <row r="38" spans="1:49" x14ac:dyDescent="0.25">
      <c r="A38" s="81">
        <v>11</v>
      </c>
      <c r="B38" s="90">
        <v>0.46</v>
      </c>
      <c r="C38" s="90">
        <v>0.46800000000000003</v>
      </c>
      <c r="D38" s="90">
        <v>0.47599999999999998</v>
      </c>
      <c r="E38" s="90">
        <v>0.48399999999999999</v>
      </c>
      <c r="F38" s="90">
        <v>0.49199999999999999</v>
      </c>
      <c r="G38" s="90">
        <v>0.5</v>
      </c>
      <c r="H38" s="90">
        <v>0.50900000000000001</v>
      </c>
      <c r="I38" s="90">
        <v>0.51700000000000002</v>
      </c>
      <c r="J38" s="90">
        <v>0.52600000000000002</v>
      </c>
      <c r="K38" s="90">
        <v>0.53500000000000003</v>
      </c>
      <c r="L38" s="90">
        <v>0.54400000000000004</v>
      </c>
      <c r="M38" s="90">
        <v>0.55400000000000005</v>
      </c>
      <c r="N38" s="90">
        <v>0.56299999999999994</v>
      </c>
      <c r="O38" s="90">
        <v>0.57299999999999995</v>
      </c>
      <c r="P38" s="90">
        <v>0.58199999999999996</v>
      </c>
      <c r="Q38" s="90">
        <v>0.59199999999999997</v>
      </c>
      <c r="R38" s="90">
        <v>0.60199999999999998</v>
      </c>
      <c r="S38" s="90">
        <v>0.61199999999999999</v>
      </c>
      <c r="T38" s="90">
        <v>0.623</v>
      </c>
      <c r="U38" s="90">
        <v>0.63300000000000001</v>
      </c>
      <c r="V38" s="90">
        <v>0.64400000000000002</v>
      </c>
      <c r="W38" s="90">
        <v>0.65500000000000003</v>
      </c>
      <c r="X38" s="90">
        <v>0.66600000000000004</v>
      </c>
      <c r="Y38" s="90">
        <v>0.67800000000000005</v>
      </c>
      <c r="Z38" s="90">
        <v>0.68899999999999995</v>
      </c>
      <c r="AA38" s="90">
        <v>0.70099999999999996</v>
      </c>
      <c r="AB38" s="90">
        <v>0.71299999999999997</v>
      </c>
      <c r="AC38" s="90">
        <v>0.72499999999999998</v>
      </c>
      <c r="AD38" s="90">
        <v>0.73699999999999999</v>
      </c>
      <c r="AE38" s="90">
        <v>0.75</v>
      </c>
      <c r="AF38" s="90">
        <v>0.76300000000000001</v>
      </c>
      <c r="AG38" s="90">
        <v>0.77500000000000002</v>
      </c>
      <c r="AH38" s="90">
        <v>0.78900000000000003</v>
      </c>
      <c r="AI38" s="90">
        <v>0.80200000000000005</v>
      </c>
      <c r="AJ38" s="90">
        <v>0.81599999999999995</v>
      </c>
      <c r="AK38" s="90">
        <v>0.83</v>
      </c>
      <c r="AL38" s="90">
        <v>0.84399999999999997</v>
      </c>
      <c r="AM38" s="90">
        <v>0.85799999999999998</v>
      </c>
      <c r="AN38" s="90">
        <v>0.873</v>
      </c>
      <c r="AO38" s="90">
        <v>0.88700000000000001</v>
      </c>
      <c r="AP38" s="90">
        <v>0.90300000000000002</v>
      </c>
      <c r="AQ38" s="90">
        <v>0.91800000000000004</v>
      </c>
      <c r="AR38" s="90">
        <v>0.93300000000000005</v>
      </c>
      <c r="AS38" s="90">
        <v>0.94899999999999995</v>
      </c>
      <c r="AT38" s="90">
        <v>0.96599999999999997</v>
      </c>
      <c r="AU38" s="90">
        <v>0.98199999999999998</v>
      </c>
      <c r="AV38" s="90">
        <v>0.999</v>
      </c>
      <c r="AW38" s="90"/>
    </row>
    <row r="39" spans="1:49" x14ac:dyDescent="0.25">
      <c r="A39"/>
      <c r="B39"/>
    </row>
    <row r="40" spans="1:49" x14ac:dyDescent="0.25">
      <c r="A40"/>
      <c r="B40"/>
    </row>
    <row r="41" spans="1:49" x14ac:dyDescent="0.25">
      <c r="A41"/>
      <c r="B41"/>
    </row>
    <row r="42" spans="1:49" x14ac:dyDescent="0.25">
      <c r="A42"/>
      <c r="B42"/>
    </row>
    <row r="43" spans="1:49" x14ac:dyDescent="0.25">
      <c r="A43"/>
      <c r="B43"/>
    </row>
    <row r="44" spans="1:49" ht="39.65" customHeight="1" x14ac:dyDescent="0.25">
      <c r="A44"/>
      <c r="B44"/>
    </row>
    <row r="45" spans="1:49" x14ac:dyDescent="0.25">
      <c r="A45"/>
      <c r="B45"/>
    </row>
    <row r="46" spans="1:49" ht="27.65" customHeight="1" x14ac:dyDescent="0.25">
      <c r="A46"/>
      <c r="B46"/>
    </row>
    <row r="47" spans="1:49" x14ac:dyDescent="0.25">
      <c r="A47"/>
      <c r="B47"/>
    </row>
    <row r="48" spans="1:49"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row r="59" spans="1:2" x14ac:dyDescent="0.25">
      <c r="A59"/>
      <c r="B59"/>
    </row>
    <row r="60" spans="1:2" x14ac:dyDescent="0.25">
      <c r="A60"/>
      <c r="B60"/>
    </row>
    <row r="61" spans="1:2" x14ac:dyDescent="0.25">
      <c r="A61"/>
      <c r="B61"/>
    </row>
    <row r="62" spans="1:2" x14ac:dyDescent="0.25">
      <c r="A62"/>
      <c r="B62"/>
    </row>
    <row r="63" spans="1:2" x14ac:dyDescent="0.25">
      <c r="A63"/>
      <c r="B63"/>
    </row>
    <row r="64" spans="1:2" x14ac:dyDescent="0.25">
      <c r="A64"/>
      <c r="B64"/>
    </row>
    <row r="65" spans="1:2" x14ac:dyDescent="0.25">
      <c r="A65"/>
      <c r="B65"/>
    </row>
  </sheetData>
  <sheetProtection algorithmName="SHA-512" hashValue="cqTeBEPXj3glPOUAMb+UmX3Lhhj1NaoWDm9Q0e6S7wNsjfEmiG7QLQ+PqsiepFosQkLLZQ08V2+5jn4StCS5Yw==" saltValue="maekIuDA9LNs89M5lV6T6Q==" spinCount="100000" sheet="1" objects="1" scenarios="1"/>
  <conditionalFormatting sqref="A6:A21">
    <cfRule type="expression" dxfId="427" priority="15" stopIfTrue="1">
      <formula>MOD(ROW(),2)=0</formula>
    </cfRule>
    <cfRule type="expression" dxfId="426" priority="16" stopIfTrue="1">
      <formula>MOD(ROW(),2)&lt;&gt;0</formula>
    </cfRule>
  </conditionalFormatting>
  <conditionalFormatting sqref="A26:A38">
    <cfRule type="expression" dxfId="425" priority="7" stopIfTrue="1">
      <formula>MOD(ROW(),2)=0</formula>
    </cfRule>
    <cfRule type="expression" dxfId="424" priority="8" stopIfTrue="1">
      <formula>MOD(ROW(),2)&lt;&gt;0</formula>
    </cfRule>
  </conditionalFormatting>
  <conditionalFormatting sqref="B6:AW21">
    <cfRule type="expression" dxfId="423" priority="1" stopIfTrue="1">
      <formula>MOD(ROW(),2)=0</formula>
    </cfRule>
    <cfRule type="expression" dxfId="422" priority="2" stopIfTrue="1">
      <formula>MOD(ROW(),2)&lt;&gt;0</formula>
    </cfRule>
  </conditionalFormatting>
  <conditionalFormatting sqref="B26:AW38">
    <cfRule type="expression" dxfId="421" priority="9" stopIfTrue="1">
      <formula>MOD(ROW(),2)=0</formula>
    </cfRule>
    <cfRule type="expression" dxfId="420" priority="10"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codeName="Sheet83"/>
  <dimension ref="A1:Q65"/>
  <sheetViews>
    <sheetView showGridLines="0" zoomScale="85" zoomScaleNormal="85" workbookViewId="0">
      <selection activeCell="I26" sqref="I26"/>
    </sheetView>
  </sheetViews>
  <sheetFormatPr defaultColWidth="10" defaultRowHeight="12.5" x14ac:dyDescent="0.25"/>
  <cols>
    <col min="1" max="1" width="31.54296875" style="27" customWidth="1"/>
    <col min="2" max="17" width="22.54296875" style="27" customWidth="1"/>
    <col min="18" max="16384" width="10" style="27"/>
  </cols>
  <sheetData>
    <row r="1" spans="1:17" ht="20" x14ac:dyDescent="0.4">
      <c r="A1" s="39" t="s">
        <v>0</v>
      </c>
      <c r="B1" s="40"/>
      <c r="C1" s="40"/>
      <c r="D1" s="40"/>
      <c r="E1" s="40"/>
      <c r="F1" s="40"/>
      <c r="G1" s="40"/>
      <c r="H1" s="40"/>
      <c r="I1" s="40"/>
      <c r="L1" s="84"/>
    </row>
    <row r="2" spans="1:17" ht="15.5" x14ac:dyDescent="0.35">
      <c r="A2" s="41" t="str">
        <f>IF(title="&gt; Enter workbook title here","Enter workbook title in Cover sheet",title)</f>
        <v>Police_EW - Consolidated Factor Spreadsheet</v>
      </c>
      <c r="B2" s="42"/>
      <c r="C2" s="42"/>
      <c r="D2" s="42"/>
      <c r="E2" s="42"/>
      <c r="F2" s="42"/>
      <c r="G2" s="42"/>
      <c r="H2" s="42"/>
      <c r="I2" s="42"/>
    </row>
    <row r="3" spans="1:17" ht="15.5" x14ac:dyDescent="0.35">
      <c r="A3" s="43" t="str">
        <f>TABLE_FACTOR_TYPE_1&amp;" - x-"&amp;TABLE_SERIES_NUMBER_1</f>
        <v>Pension Debit - x-335</v>
      </c>
      <c r="B3" s="42"/>
      <c r="C3" s="42"/>
      <c r="D3" s="42"/>
      <c r="E3" s="42"/>
      <c r="F3" s="42"/>
      <c r="G3" s="42"/>
      <c r="H3" s="42"/>
      <c r="I3" s="42"/>
    </row>
    <row r="4" spans="1:17" x14ac:dyDescent="0.25">
      <c r="A4" s="44"/>
    </row>
    <row r="6" spans="1:17" ht="13" x14ac:dyDescent="0.3">
      <c r="A6" s="171" t="s">
        <v>610</v>
      </c>
      <c r="B6" s="73" t="s">
        <v>611</v>
      </c>
      <c r="C6" s="73"/>
      <c r="D6" s="168"/>
      <c r="E6" s="168"/>
      <c r="F6" s="168"/>
      <c r="G6" s="168"/>
      <c r="H6" s="168"/>
      <c r="I6" s="168"/>
      <c r="J6" s="168"/>
      <c r="K6" s="168"/>
      <c r="L6" s="168"/>
      <c r="M6" s="168"/>
      <c r="N6" s="168"/>
      <c r="O6" s="168"/>
      <c r="P6" s="168"/>
      <c r="Q6" s="73"/>
    </row>
    <row r="7" spans="1:17" x14ac:dyDescent="0.25">
      <c r="A7" s="72" t="s">
        <v>274</v>
      </c>
      <c r="B7" s="74" t="s">
        <v>72</v>
      </c>
      <c r="C7" s="74"/>
      <c r="D7" s="168"/>
      <c r="E7" s="168"/>
      <c r="F7" s="168"/>
      <c r="G7" s="168"/>
      <c r="H7" s="168"/>
      <c r="I7" s="168"/>
      <c r="J7" s="168"/>
      <c r="K7" s="168"/>
      <c r="L7" s="168"/>
      <c r="M7" s="168"/>
      <c r="N7" s="168"/>
      <c r="O7" s="168"/>
      <c r="P7" s="168"/>
      <c r="Q7" s="74"/>
    </row>
    <row r="8" spans="1:17" x14ac:dyDescent="0.25">
      <c r="A8" s="72" t="s">
        <v>275</v>
      </c>
      <c r="B8" s="74">
        <v>2015</v>
      </c>
      <c r="C8" s="74"/>
      <c r="D8" s="168"/>
      <c r="E8" s="168"/>
      <c r="F8" s="168"/>
      <c r="G8" s="168"/>
      <c r="H8" s="168"/>
      <c r="I8" s="168"/>
      <c r="J8" s="168"/>
      <c r="K8" s="168"/>
      <c r="L8" s="168"/>
      <c r="M8" s="168"/>
      <c r="N8" s="168"/>
      <c r="O8" s="168"/>
      <c r="P8" s="168"/>
      <c r="Q8" s="74"/>
    </row>
    <row r="9" spans="1:17" x14ac:dyDescent="0.25">
      <c r="A9" s="72" t="s">
        <v>276</v>
      </c>
      <c r="B9" s="74" t="s">
        <v>422</v>
      </c>
      <c r="C9" s="74"/>
      <c r="D9" s="168"/>
      <c r="E9" s="168"/>
      <c r="F9" s="168"/>
      <c r="G9" s="168"/>
      <c r="H9" s="168"/>
      <c r="I9" s="168"/>
      <c r="J9" s="168"/>
      <c r="K9" s="168"/>
      <c r="L9" s="168"/>
      <c r="M9" s="168"/>
      <c r="N9" s="168"/>
      <c r="O9" s="168"/>
      <c r="P9" s="168"/>
      <c r="Q9" s="74"/>
    </row>
    <row r="10" spans="1:17" ht="25" x14ac:dyDescent="0.25">
      <c r="A10" s="72" t="s">
        <v>6</v>
      </c>
      <c r="B10" s="74" t="s">
        <v>466</v>
      </c>
      <c r="C10" s="74"/>
      <c r="D10" s="168"/>
      <c r="E10" s="168"/>
      <c r="F10" s="168"/>
      <c r="G10" s="168"/>
      <c r="H10" s="168"/>
      <c r="I10" s="168"/>
      <c r="J10" s="168"/>
      <c r="K10" s="168"/>
      <c r="L10" s="168"/>
      <c r="M10" s="168"/>
      <c r="N10" s="168"/>
      <c r="O10" s="168"/>
      <c r="P10" s="168"/>
      <c r="Q10" s="74"/>
    </row>
    <row r="11" spans="1:17" x14ac:dyDescent="0.25">
      <c r="A11" s="72" t="s">
        <v>277</v>
      </c>
      <c r="B11" s="74" t="s">
        <v>424</v>
      </c>
      <c r="C11" s="74"/>
      <c r="D11" s="168"/>
      <c r="E11" s="168"/>
      <c r="F11" s="168"/>
      <c r="G11" s="168"/>
      <c r="H11" s="168"/>
      <c r="I11" s="168"/>
      <c r="J11" s="168"/>
      <c r="K11" s="168"/>
      <c r="L11" s="168"/>
      <c r="M11" s="168"/>
      <c r="N11" s="168"/>
      <c r="O11" s="168"/>
      <c r="P11" s="168"/>
      <c r="Q11" s="74"/>
    </row>
    <row r="12" spans="1:17" x14ac:dyDescent="0.25">
      <c r="A12" s="72" t="s">
        <v>278</v>
      </c>
      <c r="B12" s="74" t="s">
        <v>467</v>
      </c>
      <c r="C12" s="74"/>
      <c r="D12" s="168"/>
      <c r="E12" s="168"/>
      <c r="F12" s="168"/>
      <c r="G12" s="168"/>
      <c r="H12" s="168"/>
      <c r="I12" s="168"/>
      <c r="J12" s="168"/>
      <c r="K12" s="168"/>
      <c r="L12" s="168"/>
      <c r="M12" s="168"/>
      <c r="N12" s="168"/>
      <c r="O12" s="168"/>
      <c r="P12" s="168"/>
      <c r="Q12" s="74"/>
    </row>
    <row r="13" spans="1:17" x14ac:dyDescent="0.25">
      <c r="A13" s="72" t="s">
        <v>618</v>
      </c>
      <c r="B13" s="74">
        <v>0</v>
      </c>
      <c r="C13" s="74"/>
      <c r="D13" s="168"/>
      <c r="E13" s="168"/>
      <c r="F13" s="168"/>
      <c r="G13" s="168"/>
      <c r="H13" s="168"/>
      <c r="I13" s="168"/>
      <c r="J13" s="168"/>
      <c r="K13" s="168"/>
      <c r="L13" s="168"/>
      <c r="M13" s="168"/>
      <c r="N13" s="168"/>
      <c r="O13" s="168"/>
      <c r="P13" s="168"/>
      <c r="Q13" s="74"/>
    </row>
    <row r="14" spans="1:17" x14ac:dyDescent="0.25">
      <c r="A14" s="72" t="s">
        <v>280</v>
      </c>
      <c r="B14" s="74">
        <v>335</v>
      </c>
      <c r="C14" s="74"/>
      <c r="D14" s="168"/>
      <c r="E14" s="168"/>
      <c r="F14" s="168"/>
      <c r="G14" s="168"/>
      <c r="H14" s="168"/>
      <c r="I14" s="168"/>
      <c r="J14" s="168"/>
      <c r="K14" s="168"/>
      <c r="L14" s="168"/>
      <c r="M14" s="168"/>
      <c r="N14" s="168"/>
      <c r="O14" s="168"/>
      <c r="P14" s="168"/>
      <c r="Q14" s="74"/>
    </row>
    <row r="15" spans="1:17" x14ac:dyDescent="0.25">
      <c r="A15" s="72" t="s">
        <v>621</v>
      </c>
      <c r="B15" s="74">
        <v>335</v>
      </c>
      <c r="C15" s="74"/>
      <c r="D15" s="168"/>
      <c r="E15" s="168"/>
      <c r="F15" s="168"/>
      <c r="G15" s="168"/>
      <c r="H15" s="168"/>
      <c r="I15" s="168"/>
      <c r="J15" s="168"/>
      <c r="K15" s="168"/>
      <c r="L15" s="168"/>
      <c r="M15" s="168"/>
      <c r="N15" s="168"/>
      <c r="O15" s="168"/>
      <c r="P15" s="168"/>
      <c r="Q15" s="74"/>
    </row>
    <row r="16" spans="1:17" x14ac:dyDescent="0.25">
      <c r="A16" s="72" t="s">
        <v>282</v>
      </c>
      <c r="B16" s="74" t="s">
        <v>469</v>
      </c>
      <c r="C16" s="74"/>
      <c r="D16" s="168"/>
      <c r="E16" s="168"/>
      <c r="F16" s="168"/>
      <c r="G16" s="168"/>
      <c r="H16" s="168"/>
      <c r="I16" s="168"/>
      <c r="J16" s="168"/>
      <c r="K16" s="168"/>
      <c r="L16" s="168"/>
      <c r="M16" s="168"/>
      <c r="N16" s="168"/>
      <c r="O16" s="168"/>
      <c r="P16" s="168"/>
      <c r="Q16" s="74"/>
    </row>
    <row r="17" spans="1:17" x14ac:dyDescent="0.25">
      <c r="A17" s="170" t="s">
        <v>693</v>
      </c>
      <c r="B17" s="180"/>
      <c r="C17" s="180"/>
      <c r="D17" s="168"/>
      <c r="E17" s="168"/>
      <c r="F17" s="168"/>
      <c r="G17" s="168"/>
      <c r="H17" s="168"/>
      <c r="I17" s="168"/>
      <c r="J17" s="168"/>
      <c r="K17" s="168"/>
      <c r="L17" s="168"/>
      <c r="M17" s="168"/>
      <c r="N17" s="168"/>
      <c r="O17" s="168"/>
      <c r="P17" s="168"/>
      <c r="Q17" s="74"/>
    </row>
    <row r="18" spans="1:17" x14ac:dyDescent="0.25">
      <c r="A18" s="72" t="s">
        <v>284</v>
      </c>
      <c r="B18" s="181" t="str">
        <f>"24 May 2023"</f>
        <v>24 May 2023</v>
      </c>
      <c r="C18" s="181"/>
      <c r="D18" s="168"/>
      <c r="E18" s="168"/>
      <c r="F18" s="168"/>
      <c r="G18" s="168"/>
      <c r="H18" s="168"/>
      <c r="I18" s="168"/>
      <c r="J18" s="168"/>
      <c r="K18" s="168"/>
      <c r="L18" s="168"/>
      <c r="M18" s="168"/>
      <c r="N18" s="168"/>
      <c r="O18" s="168"/>
      <c r="P18" s="168"/>
      <c r="Q18" s="74"/>
    </row>
    <row r="19" spans="1:17" x14ac:dyDescent="0.25">
      <c r="A19" s="72" t="s">
        <v>285</v>
      </c>
      <c r="B19" s="181"/>
      <c r="C19" s="181"/>
      <c r="D19" s="168"/>
      <c r="E19" s="168"/>
      <c r="F19" s="168"/>
      <c r="G19" s="168"/>
      <c r="H19" s="168"/>
      <c r="I19" s="168"/>
      <c r="J19" s="168"/>
      <c r="K19" s="168"/>
      <c r="L19" s="168"/>
      <c r="M19" s="168"/>
      <c r="N19" s="168"/>
      <c r="O19" s="168"/>
      <c r="P19" s="168"/>
      <c r="Q19" s="74"/>
    </row>
    <row r="20" spans="1:17" x14ac:dyDescent="0.25">
      <c r="A20" s="72" t="s">
        <v>286</v>
      </c>
      <c r="B20" s="74" t="s">
        <v>294</v>
      </c>
      <c r="C20" s="74"/>
      <c r="D20" s="168"/>
      <c r="E20" s="168"/>
      <c r="F20" s="168"/>
      <c r="G20" s="168"/>
      <c r="H20" s="168"/>
      <c r="I20" s="168"/>
      <c r="J20" s="168"/>
      <c r="K20" s="168"/>
      <c r="L20" s="168"/>
      <c r="M20" s="168"/>
      <c r="N20" s="168"/>
      <c r="O20" s="168"/>
      <c r="P20" s="168"/>
      <c r="Q20" s="74"/>
    </row>
    <row r="21" spans="1:17" x14ac:dyDescent="0.25">
      <c r="A21" s="72" t="s">
        <v>287</v>
      </c>
      <c r="B21" s="74" t="s">
        <v>295</v>
      </c>
      <c r="C21" s="74"/>
      <c r="D21" s="168"/>
      <c r="E21" s="168"/>
      <c r="F21" s="168"/>
      <c r="G21" s="168"/>
      <c r="H21" s="168"/>
      <c r="I21" s="168"/>
      <c r="J21" s="168"/>
      <c r="K21" s="168"/>
      <c r="L21" s="168"/>
      <c r="M21" s="168"/>
      <c r="N21" s="168"/>
      <c r="O21" s="168"/>
      <c r="P21" s="168"/>
      <c r="Q21" s="74"/>
    </row>
    <row r="23" spans="1:17" x14ac:dyDescent="0.25">
      <c r="B23" s="84" t="str">
        <f>HYPERLINK("#'Factor List'!A1","Back to Factor List")</f>
        <v>Back to Factor List</v>
      </c>
    </row>
    <row r="24" spans="1:17" x14ac:dyDescent="0.25">
      <c r="B24" s="84" t="str">
        <f>HYPERLINK("#'Assumptions'!A1","Assumptions")</f>
        <v>Assumptions</v>
      </c>
    </row>
    <row r="26" spans="1:17" ht="13" x14ac:dyDescent="0.25">
      <c r="A26" s="80" t="s">
        <v>723</v>
      </c>
      <c r="B26" s="80">
        <v>0</v>
      </c>
      <c r="C26" s="80">
        <v>1</v>
      </c>
      <c r="D26" s="80">
        <v>2</v>
      </c>
      <c r="E26" s="80">
        <v>3</v>
      </c>
      <c r="F26" s="80">
        <v>4</v>
      </c>
      <c r="G26" s="80">
        <v>5</v>
      </c>
      <c r="H26" s="80">
        <v>6</v>
      </c>
      <c r="I26" s="80">
        <v>7</v>
      </c>
      <c r="J26" s="80">
        <v>8</v>
      </c>
      <c r="K26" s="80">
        <v>9</v>
      </c>
      <c r="L26" s="80">
        <v>10</v>
      </c>
      <c r="M26" s="80">
        <v>11</v>
      </c>
      <c r="N26" s="80">
        <v>12</v>
      </c>
      <c r="O26" s="80">
        <v>13</v>
      </c>
      <c r="P26" s="80">
        <v>14</v>
      </c>
    </row>
    <row r="27" spans="1:17" x14ac:dyDescent="0.25">
      <c r="A27" s="81">
        <v>0</v>
      </c>
      <c r="B27" s="90">
        <v>1</v>
      </c>
      <c r="C27" s="90">
        <v>0.94399999999999995</v>
      </c>
      <c r="D27" s="90">
        <v>0.89300000000000002</v>
      </c>
      <c r="E27" s="90">
        <v>0.84699999999999998</v>
      </c>
      <c r="F27" s="90">
        <v>0.80400000000000005</v>
      </c>
      <c r="G27" s="90">
        <v>0.76500000000000001</v>
      </c>
      <c r="H27" s="90">
        <v>0.72899999999999998</v>
      </c>
      <c r="I27" s="90">
        <v>0.69599999999999995</v>
      </c>
      <c r="J27" s="90">
        <v>0.66600000000000004</v>
      </c>
      <c r="K27" s="90">
        <v>0.63700000000000001</v>
      </c>
      <c r="L27" s="90">
        <v>0.61099999999999999</v>
      </c>
      <c r="M27" s="90">
        <v>0.58599999999999997</v>
      </c>
      <c r="N27" s="90">
        <v>0.56299999999999994</v>
      </c>
      <c r="O27" s="90">
        <v>0.54200000000000004</v>
      </c>
      <c r="P27" s="90">
        <v>0.52200000000000002</v>
      </c>
      <c r="Q27" s="75"/>
    </row>
    <row r="28" spans="1:17" x14ac:dyDescent="0.25">
      <c r="A28" s="81">
        <v>1</v>
      </c>
      <c r="B28" s="90">
        <v>0.995</v>
      </c>
      <c r="C28" s="90">
        <v>0.94</v>
      </c>
      <c r="D28" s="90">
        <v>0.88900000000000001</v>
      </c>
      <c r="E28" s="90">
        <v>0.84299999999999997</v>
      </c>
      <c r="F28" s="90">
        <v>0.80100000000000005</v>
      </c>
      <c r="G28" s="90">
        <v>0.76200000000000001</v>
      </c>
      <c r="H28" s="90">
        <v>0.72699999999999998</v>
      </c>
      <c r="I28" s="90">
        <v>0.69399999999999995</v>
      </c>
      <c r="J28" s="90">
        <v>0.66300000000000003</v>
      </c>
      <c r="K28" s="90">
        <v>0.63500000000000001</v>
      </c>
      <c r="L28" s="90">
        <v>0.60899999999999999</v>
      </c>
      <c r="M28" s="90">
        <v>0.58399999999999996</v>
      </c>
      <c r="N28" s="90">
        <v>0.56100000000000005</v>
      </c>
      <c r="O28" s="90">
        <v>0.54</v>
      </c>
      <c r="P28" s="90"/>
      <c r="Q28" s="75"/>
    </row>
    <row r="29" spans="1:17" x14ac:dyDescent="0.25">
      <c r="A29" s="81">
        <v>2</v>
      </c>
      <c r="B29" s="90">
        <v>0.99099999999999999</v>
      </c>
      <c r="C29" s="90">
        <v>0.93500000000000005</v>
      </c>
      <c r="D29" s="90">
        <v>0.88500000000000001</v>
      </c>
      <c r="E29" s="90">
        <v>0.83899999999999997</v>
      </c>
      <c r="F29" s="90">
        <v>0.79800000000000004</v>
      </c>
      <c r="G29" s="90">
        <v>0.75900000000000001</v>
      </c>
      <c r="H29" s="90">
        <v>0.72399999999999998</v>
      </c>
      <c r="I29" s="90">
        <v>0.69099999999999995</v>
      </c>
      <c r="J29" s="90">
        <v>0.66100000000000003</v>
      </c>
      <c r="K29" s="90">
        <v>0.63300000000000001</v>
      </c>
      <c r="L29" s="90">
        <v>0.60699999999999998</v>
      </c>
      <c r="M29" s="90">
        <v>0.58199999999999996</v>
      </c>
      <c r="N29" s="90">
        <v>0.56000000000000005</v>
      </c>
      <c r="O29" s="90">
        <v>0.53900000000000003</v>
      </c>
      <c r="P29" s="90"/>
      <c r="Q29" s="75"/>
    </row>
    <row r="30" spans="1:17" x14ac:dyDescent="0.25">
      <c r="A30" s="81">
        <v>3</v>
      </c>
      <c r="B30" s="90">
        <v>0.98599999999999999</v>
      </c>
      <c r="C30" s="90">
        <v>0.93100000000000005</v>
      </c>
      <c r="D30" s="90">
        <v>0.88100000000000001</v>
      </c>
      <c r="E30" s="90">
        <v>0.83599999999999997</v>
      </c>
      <c r="F30" s="90">
        <v>0.79400000000000004</v>
      </c>
      <c r="G30" s="90">
        <v>0.75600000000000001</v>
      </c>
      <c r="H30" s="90">
        <v>0.72099999999999997</v>
      </c>
      <c r="I30" s="90">
        <v>0.68899999999999995</v>
      </c>
      <c r="J30" s="90">
        <v>0.65800000000000003</v>
      </c>
      <c r="K30" s="90">
        <v>0.63100000000000001</v>
      </c>
      <c r="L30" s="90">
        <v>0.60499999999999998</v>
      </c>
      <c r="M30" s="90">
        <v>0.57999999999999996</v>
      </c>
      <c r="N30" s="90">
        <v>0.55800000000000005</v>
      </c>
      <c r="O30" s="90">
        <v>0.53700000000000003</v>
      </c>
      <c r="P30" s="90"/>
      <c r="Q30" s="75"/>
    </row>
    <row r="31" spans="1:17" x14ac:dyDescent="0.25">
      <c r="A31" s="81">
        <v>4</v>
      </c>
      <c r="B31" s="90">
        <v>0.98099999999999998</v>
      </c>
      <c r="C31" s="90">
        <v>0.92700000000000005</v>
      </c>
      <c r="D31" s="90">
        <v>0.878</v>
      </c>
      <c r="E31" s="90">
        <v>0.83199999999999996</v>
      </c>
      <c r="F31" s="90">
        <v>0.79100000000000004</v>
      </c>
      <c r="G31" s="90">
        <v>0.753</v>
      </c>
      <c r="H31" s="90">
        <v>0.71799999999999997</v>
      </c>
      <c r="I31" s="90">
        <v>0.68600000000000005</v>
      </c>
      <c r="J31" s="90">
        <v>0.65600000000000003</v>
      </c>
      <c r="K31" s="90">
        <v>0.628</v>
      </c>
      <c r="L31" s="90">
        <v>0.60299999999999998</v>
      </c>
      <c r="M31" s="90">
        <v>0.57799999999999996</v>
      </c>
      <c r="N31" s="90">
        <v>0.55600000000000005</v>
      </c>
      <c r="O31" s="90">
        <v>0.53500000000000003</v>
      </c>
      <c r="P31" s="90"/>
      <c r="Q31" s="75"/>
    </row>
    <row r="32" spans="1:17" x14ac:dyDescent="0.25">
      <c r="A32" s="81">
        <v>5</v>
      </c>
      <c r="B32" s="90">
        <v>0.97699999999999998</v>
      </c>
      <c r="C32" s="90">
        <v>0.92300000000000004</v>
      </c>
      <c r="D32" s="90">
        <v>0.874</v>
      </c>
      <c r="E32" s="90">
        <v>0.82899999999999996</v>
      </c>
      <c r="F32" s="90">
        <v>0.78800000000000003</v>
      </c>
      <c r="G32" s="90">
        <v>0.75</v>
      </c>
      <c r="H32" s="90">
        <v>0.71499999999999997</v>
      </c>
      <c r="I32" s="90">
        <v>0.68300000000000005</v>
      </c>
      <c r="J32" s="90">
        <v>0.65400000000000003</v>
      </c>
      <c r="K32" s="90">
        <v>0.626</v>
      </c>
      <c r="L32" s="90">
        <v>0.6</v>
      </c>
      <c r="M32" s="90">
        <v>0.57699999999999996</v>
      </c>
      <c r="N32" s="90">
        <v>0.55400000000000005</v>
      </c>
      <c r="O32" s="90">
        <v>0.53400000000000003</v>
      </c>
      <c r="P32" s="90"/>
      <c r="Q32" s="75"/>
    </row>
    <row r="33" spans="1:17" x14ac:dyDescent="0.25">
      <c r="A33" s="81">
        <v>6</v>
      </c>
      <c r="B33" s="90">
        <v>0.97199999999999998</v>
      </c>
      <c r="C33" s="90">
        <v>0.91800000000000004</v>
      </c>
      <c r="D33" s="90">
        <v>0.87</v>
      </c>
      <c r="E33" s="90">
        <v>0.82499999999999996</v>
      </c>
      <c r="F33" s="90">
        <v>0.78500000000000003</v>
      </c>
      <c r="G33" s="90">
        <v>0.747</v>
      </c>
      <c r="H33" s="90">
        <v>0.71299999999999997</v>
      </c>
      <c r="I33" s="90">
        <v>0.68100000000000005</v>
      </c>
      <c r="J33" s="90">
        <v>0.65100000000000002</v>
      </c>
      <c r="K33" s="90">
        <v>0.624</v>
      </c>
      <c r="L33" s="90">
        <v>0.59799999999999998</v>
      </c>
      <c r="M33" s="90">
        <v>0.57499999999999996</v>
      </c>
      <c r="N33" s="90">
        <v>0.55200000000000005</v>
      </c>
      <c r="O33" s="90">
        <v>0.53200000000000003</v>
      </c>
      <c r="P33" s="90"/>
      <c r="Q33" s="75"/>
    </row>
    <row r="34" spans="1:17" x14ac:dyDescent="0.25">
      <c r="A34" s="81">
        <v>7</v>
      </c>
      <c r="B34" s="90">
        <v>0.96699999999999997</v>
      </c>
      <c r="C34" s="90">
        <v>0.91400000000000003</v>
      </c>
      <c r="D34" s="90">
        <v>0.86599999999999999</v>
      </c>
      <c r="E34" s="90">
        <v>0.82199999999999995</v>
      </c>
      <c r="F34" s="90">
        <v>0.78100000000000003</v>
      </c>
      <c r="G34" s="90">
        <v>0.74399999999999999</v>
      </c>
      <c r="H34" s="90">
        <v>0.71</v>
      </c>
      <c r="I34" s="90">
        <v>0.67800000000000005</v>
      </c>
      <c r="J34" s="90">
        <v>0.64900000000000002</v>
      </c>
      <c r="K34" s="90">
        <v>0.622</v>
      </c>
      <c r="L34" s="90">
        <v>0.59599999999999997</v>
      </c>
      <c r="M34" s="90">
        <v>0.57299999999999995</v>
      </c>
      <c r="N34" s="90">
        <v>0.55100000000000005</v>
      </c>
      <c r="O34" s="90">
        <v>0.53</v>
      </c>
      <c r="P34" s="90"/>
      <c r="Q34" s="75"/>
    </row>
    <row r="35" spans="1:17" x14ac:dyDescent="0.25">
      <c r="A35" s="81">
        <v>8</v>
      </c>
      <c r="B35" s="90">
        <v>0.96299999999999997</v>
      </c>
      <c r="C35" s="90">
        <v>0.91</v>
      </c>
      <c r="D35" s="90">
        <v>0.86199999999999999</v>
      </c>
      <c r="E35" s="90">
        <v>0.81799999999999995</v>
      </c>
      <c r="F35" s="90">
        <v>0.77800000000000002</v>
      </c>
      <c r="G35" s="90">
        <v>0.74099999999999999</v>
      </c>
      <c r="H35" s="90">
        <v>0.70699999999999996</v>
      </c>
      <c r="I35" s="90">
        <v>0.67600000000000005</v>
      </c>
      <c r="J35" s="90">
        <v>0.64700000000000002</v>
      </c>
      <c r="K35" s="90">
        <v>0.62</v>
      </c>
      <c r="L35" s="90">
        <v>0.59399999999999997</v>
      </c>
      <c r="M35" s="90">
        <v>0.57099999999999995</v>
      </c>
      <c r="N35" s="90">
        <v>0.54900000000000004</v>
      </c>
      <c r="O35" s="90">
        <v>0.52900000000000003</v>
      </c>
      <c r="P35" s="90"/>
      <c r="Q35" s="75"/>
    </row>
    <row r="36" spans="1:17" x14ac:dyDescent="0.25">
      <c r="A36" s="81">
        <v>9</v>
      </c>
      <c r="B36" s="90">
        <v>0.95799999999999996</v>
      </c>
      <c r="C36" s="90">
        <v>0.90600000000000003</v>
      </c>
      <c r="D36" s="90">
        <v>0.85799999999999998</v>
      </c>
      <c r="E36" s="90">
        <v>0.81499999999999995</v>
      </c>
      <c r="F36" s="90">
        <v>0.77500000000000002</v>
      </c>
      <c r="G36" s="90">
        <v>0.73799999999999999</v>
      </c>
      <c r="H36" s="90">
        <v>0.70399999999999996</v>
      </c>
      <c r="I36" s="90">
        <v>0.67300000000000004</v>
      </c>
      <c r="J36" s="90">
        <v>0.64400000000000002</v>
      </c>
      <c r="K36" s="90">
        <v>0.61699999999999999</v>
      </c>
      <c r="L36" s="90">
        <v>0.59199999999999997</v>
      </c>
      <c r="M36" s="90">
        <v>0.56899999999999995</v>
      </c>
      <c r="N36" s="90">
        <v>0.54700000000000004</v>
      </c>
      <c r="O36" s="90">
        <v>0.52700000000000002</v>
      </c>
      <c r="P36" s="90"/>
      <c r="Q36" s="75"/>
    </row>
    <row r="37" spans="1:17" x14ac:dyDescent="0.25">
      <c r="A37" s="81">
        <v>10</v>
      </c>
      <c r="B37" s="90">
        <v>0.95299999999999996</v>
      </c>
      <c r="C37" s="90">
        <v>0.90100000000000002</v>
      </c>
      <c r="D37" s="90">
        <v>0.85399999999999998</v>
      </c>
      <c r="E37" s="90">
        <v>0.81100000000000005</v>
      </c>
      <c r="F37" s="90">
        <v>0.77200000000000002</v>
      </c>
      <c r="G37" s="90">
        <v>0.73499999999999999</v>
      </c>
      <c r="H37" s="90">
        <v>0.70199999999999996</v>
      </c>
      <c r="I37" s="90">
        <v>0.67100000000000004</v>
      </c>
      <c r="J37" s="90">
        <v>0.64200000000000002</v>
      </c>
      <c r="K37" s="90">
        <v>0.61499999999999999</v>
      </c>
      <c r="L37" s="90">
        <v>0.59</v>
      </c>
      <c r="M37" s="90">
        <v>0.56699999999999995</v>
      </c>
      <c r="N37" s="90">
        <v>0.54500000000000004</v>
      </c>
      <c r="O37" s="90">
        <v>0.52500000000000002</v>
      </c>
      <c r="P37" s="90"/>
      <c r="Q37" s="75"/>
    </row>
    <row r="38" spans="1:17" x14ac:dyDescent="0.25">
      <c r="A38" s="81">
        <v>11</v>
      </c>
      <c r="B38" s="90">
        <v>0.94899999999999995</v>
      </c>
      <c r="C38" s="90">
        <v>0.89700000000000002</v>
      </c>
      <c r="D38" s="90">
        <v>0.85</v>
      </c>
      <c r="E38" s="90">
        <v>0.80800000000000005</v>
      </c>
      <c r="F38" s="90">
        <v>0.76800000000000002</v>
      </c>
      <c r="G38" s="90">
        <v>0.73199999999999998</v>
      </c>
      <c r="H38" s="90">
        <v>0.69899999999999995</v>
      </c>
      <c r="I38" s="90">
        <v>0.66800000000000004</v>
      </c>
      <c r="J38" s="90">
        <v>0.64</v>
      </c>
      <c r="K38" s="90">
        <v>0.61299999999999999</v>
      </c>
      <c r="L38" s="90">
        <v>0.58799999999999997</v>
      </c>
      <c r="M38" s="90">
        <v>0.56499999999999995</v>
      </c>
      <c r="N38" s="90">
        <v>0.54400000000000004</v>
      </c>
      <c r="O38" s="90">
        <v>0.52400000000000002</v>
      </c>
      <c r="P38" s="90"/>
      <c r="Q38" s="75"/>
    </row>
    <row r="39" spans="1:17" x14ac:dyDescent="0.25">
      <c r="A39"/>
      <c r="B39"/>
    </row>
    <row r="40" spans="1:17" x14ac:dyDescent="0.25">
      <c r="A40"/>
      <c r="B40"/>
    </row>
    <row r="41" spans="1:17" x14ac:dyDescent="0.25">
      <c r="A41"/>
      <c r="B41"/>
    </row>
    <row r="42" spans="1:17" x14ac:dyDescent="0.25">
      <c r="A42"/>
      <c r="B42"/>
    </row>
    <row r="43" spans="1:17" x14ac:dyDescent="0.25">
      <c r="A43"/>
      <c r="B43"/>
    </row>
    <row r="44" spans="1:17" ht="39.65" customHeight="1" x14ac:dyDescent="0.25">
      <c r="A44"/>
      <c r="B44"/>
    </row>
    <row r="45" spans="1:17" x14ac:dyDescent="0.25">
      <c r="A45"/>
      <c r="B45"/>
    </row>
    <row r="46" spans="1:17" ht="27.65" customHeight="1" x14ac:dyDescent="0.25">
      <c r="A46"/>
      <c r="B46"/>
    </row>
    <row r="47" spans="1:17" x14ac:dyDescent="0.25">
      <c r="A47"/>
      <c r="B47"/>
    </row>
    <row r="48" spans="1:17"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row r="59" spans="1:2" x14ac:dyDescent="0.25">
      <c r="A59"/>
      <c r="B59"/>
    </row>
    <row r="60" spans="1:2" x14ac:dyDescent="0.25">
      <c r="A60"/>
      <c r="B60"/>
    </row>
    <row r="61" spans="1:2" x14ac:dyDescent="0.25">
      <c r="A61"/>
      <c r="B61"/>
    </row>
    <row r="62" spans="1:2" x14ac:dyDescent="0.25">
      <c r="A62"/>
      <c r="B62"/>
    </row>
    <row r="63" spans="1:2" x14ac:dyDescent="0.25">
      <c r="A63"/>
      <c r="B63"/>
    </row>
    <row r="64" spans="1:2" x14ac:dyDescent="0.25">
      <c r="A64"/>
      <c r="B64"/>
    </row>
    <row r="65" spans="1:2" x14ac:dyDescent="0.25">
      <c r="A65"/>
      <c r="B65"/>
    </row>
  </sheetData>
  <sheetProtection algorithmName="SHA-512" hashValue="k2fZc+ZxQlSYmW3qDvPF6Mm4hLA2ie1pDQFG7ksDjw5JQtVD3JaYmSY9i0DyIRVjwF3fCF9Oz8auHfrypVGPfw==" saltValue="LUjy2WtFkj3ULQkhQQxMZQ==" spinCount="100000" sheet="1" objects="1" scenarios="1"/>
  <conditionalFormatting sqref="A6:A21">
    <cfRule type="expression" dxfId="419" priority="15" stopIfTrue="1">
      <formula>MOD(ROW(),2)=0</formula>
    </cfRule>
    <cfRule type="expression" dxfId="418" priority="16" stopIfTrue="1">
      <formula>MOD(ROW(),2)&lt;&gt;0</formula>
    </cfRule>
  </conditionalFormatting>
  <conditionalFormatting sqref="A26:A38">
    <cfRule type="expression" dxfId="417" priority="7" stopIfTrue="1">
      <formula>MOD(ROW(),2)=0</formula>
    </cfRule>
    <cfRule type="expression" dxfId="416" priority="8" stopIfTrue="1">
      <formula>MOD(ROW(),2)&lt;&gt;0</formula>
    </cfRule>
  </conditionalFormatting>
  <conditionalFormatting sqref="B6:Q21">
    <cfRule type="expression" dxfId="415" priority="1" stopIfTrue="1">
      <formula>MOD(ROW(),2)=0</formula>
    </cfRule>
    <cfRule type="expression" dxfId="414" priority="2" stopIfTrue="1">
      <formula>MOD(ROW(),2)&lt;&gt;0</formula>
    </cfRule>
  </conditionalFormatting>
  <conditionalFormatting sqref="B26:Q38">
    <cfRule type="expression" dxfId="413" priority="9" stopIfTrue="1">
      <formula>MOD(ROW(),2)=0</formula>
    </cfRule>
    <cfRule type="expression" dxfId="412" priority="10"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codeName="Sheet84"/>
  <dimension ref="A1:AZ65"/>
  <sheetViews>
    <sheetView showGridLines="0" zoomScale="85" zoomScaleNormal="85" workbookViewId="0">
      <selection activeCell="B23" sqref="B23"/>
    </sheetView>
  </sheetViews>
  <sheetFormatPr defaultColWidth="10" defaultRowHeight="12.5" x14ac:dyDescent="0.25"/>
  <cols>
    <col min="1" max="1" width="31.54296875" style="27" customWidth="1"/>
    <col min="2" max="52" width="22.54296875" style="27" customWidth="1"/>
    <col min="53" max="16384" width="10" style="27"/>
  </cols>
  <sheetData>
    <row r="1" spans="1:52" ht="20" x14ac:dyDescent="0.4">
      <c r="A1" s="39" t="s">
        <v>0</v>
      </c>
      <c r="B1" s="40"/>
      <c r="C1" s="40"/>
      <c r="D1" s="40"/>
      <c r="E1" s="40"/>
      <c r="F1" s="40"/>
      <c r="G1" s="40"/>
      <c r="H1" s="40"/>
      <c r="I1" s="40"/>
      <c r="L1" s="84"/>
    </row>
    <row r="2" spans="1:52" ht="15.5" x14ac:dyDescent="0.35">
      <c r="A2" s="41" t="str">
        <f>IF(title="&gt; Enter workbook title here","Enter workbook title in Cover sheet",title)</f>
        <v>Police_EW - Consolidated Factor Spreadsheet</v>
      </c>
      <c r="B2" s="42"/>
      <c r="C2" s="42"/>
      <c r="D2" s="42"/>
      <c r="E2" s="42"/>
      <c r="F2" s="42"/>
      <c r="G2" s="42"/>
      <c r="H2" s="42"/>
      <c r="I2" s="42"/>
    </row>
    <row r="3" spans="1:52" ht="15.5" x14ac:dyDescent="0.35">
      <c r="A3" s="43" t="str">
        <f>TABLE_FACTOR_TYPE_1&amp;" - x-"&amp;TABLE_SERIES_NUMBER_1</f>
        <v>Pension Debit - x-336</v>
      </c>
      <c r="B3" s="42"/>
      <c r="C3" s="42"/>
      <c r="D3" s="42"/>
      <c r="E3" s="42"/>
      <c r="F3" s="42"/>
      <c r="G3" s="42"/>
      <c r="H3" s="42"/>
      <c r="I3" s="42"/>
    </row>
    <row r="4" spans="1:52" x14ac:dyDescent="0.25">
      <c r="A4" s="44"/>
    </row>
    <row r="6" spans="1:52" ht="13" x14ac:dyDescent="0.3">
      <c r="A6" s="171" t="s">
        <v>610</v>
      </c>
      <c r="B6" s="73" t="s">
        <v>611</v>
      </c>
      <c r="C6" s="73"/>
      <c r="D6" s="168"/>
      <c r="E6" s="168"/>
      <c r="F6" s="168"/>
      <c r="G6" s="168"/>
      <c r="H6" s="168"/>
      <c r="I6" s="168"/>
      <c r="J6" s="168"/>
      <c r="K6" s="168"/>
      <c r="L6" s="168"/>
      <c r="M6" s="168"/>
      <c r="N6" s="168"/>
      <c r="O6" s="168"/>
      <c r="P6" s="168"/>
      <c r="Q6" s="168"/>
      <c r="R6" s="168"/>
      <c r="S6" s="168"/>
      <c r="T6" s="168"/>
      <c r="U6" s="168"/>
      <c r="V6" s="168"/>
      <c r="W6" s="168"/>
      <c r="X6" s="168"/>
      <c r="Y6" s="168"/>
      <c r="Z6" s="168"/>
      <c r="AA6" s="168"/>
      <c r="AB6" s="168"/>
      <c r="AC6" s="168"/>
      <c r="AD6" s="168"/>
      <c r="AE6" s="168"/>
      <c r="AF6" s="168"/>
      <c r="AG6" s="168"/>
      <c r="AH6" s="168"/>
      <c r="AI6" s="168"/>
      <c r="AJ6" s="168"/>
      <c r="AK6" s="168"/>
      <c r="AL6" s="168"/>
      <c r="AM6" s="168"/>
      <c r="AN6" s="168"/>
      <c r="AO6" s="168"/>
      <c r="AP6" s="168"/>
      <c r="AQ6" s="168"/>
      <c r="AR6" s="168"/>
      <c r="AS6" s="168"/>
      <c r="AT6" s="168"/>
      <c r="AU6" s="168"/>
      <c r="AV6" s="168"/>
      <c r="AW6" s="168"/>
      <c r="AX6" s="168"/>
      <c r="AY6" s="168"/>
      <c r="AZ6" s="73"/>
    </row>
    <row r="7" spans="1:52" x14ac:dyDescent="0.25">
      <c r="A7" s="72" t="s">
        <v>274</v>
      </c>
      <c r="B7" s="74" t="s">
        <v>72</v>
      </c>
      <c r="C7" s="74"/>
      <c r="D7" s="168"/>
      <c r="E7" s="168"/>
      <c r="F7" s="168"/>
      <c r="G7" s="168"/>
      <c r="H7" s="168"/>
      <c r="I7" s="168"/>
      <c r="J7" s="168"/>
      <c r="K7" s="168"/>
      <c r="L7" s="168"/>
      <c r="M7" s="168"/>
      <c r="N7" s="168"/>
      <c r="O7" s="168"/>
      <c r="P7" s="168"/>
      <c r="Q7" s="168"/>
      <c r="R7" s="168"/>
      <c r="S7" s="168"/>
      <c r="T7" s="168"/>
      <c r="U7" s="168"/>
      <c r="V7" s="168"/>
      <c r="W7" s="168"/>
      <c r="X7" s="168"/>
      <c r="Y7" s="168"/>
      <c r="Z7" s="168"/>
      <c r="AA7" s="168"/>
      <c r="AB7" s="168"/>
      <c r="AC7" s="168"/>
      <c r="AD7" s="168"/>
      <c r="AE7" s="168"/>
      <c r="AF7" s="168"/>
      <c r="AG7" s="168"/>
      <c r="AH7" s="168"/>
      <c r="AI7" s="168"/>
      <c r="AJ7" s="168"/>
      <c r="AK7" s="168"/>
      <c r="AL7" s="168"/>
      <c r="AM7" s="168"/>
      <c r="AN7" s="168"/>
      <c r="AO7" s="168"/>
      <c r="AP7" s="168"/>
      <c r="AQ7" s="168"/>
      <c r="AR7" s="168"/>
      <c r="AS7" s="168"/>
      <c r="AT7" s="168"/>
      <c r="AU7" s="168"/>
      <c r="AV7" s="168"/>
      <c r="AW7" s="168"/>
      <c r="AX7" s="168"/>
      <c r="AY7" s="168"/>
      <c r="AZ7" s="74"/>
    </row>
    <row r="8" spans="1:52" x14ac:dyDescent="0.25">
      <c r="A8" s="72" t="s">
        <v>275</v>
      </c>
      <c r="B8" s="74">
        <v>2015</v>
      </c>
      <c r="C8" s="74"/>
      <c r="D8" s="168"/>
      <c r="E8" s="168"/>
      <c r="F8" s="168"/>
      <c r="G8" s="168"/>
      <c r="H8" s="168"/>
      <c r="I8" s="168"/>
      <c r="J8" s="168"/>
      <c r="K8" s="168"/>
      <c r="L8" s="168"/>
      <c r="M8" s="168"/>
      <c r="N8" s="168"/>
      <c r="O8" s="168"/>
      <c r="P8" s="168"/>
      <c r="Q8" s="168"/>
      <c r="R8" s="168"/>
      <c r="S8" s="168"/>
      <c r="T8" s="168"/>
      <c r="U8" s="168"/>
      <c r="V8" s="168"/>
      <c r="W8" s="168"/>
      <c r="X8" s="168"/>
      <c r="Y8" s="168"/>
      <c r="Z8" s="168"/>
      <c r="AA8" s="168"/>
      <c r="AB8" s="168"/>
      <c r="AC8" s="168"/>
      <c r="AD8" s="168"/>
      <c r="AE8" s="168"/>
      <c r="AF8" s="168"/>
      <c r="AG8" s="168"/>
      <c r="AH8" s="168"/>
      <c r="AI8" s="168"/>
      <c r="AJ8" s="168"/>
      <c r="AK8" s="168"/>
      <c r="AL8" s="168"/>
      <c r="AM8" s="168"/>
      <c r="AN8" s="168"/>
      <c r="AO8" s="168"/>
      <c r="AP8" s="168"/>
      <c r="AQ8" s="168"/>
      <c r="AR8" s="168"/>
      <c r="AS8" s="168"/>
      <c r="AT8" s="168"/>
      <c r="AU8" s="168"/>
      <c r="AV8" s="168"/>
      <c r="AW8" s="168"/>
      <c r="AX8" s="168"/>
      <c r="AY8" s="168"/>
      <c r="AZ8" s="74"/>
    </row>
    <row r="9" spans="1:52" x14ac:dyDescent="0.25">
      <c r="A9" s="72" t="s">
        <v>276</v>
      </c>
      <c r="B9" s="74" t="s">
        <v>422</v>
      </c>
      <c r="C9" s="74"/>
      <c r="D9" s="168"/>
      <c r="E9" s="168"/>
      <c r="F9" s="168"/>
      <c r="G9" s="168"/>
      <c r="H9" s="168"/>
      <c r="I9" s="168"/>
      <c r="J9" s="168"/>
      <c r="K9" s="168"/>
      <c r="L9" s="168"/>
      <c r="M9" s="168"/>
      <c r="N9" s="168"/>
      <c r="O9" s="168"/>
      <c r="P9" s="168"/>
      <c r="Q9" s="168"/>
      <c r="R9" s="168"/>
      <c r="S9" s="168"/>
      <c r="T9" s="168"/>
      <c r="U9" s="168"/>
      <c r="V9" s="168"/>
      <c r="W9" s="168"/>
      <c r="X9" s="168"/>
      <c r="Y9" s="168"/>
      <c r="Z9" s="168"/>
      <c r="AA9" s="168"/>
      <c r="AB9" s="168"/>
      <c r="AC9" s="168"/>
      <c r="AD9" s="168"/>
      <c r="AE9" s="168"/>
      <c r="AF9" s="168"/>
      <c r="AG9" s="168"/>
      <c r="AH9" s="168"/>
      <c r="AI9" s="168"/>
      <c r="AJ9" s="168"/>
      <c r="AK9" s="168"/>
      <c r="AL9" s="168"/>
      <c r="AM9" s="168"/>
      <c r="AN9" s="168"/>
      <c r="AO9" s="168"/>
      <c r="AP9" s="168"/>
      <c r="AQ9" s="168"/>
      <c r="AR9" s="168"/>
      <c r="AS9" s="168"/>
      <c r="AT9" s="168"/>
      <c r="AU9" s="168"/>
      <c r="AV9" s="168"/>
      <c r="AW9" s="168"/>
      <c r="AX9" s="168"/>
      <c r="AY9" s="168"/>
      <c r="AZ9" s="74"/>
    </row>
    <row r="10" spans="1:52" ht="25" x14ac:dyDescent="0.25">
      <c r="A10" s="72" t="s">
        <v>6</v>
      </c>
      <c r="B10" s="74" t="s">
        <v>460</v>
      </c>
      <c r="C10" s="74"/>
      <c r="D10" s="168"/>
      <c r="E10" s="168"/>
      <c r="F10" s="168"/>
      <c r="G10" s="168"/>
      <c r="H10" s="168"/>
      <c r="I10" s="168"/>
      <c r="J10" s="168"/>
      <c r="K10" s="168"/>
      <c r="L10" s="168"/>
      <c r="M10" s="168"/>
      <c r="N10" s="168"/>
      <c r="O10" s="168"/>
      <c r="P10" s="168"/>
      <c r="Q10" s="168"/>
      <c r="R10" s="168"/>
      <c r="S10" s="168"/>
      <c r="T10" s="168"/>
      <c r="U10" s="168"/>
      <c r="V10" s="168"/>
      <c r="W10" s="168"/>
      <c r="X10" s="168"/>
      <c r="Y10" s="168"/>
      <c r="Z10" s="168"/>
      <c r="AA10" s="168"/>
      <c r="AB10" s="168"/>
      <c r="AC10" s="168"/>
      <c r="AD10" s="168"/>
      <c r="AE10" s="168"/>
      <c r="AF10" s="168"/>
      <c r="AG10" s="168"/>
      <c r="AH10" s="168"/>
      <c r="AI10" s="168"/>
      <c r="AJ10" s="168"/>
      <c r="AK10" s="168"/>
      <c r="AL10" s="168"/>
      <c r="AM10" s="168"/>
      <c r="AN10" s="168"/>
      <c r="AO10" s="168"/>
      <c r="AP10" s="168"/>
      <c r="AQ10" s="168"/>
      <c r="AR10" s="168"/>
      <c r="AS10" s="168"/>
      <c r="AT10" s="168"/>
      <c r="AU10" s="168"/>
      <c r="AV10" s="168"/>
      <c r="AW10" s="168"/>
      <c r="AX10" s="168"/>
      <c r="AY10" s="168"/>
      <c r="AZ10" s="74"/>
    </row>
    <row r="11" spans="1:52" x14ac:dyDescent="0.25">
      <c r="A11" s="72" t="s">
        <v>277</v>
      </c>
      <c r="B11" s="74" t="s">
        <v>424</v>
      </c>
      <c r="C11" s="74"/>
      <c r="D11" s="168"/>
      <c r="E11" s="168"/>
      <c r="F11" s="168"/>
      <c r="G11" s="168"/>
      <c r="H11" s="168"/>
      <c r="I11" s="168"/>
      <c r="J11" s="168"/>
      <c r="K11" s="168"/>
      <c r="L11" s="168"/>
      <c r="M11" s="168"/>
      <c r="N11" s="168"/>
      <c r="O11" s="168"/>
      <c r="P11" s="168"/>
      <c r="Q11" s="168"/>
      <c r="R11" s="168"/>
      <c r="S11" s="168"/>
      <c r="T11" s="168"/>
      <c r="U11" s="168"/>
      <c r="V11" s="168"/>
      <c r="W11" s="168"/>
      <c r="X11" s="168"/>
      <c r="Y11" s="168"/>
      <c r="Z11" s="168"/>
      <c r="AA11" s="168"/>
      <c r="AB11" s="168"/>
      <c r="AC11" s="168"/>
      <c r="AD11" s="168"/>
      <c r="AE11" s="168"/>
      <c r="AF11" s="168"/>
      <c r="AG11" s="168"/>
      <c r="AH11" s="168"/>
      <c r="AI11" s="168"/>
      <c r="AJ11" s="168"/>
      <c r="AK11" s="168"/>
      <c r="AL11" s="168"/>
      <c r="AM11" s="168"/>
      <c r="AN11" s="168"/>
      <c r="AO11" s="168"/>
      <c r="AP11" s="168"/>
      <c r="AQ11" s="168"/>
      <c r="AR11" s="168"/>
      <c r="AS11" s="168"/>
      <c r="AT11" s="168"/>
      <c r="AU11" s="168"/>
      <c r="AV11" s="168"/>
      <c r="AW11" s="168"/>
      <c r="AX11" s="168"/>
      <c r="AY11" s="168"/>
      <c r="AZ11" s="74"/>
    </row>
    <row r="12" spans="1:52" x14ac:dyDescent="0.25">
      <c r="A12" s="72" t="s">
        <v>278</v>
      </c>
      <c r="B12" s="74" t="s">
        <v>467</v>
      </c>
      <c r="C12" s="74"/>
      <c r="D12" s="168"/>
      <c r="E12" s="168"/>
      <c r="F12" s="168"/>
      <c r="G12" s="168"/>
      <c r="H12" s="168"/>
      <c r="I12" s="168"/>
      <c r="J12" s="168"/>
      <c r="K12" s="168"/>
      <c r="L12" s="168"/>
      <c r="M12" s="168"/>
      <c r="N12" s="168"/>
      <c r="O12" s="168"/>
      <c r="P12" s="168"/>
      <c r="Q12" s="168"/>
      <c r="R12" s="168"/>
      <c r="S12" s="168"/>
      <c r="T12" s="168"/>
      <c r="U12" s="168"/>
      <c r="V12" s="168"/>
      <c r="W12" s="168"/>
      <c r="X12" s="168"/>
      <c r="Y12" s="168"/>
      <c r="Z12" s="168"/>
      <c r="AA12" s="168"/>
      <c r="AB12" s="168"/>
      <c r="AC12" s="168"/>
      <c r="AD12" s="168"/>
      <c r="AE12" s="168"/>
      <c r="AF12" s="168"/>
      <c r="AG12" s="168"/>
      <c r="AH12" s="168"/>
      <c r="AI12" s="168"/>
      <c r="AJ12" s="168"/>
      <c r="AK12" s="168"/>
      <c r="AL12" s="168"/>
      <c r="AM12" s="168"/>
      <c r="AN12" s="168"/>
      <c r="AO12" s="168"/>
      <c r="AP12" s="168"/>
      <c r="AQ12" s="168"/>
      <c r="AR12" s="168"/>
      <c r="AS12" s="168"/>
      <c r="AT12" s="168"/>
      <c r="AU12" s="168"/>
      <c r="AV12" s="168"/>
      <c r="AW12" s="168"/>
      <c r="AX12" s="168"/>
      <c r="AY12" s="168"/>
      <c r="AZ12" s="74"/>
    </row>
    <row r="13" spans="1:52" x14ac:dyDescent="0.25">
      <c r="A13" s="72" t="s">
        <v>618</v>
      </c>
      <c r="B13" s="74">
        <v>0</v>
      </c>
      <c r="C13" s="74"/>
      <c r="D13" s="168"/>
      <c r="E13" s="168"/>
      <c r="F13" s="168"/>
      <c r="G13" s="168"/>
      <c r="H13" s="168"/>
      <c r="I13" s="168"/>
      <c r="J13" s="168"/>
      <c r="K13" s="168"/>
      <c r="L13" s="168"/>
      <c r="M13" s="168"/>
      <c r="N13" s="168"/>
      <c r="O13" s="168"/>
      <c r="P13" s="168"/>
      <c r="Q13" s="168"/>
      <c r="R13" s="168"/>
      <c r="S13" s="168"/>
      <c r="T13" s="168"/>
      <c r="U13" s="168"/>
      <c r="V13" s="168"/>
      <c r="W13" s="168"/>
      <c r="X13" s="168"/>
      <c r="Y13" s="168"/>
      <c r="Z13" s="168"/>
      <c r="AA13" s="168"/>
      <c r="AB13" s="168"/>
      <c r="AC13" s="168"/>
      <c r="AD13" s="168"/>
      <c r="AE13" s="168"/>
      <c r="AF13" s="168"/>
      <c r="AG13" s="168"/>
      <c r="AH13" s="168"/>
      <c r="AI13" s="168"/>
      <c r="AJ13" s="168"/>
      <c r="AK13" s="168"/>
      <c r="AL13" s="168"/>
      <c r="AM13" s="168"/>
      <c r="AN13" s="168"/>
      <c r="AO13" s="168"/>
      <c r="AP13" s="168"/>
      <c r="AQ13" s="168"/>
      <c r="AR13" s="168"/>
      <c r="AS13" s="168"/>
      <c r="AT13" s="168"/>
      <c r="AU13" s="168"/>
      <c r="AV13" s="168"/>
      <c r="AW13" s="168"/>
      <c r="AX13" s="168"/>
      <c r="AY13" s="168"/>
      <c r="AZ13" s="74"/>
    </row>
    <row r="14" spans="1:52" x14ac:dyDescent="0.25">
      <c r="A14" s="72" t="s">
        <v>280</v>
      </c>
      <c r="B14" s="74">
        <v>336</v>
      </c>
      <c r="C14" s="74"/>
      <c r="D14" s="168"/>
      <c r="E14" s="168"/>
      <c r="F14" s="168"/>
      <c r="G14" s="168"/>
      <c r="H14" s="168"/>
      <c r="I14" s="168"/>
      <c r="J14" s="168"/>
      <c r="K14" s="168"/>
      <c r="L14" s="168"/>
      <c r="M14" s="168"/>
      <c r="N14" s="168"/>
      <c r="O14" s="168"/>
      <c r="P14" s="168"/>
      <c r="Q14" s="168"/>
      <c r="R14" s="168"/>
      <c r="S14" s="168"/>
      <c r="T14" s="168"/>
      <c r="U14" s="168"/>
      <c r="V14" s="168"/>
      <c r="W14" s="168"/>
      <c r="X14" s="168"/>
      <c r="Y14" s="168"/>
      <c r="Z14" s="168"/>
      <c r="AA14" s="168"/>
      <c r="AB14" s="168"/>
      <c r="AC14" s="168"/>
      <c r="AD14" s="168"/>
      <c r="AE14" s="168"/>
      <c r="AF14" s="168"/>
      <c r="AG14" s="168"/>
      <c r="AH14" s="168"/>
      <c r="AI14" s="168"/>
      <c r="AJ14" s="168"/>
      <c r="AK14" s="168"/>
      <c r="AL14" s="168"/>
      <c r="AM14" s="168"/>
      <c r="AN14" s="168"/>
      <c r="AO14" s="168"/>
      <c r="AP14" s="168"/>
      <c r="AQ14" s="168"/>
      <c r="AR14" s="168"/>
      <c r="AS14" s="168"/>
      <c r="AT14" s="168"/>
      <c r="AU14" s="168"/>
      <c r="AV14" s="168"/>
      <c r="AW14" s="168"/>
      <c r="AX14" s="168"/>
      <c r="AY14" s="168"/>
      <c r="AZ14" s="74"/>
    </row>
    <row r="15" spans="1:52" x14ac:dyDescent="0.25">
      <c r="A15" s="72" t="s">
        <v>621</v>
      </c>
      <c r="B15" s="74">
        <v>336</v>
      </c>
      <c r="C15" s="74"/>
      <c r="D15" s="168"/>
      <c r="E15" s="168"/>
      <c r="F15" s="168"/>
      <c r="G15" s="168"/>
      <c r="H15" s="168"/>
      <c r="I15" s="168"/>
      <c r="J15" s="168"/>
      <c r="K15" s="168"/>
      <c r="L15" s="168"/>
      <c r="M15" s="168"/>
      <c r="N15" s="168"/>
      <c r="O15" s="168"/>
      <c r="P15" s="168"/>
      <c r="Q15" s="168"/>
      <c r="R15" s="168"/>
      <c r="S15" s="168"/>
      <c r="T15" s="168"/>
      <c r="U15" s="168"/>
      <c r="V15" s="168"/>
      <c r="W15" s="168"/>
      <c r="X15" s="168"/>
      <c r="Y15" s="168"/>
      <c r="Z15" s="168"/>
      <c r="AA15" s="168"/>
      <c r="AB15" s="168"/>
      <c r="AC15" s="168"/>
      <c r="AD15" s="168"/>
      <c r="AE15" s="168"/>
      <c r="AF15" s="168"/>
      <c r="AG15" s="168"/>
      <c r="AH15" s="168"/>
      <c r="AI15" s="168"/>
      <c r="AJ15" s="168"/>
      <c r="AK15" s="168"/>
      <c r="AL15" s="168"/>
      <c r="AM15" s="168"/>
      <c r="AN15" s="168"/>
      <c r="AO15" s="168"/>
      <c r="AP15" s="168"/>
      <c r="AQ15" s="168"/>
      <c r="AR15" s="168"/>
      <c r="AS15" s="168"/>
      <c r="AT15" s="168"/>
      <c r="AU15" s="168"/>
      <c r="AV15" s="168"/>
      <c r="AW15" s="168"/>
      <c r="AX15" s="168"/>
      <c r="AY15" s="168"/>
      <c r="AZ15" s="74"/>
    </row>
    <row r="16" spans="1:52" x14ac:dyDescent="0.25">
      <c r="A16" s="72" t="s">
        <v>282</v>
      </c>
      <c r="B16" s="74" t="s">
        <v>471</v>
      </c>
      <c r="C16" s="74"/>
      <c r="D16" s="168"/>
      <c r="E16" s="168"/>
      <c r="F16" s="168"/>
      <c r="G16" s="168"/>
      <c r="H16" s="168"/>
      <c r="I16" s="168"/>
      <c r="J16" s="168"/>
      <c r="K16" s="168"/>
      <c r="L16" s="168"/>
      <c r="M16" s="168"/>
      <c r="N16" s="168"/>
      <c r="O16" s="168"/>
      <c r="P16" s="168"/>
      <c r="Q16" s="168"/>
      <c r="R16" s="168"/>
      <c r="S16" s="168"/>
      <c r="T16" s="168"/>
      <c r="U16" s="168"/>
      <c r="V16" s="168"/>
      <c r="W16" s="168"/>
      <c r="X16" s="168"/>
      <c r="Y16" s="168"/>
      <c r="Z16" s="168"/>
      <c r="AA16" s="168"/>
      <c r="AB16" s="168"/>
      <c r="AC16" s="168"/>
      <c r="AD16" s="168"/>
      <c r="AE16" s="168"/>
      <c r="AF16" s="168"/>
      <c r="AG16" s="168"/>
      <c r="AH16" s="168"/>
      <c r="AI16" s="168"/>
      <c r="AJ16" s="168"/>
      <c r="AK16" s="168"/>
      <c r="AL16" s="168"/>
      <c r="AM16" s="168"/>
      <c r="AN16" s="168"/>
      <c r="AO16" s="168"/>
      <c r="AP16" s="168"/>
      <c r="AQ16" s="168"/>
      <c r="AR16" s="168"/>
      <c r="AS16" s="168"/>
      <c r="AT16" s="168"/>
      <c r="AU16" s="168"/>
      <c r="AV16" s="168"/>
      <c r="AW16" s="168"/>
      <c r="AX16" s="168"/>
      <c r="AY16" s="168"/>
      <c r="AZ16" s="74"/>
    </row>
    <row r="17" spans="1:52" x14ac:dyDescent="0.25">
      <c r="A17" s="170" t="s">
        <v>693</v>
      </c>
      <c r="B17" s="180"/>
      <c r="C17" s="180"/>
      <c r="D17" s="168"/>
      <c r="E17" s="168"/>
      <c r="F17" s="168"/>
      <c r="G17" s="168"/>
      <c r="H17" s="168"/>
      <c r="I17" s="168"/>
      <c r="J17" s="168"/>
      <c r="K17" s="168"/>
      <c r="L17" s="168"/>
      <c r="M17" s="168"/>
      <c r="N17" s="168"/>
      <c r="O17" s="168"/>
      <c r="P17" s="168"/>
      <c r="Q17" s="168"/>
      <c r="R17" s="168"/>
      <c r="S17" s="168"/>
      <c r="T17" s="168"/>
      <c r="U17" s="168"/>
      <c r="V17" s="168"/>
      <c r="W17" s="168"/>
      <c r="X17" s="168"/>
      <c r="Y17" s="168"/>
      <c r="Z17" s="168"/>
      <c r="AA17" s="168"/>
      <c r="AB17" s="168"/>
      <c r="AC17" s="168"/>
      <c r="AD17" s="168"/>
      <c r="AE17" s="168"/>
      <c r="AF17" s="168"/>
      <c r="AG17" s="168"/>
      <c r="AH17" s="168"/>
      <c r="AI17" s="168"/>
      <c r="AJ17" s="168"/>
      <c r="AK17" s="168"/>
      <c r="AL17" s="168"/>
      <c r="AM17" s="168"/>
      <c r="AN17" s="168"/>
      <c r="AO17" s="168"/>
      <c r="AP17" s="168"/>
      <c r="AQ17" s="168"/>
      <c r="AR17" s="168"/>
      <c r="AS17" s="168"/>
      <c r="AT17" s="168"/>
      <c r="AU17" s="168"/>
      <c r="AV17" s="168"/>
      <c r="AW17" s="168"/>
      <c r="AX17" s="168"/>
      <c r="AY17" s="168"/>
      <c r="AZ17" s="74"/>
    </row>
    <row r="18" spans="1:52" x14ac:dyDescent="0.25">
      <c r="A18" s="72" t="s">
        <v>284</v>
      </c>
      <c r="B18" s="181" t="str">
        <f>"24 May 2023"</f>
        <v>24 May 2023</v>
      </c>
      <c r="C18" s="181"/>
      <c r="D18" s="168"/>
      <c r="E18" s="168"/>
      <c r="F18" s="168"/>
      <c r="G18" s="168"/>
      <c r="H18" s="168"/>
      <c r="I18" s="168"/>
      <c r="J18" s="168"/>
      <c r="K18" s="168"/>
      <c r="L18" s="168"/>
      <c r="M18" s="168"/>
      <c r="N18" s="168"/>
      <c r="O18" s="168"/>
      <c r="P18" s="168"/>
      <c r="Q18" s="168"/>
      <c r="R18" s="168"/>
      <c r="S18" s="168"/>
      <c r="T18" s="168"/>
      <c r="U18" s="168"/>
      <c r="V18" s="168"/>
      <c r="W18" s="168"/>
      <c r="X18" s="168"/>
      <c r="Y18" s="168"/>
      <c r="Z18" s="168"/>
      <c r="AA18" s="168"/>
      <c r="AB18" s="168"/>
      <c r="AC18" s="168"/>
      <c r="AD18" s="168"/>
      <c r="AE18" s="168"/>
      <c r="AF18" s="168"/>
      <c r="AG18" s="168"/>
      <c r="AH18" s="168"/>
      <c r="AI18" s="168"/>
      <c r="AJ18" s="168"/>
      <c r="AK18" s="168"/>
      <c r="AL18" s="168"/>
      <c r="AM18" s="168"/>
      <c r="AN18" s="168"/>
      <c r="AO18" s="168"/>
      <c r="AP18" s="168"/>
      <c r="AQ18" s="168"/>
      <c r="AR18" s="168"/>
      <c r="AS18" s="168"/>
      <c r="AT18" s="168"/>
      <c r="AU18" s="168"/>
      <c r="AV18" s="168"/>
      <c r="AW18" s="168"/>
      <c r="AX18" s="168"/>
      <c r="AY18" s="168"/>
      <c r="AZ18" s="74"/>
    </row>
    <row r="19" spans="1:52" x14ac:dyDescent="0.25">
      <c r="A19" s="72" t="s">
        <v>285</v>
      </c>
      <c r="B19" s="181"/>
      <c r="C19" s="181"/>
      <c r="D19" s="168"/>
      <c r="E19" s="168"/>
      <c r="F19" s="168"/>
      <c r="G19" s="168"/>
      <c r="H19" s="168"/>
      <c r="I19" s="168"/>
      <c r="J19" s="168"/>
      <c r="K19" s="168"/>
      <c r="L19" s="168"/>
      <c r="M19" s="168"/>
      <c r="N19" s="168"/>
      <c r="O19" s="168"/>
      <c r="P19" s="168"/>
      <c r="Q19" s="168"/>
      <c r="R19" s="168"/>
      <c r="S19" s="168"/>
      <c r="T19" s="168"/>
      <c r="U19" s="168"/>
      <c r="V19" s="168"/>
      <c r="W19" s="168"/>
      <c r="X19" s="168"/>
      <c r="Y19" s="168"/>
      <c r="Z19" s="168"/>
      <c r="AA19" s="168"/>
      <c r="AB19" s="168"/>
      <c r="AC19" s="168"/>
      <c r="AD19" s="168"/>
      <c r="AE19" s="168"/>
      <c r="AF19" s="168"/>
      <c r="AG19" s="168"/>
      <c r="AH19" s="168"/>
      <c r="AI19" s="168"/>
      <c r="AJ19" s="168"/>
      <c r="AK19" s="168"/>
      <c r="AL19" s="168"/>
      <c r="AM19" s="168"/>
      <c r="AN19" s="168"/>
      <c r="AO19" s="168"/>
      <c r="AP19" s="168"/>
      <c r="AQ19" s="168"/>
      <c r="AR19" s="168"/>
      <c r="AS19" s="168"/>
      <c r="AT19" s="168"/>
      <c r="AU19" s="168"/>
      <c r="AV19" s="168"/>
      <c r="AW19" s="168"/>
      <c r="AX19" s="168"/>
      <c r="AY19" s="168"/>
      <c r="AZ19" s="74"/>
    </row>
    <row r="20" spans="1:52" x14ac:dyDescent="0.25">
      <c r="A20" s="72" t="s">
        <v>286</v>
      </c>
      <c r="B20" s="74" t="s">
        <v>294</v>
      </c>
      <c r="C20" s="74"/>
      <c r="D20" s="168"/>
      <c r="E20" s="168"/>
      <c r="F20" s="168"/>
      <c r="G20" s="168"/>
      <c r="H20" s="168"/>
      <c r="I20" s="168"/>
      <c r="J20" s="168"/>
      <c r="K20" s="168"/>
      <c r="L20" s="168"/>
      <c r="M20" s="168"/>
      <c r="N20" s="168"/>
      <c r="O20" s="168"/>
      <c r="P20" s="168"/>
      <c r="Q20" s="168"/>
      <c r="R20" s="168"/>
      <c r="S20" s="168"/>
      <c r="T20" s="168"/>
      <c r="U20" s="168"/>
      <c r="V20" s="168"/>
      <c r="W20" s="168"/>
      <c r="X20" s="168"/>
      <c r="Y20" s="168"/>
      <c r="Z20" s="168"/>
      <c r="AA20" s="168"/>
      <c r="AB20" s="168"/>
      <c r="AC20" s="168"/>
      <c r="AD20" s="168"/>
      <c r="AE20" s="168"/>
      <c r="AF20" s="168"/>
      <c r="AG20" s="168"/>
      <c r="AH20" s="168"/>
      <c r="AI20" s="168"/>
      <c r="AJ20" s="168"/>
      <c r="AK20" s="168"/>
      <c r="AL20" s="168"/>
      <c r="AM20" s="168"/>
      <c r="AN20" s="168"/>
      <c r="AO20" s="168"/>
      <c r="AP20" s="168"/>
      <c r="AQ20" s="168"/>
      <c r="AR20" s="168"/>
      <c r="AS20" s="168"/>
      <c r="AT20" s="168"/>
      <c r="AU20" s="168"/>
      <c r="AV20" s="168"/>
      <c r="AW20" s="168"/>
      <c r="AX20" s="168"/>
      <c r="AY20" s="168"/>
      <c r="AZ20" s="74"/>
    </row>
    <row r="21" spans="1:52" x14ac:dyDescent="0.25">
      <c r="A21" s="72" t="s">
        <v>287</v>
      </c>
      <c r="B21" s="74" t="s">
        <v>295</v>
      </c>
      <c r="C21" s="74"/>
      <c r="D21" s="168"/>
      <c r="E21" s="168"/>
      <c r="F21" s="168"/>
      <c r="G21" s="168"/>
      <c r="H21" s="168"/>
      <c r="I21" s="168"/>
      <c r="J21" s="168"/>
      <c r="K21" s="168"/>
      <c r="L21" s="168"/>
      <c r="M21" s="168"/>
      <c r="N21" s="168"/>
      <c r="O21" s="168"/>
      <c r="P21" s="168"/>
      <c r="Q21" s="168"/>
      <c r="R21" s="168"/>
      <c r="S21" s="168"/>
      <c r="T21" s="168"/>
      <c r="U21" s="168"/>
      <c r="V21" s="168"/>
      <c r="W21" s="168"/>
      <c r="X21" s="168"/>
      <c r="Y21" s="168"/>
      <c r="Z21" s="168"/>
      <c r="AA21" s="168"/>
      <c r="AB21" s="168"/>
      <c r="AC21" s="168"/>
      <c r="AD21" s="168"/>
      <c r="AE21" s="168"/>
      <c r="AF21" s="168"/>
      <c r="AG21" s="168"/>
      <c r="AH21" s="168"/>
      <c r="AI21" s="168"/>
      <c r="AJ21" s="168"/>
      <c r="AK21" s="168"/>
      <c r="AL21" s="168"/>
      <c r="AM21" s="168"/>
      <c r="AN21" s="168"/>
      <c r="AO21" s="168"/>
      <c r="AP21" s="168"/>
      <c r="AQ21" s="168"/>
      <c r="AR21" s="168"/>
      <c r="AS21" s="168"/>
      <c r="AT21" s="168"/>
      <c r="AU21" s="168"/>
      <c r="AV21" s="168"/>
      <c r="AW21" s="168"/>
      <c r="AX21" s="168"/>
      <c r="AY21" s="168"/>
      <c r="AZ21" s="74"/>
    </row>
    <row r="23" spans="1:52" x14ac:dyDescent="0.25">
      <c r="B23" s="84" t="str">
        <f>HYPERLINK("#'Factor List'!A1","Back to Factor List")</f>
        <v>Back to Factor List</v>
      </c>
    </row>
    <row r="24" spans="1:52" x14ac:dyDescent="0.25">
      <c r="B24" s="84" t="str">
        <f>HYPERLINK("#'Assumptions'!A1","Assumptions")</f>
        <v>Assumptions</v>
      </c>
    </row>
    <row r="26" spans="1:52" ht="13" x14ac:dyDescent="0.25">
      <c r="A26" s="80" t="s">
        <v>723</v>
      </c>
      <c r="B26" s="80">
        <v>0</v>
      </c>
      <c r="C26" s="80">
        <v>1</v>
      </c>
      <c r="D26" s="80">
        <v>2</v>
      </c>
      <c r="E26" s="80">
        <v>3</v>
      </c>
      <c r="F26" s="80">
        <v>4</v>
      </c>
      <c r="G26" s="80">
        <v>5</v>
      </c>
      <c r="H26" s="80">
        <v>6</v>
      </c>
      <c r="I26" s="80">
        <v>7</v>
      </c>
      <c r="J26" s="80">
        <v>8</v>
      </c>
      <c r="K26" s="80">
        <v>9</v>
      </c>
      <c r="L26" s="80">
        <v>10</v>
      </c>
      <c r="M26" s="80">
        <v>11</v>
      </c>
      <c r="N26" s="80">
        <v>12</v>
      </c>
      <c r="O26" s="80">
        <v>13</v>
      </c>
      <c r="P26" s="80">
        <v>14</v>
      </c>
      <c r="Q26" s="80">
        <v>15</v>
      </c>
      <c r="R26" s="80">
        <v>16</v>
      </c>
      <c r="S26" s="80">
        <v>17</v>
      </c>
      <c r="T26" s="80">
        <v>18</v>
      </c>
      <c r="U26" s="80">
        <v>19</v>
      </c>
      <c r="V26" s="80">
        <v>20</v>
      </c>
      <c r="W26" s="80">
        <v>21</v>
      </c>
      <c r="X26" s="80">
        <v>22</v>
      </c>
      <c r="Y26" s="80">
        <v>23</v>
      </c>
      <c r="Z26" s="80">
        <v>24</v>
      </c>
      <c r="AA26" s="80">
        <v>25</v>
      </c>
      <c r="AB26" s="80">
        <v>26</v>
      </c>
      <c r="AC26" s="80">
        <v>27</v>
      </c>
      <c r="AD26" s="80">
        <v>28</v>
      </c>
      <c r="AE26" s="80">
        <v>29</v>
      </c>
      <c r="AF26" s="80">
        <v>30</v>
      </c>
      <c r="AG26" s="80">
        <v>31</v>
      </c>
      <c r="AH26" s="80">
        <v>32</v>
      </c>
      <c r="AI26" s="80">
        <v>33</v>
      </c>
      <c r="AJ26" s="80">
        <v>34</v>
      </c>
      <c r="AK26" s="80">
        <v>35</v>
      </c>
      <c r="AL26" s="80">
        <v>36</v>
      </c>
      <c r="AM26" s="80">
        <v>37</v>
      </c>
      <c r="AN26" s="80">
        <v>38</v>
      </c>
      <c r="AO26" s="80">
        <v>39</v>
      </c>
      <c r="AP26" s="80">
        <v>40</v>
      </c>
      <c r="AQ26" s="80">
        <v>41</v>
      </c>
      <c r="AR26" s="80">
        <v>42</v>
      </c>
      <c r="AS26" s="80">
        <v>43</v>
      </c>
      <c r="AT26" s="80">
        <v>44</v>
      </c>
      <c r="AU26" s="80">
        <v>45</v>
      </c>
      <c r="AV26" s="80">
        <v>46</v>
      </c>
      <c r="AW26" s="80">
        <v>47</v>
      </c>
      <c r="AX26" s="80">
        <v>48</v>
      </c>
      <c r="AY26" s="80">
        <v>49</v>
      </c>
    </row>
    <row r="27" spans="1:52" x14ac:dyDescent="0.25">
      <c r="A27" s="81">
        <v>0</v>
      </c>
      <c r="B27" s="90">
        <v>1</v>
      </c>
      <c r="C27" s="90">
        <v>0.93899999999999995</v>
      </c>
      <c r="D27" s="90">
        <v>0.88400000000000001</v>
      </c>
      <c r="E27" s="90">
        <v>0.83399999999999996</v>
      </c>
      <c r="F27" s="90">
        <v>0.78900000000000003</v>
      </c>
      <c r="G27" s="90">
        <v>0.747</v>
      </c>
      <c r="H27" s="90">
        <v>0.71</v>
      </c>
      <c r="I27" s="90">
        <v>0.67500000000000004</v>
      </c>
      <c r="J27" s="90">
        <v>0.64300000000000002</v>
      </c>
      <c r="K27" s="90">
        <v>0.61399999999999999</v>
      </c>
      <c r="L27" s="90">
        <v>0.58699999999999997</v>
      </c>
      <c r="M27" s="90">
        <v>0.56200000000000006</v>
      </c>
      <c r="N27" s="90">
        <v>0.53900000000000003</v>
      </c>
      <c r="O27" s="90">
        <v>0.51700000000000002</v>
      </c>
      <c r="P27" s="90">
        <v>0.497</v>
      </c>
      <c r="Q27" s="90">
        <v>0.47899999999999998</v>
      </c>
      <c r="R27" s="90">
        <v>0.46200000000000002</v>
      </c>
      <c r="S27" s="90">
        <v>0.44700000000000001</v>
      </c>
      <c r="T27" s="90">
        <v>0.432</v>
      </c>
      <c r="U27" s="90">
        <v>0.41899999999999998</v>
      </c>
      <c r="V27" s="90">
        <v>0.40600000000000003</v>
      </c>
      <c r="W27" s="90">
        <v>0.39500000000000002</v>
      </c>
      <c r="X27" s="90">
        <v>0.38400000000000001</v>
      </c>
      <c r="Y27" s="90">
        <v>0.373</v>
      </c>
      <c r="Z27" s="90">
        <v>0.36399999999999999</v>
      </c>
      <c r="AA27" s="90">
        <v>0.35499999999999998</v>
      </c>
      <c r="AB27" s="90">
        <v>0.34599999999999997</v>
      </c>
      <c r="AC27" s="90">
        <v>0.33800000000000002</v>
      </c>
      <c r="AD27" s="90">
        <v>0.33</v>
      </c>
      <c r="AE27" s="90">
        <v>0.32300000000000001</v>
      </c>
      <c r="AF27" s="90">
        <v>0.316</v>
      </c>
      <c r="AG27" s="90">
        <v>0.309</v>
      </c>
      <c r="AH27" s="90">
        <v>0.30199999999999999</v>
      </c>
      <c r="AI27" s="90">
        <v>0.29599999999999999</v>
      </c>
      <c r="AJ27" s="90">
        <v>0.28999999999999998</v>
      </c>
      <c r="AK27" s="90">
        <v>0.28499999999999998</v>
      </c>
      <c r="AL27" s="90">
        <v>0.27900000000000003</v>
      </c>
      <c r="AM27" s="90">
        <v>0.27400000000000002</v>
      </c>
      <c r="AN27" s="90">
        <v>0.26900000000000002</v>
      </c>
      <c r="AO27" s="90">
        <v>0.26400000000000001</v>
      </c>
      <c r="AP27" s="90">
        <v>0.26</v>
      </c>
      <c r="AQ27" s="90">
        <v>0.255</v>
      </c>
      <c r="AR27" s="90">
        <v>0.251</v>
      </c>
      <c r="AS27" s="90">
        <v>0.247</v>
      </c>
      <c r="AT27" s="90">
        <v>0.24299999999999999</v>
      </c>
      <c r="AU27" s="90">
        <v>0.23899999999999999</v>
      </c>
      <c r="AV27" s="90">
        <v>0.23499999999999999</v>
      </c>
      <c r="AW27" s="90">
        <v>0.23200000000000001</v>
      </c>
      <c r="AX27" s="90">
        <v>0.22800000000000001</v>
      </c>
      <c r="AY27" s="90">
        <v>0.22500000000000001</v>
      </c>
      <c r="AZ27" s="75"/>
    </row>
    <row r="28" spans="1:52" x14ac:dyDescent="0.25">
      <c r="A28" s="81">
        <v>1</v>
      </c>
      <c r="B28" s="90">
        <v>0.995</v>
      </c>
      <c r="C28" s="90">
        <v>0.93400000000000005</v>
      </c>
      <c r="D28" s="90">
        <v>0.88</v>
      </c>
      <c r="E28" s="90">
        <v>0.83</v>
      </c>
      <c r="F28" s="90">
        <v>0.78500000000000003</v>
      </c>
      <c r="G28" s="90">
        <v>0.74399999999999999</v>
      </c>
      <c r="H28" s="90">
        <v>0.70699999999999996</v>
      </c>
      <c r="I28" s="90">
        <v>0.67300000000000004</v>
      </c>
      <c r="J28" s="90">
        <v>0.64100000000000001</v>
      </c>
      <c r="K28" s="90">
        <v>0.61199999999999999</v>
      </c>
      <c r="L28" s="90">
        <v>0.58499999999999996</v>
      </c>
      <c r="M28" s="90">
        <v>0.56000000000000005</v>
      </c>
      <c r="N28" s="90">
        <v>0.53700000000000003</v>
      </c>
      <c r="O28" s="90">
        <v>0.51500000000000001</v>
      </c>
      <c r="P28" s="90">
        <v>0.496</v>
      </c>
      <c r="Q28" s="90">
        <v>0.47799999999999998</v>
      </c>
      <c r="R28" s="90">
        <v>0.46100000000000002</v>
      </c>
      <c r="S28" s="90">
        <v>0.44600000000000001</v>
      </c>
      <c r="T28" s="90">
        <v>0.43099999999999999</v>
      </c>
      <c r="U28" s="90">
        <v>0.41799999999999998</v>
      </c>
      <c r="V28" s="90">
        <v>0.40600000000000003</v>
      </c>
      <c r="W28" s="90">
        <v>0.39400000000000002</v>
      </c>
      <c r="X28" s="90">
        <v>0.38300000000000001</v>
      </c>
      <c r="Y28" s="90">
        <v>0.373</v>
      </c>
      <c r="Z28" s="90">
        <v>0.36299999999999999</v>
      </c>
      <c r="AA28" s="90">
        <v>0.35399999999999998</v>
      </c>
      <c r="AB28" s="90">
        <v>0.34499999999999997</v>
      </c>
      <c r="AC28" s="90">
        <v>0.33700000000000002</v>
      </c>
      <c r="AD28" s="90">
        <v>0.32900000000000001</v>
      </c>
      <c r="AE28" s="90">
        <v>0.32200000000000001</v>
      </c>
      <c r="AF28" s="90">
        <v>0.315</v>
      </c>
      <c r="AG28" s="90">
        <v>0.308</v>
      </c>
      <c r="AH28" s="90">
        <v>0.30199999999999999</v>
      </c>
      <c r="AI28" s="90">
        <v>0.29599999999999999</v>
      </c>
      <c r="AJ28" s="90">
        <v>0.28999999999999998</v>
      </c>
      <c r="AK28" s="90">
        <v>0.28399999999999997</v>
      </c>
      <c r="AL28" s="90">
        <v>0.27900000000000003</v>
      </c>
      <c r="AM28" s="90">
        <v>0.27400000000000002</v>
      </c>
      <c r="AN28" s="90">
        <v>0.26900000000000002</v>
      </c>
      <c r="AO28" s="90">
        <v>0.26400000000000001</v>
      </c>
      <c r="AP28" s="90">
        <v>0.25900000000000001</v>
      </c>
      <c r="AQ28" s="90">
        <v>0.255</v>
      </c>
      <c r="AR28" s="90">
        <v>0.251</v>
      </c>
      <c r="AS28" s="90">
        <v>0.247</v>
      </c>
      <c r="AT28" s="90">
        <v>0.24299999999999999</v>
      </c>
      <c r="AU28" s="90">
        <v>0.23899999999999999</v>
      </c>
      <c r="AV28" s="90">
        <v>0.23499999999999999</v>
      </c>
      <c r="AW28" s="90">
        <v>0.23100000000000001</v>
      </c>
      <c r="AX28" s="90">
        <v>0.22800000000000001</v>
      </c>
      <c r="AY28" s="90"/>
      <c r="AZ28" s="75"/>
    </row>
    <row r="29" spans="1:52" x14ac:dyDescent="0.25">
      <c r="A29" s="81">
        <v>2</v>
      </c>
      <c r="B29" s="90">
        <v>0.99</v>
      </c>
      <c r="C29" s="90">
        <v>0.93</v>
      </c>
      <c r="D29" s="90">
        <v>0.875</v>
      </c>
      <c r="E29" s="90">
        <v>0.82599999999999996</v>
      </c>
      <c r="F29" s="90">
        <v>0.78200000000000003</v>
      </c>
      <c r="G29" s="90">
        <v>0.74099999999999999</v>
      </c>
      <c r="H29" s="90">
        <v>0.70399999999999996</v>
      </c>
      <c r="I29" s="90">
        <v>0.67</v>
      </c>
      <c r="J29" s="90">
        <v>0.63800000000000001</v>
      </c>
      <c r="K29" s="90">
        <v>0.61</v>
      </c>
      <c r="L29" s="90">
        <v>0.58299999999999996</v>
      </c>
      <c r="M29" s="90">
        <v>0.55800000000000005</v>
      </c>
      <c r="N29" s="90">
        <v>0.53500000000000003</v>
      </c>
      <c r="O29" s="90">
        <v>0.51400000000000001</v>
      </c>
      <c r="P29" s="90">
        <v>0.49399999999999999</v>
      </c>
      <c r="Q29" s="90">
        <v>0.47599999999999998</v>
      </c>
      <c r="R29" s="90">
        <v>0.46</v>
      </c>
      <c r="S29" s="90">
        <v>0.44400000000000001</v>
      </c>
      <c r="T29" s="90">
        <v>0.43</v>
      </c>
      <c r="U29" s="90">
        <v>0.41699999999999998</v>
      </c>
      <c r="V29" s="90">
        <v>0.40500000000000003</v>
      </c>
      <c r="W29" s="90">
        <v>0.39300000000000002</v>
      </c>
      <c r="X29" s="90">
        <v>0.38200000000000001</v>
      </c>
      <c r="Y29" s="90">
        <v>0.372</v>
      </c>
      <c r="Z29" s="90">
        <v>0.36199999999999999</v>
      </c>
      <c r="AA29" s="90">
        <v>0.35299999999999998</v>
      </c>
      <c r="AB29" s="90">
        <v>0.34499999999999997</v>
      </c>
      <c r="AC29" s="90">
        <v>0.33600000000000002</v>
      </c>
      <c r="AD29" s="90">
        <v>0.32900000000000001</v>
      </c>
      <c r="AE29" s="90">
        <v>0.32100000000000001</v>
      </c>
      <c r="AF29" s="90">
        <v>0.314</v>
      </c>
      <c r="AG29" s="90">
        <v>0.308</v>
      </c>
      <c r="AH29" s="90">
        <v>0.30099999999999999</v>
      </c>
      <c r="AI29" s="90">
        <v>0.29499999999999998</v>
      </c>
      <c r="AJ29" s="90">
        <v>0.28899999999999998</v>
      </c>
      <c r="AK29" s="90">
        <v>0.28399999999999997</v>
      </c>
      <c r="AL29" s="90">
        <v>0.27900000000000003</v>
      </c>
      <c r="AM29" s="90">
        <v>0.27300000000000002</v>
      </c>
      <c r="AN29" s="90">
        <v>0.26800000000000002</v>
      </c>
      <c r="AO29" s="90">
        <v>0.26400000000000001</v>
      </c>
      <c r="AP29" s="90">
        <v>0.25900000000000001</v>
      </c>
      <c r="AQ29" s="90">
        <v>0.255</v>
      </c>
      <c r="AR29" s="90">
        <v>0.25</v>
      </c>
      <c r="AS29" s="90">
        <v>0.246</v>
      </c>
      <c r="AT29" s="90">
        <v>0.24199999999999999</v>
      </c>
      <c r="AU29" s="90">
        <v>0.23799999999999999</v>
      </c>
      <c r="AV29" s="90">
        <v>0.23499999999999999</v>
      </c>
      <c r="AW29" s="90">
        <v>0.23100000000000001</v>
      </c>
      <c r="AX29" s="90">
        <v>0.22700000000000001</v>
      </c>
      <c r="AY29" s="90"/>
      <c r="AZ29" s="75"/>
    </row>
    <row r="30" spans="1:52" x14ac:dyDescent="0.25">
      <c r="A30" s="81">
        <v>3</v>
      </c>
      <c r="B30" s="90">
        <v>0.98499999999999999</v>
      </c>
      <c r="C30" s="90">
        <v>0.92500000000000004</v>
      </c>
      <c r="D30" s="90">
        <v>0.871</v>
      </c>
      <c r="E30" s="90">
        <v>0.82299999999999995</v>
      </c>
      <c r="F30" s="90">
        <v>0.77800000000000002</v>
      </c>
      <c r="G30" s="90">
        <v>0.73799999999999999</v>
      </c>
      <c r="H30" s="90">
        <v>0.70099999999999996</v>
      </c>
      <c r="I30" s="90">
        <v>0.66700000000000004</v>
      </c>
      <c r="J30" s="90">
        <v>0.63600000000000001</v>
      </c>
      <c r="K30" s="90">
        <v>0.60699999999999998</v>
      </c>
      <c r="L30" s="90">
        <v>0.58099999999999996</v>
      </c>
      <c r="M30" s="90">
        <v>0.55600000000000005</v>
      </c>
      <c r="N30" s="90">
        <v>0.53300000000000003</v>
      </c>
      <c r="O30" s="90">
        <v>0.51200000000000001</v>
      </c>
      <c r="P30" s="90">
        <v>0.49299999999999999</v>
      </c>
      <c r="Q30" s="90">
        <v>0.47499999999999998</v>
      </c>
      <c r="R30" s="90">
        <v>0.45800000000000002</v>
      </c>
      <c r="S30" s="90">
        <v>0.443</v>
      </c>
      <c r="T30" s="90">
        <v>0.42899999999999999</v>
      </c>
      <c r="U30" s="90">
        <v>0.41599999999999998</v>
      </c>
      <c r="V30" s="90">
        <v>0.40400000000000003</v>
      </c>
      <c r="W30" s="90">
        <v>0.39200000000000002</v>
      </c>
      <c r="X30" s="90">
        <v>0.38100000000000001</v>
      </c>
      <c r="Y30" s="90">
        <v>0.371</v>
      </c>
      <c r="Z30" s="90">
        <v>0.36099999999999999</v>
      </c>
      <c r="AA30" s="90">
        <v>0.35199999999999998</v>
      </c>
      <c r="AB30" s="90">
        <v>0.34399999999999997</v>
      </c>
      <c r="AC30" s="90">
        <v>0.33600000000000002</v>
      </c>
      <c r="AD30" s="90">
        <v>0.32800000000000001</v>
      </c>
      <c r="AE30" s="90">
        <v>0.32100000000000001</v>
      </c>
      <c r="AF30" s="90">
        <v>0.314</v>
      </c>
      <c r="AG30" s="90">
        <v>0.307</v>
      </c>
      <c r="AH30" s="90">
        <v>0.30099999999999999</v>
      </c>
      <c r="AI30" s="90">
        <v>0.29499999999999998</v>
      </c>
      <c r="AJ30" s="90">
        <v>0.28899999999999998</v>
      </c>
      <c r="AK30" s="90">
        <v>0.28299999999999997</v>
      </c>
      <c r="AL30" s="90">
        <v>0.27800000000000002</v>
      </c>
      <c r="AM30" s="90">
        <v>0.27300000000000002</v>
      </c>
      <c r="AN30" s="90">
        <v>0.26800000000000002</v>
      </c>
      <c r="AO30" s="90">
        <v>0.26300000000000001</v>
      </c>
      <c r="AP30" s="90">
        <v>0.25900000000000001</v>
      </c>
      <c r="AQ30" s="90">
        <v>0.254</v>
      </c>
      <c r="AR30" s="90">
        <v>0.25</v>
      </c>
      <c r="AS30" s="90">
        <v>0.246</v>
      </c>
      <c r="AT30" s="90">
        <v>0.24199999999999999</v>
      </c>
      <c r="AU30" s="90">
        <v>0.23799999999999999</v>
      </c>
      <c r="AV30" s="90">
        <v>0.23400000000000001</v>
      </c>
      <c r="AW30" s="90">
        <v>0.23100000000000001</v>
      </c>
      <c r="AX30" s="90">
        <v>0.22700000000000001</v>
      </c>
      <c r="AY30" s="90"/>
      <c r="AZ30" s="75"/>
    </row>
    <row r="31" spans="1:52" x14ac:dyDescent="0.25">
      <c r="A31" s="81">
        <v>4</v>
      </c>
      <c r="B31" s="90">
        <v>0.98</v>
      </c>
      <c r="C31" s="90">
        <v>0.92100000000000004</v>
      </c>
      <c r="D31" s="90">
        <v>0.86699999999999999</v>
      </c>
      <c r="E31" s="90">
        <v>0.81899999999999995</v>
      </c>
      <c r="F31" s="90">
        <v>0.77500000000000002</v>
      </c>
      <c r="G31" s="90">
        <v>0.73499999999999999</v>
      </c>
      <c r="H31" s="90">
        <v>0.69799999999999995</v>
      </c>
      <c r="I31" s="90">
        <v>0.66500000000000004</v>
      </c>
      <c r="J31" s="90">
        <v>0.63400000000000001</v>
      </c>
      <c r="K31" s="90">
        <v>0.60499999999999998</v>
      </c>
      <c r="L31" s="90">
        <v>0.57899999999999996</v>
      </c>
      <c r="M31" s="90">
        <v>0.55400000000000005</v>
      </c>
      <c r="N31" s="90">
        <v>0.53100000000000003</v>
      </c>
      <c r="O31" s="90">
        <v>0.51</v>
      </c>
      <c r="P31" s="90">
        <v>0.49099999999999999</v>
      </c>
      <c r="Q31" s="90">
        <v>0.47299999999999998</v>
      </c>
      <c r="R31" s="90">
        <v>0.45700000000000002</v>
      </c>
      <c r="S31" s="90">
        <v>0.442</v>
      </c>
      <c r="T31" s="90">
        <v>0.42799999999999999</v>
      </c>
      <c r="U31" s="90">
        <v>0.41499999999999998</v>
      </c>
      <c r="V31" s="90">
        <v>0.40300000000000002</v>
      </c>
      <c r="W31" s="90">
        <v>0.39100000000000001</v>
      </c>
      <c r="X31" s="90">
        <v>0.38</v>
      </c>
      <c r="Y31" s="90">
        <v>0.37</v>
      </c>
      <c r="Z31" s="90">
        <v>0.36099999999999999</v>
      </c>
      <c r="AA31" s="90">
        <v>0.35199999999999998</v>
      </c>
      <c r="AB31" s="90">
        <v>0.34300000000000003</v>
      </c>
      <c r="AC31" s="90">
        <v>0.33500000000000002</v>
      </c>
      <c r="AD31" s="90">
        <v>0.32700000000000001</v>
      </c>
      <c r="AE31" s="90">
        <v>0.32</v>
      </c>
      <c r="AF31" s="90">
        <v>0.313</v>
      </c>
      <c r="AG31" s="90">
        <v>0.307</v>
      </c>
      <c r="AH31" s="90">
        <v>0.3</v>
      </c>
      <c r="AI31" s="90">
        <v>0.29399999999999998</v>
      </c>
      <c r="AJ31" s="90">
        <v>0.28899999999999998</v>
      </c>
      <c r="AK31" s="90">
        <v>0.28299999999999997</v>
      </c>
      <c r="AL31" s="90">
        <v>0.27800000000000002</v>
      </c>
      <c r="AM31" s="90">
        <v>0.27300000000000002</v>
      </c>
      <c r="AN31" s="90">
        <v>0.26800000000000002</v>
      </c>
      <c r="AO31" s="90">
        <v>0.26300000000000001</v>
      </c>
      <c r="AP31" s="90">
        <v>0.25800000000000001</v>
      </c>
      <c r="AQ31" s="90">
        <v>0.254</v>
      </c>
      <c r="AR31" s="90">
        <v>0.25</v>
      </c>
      <c r="AS31" s="90">
        <v>0.246</v>
      </c>
      <c r="AT31" s="90">
        <v>0.24199999999999999</v>
      </c>
      <c r="AU31" s="90">
        <v>0.23799999999999999</v>
      </c>
      <c r="AV31" s="90">
        <v>0.23400000000000001</v>
      </c>
      <c r="AW31" s="90">
        <v>0.23</v>
      </c>
      <c r="AX31" s="90">
        <v>0.22700000000000001</v>
      </c>
      <c r="AY31" s="90"/>
      <c r="AZ31" s="75"/>
    </row>
    <row r="32" spans="1:52" x14ac:dyDescent="0.25">
      <c r="A32" s="81">
        <v>5</v>
      </c>
      <c r="B32" s="90">
        <v>0.97499999999999998</v>
      </c>
      <c r="C32" s="90">
        <v>0.91600000000000004</v>
      </c>
      <c r="D32" s="90">
        <v>0.86299999999999999</v>
      </c>
      <c r="E32" s="90">
        <v>0.81499999999999995</v>
      </c>
      <c r="F32" s="90">
        <v>0.77100000000000002</v>
      </c>
      <c r="G32" s="90">
        <v>0.73199999999999998</v>
      </c>
      <c r="H32" s="90">
        <v>0.69499999999999995</v>
      </c>
      <c r="I32" s="90">
        <v>0.66200000000000003</v>
      </c>
      <c r="J32" s="90">
        <v>0.63100000000000001</v>
      </c>
      <c r="K32" s="90">
        <v>0.60299999999999998</v>
      </c>
      <c r="L32" s="90">
        <v>0.57599999999999996</v>
      </c>
      <c r="M32" s="90">
        <v>0.55200000000000005</v>
      </c>
      <c r="N32" s="90">
        <v>0.53</v>
      </c>
      <c r="O32" s="90">
        <v>0.50900000000000001</v>
      </c>
      <c r="P32" s="90">
        <v>0.49</v>
      </c>
      <c r="Q32" s="90">
        <v>0.47199999999999998</v>
      </c>
      <c r="R32" s="90">
        <v>0.45600000000000002</v>
      </c>
      <c r="S32" s="90">
        <v>0.441</v>
      </c>
      <c r="T32" s="90">
        <v>0.42699999999999999</v>
      </c>
      <c r="U32" s="90">
        <v>0.41399999999999998</v>
      </c>
      <c r="V32" s="90">
        <v>0.40200000000000002</v>
      </c>
      <c r="W32" s="90">
        <v>0.39</v>
      </c>
      <c r="X32" s="90">
        <v>0.38</v>
      </c>
      <c r="Y32" s="90">
        <v>0.36899999999999999</v>
      </c>
      <c r="Z32" s="90">
        <v>0.36</v>
      </c>
      <c r="AA32" s="90">
        <v>0.35099999999999998</v>
      </c>
      <c r="AB32" s="90">
        <v>0.34300000000000003</v>
      </c>
      <c r="AC32" s="90">
        <v>0.33400000000000002</v>
      </c>
      <c r="AD32" s="90">
        <v>0.32700000000000001</v>
      </c>
      <c r="AE32" s="90">
        <v>0.32</v>
      </c>
      <c r="AF32" s="90">
        <v>0.313</v>
      </c>
      <c r="AG32" s="90">
        <v>0.30599999999999999</v>
      </c>
      <c r="AH32" s="90">
        <v>0.3</v>
      </c>
      <c r="AI32" s="90">
        <v>0.29399999999999998</v>
      </c>
      <c r="AJ32" s="90">
        <v>0.28799999999999998</v>
      </c>
      <c r="AK32" s="90">
        <v>0.28299999999999997</v>
      </c>
      <c r="AL32" s="90">
        <v>0.27700000000000002</v>
      </c>
      <c r="AM32" s="90">
        <v>0.27200000000000002</v>
      </c>
      <c r="AN32" s="90">
        <v>0.26700000000000002</v>
      </c>
      <c r="AO32" s="90">
        <v>0.26300000000000001</v>
      </c>
      <c r="AP32" s="90">
        <v>0.25800000000000001</v>
      </c>
      <c r="AQ32" s="90">
        <v>0.254</v>
      </c>
      <c r="AR32" s="90">
        <v>0.249</v>
      </c>
      <c r="AS32" s="90">
        <v>0.245</v>
      </c>
      <c r="AT32" s="90">
        <v>0.24099999999999999</v>
      </c>
      <c r="AU32" s="90">
        <v>0.23699999999999999</v>
      </c>
      <c r="AV32" s="90">
        <v>0.23400000000000001</v>
      </c>
      <c r="AW32" s="90">
        <v>0.23</v>
      </c>
      <c r="AX32" s="90">
        <v>0.22700000000000001</v>
      </c>
      <c r="AY32" s="90"/>
      <c r="AZ32" s="75"/>
    </row>
    <row r="33" spans="1:52" x14ac:dyDescent="0.25">
      <c r="A33" s="81">
        <v>6</v>
      </c>
      <c r="B33" s="90">
        <v>0.96899999999999997</v>
      </c>
      <c r="C33" s="90">
        <v>0.91100000000000003</v>
      </c>
      <c r="D33" s="90">
        <v>0.85899999999999999</v>
      </c>
      <c r="E33" s="90">
        <v>0.81100000000000005</v>
      </c>
      <c r="F33" s="90">
        <v>0.76800000000000002</v>
      </c>
      <c r="G33" s="90">
        <v>0.72899999999999998</v>
      </c>
      <c r="H33" s="90">
        <v>0.69199999999999995</v>
      </c>
      <c r="I33" s="90">
        <v>0.65900000000000003</v>
      </c>
      <c r="J33" s="90">
        <v>0.629</v>
      </c>
      <c r="K33" s="90">
        <v>0.60099999999999998</v>
      </c>
      <c r="L33" s="90">
        <v>0.57399999999999995</v>
      </c>
      <c r="M33" s="90">
        <v>0.55000000000000004</v>
      </c>
      <c r="N33" s="90">
        <v>0.52800000000000002</v>
      </c>
      <c r="O33" s="90">
        <v>0.50700000000000001</v>
      </c>
      <c r="P33" s="90">
        <v>0.48799999999999999</v>
      </c>
      <c r="Q33" s="90">
        <v>0.47099999999999997</v>
      </c>
      <c r="R33" s="90">
        <v>0.45500000000000002</v>
      </c>
      <c r="S33" s="90">
        <v>0.44</v>
      </c>
      <c r="T33" s="90">
        <v>0.42599999999999999</v>
      </c>
      <c r="U33" s="90">
        <v>0.41299999999999998</v>
      </c>
      <c r="V33" s="90">
        <v>0.40100000000000002</v>
      </c>
      <c r="W33" s="90">
        <v>0.38900000000000001</v>
      </c>
      <c r="X33" s="90">
        <v>0.379</v>
      </c>
      <c r="Y33" s="90">
        <v>0.36899999999999999</v>
      </c>
      <c r="Z33" s="90">
        <v>0.35899999999999999</v>
      </c>
      <c r="AA33" s="90">
        <v>0.35</v>
      </c>
      <c r="AB33" s="90">
        <v>0.34200000000000003</v>
      </c>
      <c r="AC33" s="90">
        <v>0.33400000000000002</v>
      </c>
      <c r="AD33" s="90">
        <v>0.32600000000000001</v>
      </c>
      <c r="AE33" s="90">
        <v>0.31900000000000001</v>
      </c>
      <c r="AF33" s="90">
        <v>0.312</v>
      </c>
      <c r="AG33" s="90">
        <v>0.30599999999999999</v>
      </c>
      <c r="AH33" s="90">
        <v>0.29899999999999999</v>
      </c>
      <c r="AI33" s="90">
        <v>0.29299999999999998</v>
      </c>
      <c r="AJ33" s="90">
        <v>0.28799999999999998</v>
      </c>
      <c r="AK33" s="90">
        <v>0.28199999999999997</v>
      </c>
      <c r="AL33" s="90">
        <v>0.27700000000000002</v>
      </c>
      <c r="AM33" s="90">
        <v>0.27200000000000002</v>
      </c>
      <c r="AN33" s="90">
        <v>0.26700000000000002</v>
      </c>
      <c r="AO33" s="90">
        <v>0.26200000000000001</v>
      </c>
      <c r="AP33" s="90">
        <v>0.25800000000000001</v>
      </c>
      <c r="AQ33" s="90">
        <v>0.253</v>
      </c>
      <c r="AR33" s="90">
        <v>0.249</v>
      </c>
      <c r="AS33" s="90">
        <v>0.245</v>
      </c>
      <c r="AT33" s="90">
        <v>0.24099999999999999</v>
      </c>
      <c r="AU33" s="90">
        <v>0.23699999999999999</v>
      </c>
      <c r="AV33" s="90">
        <v>0.23300000000000001</v>
      </c>
      <c r="AW33" s="90">
        <v>0.23</v>
      </c>
      <c r="AX33" s="90">
        <v>0.22600000000000001</v>
      </c>
      <c r="AY33" s="90"/>
      <c r="AZ33" s="75"/>
    </row>
    <row r="34" spans="1:52" x14ac:dyDescent="0.25">
      <c r="A34" s="81">
        <v>7</v>
      </c>
      <c r="B34" s="90">
        <v>0.96399999999999997</v>
      </c>
      <c r="C34" s="90">
        <v>0.90700000000000003</v>
      </c>
      <c r="D34" s="90">
        <v>0.85499999999999998</v>
      </c>
      <c r="E34" s="90">
        <v>0.80800000000000005</v>
      </c>
      <c r="F34" s="90">
        <v>0.76500000000000001</v>
      </c>
      <c r="G34" s="90">
        <v>0.72499999999999998</v>
      </c>
      <c r="H34" s="90">
        <v>0.69</v>
      </c>
      <c r="I34" s="90">
        <v>0.65700000000000003</v>
      </c>
      <c r="J34" s="90">
        <v>0.626</v>
      </c>
      <c r="K34" s="90">
        <v>0.59799999999999998</v>
      </c>
      <c r="L34" s="90">
        <v>0.57199999999999995</v>
      </c>
      <c r="M34" s="90">
        <v>0.54800000000000004</v>
      </c>
      <c r="N34" s="90">
        <v>0.52600000000000002</v>
      </c>
      <c r="O34" s="90">
        <v>0.505</v>
      </c>
      <c r="P34" s="90">
        <v>0.48699999999999999</v>
      </c>
      <c r="Q34" s="90">
        <v>0.46899999999999997</v>
      </c>
      <c r="R34" s="90">
        <v>0.45300000000000001</v>
      </c>
      <c r="S34" s="90">
        <v>0.438</v>
      </c>
      <c r="T34" s="90">
        <v>0.42499999999999999</v>
      </c>
      <c r="U34" s="90">
        <v>0.41199999999999998</v>
      </c>
      <c r="V34" s="90">
        <v>0.4</v>
      </c>
      <c r="W34" s="90">
        <v>0.38800000000000001</v>
      </c>
      <c r="X34" s="90">
        <v>0.378</v>
      </c>
      <c r="Y34" s="90">
        <v>0.36799999999999999</v>
      </c>
      <c r="Z34" s="90">
        <v>0.35799999999999998</v>
      </c>
      <c r="AA34" s="90">
        <v>0.35</v>
      </c>
      <c r="AB34" s="90">
        <v>0.34100000000000003</v>
      </c>
      <c r="AC34" s="90">
        <v>0.33300000000000002</v>
      </c>
      <c r="AD34" s="90">
        <v>0.32600000000000001</v>
      </c>
      <c r="AE34" s="90">
        <v>0.318</v>
      </c>
      <c r="AF34" s="90">
        <v>0.312</v>
      </c>
      <c r="AG34" s="90">
        <v>0.30499999999999999</v>
      </c>
      <c r="AH34" s="90">
        <v>0.29899999999999999</v>
      </c>
      <c r="AI34" s="90">
        <v>0.29299999999999998</v>
      </c>
      <c r="AJ34" s="90">
        <v>0.28699999999999998</v>
      </c>
      <c r="AK34" s="90">
        <v>0.28199999999999997</v>
      </c>
      <c r="AL34" s="90">
        <v>0.27600000000000002</v>
      </c>
      <c r="AM34" s="90">
        <v>0.27100000000000002</v>
      </c>
      <c r="AN34" s="90">
        <v>0.26600000000000001</v>
      </c>
      <c r="AO34" s="90">
        <v>0.26200000000000001</v>
      </c>
      <c r="AP34" s="90">
        <v>0.25700000000000001</v>
      </c>
      <c r="AQ34" s="90">
        <v>0.253</v>
      </c>
      <c r="AR34" s="90">
        <v>0.249</v>
      </c>
      <c r="AS34" s="90">
        <v>0.245</v>
      </c>
      <c r="AT34" s="90">
        <v>0.24099999999999999</v>
      </c>
      <c r="AU34" s="90">
        <v>0.23699999999999999</v>
      </c>
      <c r="AV34" s="90">
        <v>0.23300000000000001</v>
      </c>
      <c r="AW34" s="90">
        <v>0.22900000000000001</v>
      </c>
      <c r="AX34" s="90">
        <v>0.22600000000000001</v>
      </c>
      <c r="AY34" s="90"/>
      <c r="AZ34" s="75"/>
    </row>
    <row r="35" spans="1:52" x14ac:dyDescent="0.25">
      <c r="A35" s="81">
        <v>8</v>
      </c>
      <c r="B35" s="90">
        <v>0.95899999999999996</v>
      </c>
      <c r="C35" s="90">
        <v>0.90200000000000002</v>
      </c>
      <c r="D35" s="90">
        <v>0.85099999999999998</v>
      </c>
      <c r="E35" s="90">
        <v>0.80400000000000005</v>
      </c>
      <c r="F35" s="90">
        <v>0.76100000000000001</v>
      </c>
      <c r="G35" s="90">
        <v>0.72199999999999998</v>
      </c>
      <c r="H35" s="90">
        <v>0.68700000000000006</v>
      </c>
      <c r="I35" s="90">
        <v>0.65400000000000003</v>
      </c>
      <c r="J35" s="90">
        <v>0.624</v>
      </c>
      <c r="K35" s="90">
        <v>0.59599999999999997</v>
      </c>
      <c r="L35" s="90">
        <v>0.56999999999999995</v>
      </c>
      <c r="M35" s="90">
        <v>0.54600000000000004</v>
      </c>
      <c r="N35" s="90">
        <v>0.52400000000000002</v>
      </c>
      <c r="O35" s="90">
        <v>0.504</v>
      </c>
      <c r="P35" s="90">
        <v>0.48499999999999999</v>
      </c>
      <c r="Q35" s="90">
        <v>0.46800000000000003</v>
      </c>
      <c r="R35" s="90">
        <v>0.45200000000000001</v>
      </c>
      <c r="S35" s="90">
        <v>0.437</v>
      </c>
      <c r="T35" s="90">
        <v>0.42299999999999999</v>
      </c>
      <c r="U35" s="90">
        <v>0.41099999999999998</v>
      </c>
      <c r="V35" s="90">
        <v>0.39900000000000002</v>
      </c>
      <c r="W35" s="90">
        <v>0.38700000000000001</v>
      </c>
      <c r="X35" s="90">
        <v>0.377</v>
      </c>
      <c r="Y35" s="90">
        <v>0.36699999999999999</v>
      </c>
      <c r="Z35" s="90">
        <v>0.35799999999999998</v>
      </c>
      <c r="AA35" s="90">
        <v>0.34899999999999998</v>
      </c>
      <c r="AB35" s="90">
        <v>0.34</v>
      </c>
      <c r="AC35" s="90">
        <v>0.33300000000000002</v>
      </c>
      <c r="AD35" s="90">
        <v>0.32500000000000001</v>
      </c>
      <c r="AE35" s="90">
        <v>0.318</v>
      </c>
      <c r="AF35" s="90">
        <v>0.311</v>
      </c>
      <c r="AG35" s="90">
        <v>0.30499999999999999</v>
      </c>
      <c r="AH35" s="90">
        <v>0.29799999999999999</v>
      </c>
      <c r="AI35" s="90">
        <v>0.29199999999999998</v>
      </c>
      <c r="AJ35" s="90">
        <v>0.28699999999999998</v>
      </c>
      <c r="AK35" s="90">
        <v>0.28100000000000003</v>
      </c>
      <c r="AL35" s="90">
        <v>0.27600000000000002</v>
      </c>
      <c r="AM35" s="90">
        <v>0.27100000000000002</v>
      </c>
      <c r="AN35" s="90">
        <v>0.26600000000000001</v>
      </c>
      <c r="AO35" s="90">
        <v>0.26100000000000001</v>
      </c>
      <c r="AP35" s="90">
        <v>0.25700000000000001</v>
      </c>
      <c r="AQ35" s="90">
        <v>0.253</v>
      </c>
      <c r="AR35" s="90">
        <v>0.248</v>
      </c>
      <c r="AS35" s="90">
        <v>0.24399999999999999</v>
      </c>
      <c r="AT35" s="90">
        <v>0.24</v>
      </c>
      <c r="AU35" s="90">
        <v>0.23599999999999999</v>
      </c>
      <c r="AV35" s="90">
        <v>0.23300000000000001</v>
      </c>
      <c r="AW35" s="90">
        <v>0.22900000000000001</v>
      </c>
      <c r="AX35" s="90">
        <v>0.22600000000000001</v>
      </c>
      <c r="AY35" s="90"/>
      <c r="AZ35" s="75"/>
    </row>
    <row r="36" spans="1:52" x14ac:dyDescent="0.25">
      <c r="A36" s="81">
        <v>9</v>
      </c>
      <c r="B36" s="90">
        <v>0.95399999999999996</v>
      </c>
      <c r="C36" s="90">
        <v>0.89800000000000002</v>
      </c>
      <c r="D36" s="90">
        <v>0.84599999999999997</v>
      </c>
      <c r="E36" s="90">
        <v>0.8</v>
      </c>
      <c r="F36" s="90">
        <v>0.75800000000000001</v>
      </c>
      <c r="G36" s="90">
        <v>0.71899999999999997</v>
      </c>
      <c r="H36" s="90">
        <v>0.68400000000000005</v>
      </c>
      <c r="I36" s="90">
        <v>0.65100000000000002</v>
      </c>
      <c r="J36" s="90">
        <v>0.621</v>
      </c>
      <c r="K36" s="90">
        <v>0.59399999999999997</v>
      </c>
      <c r="L36" s="90">
        <v>0.56799999999999995</v>
      </c>
      <c r="M36" s="90">
        <v>0.54400000000000004</v>
      </c>
      <c r="N36" s="90">
        <v>0.52200000000000002</v>
      </c>
      <c r="O36" s="90">
        <v>0.502</v>
      </c>
      <c r="P36" s="90">
        <v>0.48399999999999999</v>
      </c>
      <c r="Q36" s="90">
        <v>0.46700000000000003</v>
      </c>
      <c r="R36" s="90">
        <v>0.45100000000000001</v>
      </c>
      <c r="S36" s="90">
        <v>0.436</v>
      </c>
      <c r="T36" s="90">
        <v>0.42199999999999999</v>
      </c>
      <c r="U36" s="90">
        <v>0.41</v>
      </c>
      <c r="V36" s="90">
        <v>0.39800000000000002</v>
      </c>
      <c r="W36" s="90">
        <v>0.38700000000000001</v>
      </c>
      <c r="X36" s="90">
        <v>0.376</v>
      </c>
      <c r="Y36" s="90">
        <v>0.36599999999999999</v>
      </c>
      <c r="Z36" s="90">
        <v>0.35699999999999998</v>
      </c>
      <c r="AA36" s="90">
        <v>0.34799999999999998</v>
      </c>
      <c r="AB36" s="90">
        <v>0.34</v>
      </c>
      <c r="AC36" s="90">
        <v>0.33200000000000002</v>
      </c>
      <c r="AD36" s="90">
        <v>0.32400000000000001</v>
      </c>
      <c r="AE36" s="90">
        <v>0.317</v>
      </c>
      <c r="AF36" s="90">
        <v>0.31</v>
      </c>
      <c r="AG36" s="90">
        <v>0.30399999999999999</v>
      </c>
      <c r="AH36" s="90">
        <v>0.29799999999999999</v>
      </c>
      <c r="AI36" s="90">
        <v>0.29199999999999998</v>
      </c>
      <c r="AJ36" s="90">
        <v>0.28599999999999998</v>
      </c>
      <c r="AK36" s="90">
        <v>0.28100000000000003</v>
      </c>
      <c r="AL36" s="90">
        <v>0.27600000000000002</v>
      </c>
      <c r="AM36" s="90">
        <v>0.27</v>
      </c>
      <c r="AN36" s="90">
        <v>0.26600000000000001</v>
      </c>
      <c r="AO36" s="90">
        <v>0.26100000000000001</v>
      </c>
      <c r="AP36" s="90">
        <v>0.25600000000000001</v>
      </c>
      <c r="AQ36" s="90">
        <v>0.252</v>
      </c>
      <c r="AR36" s="90">
        <v>0.248</v>
      </c>
      <c r="AS36" s="90">
        <v>0.24399999999999999</v>
      </c>
      <c r="AT36" s="90">
        <v>0.24</v>
      </c>
      <c r="AU36" s="90">
        <v>0.23599999999999999</v>
      </c>
      <c r="AV36" s="90">
        <v>0.23200000000000001</v>
      </c>
      <c r="AW36" s="90">
        <v>0.22900000000000001</v>
      </c>
      <c r="AX36" s="90">
        <v>0.22500000000000001</v>
      </c>
      <c r="AY36" s="90"/>
      <c r="AZ36" s="75"/>
    </row>
    <row r="37" spans="1:52" x14ac:dyDescent="0.25">
      <c r="A37" s="81">
        <v>10</v>
      </c>
      <c r="B37" s="90">
        <v>0.94899999999999995</v>
      </c>
      <c r="C37" s="90">
        <v>0.89300000000000002</v>
      </c>
      <c r="D37" s="90">
        <v>0.84199999999999997</v>
      </c>
      <c r="E37" s="90">
        <v>0.79600000000000004</v>
      </c>
      <c r="F37" s="90">
        <v>0.754</v>
      </c>
      <c r="G37" s="90">
        <v>0.71599999999999997</v>
      </c>
      <c r="H37" s="90">
        <v>0.68100000000000005</v>
      </c>
      <c r="I37" s="90">
        <v>0.64900000000000002</v>
      </c>
      <c r="J37" s="90">
        <v>0.61899999999999999</v>
      </c>
      <c r="K37" s="90">
        <v>0.59099999999999997</v>
      </c>
      <c r="L37" s="90">
        <v>0.56599999999999995</v>
      </c>
      <c r="M37" s="90">
        <v>0.54200000000000004</v>
      </c>
      <c r="N37" s="90">
        <v>0.52100000000000002</v>
      </c>
      <c r="O37" s="90">
        <v>0.501</v>
      </c>
      <c r="P37" s="90">
        <v>0.48199999999999998</v>
      </c>
      <c r="Q37" s="90">
        <v>0.46500000000000002</v>
      </c>
      <c r="R37" s="90">
        <v>0.44900000000000001</v>
      </c>
      <c r="S37" s="90">
        <v>0.435</v>
      </c>
      <c r="T37" s="90">
        <v>0.42099999999999999</v>
      </c>
      <c r="U37" s="90">
        <v>0.40899999999999997</v>
      </c>
      <c r="V37" s="90">
        <v>0.39700000000000002</v>
      </c>
      <c r="W37" s="90">
        <v>0.38600000000000001</v>
      </c>
      <c r="X37" s="90">
        <v>0.375</v>
      </c>
      <c r="Y37" s="90">
        <v>0.36499999999999999</v>
      </c>
      <c r="Z37" s="90">
        <v>0.35599999999999998</v>
      </c>
      <c r="AA37" s="90">
        <v>0.34699999999999998</v>
      </c>
      <c r="AB37" s="90">
        <v>0.33900000000000002</v>
      </c>
      <c r="AC37" s="90">
        <v>0.33100000000000002</v>
      </c>
      <c r="AD37" s="90">
        <v>0.32400000000000001</v>
      </c>
      <c r="AE37" s="90">
        <v>0.317</v>
      </c>
      <c r="AF37" s="90">
        <v>0.31</v>
      </c>
      <c r="AG37" s="90">
        <v>0.30299999999999999</v>
      </c>
      <c r="AH37" s="90">
        <v>0.29699999999999999</v>
      </c>
      <c r="AI37" s="90">
        <v>0.29099999999999998</v>
      </c>
      <c r="AJ37" s="90">
        <v>0.28599999999999998</v>
      </c>
      <c r="AK37" s="90">
        <v>0.28000000000000003</v>
      </c>
      <c r="AL37" s="90">
        <v>0.27500000000000002</v>
      </c>
      <c r="AM37" s="90">
        <v>0.27</v>
      </c>
      <c r="AN37" s="90">
        <v>0.26500000000000001</v>
      </c>
      <c r="AO37" s="90">
        <v>0.26100000000000001</v>
      </c>
      <c r="AP37" s="90">
        <v>0.25600000000000001</v>
      </c>
      <c r="AQ37" s="90">
        <v>0.252</v>
      </c>
      <c r="AR37" s="90">
        <v>0.248</v>
      </c>
      <c r="AS37" s="90">
        <v>0.24399999999999999</v>
      </c>
      <c r="AT37" s="90">
        <v>0.24</v>
      </c>
      <c r="AU37" s="90">
        <v>0.23599999999999999</v>
      </c>
      <c r="AV37" s="90">
        <v>0.23200000000000001</v>
      </c>
      <c r="AW37" s="90">
        <v>0.22900000000000001</v>
      </c>
      <c r="AX37" s="90">
        <v>0.22500000000000001</v>
      </c>
      <c r="AY37" s="90"/>
      <c r="AZ37" s="75"/>
    </row>
    <row r="38" spans="1:52" x14ac:dyDescent="0.25">
      <c r="A38" s="81">
        <v>11</v>
      </c>
      <c r="B38" s="90">
        <v>0.94399999999999995</v>
      </c>
      <c r="C38" s="90">
        <v>0.88800000000000001</v>
      </c>
      <c r="D38" s="90">
        <v>0.83799999999999997</v>
      </c>
      <c r="E38" s="90">
        <v>0.79200000000000004</v>
      </c>
      <c r="F38" s="90">
        <v>0.751</v>
      </c>
      <c r="G38" s="90">
        <v>0.71299999999999997</v>
      </c>
      <c r="H38" s="90">
        <v>0.67800000000000005</v>
      </c>
      <c r="I38" s="90">
        <v>0.64600000000000002</v>
      </c>
      <c r="J38" s="90">
        <v>0.61699999999999999</v>
      </c>
      <c r="K38" s="90">
        <v>0.58899999999999997</v>
      </c>
      <c r="L38" s="90">
        <v>0.56399999999999995</v>
      </c>
      <c r="M38" s="90">
        <v>0.54</v>
      </c>
      <c r="N38" s="90">
        <v>0.51900000000000002</v>
      </c>
      <c r="O38" s="90">
        <v>0.499</v>
      </c>
      <c r="P38" s="90">
        <v>0.48099999999999998</v>
      </c>
      <c r="Q38" s="90">
        <v>0.46400000000000002</v>
      </c>
      <c r="R38" s="90">
        <v>0.44800000000000001</v>
      </c>
      <c r="S38" s="90">
        <v>0.434</v>
      </c>
      <c r="T38" s="90">
        <v>0.42</v>
      </c>
      <c r="U38" s="90">
        <v>0.40799999999999997</v>
      </c>
      <c r="V38" s="90">
        <v>0.39600000000000002</v>
      </c>
      <c r="W38" s="90">
        <v>0.38500000000000001</v>
      </c>
      <c r="X38" s="90">
        <v>0.374</v>
      </c>
      <c r="Y38" s="90">
        <v>0.36499999999999999</v>
      </c>
      <c r="Z38" s="90">
        <v>0.35499999999999998</v>
      </c>
      <c r="AA38" s="90">
        <v>0.34699999999999998</v>
      </c>
      <c r="AB38" s="90">
        <v>0.33800000000000002</v>
      </c>
      <c r="AC38" s="90">
        <v>0.33100000000000002</v>
      </c>
      <c r="AD38" s="90">
        <v>0.32300000000000001</v>
      </c>
      <c r="AE38" s="90">
        <v>0.316</v>
      </c>
      <c r="AF38" s="90">
        <v>0.309</v>
      </c>
      <c r="AG38" s="90">
        <v>0.30299999999999999</v>
      </c>
      <c r="AH38" s="90">
        <v>0.29699999999999999</v>
      </c>
      <c r="AI38" s="90">
        <v>0.29099999999999998</v>
      </c>
      <c r="AJ38" s="90">
        <v>0.28499999999999998</v>
      </c>
      <c r="AK38" s="90">
        <v>0.28000000000000003</v>
      </c>
      <c r="AL38" s="90">
        <v>0.27500000000000002</v>
      </c>
      <c r="AM38" s="90">
        <v>0.27</v>
      </c>
      <c r="AN38" s="90">
        <v>0.26500000000000001</v>
      </c>
      <c r="AO38" s="90">
        <v>0.26</v>
      </c>
      <c r="AP38" s="90">
        <v>0.25600000000000001</v>
      </c>
      <c r="AQ38" s="90">
        <v>0.251</v>
      </c>
      <c r="AR38" s="90">
        <v>0.247</v>
      </c>
      <c r="AS38" s="90">
        <v>0.24299999999999999</v>
      </c>
      <c r="AT38" s="90">
        <v>0.23899999999999999</v>
      </c>
      <c r="AU38" s="90">
        <v>0.23599999999999999</v>
      </c>
      <c r="AV38" s="90">
        <v>0.23200000000000001</v>
      </c>
      <c r="AW38" s="90">
        <v>0.22800000000000001</v>
      </c>
      <c r="AX38" s="90">
        <v>0.22500000000000001</v>
      </c>
      <c r="AY38" s="90"/>
      <c r="AZ38" s="75"/>
    </row>
    <row r="39" spans="1:52" x14ac:dyDescent="0.25">
      <c r="A39"/>
      <c r="B39"/>
    </row>
    <row r="40" spans="1:52" x14ac:dyDescent="0.25">
      <c r="A40"/>
      <c r="B40"/>
    </row>
    <row r="41" spans="1:52" x14ac:dyDescent="0.25">
      <c r="A41"/>
      <c r="B41"/>
    </row>
    <row r="42" spans="1:52" x14ac:dyDescent="0.25">
      <c r="A42"/>
      <c r="B42"/>
    </row>
    <row r="43" spans="1:52" x14ac:dyDescent="0.25">
      <c r="A43"/>
      <c r="B43"/>
    </row>
    <row r="44" spans="1:52" ht="39.65" customHeight="1" x14ac:dyDescent="0.25">
      <c r="A44"/>
      <c r="B44"/>
    </row>
    <row r="45" spans="1:52" x14ac:dyDescent="0.25">
      <c r="A45"/>
      <c r="B45"/>
    </row>
    <row r="46" spans="1:52" ht="27.65" customHeight="1" x14ac:dyDescent="0.25">
      <c r="A46"/>
      <c r="B46"/>
    </row>
    <row r="47" spans="1:52" x14ac:dyDescent="0.25">
      <c r="A47"/>
      <c r="B47"/>
    </row>
    <row r="48" spans="1:52"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row r="59" spans="1:2" x14ac:dyDescent="0.25">
      <c r="A59"/>
      <c r="B59"/>
    </row>
    <row r="60" spans="1:2" x14ac:dyDescent="0.25">
      <c r="A60"/>
      <c r="B60"/>
    </row>
    <row r="61" spans="1:2" x14ac:dyDescent="0.25">
      <c r="A61"/>
      <c r="B61"/>
    </row>
    <row r="62" spans="1:2" x14ac:dyDescent="0.25">
      <c r="A62"/>
      <c r="B62"/>
    </row>
    <row r="63" spans="1:2" x14ac:dyDescent="0.25">
      <c r="A63"/>
      <c r="B63"/>
    </row>
    <row r="64" spans="1:2" x14ac:dyDescent="0.25">
      <c r="A64"/>
      <c r="B64"/>
    </row>
    <row r="65" spans="1:2" x14ac:dyDescent="0.25">
      <c r="A65"/>
      <c r="B65"/>
    </row>
  </sheetData>
  <sheetProtection algorithmName="SHA-512" hashValue="Kn8DdKf36/ofbXXboNeBp8Hc0TqF6UGN3mawH5Bkmm30We5KSgYIBaRBB18az2z+r3At2+XAHXMWTpK/8sFNmA==" saltValue="mmwkMeh+SJFWZwzJdZmuRQ==" spinCount="100000" sheet="1" objects="1" scenarios="1"/>
  <conditionalFormatting sqref="A6:A21">
    <cfRule type="expression" dxfId="411" priority="15" stopIfTrue="1">
      <formula>MOD(ROW(),2)=0</formula>
    </cfRule>
    <cfRule type="expression" dxfId="410" priority="16" stopIfTrue="1">
      <formula>MOD(ROW(),2)&lt;&gt;0</formula>
    </cfRule>
  </conditionalFormatting>
  <conditionalFormatting sqref="A26:A38">
    <cfRule type="expression" dxfId="409" priority="7" stopIfTrue="1">
      <formula>MOD(ROW(),2)=0</formula>
    </cfRule>
    <cfRule type="expression" dxfId="408" priority="8" stopIfTrue="1">
      <formula>MOD(ROW(),2)&lt;&gt;0</formula>
    </cfRule>
  </conditionalFormatting>
  <conditionalFormatting sqref="B6:AZ21">
    <cfRule type="expression" dxfId="407" priority="1" stopIfTrue="1">
      <formula>MOD(ROW(),2)=0</formula>
    </cfRule>
    <cfRule type="expression" dxfId="406" priority="2" stopIfTrue="1">
      <formula>MOD(ROW(),2)&lt;&gt;0</formula>
    </cfRule>
  </conditionalFormatting>
  <conditionalFormatting sqref="B26:AZ38">
    <cfRule type="expression" dxfId="405" priority="9" stopIfTrue="1">
      <formula>MOD(ROW(),2)=0</formula>
    </cfRule>
    <cfRule type="expression" dxfId="404" priority="10"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codeName="Sheet99"/>
  <dimension ref="A1:L46"/>
  <sheetViews>
    <sheetView showGridLines="0" zoomScale="85" zoomScaleNormal="85" workbookViewId="0">
      <selection activeCell="I26" sqref="I26"/>
    </sheetView>
  </sheetViews>
  <sheetFormatPr defaultColWidth="10" defaultRowHeight="12.5" x14ac:dyDescent="0.25"/>
  <cols>
    <col min="1" max="1" width="31.54296875" style="27" customWidth="1"/>
    <col min="2" max="7" width="22.54296875" style="27" customWidth="1"/>
    <col min="8" max="16384" width="10" style="27"/>
  </cols>
  <sheetData>
    <row r="1" spans="1:12" ht="20" x14ac:dyDescent="0.4">
      <c r="A1" s="39" t="s">
        <v>0</v>
      </c>
      <c r="B1" s="40"/>
      <c r="C1" s="40"/>
      <c r="D1" s="40"/>
      <c r="E1" s="40"/>
      <c r="F1" s="40"/>
      <c r="G1" s="40"/>
      <c r="H1" s="40"/>
      <c r="L1" s="84"/>
    </row>
    <row r="2" spans="1:12" ht="15.5" x14ac:dyDescent="0.35">
      <c r="A2" s="41" t="str">
        <f>IF(title="&gt; Enter workbook title here","Enter workbook title in Cover sheet",title)</f>
        <v>Police_EW - Consolidated Factor Spreadsheet</v>
      </c>
      <c r="B2" s="42"/>
      <c r="C2" s="42"/>
      <c r="D2" s="42"/>
      <c r="E2" s="42"/>
      <c r="F2" s="42"/>
      <c r="G2" s="42"/>
      <c r="H2" s="42"/>
    </row>
    <row r="3" spans="1:12" ht="15.5" x14ac:dyDescent="0.35">
      <c r="A3" s="43" t="str">
        <f>TABLE_FACTOR_TYPE_1&amp;" - x-"&amp;TABLE_SERIES_NUMBER_1</f>
        <v>ERF - x-401</v>
      </c>
      <c r="B3" s="42"/>
      <c r="C3" s="42"/>
      <c r="D3" s="42"/>
      <c r="E3" s="42"/>
      <c r="F3" s="42"/>
      <c r="G3" s="42"/>
      <c r="H3" s="42"/>
    </row>
    <row r="6" spans="1:12" ht="13" x14ac:dyDescent="0.3">
      <c r="A6" s="78" t="s">
        <v>610</v>
      </c>
      <c r="B6" s="73" t="s">
        <v>611</v>
      </c>
      <c r="C6" s="73"/>
      <c r="D6" s="172"/>
      <c r="E6" s="172"/>
      <c r="F6" s="172"/>
      <c r="G6" s="172"/>
    </row>
    <row r="7" spans="1:12" x14ac:dyDescent="0.25">
      <c r="A7" s="79" t="s">
        <v>274</v>
      </c>
      <c r="B7" s="74" t="s">
        <v>72</v>
      </c>
      <c r="C7" s="74"/>
      <c r="D7" s="172"/>
      <c r="E7" s="172"/>
      <c r="F7" s="172"/>
      <c r="G7" s="172"/>
    </row>
    <row r="8" spans="1:12" x14ac:dyDescent="0.25">
      <c r="A8" s="79" t="s">
        <v>275</v>
      </c>
      <c r="B8" s="74">
        <v>2015</v>
      </c>
      <c r="C8" s="74"/>
      <c r="D8" s="172"/>
      <c r="E8" s="172"/>
      <c r="F8" s="172"/>
      <c r="G8" s="172"/>
    </row>
    <row r="9" spans="1:12" x14ac:dyDescent="0.25">
      <c r="A9" s="79" t="s">
        <v>276</v>
      </c>
      <c r="B9" s="74" t="s">
        <v>472</v>
      </c>
      <c r="C9" s="74"/>
      <c r="D9" s="172"/>
      <c r="E9" s="172"/>
      <c r="F9" s="172"/>
      <c r="G9" s="172"/>
    </row>
    <row r="10" spans="1:12" ht="25" x14ac:dyDescent="0.25">
      <c r="A10" s="79" t="s">
        <v>6</v>
      </c>
      <c r="B10" s="74" t="s">
        <v>473</v>
      </c>
      <c r="C10" s="74"/>
      <c r="D10" s="172"/>
      <c r="E10" s="172"/>
      <c r="F10" s="172"/>
      <c r="G10" s="172"/>
    </row>
    <row r="11" spans="1:12" x14ac:dyDescent="0.25">
      <c r="A11" s="79" t="s">
        <v>277</v>
      </c>
      <c r="B11" s="74" t="s">
        <v>424</v>
      </c>
      <c r="C11" s="74"/>
      <c r="D11" s="172"/>
      <c r="E11" s="172"/>
      <c r="F11" s="172"/>
      <c r="G11" s="172"/>
    </row>
    <row r="12" spans="1:12" x14ac:dyDescent="0.25">
      <c r="A12" s="79" t="s">
        <v>278</v>
      </c>
      <c r="B12" s="74" t="s">
        <v>474</v>
      </c>
      <c r="C12" s="74"/>
      <c r="D12" s="172"/>
      <c r="E12" s="172"/>
      <c r="F12" s="172"/>
      <c r="G12" s="172"/>
    </row>
    <row r="13" spans="1:12" x14ac:dyDescent="0.25">
      <c r="A13" s="79" t="s">
        <v>618</v>
      </c>
      <c r="B13" s="74">
        <v>0</v>
      </c>
      <c r="C13" s="74"/>
      <c r="D13" s="172"/>
      <c r="E13" s="172"/>
      <c r="F13" s="172"/>
      <c r="G13" s="172"/>
    </row>
    <row r="14" spans="1:12" x14ac:dyDescent="0.25">
      <c r="A14" s="79" t="s">
        <v>280</v>
      </c>
      <c r="B14" s="74">
        <v>401</v>
      </c>
      <c r="C14" s="74"/>
      <c r="D14" s="172"/>
      <c r="E14" s="172"/>
      <c r="F14" s="172"/>
      <c r="G14" s="172"/>
    </row>
    <row r="15" spans="1:12" x14ac:dyDescent="0.25">
      <c r="A15" s="79" t="s">
        <v>621</v>
      </c>
      <c r="B15" s="74">
        <v>401</v>
      </c>
      <c r="C15" s="74"/>
      <c r="D15" s="172"/>
      <c r="E15" s="172"/>
      <c r="F15" s="172"/>
      <c r="G15" s="172"/>
    </row>
    <row r="16" spans="1:12" x14ac:dyDescent="0.25">
      <c r="A16" s="79" t="s">
        <v>282</v>
      </c>
      <c r="B16" s="74" t="s">
        <v>476</v>
      </c>
      <c r="C16" s="74"/>
      <c r="D16" s="172"/>
      <c r="E16" s="172"/>
      <c r="F16" s="172"/>
      <c r="G16" s="172"/>
    </row>
    <row r="17" spans="1:7" x14ac:dyDescent="0.25">
      <c r="A17" s="72" t="s">
        <v>693</v>
      </c>
      <c r="B17" s="180"/>
      <c r="C17" s="180"/>
      <c r="D17" s="172"/>
      <c r="E17" s="172"/>
      <c r="F17" s="172"/>
      <c r="G17" s="172"/>
    </row>
    <row r="18" spans="1:7" x14ac:dyDescent="0.25">
      <c r="A18" s="79" t="s">
        <v>284</v>
      </c>
      <c r="B18" s="181" t="str">
        <f>"29 June 2023"</f>
        <v>29 June 2023</v>
      </c>
      <c r="C18" s="181"/>
      <c r="D18" s="172"/>
      <c r="E18" s="172"/>
      <c r="F18" s="172"/>
      <c r="G18" s="172"/>
    </row>
    <row r="19" spans="1:7" ht="12" customHeight="1" x14ac:dyDescent="0.25">
      <c r="A19" s="72" t="s">
        <v>285</v>
      </c>
      <c r="B19" s="181"/>
      <c r="C19" s="181"/>
      <c r="D19" s="172"/>
      <c r="E19" s="172"/>
      <c r="F19" s="172"/>
      <c r="G19" s="172"/>
    </row>
    <row r="20" spans="1:7" x14ac:dyDescent="0.25">
      <c r="A20" s="72" t="s">
        <v>286</v>
      </c>
      <c r="B20" s="74" t="s">
        <v>294</v>
      </c>
      <c r="C20" s="74"/>
      <c r="D20" s="172"/>
      <c r="E20" s="172"/>
      <c r="F20" s="172"/>
      <c r="G20" s="172"/>
    </row>
    <row r="21" spans="1:7" x14ac:dyDescent="0.25">
      <c r="A21" s="72" t="s">
        <v>287</v>
      </c>
      <c r="B21" s="74" t="s">
        <v>295</v>
      </c>
      <c r="C21" s="74"/>
      <c r="D21" s="172"/>
      <c r="E21" s="172"/>
      <c r="F21" s="172"/>
      <c r="G21" s="172"/>
    </row>
    <row r="23" spans="1:7" x14ac:dyDescent="0.25">
      <c r="B23" s="84" t="str">
        <f>HYPERLINK("#'Factor List'!A1","Back to Factor List")</f>
        <v>Back to Factor List</v>
      </c>
    </row>
    <row r="24" spans="1:7" x14ac:dyDescent="0.25">
      <c r="B24" s="84" t="str">
        <f>HYPERLINK("#'Assumptions'!A1","Assumptions")</f>
        <v>Assumptions</v>
      </c>
    </row>
    <row r="26" spans="1:7" ht="13" x14ac:dyDescent="0.25">
      <c r="A26" s="80" t="s">
        <v>723</v>
      </c>
      <c r="B26" s="80">
        <v>0</v>
      </c>
      <c r="C26" s="80">
        <v>1</v>
      </c>
      <c r="D26" s="80">
        <v>2</v>
      </c>
      <c r="E26" s="80">
        <v>3</v>
      </c>
      <c r="F26" s="80">
        <v>4</v>
      </c>
      <c r="G26" s="80">
        <v>5</v>
      </c>
    </row>
    <row r="27" spans="1:7" x14ac:dyDescent="0.25">
      <c r="A27" s="81">
        <v>0</v>
      </c>
      <c r="B27" s="90">
        <v>1</v>
      </c>
      <c r="C27" s="90">
        <v>0.95499999999999996</v>
      </c>
      <c r="D27" s="90">
        <v>0.91300000000000003</v>
      </c>
      <c r="E27" s="90">
        <v>0.875</v>
      </c>
      <c r="F27" s="90">
        <v>0.83899999999999997</v>
      </c>
      <c r="G27" s="90">
        <v>0.80500000000000005</v>
      </c>
    </row>
    <row r="28" spans="1:7" x14ac:dyDescent="0.25">
      <c r="A28" s="81">
        <v>1</v>
      </c>
      <c r="B28" s="90">
        <v>0.996</v>
      </c>
      <c r="C28" s="90">
        <v>0.95199999999999996</v>
      </c>
      <c r="D28" s="90">
        <v>0.91</v>
      </c>
      <c r="E28" s="90">
        <v>0.872</v>
      </c>
      <c r="F28" s="90">
        <v>0.83599999999999997</v>
      </c>
      <c r="G28" s="90"/>
    </row>
    <row r="29" spans="1:7" x14ac:dyDescent="0.25">
      <c r="A29" s="81">
        <v>2</v>
      </c>
      <c r="B29" s="90">
        <v>0.99299999999999999</v>
      </c>
      <c r="C29" s="90">
        <v>0.94799999999999995</v>
      </c>
      <c r="D29" s="90">
        <v>0.90700000000000003</v>
      </c>
      <c r="E29" s="90">
        <v>0.86899999999999999</v>
      </c>
      <c r="F29" s="90">
        <v>0.83299999999999996</v>
      </c>
      <c r="G29" s="90"/>
    </row>
    <row r="30" spans="1:7" x14ac:dyDescent="0.25">
      <c r="A30" s="81">
        <v>3</v>
      </c>
      <c r="B30" s="90">
        <v>0.98899999999999999</v>
      </c>
      <c r="C30" s="90">
        <v>0.94499999999999995</v>
      </c>
      <c r="D30" s="90">
        <v>0.90400000000000003</v>
      </c>
      <c r="E30" s="90">
        <v>0.86599999999999999</v>
      </c>
      <c r="F30" s="90">
        <v>0.83</v>
      </c>
      <c r="G30" s="90"/>
    </row>
    <row r="31" spans="1:7" x14ac:dyDescent="0.25">
      <c r="A31" s="81">
        <v>4</v>
      </c>
      <c r="B31" s="90">
        <v>0.98499999999999999</v>
      </c>
      <c r="C31" s="90">
        <v>0.94099999999999995</v>
      </c>
      <c r="D31" s="90">
        <v>0.9</v>
      </c>
      <c r="E31" s="90">
        <v>0.86299999999999999</v>
      </c>
      <c r="F31" s="90">
        <v>0.82699999999999996</v>
      </c>
      <c r="G31" s="90"/>
    </row>
    <row r="32" spans="1:7" x14ac:dyDescent="0.25">
      <c r="A32" s="81">
        <v>5</v>
      </c>
      <c r="B32" s="90">
        <v>0.98099999999999998</v>
      </c>
      <c r="C32" s="90">
        <v>0.93799999999999994</v>
      </c>
      <c r="D32" s="90">
        <v>0.89700000000000002</v>
      </c>
      <c r="E32" s="90">
        <v>0.86</v>
      </c>
      <c r="F32" s="90">
        <v>0.82499999999999996</v>
      </c>
      <c r="G32" s="90"/>
    </row>
    <row r="33" spans="1:7" x14ac:dyDescent="0.25">
      <c r="A33" s="81">
        <v>6</v>
      </c>
      <c r="B33" s="90">
        <v>0.97799999999999998</v>
      </c>
      <c r="C33" s="90">
        <v>0.93400000000000005</v>
      </c>
      <c r="D33" s="90">
        <v>0.89400000000000002</v>
      </c>
      <c r="E33" s="90">
        <v>0.85699999999999998</v>
      </c>
      <c r="F33" s="90">
        <v>0.82199999999999995</v>
      </c>
      <c r="G33" s="90"/>
    </row>
    <row r="34" spans="1:7" x14ac:dyDescent="0.25">
      <c r="A34" s="81">
        <v>7</v>
      </c>
      <c r="B34" s="90">
        <v>0.97399999999999998</v>
      </c>
      <c r="C34" s="90">
        <v>0.93100000000000005</v>
      </c>
      <c r="D34" s="90">
        <v>0.89100000000000001</v>
      </c>
      <c r="E34" s="90">
        <v>0.85399999999999998</v>
      </c>
      <c r="F34" s="90">
        <v>0.81899999999999995</v>
      </c>
      <c r="G34" s="90"/>
    </row>
    <row r="35" spans="1:7" x14ac:dyDescent="0.25">
      <c r="A35" s="81">
        <v>8</v>
      </c>
      <c r="B35" s="90">
        <v>0.97</v>
      </c>
      <c r="C35" s="90">
        <v>0.92700000000000005</v>
      </c>
      <c r="D35" s="90">
        <v>0.88800000000000001</v>
      </c>
      <c r="E35" s="90">
        <v>0.85099999999999998</v>
      </c>
      <c r="F35" s="90">
        <v>0.81599999999999995</v>
      </c>
      <c r="G35" s="90"/>
    </row>
    <row r="36" spans="1:7" x14ac:dyDescent="0.25">
      <c r="A36" s="81">
        <v>9</v>
      </c>
      <c r="B36" s="90">
        <v>0.96599999999999997</v>
      </c>
      <c r="C36" s="90">
        <v>0.92400000000000004</v>
      </c>
      <c r="D36" s="90">
        <v>0.88400000000000001</v>
      </c>
      <c r="E36" s="90">
        <v>0.84799999999999998</v>
      </c>
      <c r="F36" s="90">
        <v>0.81299999999999994</v>
      </c>
      <c r="G36" s="90"/>
    </row>
    <row r="37" spans="1:7" x14ac:dyDescent="0.25">
      <c r="A37" s="81">
        <v>10</v>
      </c>
      <c r="B37" s="90">
        <v>0.96299999999999997</v>
      </c>
      <c r="C37" s="90">
        <v>0.92</v>
      </c>
      <c r="D37" s="90">
        <v>0.88100000000000001</v>
      </c>
      <c r="E37" s="90">
        <v>0.84499999999999997</v>
      </c>
      <c r="F37" s="90">
        <v>0.81</v>
      </c>
      <c r="G37" s="90"/>
    </row>
    <row r="38" spans="1:7" x14ac:dyDescent="0.25">
      <c r="A38" s="81">
        <v>11</v>
      </c>
      <c r="B38" s="90">
        <v>0.95899999999999996</v>
      </c>
      <c r="C38" s="90">
        <v>0.91700000000000004</v>
      </c>
      <c r="D38" s="90">
        <v>0.878</v>
      </c>
      <c r="E38" s="90">
        <v>0.84199999999999997</v>
      </c>
      <c r="F38" s="90">
        <v>0.80800000000000005</v>
      </c>
      <c r="G38" s="90"/>
    </row>
    <row r="44" spans="1:7" ht="39.65" customHeight="1" x14ac:dyDescent="0.25"/>
    <row r="46" spans="1:7" ht="27.65" customHeight="1" x14ac:dyDescent="0.25"/>
  </sheetData>
  <sheetProtection algorithmName="SHA-512" hashValue="DAnZJgXTnf9H+PKJro5KY74TvSAVtORYjOfOceeHcmXLX/jUivNd8vl1WOlATPSNNGYitf8Ot7XiJrP0npUWFQ==" saltValue="YZxgpelF6cOJ3asmNNjbYg==" spinCount="100000" sheet="1" objects="1" scenarios="1"/>
  <conditionalFormatting sqref="A6:A21">
    <cfRule type="expression" dxfId="403" priority="9" stopIfTrue="1">
      <formula>MOD(ROW(),2)=0</formula>
    </cfRule>
    <cfRule type="expression" dxfId="402" priority="10" stopIfTrue="1">
      <formula>MOD(ROW(),2)&lt;&gt;0</formula>
    </cfRule>
  </conditionalFormatting>
  <conditionalFormatting sqref="A26:A38">
    <cfRule type="expression" dxfId="401" priority="19" stopIfTrue="1">
      <formula>MOD(ROW(),2)=0</formula>
    </cfRule>
    <cfRule type="expression" dxfId="400" priority="20" stopIfTrue="1">
      <formula>MOD(ROW(),2)&lt;&gt;0</formula>
    </cfRule>
  </conditionalFormatting>
  <conditionalFormatting sqref="B6:C21">
    <cfRule type="expression" dxfId="399" priority="1" stopIfTrue="1">
      <formula>MOD(ROW(),2)=0</formula>
    </cfRule>
    <cfRule type="expression" dxfId="398" priority="2" stopIfTrue="1">
      <formula>MOD(ROW(),2)&lt;&gt;0</formula>
    </cfRule>
  </conditionalFormatting>
  <conditionalFormatting sqref="B26:G38">
    <cfRule type="expression" dxfId="397" priority="7" stopIfTrue="1">
      <formula>MOD(ROW(),2)=0</formula>
    </cfRule>
    <cfRule type="expression" dxfId="396" priority="8" stopIfTrue="1">
      <formula>MOD(ROW(),2)&lt;&gt;0</formula>
    </cfRule>
  </conditionalFormatting>
  <conditionalFormatting sqref="D17">
    <cfRule type="expression" dxfId="395" priority="23" stopIfTrue="1">
      <formula>MOD(ROW(),2)=0</formula>
    </cfRule>
    <cfRule type="expression" dxfId="394" priority="24" stopIfTrue="1">
      <formula>MOD(ROW(),2)&lt;&gt;0</formula>
    </cfRule>
  </conditionalFormatting>
  <conditionalFormatting sqref="D19">
    <cfRule type="expression" dxfId="393" priority="13" stopIfTrue="1">
      <formula>MOD(ROW(),2)=0</formula>
    </cfRule>
    <cfRule type="expression" dxfId="392" priority="14" stopIfTrue="1">
      <formula>MOD(ROW(),2)&lt;&gt;0</formula>
    </cfRule>
  </conditionalFormatting>
  <conditionalFormatting sqref="D6:G21">
    <cfRule type="expression" dxfId="391" priority="29" stopIfTrue="1">
      <formula>MOD(ROW(),2)=0</formula>
    </cfRule>
    <cfRule type="expression" dxfId="390" priority="30" stopIfTrue="1">
      <formula>MOD(ROW(),2)&lt;&gt;0</formula>
    </cfRule>
  </conditionalFormatting>
  <conditionalFormatting sqref="F19:G19 D20:G21">
    <cfRule type="expression" dxfId="389" priority="17" stopIfTrue="1">
      <formula>MOD(ROW(),2)=0</formula>
    </cfRule>
    <cfRule type="expression" dxfId="388" priority="18"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codeName="Sheet100"/>
  <dimension ref="A1:O46"/>
  <sheetViews>
    <sheetView showGridLines="0" zoomScale="85" zoomScaleNormal="85" workbookViewId="0">
      <selection activeCell="I26" sqref="I26"/>
    </sheetView>
  </sheetViews>
  <sheetFormatPr defaultColWidth="10" defaultRowHeight="12.5" x14ac:dyDescent="0.25"/>
  <cols>
    <col min="1" max="1" width="31.54296875" style="27" customWidth="1"/>
    <col min="2" max="15" width="22.54296875" style="27" customWidth="1"/>
    <col min="16" max="16384" width="10" style="27"/>
  </cols>
  <sheetData>
    <row r="1" spans="1:15" ht="20" x14ac:dyDescent="0.4">
      <c r="A1" s="39" t="s">
        <v>0</v>
      </c>
      <c r="B1" s="40"/>
      <c r="C1" s="40"/>
      <c r="D1" s="40"/>
      <c r="E1" s="40"/>
      <c r="F1" s="40"/>
      <c r="G1" s="40"/>
      <c r="H1" s="40"/>
      <c r="I1" s="40"/>
      <c r="L1" s="84"/>
    </row>
    <row r="2" spans="1:15" ht="15.5" x14ac:dyDescent="0.35">
      <c r="A2" s="41" t="str">
        <f>IF(title="&gt; Enter workbook title here","Enter workbook title in Cover sheet",title)</f>
        <v>Police_EW - Consolidated Factor Spreadsheet</v>
      </c>
      <c r="B2" s="42"/>
      <c r="C2" s="42"/>
      <c r="D2" s="42"/>
      <c r="E2" s="42"/>
      <c r="F2" s="42"/>
      <c r="G2" s="42"/>
      <c r="H2" s="42"/>
      <c r="I2" s="42"/>
    </row>
    <row r="3" spans="1:15" ht="15.5" x14ac:dyDescent="0.35">
      <c r="A3" s="43" t="str">
        <f>TABLE_FACTOR_TYPE_1&amp;" - x-"&amp;TABLE_SERIES_NUMBER_1</f>
        <v>ERF - x-402</v>
      </c>
      <c r="B3" s="42"/>
      <c r="C3" s="42"/>
      <c r="D3" s="42"/>
      <c r="E3" s="42"/>
      <c r="F3" s="42"/>
      <c r="G3" s="42"/>
      <c r="H3" s="42"/>
      <c r="I3" s="42"/>
    </row>
    <row r="6" spans="1:15" ht="13" x14ac:dyDescent="0.3">
      <c r="A6" s="78" t="s">
        <v>610</v>
      </c>
      <c r="B6" s="73" t="s">
        <v>611</v>
      </c>
      <c r="C6" s="73"/>
      <c r="D6" s="172"/>
      <c r="E6" s="172"/>
      <c r="F6" s="172"/>
      <c r="G6" s="172"/>
      <c r="H6" s="172"/>
      <c r="I6" s="172"/>
      <c r="J6" s="172"/>
      <c r="K6" s="172"/>
      <c r="L6" s="172"/>
      <c r="M6" s="172"/>
      <c r="N6" s="172"/>
      <c r="O6" s="172"/>
    </row>
    <row r="7" spans="1:15" x14ac:dyDescent="0.25">
      <c r="A7" s="79" t="s">
        <v>274</v>
      </c>
      <c r="B7" s="74" t="s">
        <v>72</v>
      </c>
      <c r="C7" s="74"/>
      <c r="D7" s="172"/>
      <c r="E7" s="172"/>
      <c r="F7" s="172"/>
      <c r="G7" s="172"/>
      <c r="H7" s="172"/>
      <c r="I7" s="172"/>
      <c r="J7" s="172"/>
      <c r="K7" s="172"/>
      <c r="L7" s="172"/>
      <c r="M7" s="172"/>
      <c r="N7" s="172"/>
      <c r="O7" s="172"/>
    </row>
    <row r="8" spans="1:15" x14ac:dyDescent="0.25">
      <c r="A8" s="79" t="s">
        <v>275</v>
      </c>
      <c r="B8" s="74">
        <v>2015</v>
      </c>
      <c r="C8" s="74"/>
      <c r="D8" s="172"/>
      <c r="E8" s="172"/>
      <c r="F8" s="172"/>
      <c r="G8" s="172"/>
      <c r="H8" s="172"/>
      <c r="I8" s="172"/>
      <c r="J8" s="172"/>
      <c r="K8" s="172"/>
      <c r="L8" s="172"/>
      <c r="M8" s="172"/>
      <c r="N8" s="172"/>
      <c r="O8" s="172"/>
    </row>
    <row r="9" spans="1:15" x14ac:dyDescent="0.25">
      <c r="A9" s="79" t="s">
        <v>276</v>
      </c>
      <c r="B9" s="74" t="s">
        <v>472</v>
      </c>
      <c r="C9" s="74"/>
      <c r="D9" s="172"/>
      <c r="E9" s="172"/>
      <c r="F9" s="172"/>
      <c r="G9" s="172"/>
      <c r="H9" s="172"/>
      <c r="I9" s="172"/>
      <c r="J9" s="172"/>
      <c r="K9" s="172"/>
      <c r="L9" s="172"/>
      <c r="M9" s="172"/>
      <c r="N9" s="172"/>
      <c r="O9" s="172"/>
    </row>
    <row r="10" spans="1:15" ht="25" x14ac:dyDescent="0.25">
      <c r="A10" s="79" t="s">
        <v>6</v>
      </c>
      <c r="B10" s="74" t="s">
        <v>477</v>
      </c>
      <c r="C10" s="74"/>
      <c r="D10" s="172"/>
      <c r="E10" s="172"/>
      <c r="F10" s="172"/>
      <c r="G10" s="172"/>
      <c r="H10" s="172"/>
      <c r="I10" s="172"/>
      <c r="J10" s="172"/>
      <c r="K10" s="172"/>
      <c r="L10" s="172"/>
      <c r="M10" s="172"/>
      <c r="N10" s="172"/>
      <c r="O10" s="172"/>
    </row>
    <row r="11" spans="1:15" x14ac:dyDescent="0.25">
      <c r="A11" s="79" t="s">
        <v>277</v>
      </c>
      <c r="B11" s="74" t="s">
        <v>424</v>
      </c>
      <c r="C11" s="74"/>
      <c r="D11" s="172"/>
      <c r="E11" s="172"/>
      <c r="F11" s="172"/>
      <c r="G11" s="172"/>
      <c r="H11" s="172"/>
      <c r="I11" s="172"/>
      <c r="J11" s="172"/>
      <c r="K11" s="172"/>
      <c r="L11" s="172"/>
      <c r="M11" s="172"/>
      <c r="N11" s="172"/>
      <c r="O11" s="172"/>
    </row>
    <row r="12" spans="1:15" x14ac:dyDescent="0.25">
      <c r="A12" s="79" t="s">
        <v>278</v>
      </c>
      <c r="B12" s="74" t="s">
        <v>467</v>
      </c>
      <c r="C12" s="74"/>
      <c r="D12" s="172"/>
      <c r="E12" s="172"/>
      <c r="F12" s="172"/>
      <c r="G12" s="172"/>
      <c r="H12" s="172"/>
      <c r="I12" s="172"/>
      <c r="J12" s="172"/>
      <c r="K12" s="172"/>
      <c r="L12" s="172"/>
      <c r="M12" s="172"/>
      <c r="N12" s="172"/>
      <c r="O12" s="172"/>
    </row>
    <row r="13" spans="1:15" x14ac:dyDescent="0.25">
      <c r="A13" s="79" t="s">
        <v>618</v>
      </c>
      <c r="B13" s="74">
        <v>0</v>
      </c>
      <c r="C13" s="74"/>
      <c r="D13" s="172"/>
      <c r="E13" s="172"/>
      <c r="F13" s="172"/>
      <c r="G13" s="172"/>
      <c r="H13" s="172"/>
      <c r="I13" s="172"/>
      <c r="J13" s="172"/>
      <c r="K13" s="172"/>
      <c r="L13" s="172"/>
      <c r="M13" s="172"/>
      <c r="N13" s="172"/>
      <c r="O13" s="172"/>
    </row>
    <row r="14" spans="1:15" x14ac:dyDescent="0.25">
      <c r="A14" s="79" t="s">
        <v>280</v>
      </c>
      <c r="B14" s="74">
        <v>402</v>
      </c>
      <c r="C14" s="74"/>
      <c r="D14" s="172"/>
      <c r="E14" s="172"/>
      <c r="F14" s="172"/>
      <c r="G14" s="172"/>
      <c r="H14" s="172"/>
      <c r="I14" s="172"/>
      <c r="J14" s="172"/>
      <c r="K14" s="172"/>
      <c r="L14" s="172"/>
      <c r="M14" s="172"/>
      <c r="N14" s="172"/>
      <c r="O14" s="172"/>
    </row>
    <row r="15" spans="1:15" x14ac:dyDescent="0.25">
      <c r="A15" s="79" t="s">
        <v>621</v>
      </c>
      <c r="B15" s="74">
        <v>402</v>
      </c>
      <c r="C15" s="74"/>
      <c r="D15" s="172"/>
      <c r="E15" s="172"/>
      <c r="F15" s="172"/>
      <c r="G15" s="172"/>
      <c r="H15" s="172"/>
      <c r="I15" s="172"/>
      <c r="J15" s="172"/>
      <c r="K15" s="172"/>
      <c r="L15" s="172"/>
      <c r="M15" s="172"/>
      <c r="N15" s="172"/>
      <c r="O15" s="172"/>
    </row>
    <row r="16" spans="1:15" x14ac:dyDescent="0.25">
      <c r="A16" s="79" t="s">
        <v>282</v>
      </c>
      <c r="B16" s="74" t="s">
        <v>479</v>
      </c>
      <c r="C16" s="74"/>
      <c r="D16" s="172"/>
      <c r="E16" s="172"/>
      <c r="F16" s="172"/>
      <c r="G16" s="172"/>
      <c r="H16" s="172"/>
      <c r="I16" s="172"/>
      <c r="J16" s="172"/>
      <c r="K16" s="172"/>
      <c r="L16" s="172"/>
      <c r="M16" s="172"/>
      <c r="N16" s="172"/>
      <c r="O16" s="172"/>
    </row>
    <row r="17" spans="1:15" ht="60.65" customHeight="1" x14ac:dyDescent="0.25">
      <c r="A17" s="79" t="s">
        <v>693</v>
      </c>
      <c r="B17" s="180"/>
      <c r="C17" s="180"/>
      <c r="D17" s="172"/>
      <c r="E17" s="172"/>
      <c r="F17" s="172"/>
      <c r="G17" s="172"/>
      <c r="H17" s="172"/>
      <c r="I17" s="172"/>
      <c r="J17" s="172"/>
      <c r="K17" s="172"/>
      <c r="L17" s="172"/>
      <c r="M17" s="172"/>
      <c r="N17" s="172"/>
      <c r="O17" s="172"/>
    </row>
    <row r="18" spans="1:15" x14ac:dyDescent="0.25">
      <c r="A18" s="79" t="s">
        <v>284</v>
      </c>
      <c r="B18" s="181" t="str">
        <f>"29 June 2023"</f>
        <v>29 June 2023</v>
      </c>
      <c r="C18" s="181"/>
      <c r="D18" s="172"/>
      <c r="E18" s="172"/>
      <c r="F18" s="172"/>
      <c r="G18" s="172"/>
      <c r="H18" s="172"/>
      <c r="I18" s="172"/>
      <c r="J18" s="172"/>
      <c r="K18" s="172"/>
      <c r="L18" s="172"/>
      <c r="M18" s="172"/>
      <c r="N18" s="172"/>
      <c r="O18" s="172"/>
    </row>
    <row r="19" spans="1:15" x14ac:dyDescent="0.25">
      <c r="A19" s="79" t="s">
        <v>285</v>
      </c>
      <c r="B19" s="181"/>
      <c r="C19" s="181"/>
      <c r="D19" s="172"/>
      <c r="E19" s="172"/>
      <c r="F19" s="172"/>
      <c r="G19" s="172"/>
      <c r="H19" s="172"/>
      <c r="I19" s="172"/>
      <c r="J19" s="172"/>
      <c r="K19" s="172"/>
      <c r="L19" s="172"/>
      <c r="M19" s="172"/>
      <c r="N19" s="172"/>
      <c r="O19" s="172"/>
    </row>
    <row r="20" spans="1:15" x14ac:dyDescent="0.25">
      <c r="A20" s="79" t="s">
        <v>286</v>
      </c>
      <c r="B20" s="74" t="s">
        <v>294</v>
      </c>
      <c r="C20" s="74"/>
      <c r="D20" s="172"/>
      <c r="E20" s="172"/>
      <c r="F20" s="172"/>
      <c r="G20" s="172"/>
      <c r="H20" s="172"/>
      <c r="I20" s="172"/>
      <c r="J20" s="172"/>
      <c r="K20" s="172"/>
      <c r="L20" s="172"/>
      <c r="M20" s="172"/>
      <c r="N20" s="172"/>
      <c r="O20" s="172"/>
    </row>
    <row r="21" spans="1:15" x14ac:dyDescent="0.25">
      <c r="A21" s="79" t="s">
        <v>287</v>
      </c>
      <c r="B21" s="74" t="s">
        <v>295</v>
      </c>
      <c r="C21" s="74"/>
      <c r="D21" s="172"/>
      <c r="E21" s="172"/>
      <c r="F21" s="172"/>
      <c r="G21" s="172"/>
      <c r="H21" s="172"/>
      <c r="I21" s="172"/>
      <c r="J21" s="172"/>
      <c r="K21" s="172"/>
      <c r="L21" s="172"/>
      <c r="M21" s="172"/>
      <c r="N21" s="172"/>
      <c r="O21" s="172"/>
    </row>
    <row r="23" spans="1:15" x14ac:dyDescent="0.25">
      <c r="B23" s="84" t="str">
        <f>HYPERLINK("#'Factor List'!A1","Back to Factor List")</f>
        <v>Back to Factor List</v>
      </c>
    </row>
    <row r="24" spans="1:15" x14ac:dyDescent="0.25">
      <c r="B24" s="84" t="str">
        <f>HYPERLINK("#'Assumptions'!A1","Assumptions")</f>
        <v>Assumptions</v>
      </c>
    </row>
    <row r="26" spans="1:15" ht="13" x14ac:dyDescent="0.25">
      <c r="A26" s="80" t="s">
        <v>723</v>
      </c>
      <c r="B26" s="80">
        <v>0</v>
      </c>
      <c r="C26" s="80">
        <v>1</v>
      </c>
      <c r="D26" s="80">
        <v>2</v>
      </c>
      <c r="E26" s="80">
        <v>3</v>
      </c>
      <c r="F26" s="80">
        <v>4</v>
      </c>
      <c r="G26" s="80">
        <v>5</v>
      </c>
      <c r="H26" s="80">
        <v>6</v>
      </c>
      <c r="I26" s="80">
        <v>7</v>
      </c>
      <c r="J26" s="80">
        <v>8</v>
      </c>
      <c r="K26" s="80">
        <v>9</v>
      </c>
      <c r="L26" s="80">
        <v>10</v>
      </c>
      <c r="M26" s="80">
        <v>11</v>
      </c>
      <c r="N26" s="80">
        <v>12</v>
      </c>
      <c r="O26" s="80">
        <v>13</v>
      </c>
    </row>
    <row r="27" spans="1:15" x14ac:dyDescent="0.25">
      <c r="A27" s="81">
        <v>0</v>
      </c>
      <c r="B27" s="90">
        <v>1</v>
      </c>
      <c r="C27" s="90">
        <v>0.94399999999999995</v>
      </c>
      <c r="D27" s="90">
        <v>0.89300000000000002</v>
      </c>
      <c r="E27" s="90">
        <v>0.84699999999999998</v>
      </c>
      <c r="F27" s="90">
        <v>0.80400000000000005</v>
      </c>
      <c r="G27" s="90">
        <v>0.76500000000000001</v>
      </c>
      <c r="H27" s="90">
        <v>0.72899999999999998</v>
      </c>
      <c r="I27" s="90">
        <v>0.69599999999999995</v>
      </c>
      <c r="J27" s="90">
        <v>0.66600000000000004</v>
      </c>
      <c r="K27" s="90">
        <v>0.63700000000000001</v>
      </c>
      <c r="L27" s="90">
        <v>0.61099999999999999</v>
      </c>
      <c r="M27" s="90">
        <v>0.58599999999999997</v>
      </c>
      <c r="N27" s="90">
        <v>0.56299999999999994</v>
      </c>
      <c r="O27" s="90">
        <v>0.54200000000000004</v>
      </c>
    </row>
    <row r="28" spans="1:15" x14ac:dyDescent="0.25">
      <c r="A28" s="81">
        <v>1</v>
      </c>
      <c r="B28" s="90">
        <v>0.995</v>
      </c>
      <c r="C28" s="90">
        <v>0.94</v>
      </c>
      <c r="D28" s="90">
        <v>0.88900000000000001</v>
      </c>
      <c r="E28" s="90">
        <v>0.84299999999999997</v>
      </c>
      <c r="F28" s="90">
        <v>0.80100000000000005</v>
      </c>
      <c r="G28" s="90">
        <v>0.76200000000000001</v>
      </c>
      <c r="H28" s="90">
        <v>0.72699999999999998</v>
      </c>
      <c r="I28" s="90">
        <v>0.69399999999999995</v>
      </c>
      <c r="J28" s="90">
        <v>0.66300000000000003</v>
      </c>
      <c r="K28" s="90">
        <v>0.63500000000000001</v>
      </c>
      <c r="L28" s="90">
        <v>0.60899999999999999</v>
      </c>
      <c r="M28" s="90">
        <v>0.58399999999999996</v>
      </c>
      <c r="N28" s="90">
        <v>0.56100000000000005</v>
      </c>
      <c r="O28" s="90"/>
    </row>
    <row r="29" spans="1:15" x14ac:dyDescent="0.25">
      <c r="A29" s="81">
        <v>2</v>
      </c>
      <c r="B29" s="90">
        <v>0.99099999999999999</v>
      </c>
      <c r="C29" s="90">
        <v>0.93500000000000005</v>
      </c>
      <c r="D29" s="90">
        <v>0.88500000000000001</v>
      </c>
      <c r="E29" s="90">
        <v>0.83899999999999997</v>
      </c>
      <c r="F29" s="90">
        <v>0.79800000000000004</v>
      </c>
      <c r="G29" s="90">
        <v>0.75900000000000001</v>
      </c>
      <c r="H29" s="90">
        <v>0.72399999999999998</v>
      </c>
      <c r="I29" s="90">
        <v>0.69099999999999995</v>
      </c>
      <c r="J29" s="90">
        <v>0.66100000000000003</v>
      </c>
      <c r="K29" s="90">
        <v>0.63300000000000001</v>
      </c>
      <c r="L29" s="90">
        <v>0.60699999999999998</v>
      </c>
      <c r="M29" s="90">
        <v>0.58199999999999996</v>
      </c>
      <c r="N29" s="90">
        <v>0.56000000000000005</v>
      </c>
      <c r="O29" s="90"/>
    </row>
    <row r="30" spans="1:15" x14ac:dyDescent="0.25">
      <c r="A30" s="81">
        <v>3</v>
      </c>
      <c r="B30" s="90">
        <v>0.98599999999999999</v>
      </c>
      <c r="C30" s="90">
        <v>0.93100000000000005</v>
      </c>
      <c r="D30" s="90">
        <v>0.88100000000000001</v>
      </c>
      <c r="E30" s="90">
        <v>0.83599999999999997</v>
      </c>
      <c r="F30" s="90">
        <v>0.79400000000000004</v>
      </c>
      <c r="G30" s="90">
        <v>0.75600000000000001</v>
      </c>
      <c r="H30" s="90">
        <v>0.72099999999999997</v>
      </c>
      <c r="I30" s="90">
        <v>0.68899999999999995</v>
      </c>
      <c r="J30" s="90">
        <v>0.65800000000000003</v>
      </c>
      <c r="K30" s="90">
        <v>0.63100000000000001</v>
      </c>
      <c r="L30" s="90">
        <v>0.60499999999999998</v>
      </c>
      <c r="M30" s="90">
        <v>0.57999999999999996</v>
      </c>
      <c r="N30" s="90">
        <v>0.55800000000000005</v>
      </c>
      <c r="O30" s="90"/>
    </row>
    <row r="31" spans="1:15" x14ac:dyDescent="0.25">
      <c r="A31" s="81">
        <v>4</v>
      </c>
      <c r="B31" s="90">
        <v>0.98099999999999998</v>
      </c>
      <c r="C31" s="90">
        <v>0.92700000000000005</v>
      </c>
      <c r="D31" s="90">
        <v>0.878</v>
      </c>
      <c r="E31" s="90">
        <v>0.83199999999999996</v>
      </c>
      <c r="F31" s="90">
        <v>0.79100000000000004</v>
      </c>
      <c r="G31" s="90">
        <v>0.753</v>
      </c>
      <c r="H31" s="90">
        <v>0.71799999999999997</v>
      </c>
      <c r="I31" s="90">
        <v>0.68600000000000005</v>
      </c>
      <c r="J31" s="90">
        <v>0.65600000000000003</v>
      </c>
      <c r="K31" s="90">
        <v>0.628</v>
      </c>
      <c r="L31" s="90">
        <v>0.60299999999999998</v>
      </c>
      <c r="M31" s="90">
        <v>0.57799999999999996</v>
      </c>
      <c r="N31" s="90">
        <v>0.55600000000000005</v>
      </c>
      <c r="O31" s="90"/>
    </row>
    <row r="32" spans="1:15" x14ac:dyDescent="0.25">
      <c r="A32" s="81">
        <v>5</v>
      </c>
      <c r="B32" s="90">
        <v>0.97699999999999998</v>
      </c>
      <c r="C32" s="90">
        <v>0.92300000000000004</v>
      </c>
      <c r="D32" s="90">
        <v>0.874</v>
      </c>
      <c r="E32" s="90">
        <v>0.82899999999999996</v>
      </c>
      <c r="F32" s="90">
        <v>0.78800000000000003</v>
      </c>
      <c r="G32" s="90">
        <v>0.75</v>
      </c>
      <c r="H32" s="90">
        <v>0.71499999999999997</v>
      </c>
      <c r="I32" s="90">
        <v>0.68300000000000005</v>
      </c>
      <c r="J32" s="90">
        <v>0.65400000000000003</v>
      </c>
      <c r="K32" s="90">
        <v>0.626</v>
      </c>
      <c r="L32" s="90">
        <v>0.6</v>
      </c>
      <c r="M32" s="90">
        <v>0.57699999999999996</v>
      </c>
      <c r="N32" s="90">
        <v>0.55400000000000005</v>
      </c>
      <c r="O32" s="90"/>
    </row>
    <row r="33" spans="1:15" x14ac:dyDescent="0.25">
      <c r="A33" s="81">
        <v>6</v>
      </c>
      <c r="B33" s="90">
        <v>0.97199999999999998</v>
      </c>
      <c r="C33" s="90">
        <v>0.91800000000000004</v>
      </c>
      <c r="D33" s="90">
        <v>0.87</v>
      </c>
      <c r="E33" s="90">
        <v>0.82499999999999996</v>
      </c>
      <c r="F33" s="90">
        <v>0.78500000000000003</v>
      </c>
      <c r="G33" s="90">
        <v>0.747</v>
      </c>
      <c r="H33" s="90">
        <v>0.71299999999999997</v>
      </c>
      <c r="I33" s="90">
        <v>0.68100000000000005</v>
      </c>
      <c r="J33" s="90">
        <v>0.65100000000000002</v>
      </c>
      <c r="K33" s="90">
        <v>0.624</v>
      </c>
      <c r="L33" s="90">
        <v>0.59799999999999998</v>
      </c>
      <c r="M33" s="90">
        <v>0.57499999999999996</v>
      </c>
      <c r="N33" s="90">
        <v>0.55200000000000005</v>
      </c>
      <c r="O33" s="90"/>
    </row>
    <row r="34" spans="1:15" x14ac:dyDescent="0.25">
      <c r="A34" s="81">
        <v>7</v>
      </c>
      <c r="B34" s="90">
        <v>0.96699999999999997</v>
      </c>
      <c r="C34" s="90">
        <v>0.91400000000000003</v>
      </c>
      <c r="D34" s="90">
        <v>0.86599999999999999</v>
      </c>
      <c r="E34" s="90">
        <v>0.82199999999999995</v>
      </c>
      <c r="F34" s="90">
        <v>0.78100000000000003</v>
      </c>
      <c r="G34" s="90">
        <v>0.74399999999999999</v>
      </c>
      <c r="H34" s="90">
        <v>0.71</v>
      </c>
      <c r="I34" s="90">
        <v>0.67800000000000005</v>
      </c>
      <c r="J34" s="90">
        <v>0.64900000000000002</v>
      </c>
      <c r="K34" s="90">
        <v>0.622</v>
      </c>
      <c r="L34" s="90">
        <v>0.59599999999999997</v>
      </c>
      <c r="M34" s="90">
        <v>0.57299999999999995</v>
      </c>
      <c r="N34" s="90">
        <v>0.55100000000000005</v>
      </c>
      <c r="O34" s="90"/>
    </row>
    <row r="35" spans="1:15" x14ac:dyDescent="0.25">
      <c r="A35" s="81">
        <v>8</v>
      </c>
      <c r="B35" s="90">
        <v>0.96299999999999997</v>
      </c>
      <c r="C35" s="90">
        <v>0.91</v>
      </c>
      <c r="D35" s="90">
        <v>0.86199999999999999</v>
      </c>
      <c r="E35" s="90">
        <v>0.81799999999999995</v>
      </c>
      <c r="F35" s="90">
        <v>0.77800000000000002</v>
      </c>
      <c r="G35" s="90">
        <v>0.74099999999999999</v>
      </c>
      <c r="H35" s="90">
        <v>0.70699999999999996</v>
      </c>
      <c r="I35" s="90">
        <v>0.67600000000000005</v>
      </c>
      <c r="J35" s="90">
        <v>0.64700000000000002</v>
      </c>
      <c r="K35" s="90">
        <v>0.62</v>
      </c>
      <c r="L35" s="90">
        <v>0.59399999999999997</v>
      </c>
      <c r="M35" s="90">
        <v>0.57099999999999995</v>
      </c>
      <c r="N35" s="90">
        <v>0.54900000000000004</v>
      </c>
      <c r="O35" s="90"/>
    </row>
    <row r="36" spans="1:15" x14ac:dyDescent="0.25">
      <c r="A36" s="81">
        <v>9</v>
      </c>
      <c r="B36" s="90">
        <v>0.95799999999999996</v>
      </c>
      <c r="C36" s="90">
        <v>0.90600000000000003</v>
      </c>
      <c r="D36" s="90">
        <v>0.85799999999999998</v>
      </c>
      <c r="E36" s="90">
        <v>0.81499999999999995</v>
      </c>
      <c r="F36" s="90">
        <v>0.77500000000000002</v>
      </c>
      <c r="G36" s="90">
        <v>0.73799999999999999</v>
      </c>
      <c r="H36" s="90">
        <v>0.70399999999999996</v>
      </c>
      <c r="I36" s="90">
        <v>0.67300000000000004</v>
      </c>
      <c r="J36" s="90">
        <v>0.64400000000000002</v>
      </c>
      <c r="K36" s="90">
        <v>0.61699999999999999</v>
      </c>
      <c r="L36" s="90">
        <v>0.59199999999999997</v>
      </c>
      <c r="M36" s="90">
        <v>0.56899999999999995</v>
      </c>
      <c r="N36" s="90">
        <v>0.54700000000000004</v>
      </c>
      <c r="O36" s="90"/>
    </row>
    <row r="37" spans="1:15" x14ac:dyDescent="0.25">
      <c r="A37" s="81">
        <v>10</v>
      </c>
      <c r="B37" s="90">
        <v>0.95299999999999996</v>
      </c>
      <c r="C37" s="90">
        <v>0.90100000000000002</v>
      </c>
      <c r="D37" s="90">
        <v>0.85399999999999998</v>
      </c>
      <c r="E37" s="90">
        <v>0.81100000000000005</v>
      </c>
      <c r="F37" s="90">
        <v>0.77200000000000002</v>
      </c>
      <c r="G37" s="90">
        <v>0.73499999999999999</v>
      </c>
      <c r="H37" s="90">
        <v>0.70199999999999996</v>
      </c>
      <c r="I37" s="90">
        <v>0.67100000000000004</v>
      </c>
      <c r="J37" s="90">
        <v>0.64200000000000002</v>
      </c>
      <c r="K37" s="90">
        <v>0.61499999999999999</v>
      </c>
      <c r="L37" s="90">
        <v>0.59</v>
      </c>
      <c r="M37" s="90">
        <v>0.56699999999999995</v>
      </c>
      <c r="N37" s="90">
        <v>0.54500000000000004</v>
      </c>
      <c r="O37" s="90"/>
    </row>
    <row r="38" spans="1:15" x14ac:dyDescent="0.25">
      <c r="A38" s="81">
        <v>11</v>
      </c>
      <c r="B38" s="90">
        <v>0.94899999999999995</v>
      </c>
      <c r="C38" s="90">
        <v>0.89700000000000002</v>
      </c>
      <c r="D38" s="90">
        <v>0.85</v>
      </c>
      <c r="E38" s="90">
        <v>0.80800000000000005</v>
      </c>
      <c r="F38" s="90">
        <v>0.76800000000000002</v>
      </c>
      <c r="G38" s="90">
        <v>0.73199999999999998</v>
      </c>
      <c r="H38" s="90">
        <v>0.69899999999999995</v>
      </c>
      <c r="I38" s="90">
        <v>0.66800000000000004</v>
      </c>
      <c r="J38" s="90">
        <v>0.64</v>
      </c>
      <c r="K38" s="90">
        <v>0.61299999999999999</v>
      </c>
      <c r="L38" s="90">
        <v>0.58799999999999997</v>
      </c>
      <c r="M38" s="90">
        <v>0.56499999999999995</v>
      </c>
      <c r="N38" s="90">
        <v>0.54400000000000004</v>
      </c>
      <c r="O38" s="90"/>
    </row>
    <row r="44" spans="1:15" ht="39.65" customHeight="1" x14ac:dyDescent="0.25"/>
    <row r="46" spans="1:15" ht="27.65" customHeight="1" x14ac:dyDescent="0.25"/>
  </sheetData>
  <sheetProtection algorithmName="SHA-512" hashValue="lQCmgqVITPZKTCR3qm6oapE4i9H6xxvOCkZOs94poATW1KzDBignipZirywcWIj5N2GZcE7qu5Je/kauUYcXsg==" saltValue="eCabWP/7VJ5hzfWMcJ80Nw==" spinCount="100000" sheet="1" objects="1" scenarios="1"/>
  <phoneticPr fontId="3" type="noConversion"/>
  <conditionalFormatting sqref="A6:A21">
    <cfRule type="expression" dxfId="387" priority="9" stopIfTrue="1">
      <formula>MOD(ROW(),2)=0</formula>
    </cfRule>
    <cfRule type="expression" dxfId="386" priority="10" stopIfTrue="1">
      <formula>MOD(ROW(),2)&lt;&gt;0</formula>
    </cfRule>
  </conditionalFormatting>
  <conditionalFormatting sqref="A26:A38">
    <cfRule type="expression" dxfId="385" priority="15" stopIfTrue="1">
      <formula>MOD(ROW(),2)=0</formula>
    </cfRule>
    <cfRule type="expression" dxfId="384" priority="16" stopIfTrue="1">
      <formula>MOD(ROW(),2)&lt;&gt;0</formula>
    </cfRule>
  </conditionalFormatting>
  <conditionalFormatting sqref="B6:C17">
    <cfRule type="expression" dxfId="383" priority="1" stopIfTrue="1">
      <formula>MOD(ROW(),2)=0</formula>
    </cfRule>
    <cfRule type="expression" dxfId="382" priority="2" stopIfTrue="1">
      <formula>MOD(ROW(),2)&lt;&gt;0</formula>
    </cfRule>
  </conditionalFormatting>
  <conditionalFormatting sqref="B26:O38">
    <cfRule type="expression" dxfId="381" priority="7" stopIfTrue="1">
      <formula>MOD(ROW(),2)=0</formula>
    </cfRule>
    <cfRule type="expression" dxfId="380" priority="8" stopIfTrue="1">
      <formula>MOD(ROW(),2)&lt;&gt;0</formula>
    </cfRule>
  </conditionalFormatting>
  <conditionalFormatting sqref="C18 B18:B21">
    <cfRule type="expression" dxfId="379" priority="3" stopIfTrue="1">
      <formula>MOD(ROW(),2)=0</formula>
    </cfRule>
    <cfRule type="expression" dxfId="378" priority="4" stopIfTrue="1">
      <formula>MOD(ROW(),2)&lt;&gt;0</formula>
    </cfRule>
  </conditionalFormatting>
  <conditionalFormatting sqref="C19:O21">
    <cfRule type="expression" dxfId="377" priority="5" stopIfTrue="1">
      <formula>MOD(ROW(),2)=0</formula>
    </cfRule>
    <cfRule type="expression" dxfId="376" priority="6" stopIfTrue="1">
      <formula>MOD(ROW(),2)&lt;&gt;0</formula>
    </cfRule>
  </conditionalFormatting>
  <conditionalFormatting sqref="D6:O21">
    <cfRule type="expression" dxfId="375" priority="29" stopIfTrue="1">
      <formula>MOD(ROW(),2)=0</formula>
    </cfRule>
    <cfRule type="expression" dxfId="374" priority="30" stopIfTrue="1">
      <formula>MOD(ROW(),2)&lt;&gt;0</formula>
    </cfRule>
  </conditionalFormatting>
  <conditionalFormatting sqref="D17:O17">
    <cfRule type="expression" dxfId="373" priority="19" stopIfTrue="1">
      <formula>MOD(ROW(),2)=0</formula>
    </cfRule>
    <cfRule type="expression" dxfId="372" priority="20"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codeName="Sheet101"/>
  <dimension ref="A1:L46"/>
  <sheetViews>
    <sheetView showGridLines="0" zoomScale="85" zoomScaleNormal="85" workbookViewId="0">
      <selection activeCell="I26" sqref="I26"/>
    </sheetView>
  </sheetViews>
  <sheetFormatPr defaultColWidth="10" defaultRowHeight="12.5" x14ac:dyDescent="0.25"/>
  <cols>
    <col min="1" max="1" width="31.54296875" style="27" customWidth="1"/>
    <col min="2" max="2" width="22.54296875" style="27" customWidth="1"/>
    <col min="3" max="3" width="10.1796875" style="27" customWidth="1"/>
    <col min="4" max="4" width="10" style="27" customWidth="1"/>
    <col min="5" max="16384" width="10" style="27"/>
  </cols>
  <sheetData>
    <row r="1" spans="1:12" ht="20" x14ac:dyDescent="0.4">
      <c r="A1" s="39" t="s">
        <v>0</v>
      </c>
      <c r="B1" s="40"/>
      <c r="C1" s="40"/>
      <c r="D1" s="40"/>
      <c r="E1" s="40"/>
      <c r="F1" s="40"/>
      <c r="G1" s="40"/>
      <c r="H1" s="40"/>
      <c r="I1" s="40"/>
      <c r="L1" s="84"/>
    </row>
    <row r="2" spans="1:12" ht="15.5" x14ac:dyDescent="0.35">
      <c r="A2" s="41" t="str">
        <f>IF(title="&gt; Enter workbook title here","Enter workbook title in Cover sheet",title)</f>
        <v>Police_EW - Consolidated Factor Spreadsheet</v>
      </c>
      <c r="B2" s="42"/>
      <c r="C2" s="42"/>
      <c r="D2" s="42"/>
      <c r="E2" s="42"/>
      <c r="F2" s="42"/>
      <c r="G2" s="42"/>
      <c r="H2" s="42"/>
      <c r="I2" s="42"/>
    </row>
    <row r="3" spans="1:12" ht="15.5" x14ac:dyDescent="0.35">
      <c r="A3" s="43" t="str">
        <f>TABLE_FACTOR_TYPE_1&amp;" - x-"&amp;TABLE_SERIES_NUMBER_1</f>
        <v>LRF - x-403</v>
      </c>
      <c r="B3" s="42"/>
      <c r="C3" s="42"/>
      <c r="D3" s="42"/>
      <c r="E3" s="42"/>
      <c r="F3" s="42"/>
      <c r="G3" s="42"/>
      <c r="H3" s="42"/>
      <c r="I3" s="42"/>
    </row>
    <row r="6" spans="1:12" ht="13" x14ac:dyDescent="0.3">
      <c r="A6" s="78" t="s">
        <v>610</v>
      </c>
      <c r="B6" s="73" t="s">
        <v>611</v>
      </c>
      <c r="C6" s="73"/>
    </row>
    <row r="7" spans="1:12" x14ac:dyDescent="0.25">
      <c r="A7" s="79" t="s">
        <v>274</v>
      </c>
      <c r="B7" s="74" t="s">
        <v>72</v>
      </c>
      <c r="C7" s="74"/>
    </row>
    <row r="8" spans="1:12" x14ac:dyDescent="0.25">
      <c r="A8" s="79" t="s">
        <v>275</v>
      </c>
      <c r="B8" s="74">
        <v>2015</v>
      </c>
      <c r="C8" s="74"/>
    </row>
    <row r="9" spans="1:12" x14ac:dyDescent="0.25">
      <c r="A9" s="79" t="s">
        <v>276</v>
      </c>
      <c r="B9" s="74" t="s">
        <v>480</v>
      </c>
      <c r="C9" s="74"/>
    </row>
    <row r="10" spans="1:12" ht="46.25" customHeight="1" x14ac:dyDescent="0.25">
      <c r="A10" s="79" t="s">
        <v>6</v>
      </c>
      <c r="B10" s="74" t="s">
        <v>481</v>
      </c>
      <c r="C10" s="74"/>
    </row>
    <row r="11" spans="1:12" x14ac:dyDescent="0.25">
      <c r="A11" s="79" t="s">
        <v>277</v>
      </c>
      <c r="B11" s="74" t="s">
        <v>424</v>
      </c>
      <c r="C11" s="74"/>
    </row>
    <row r="12" spans="1:12" x14ac:dyDescent="0.25">
      <c r="A12" s="79" t="s">
        <v>278</v>
      </c>
      <c r="B12" s="74" t="s">
        <v>482</v>
      </c>
      <c r="C12" s="74"/>
    </row>
    <row r="13" spans="1:12" x14ac:dyDescent="0.25">
      <c r="A13" s="79" t="s">
        <v>618</v>
      </c>
      <c r="B13" s="74">
        <v>0</v>
      </c>
      <c r="C13" s="74"/>
    </row>
    <row r="14" spans="1:12" x14ac:dyDescent="0.25">
      <c r="A14" s="79" t="s">
        <v>280</v>
      </c>
      <c r="B14" s="74">
        <v>403</v>
      </c>
      <c r="C14" s="74"/>
    </row>
    <row r="15" spans="1:12" x14ac:dyDescent="0.25">
      <c r="A15" s="79" t="s">
        <v>621</v>
      </c>
      <c r="B15" s="74">
        <v>403</v>
      </c>
      <c r="C15" s="74"/>
    </row>
    <row r="16" spans="1:12" x14ac:dyDescent="0.25">
      <c r="A16" s="79" t="s">
        <v>282</v>
      </c>
      <c r="B16" s="74" t="s">
        <v>476</v>
      </c>
      <c r="C16" s="74"/>
    </row>
    <row r="17" spans="1:3" x14ac:dyDescent="0.25">
      <c r="A17" s="79" t="s">
        <v>693</v>
      </c>
      <c r="B17" s="180"/>
      <c r="C17" s="180"/>
    </row>
    <row r="18" spans="1:3" x14ac:dyDescent="0.25">
      <c r="A18" s="79" t="s">
        <v>284</v>
      </c>
      <c r="B18" s="181" t="str">
        <f>"29 June 2023"</f>
        <v>29 June 2023</v>
      </c>
      <c r="C18" s="181"/>
    </row>
    <row r="19" spans="1:3" x14ac:dyDescent="0.25">
      <c r="A19" s="79" t="s">
        <v>285</v>
      </c>
      <c r="B19" s="181"/>
      <c r="C19" s="181"/>
    </row>
    <row r="20" spans="1:3" x14ac:dyDescent="0.25">
      <c r="A20" s="79" t="s">
        <v>286</v>
      </c>
      <c r="B20" s="74" t="s">
        <v>294</v>
      </c>
      <c r="C20" s="74"/>
    </row>
    <row r="21" spans="1:3" x14ac:dyDescent="0.25">
      <c r="A21" s="79" t="s">
        <v>287</v>
      </c>
      <c r="B21" s="74" t="s">
        <v>295</v>
      </c>
      <c r="C21" s="74"/>
    </row>
    <row r="23" spans="1:3" x14ac:dyDescent="0.25">
      <c r="B23" s="84" t="str">
        <f>HYPERLINK("#'Factor List'!A1","Back to Factor List")</f>
        <v>Back to Factor List</v>
      </c>
    </row>
    <row r="24" spans="1:3" x14ac:dyDescent="0.25">
      <c r="B24" s="84" t="str">
        <f>HYPERLINK("#'Assumptions'!A1","Assumptions")</f>
        <v>Assumptions</v>
      </c>
    </row>
    <row r="26" spans="1:3" ht="13" x14ac:dyDescent="0.25">
      <c r="A26" s="80" t="s">
        <v>694</v>
      </c>
      <c r="B26" s="80" t="s">
        <v>724</v>
      </c>
    </row>
    <row r="27" spans="1:3" x14ac:dyDescent="0.25">
      <c r="A27" s="81">
        <v>60</v>
      </c>
      <c r="B27" s="90">
        <v>3.2000000000000001E-2</v>
      </c>
    </row>
    <row r="28" spans="1:3" x14ac:dyDescent="0.25">
      <c r="A28" s="81">
        <v>61</v>
      </c>
      <c r="B28" s="90">
        <v>3.4000000000000002E-2</v>
      </c>
    </row>
    <row r="29" spans="1:3" x14ac:dyDescent="0.25">
      <c r="A29" s="81">
        <v>62</v>
      </c>
      <c r="B29" s="90">
        <v>3.5000000000000003E-2</v>
      </c>
    </row>
    <row r="30" spans="1:3" x14ac:dyDescent="0.25">
      <c r="A30" s="81">
        <v>63</v>
      </c>
      <c r="B30" s="90">
        <v>3.5999999999999997E-2</v>
      </c>
    </row>
    <row r="31" spans="1:3" x14ac:dyDescent="0.25">
      <c r="A31" s="81">
        <v>64</v>
      </c>
      <c r="B31" s="90">
        <v>3.9E-2</v>
      </c>
    </row>
    <row r="32" spans="1:3" x14ac:dyDescent="0.25">
      <c r="A32" s="81">
        <v>65</v>
      </c>
      <c r="B32" s="90">
        <v>0.04</v>
      </c>
    </row>
    <row r="33" spans="1:2" x14ac:dyDescent="0.25">
      <c r="A33" s="81">
        <v>66</v>
      </c>
      <c r="B33" s="90">
        <v>4.1000000000000002E-2</v>
      </c>
    </row>
    <row r="34" spans="1:2" x14ac:dyDescent="0.25">
      <c r="A34" s="81">
        <v>67</v>
      </c>
      <c r="B34" s="90">
        <v>4.2999999999999997E-2</v>
      </c>
    </row>
    <row r="35" spans="1:2" x14ac:dyDescent="0.25">
      <c r="A35" s="81">
        <v>68</v>
      </c>
      <c r="B35" s="90">
        <v>4.4999999999999998E-2</v>
      </c>
    </row>
    <row r="36" spans="1:2" x14ac:dyDescent="0.25">
      <c r="A36" s="81">
        <v>69</v>
      </c>
      <c r="B36" s="90">
        <v>4.8000000000000001E-2</v>
      </c>
    </row>
    <row r="37" spans="1:2" x14ac:dyDescent="0.25">
      <c r="A37" s="81">
        <v>70</v>
      </c>
      <c r="B37" s="90">
        <v>4.9000000000000002E-2</v>
      </c>
    </row>
    <row r="44" spans="1:2" ht="39.65" customHeight="1" x14ac:dyDescent="0.25"/>
    <row r="46" spans="1:2" ht="27.65" customHeight="1" x14ac:dyDescent="0.25"/>
  </sheetData>
  <sheetProtection algorithmName="SHA-512" hashValue="byU8ArPrYy8qpZFlrP1hHHMp6Ix8F0zOXTmDT+8puLTnFOG8D6IaEspjZxZ7B4ucHjt1qeIAV4/AmQBltrzb5A==" saltValue="wenJPfqhjoBSuzl/9ax4YA==" spinCount="100000" sheet="1" objects="1" scenarios="1"/>
  <conditionalFormatting sqref="A6:A21">
    <cfRule type="expression" dxfId="371" priority="17" stopIfTrue="1">
      <formula>MOD(ROW(),2)=0</formula>
    </cfRule>
    <cfRule type="expression" dxfId="370" priority="18" stopIfTrue="1">
      <formula>MOD(ROW(),2)&lt;&gt;0</formula>
    </cfRule>
  </conditionalFormatting>
  <conditionalFormatting sqref="A26:A37">
    <cfRule type="expression" dxfId="369" priority="9" stopIfTrue="1">
      <formula>MOD(ROW(),2)=0</formula>
    </cfRule>
    <cfRule type="expression" dxfId="368" priority="10" stopIfTrue="1">
      <formula>MOD(ROW(),2)&lt;&gt;0</formula>
    </cfRule>
  </conditionalFormatting>
  <conditionalFormatting sqref="B26:B37">
    <cfRule type="expression" dxfId="367" priority="7" stopIfTrue="1">
      <formula>MOD(ROW(),2)=0</formula>
    </cfRule>
    <cfRule type="expression" dxfId="366" priority="8" stopIfTrue="1">
      <formula>MOD(ROW(),2)&lt;&gt;0</formula>
    </cfRule>
  </conditionalFormatting>
  <conditionalFormatting sqref="B6:C21">
    <cfRule type="expression" dxfId="365" priority="1" stopIfTrue="1">
      <formula>MOD(ROW(),2)=0</formula>
    </cfRule>
    <cfRule type="expression" dxfId="364" priority="2"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codeName="Sheet102"/>
  <dimension ref="A1:L46"/>
  <sheetViews>
    <sheetView showGridLines="0" zoomScale="85" zoomScaleNormal="85" workbookViewId="0">
      <selection activeCell="I26" sqref="I26"/>
    </sheetView>
  </sheetViews>
  <sheetFormatPr defaultColWidth="10" defaultRowHeight="12.5" x14ac:dyDescent="0.25"/>
  <cols>
    <col min="1" max="1" width="31.54296875" style="27" customWidth="1"/>
    <col min="2" max="2" width="22.54296875" style="27" customWidth="1"/>
    <col min="3" max="3" width="10.1796875" style="27" customWidth="1"/>
    <col min="4" max="4" width="10" style="27" customWidth="1"/>
    <col min="5" max="16384" width="10" style="27"/>
  </cols>
  <sheetData>
    <row r="1" spans="1:12" ht="20" x14ac:dyDescent="0.4">
      <c r="A1" s="39" t="s">
        <v>0</v>
      </c>
      <c r="B1" s="40"/>
      <c r="C1" s="40"/>
      <c r="D1" s="40"/>
      <c r="E1" s="40"/>
      <c r="F1" s="40"/>
      <c r="G1" s="40"/>
      <c r="H1" s="40"/>
      <c r="I1" s="40"/>
      <c r="L1" s="84"/>
    </row>
    <row r="2" spans="1:12" ht="15.5" x14ac:dyDescent="0.35">
      <c r="A2" s="41" t="str">
        <f>IF(title="&gt; Enter workbook title here","Enter workbook title in Cover sheet",title)</f>
        <v>Police_EW - Consolidated Factor Spreadsheet</v>
      </c>
      <c r="B2" s="42"/>
      <c r="C2" s="42"/>
      <c r="D2" s="42"/>
      <c r="E2" s="42"/>
      <c r="F2" s="42"/>
      <c r="G2" s="42"/>
      <c r="H2" s="42"/>
      <c r="I2" s="42"/>
    </row>
    <row r="3" spans="1:12" ht="15.5" x14ac:dyDescent="0.35">
      <c r="A3" s="43" t="str">
        <f>TABLE_FACTOR_TYPE_1&amp;" - x-"&amp;TABLE_SERIES_NUMBER_1</f>
        <v>LRF - x-404</v>
      </c>
      <c r="B3" s="42"/>
      <c r="C3" s="42"/>
      <c r="D3" s="42"/>
      <c r="E3" s="42"/>
      <c r="F3" s="42"/>
      <c r="G3" s="42"/>
      <c r="H3" s="42"/>
      <c r="I3" s="42"/>
    </row>
    <row r="6" spans="1:12" ht="13" x14ac:dyDescent="0.3">
      <c r="A6" s="78" t="s">
        <v>610</v>
      </c>
      <c r="B6" s="73" t="s">
        <v>611</v>
      </c>
      <c r="C6" s="73"/>
    </row>
    <row r="7" spans="1:12" x14ac:dyDescent="0.25">
      <c r="A7" s="79" t="s">
        <v>274</v>
      </c>
      <c r="B7" s="74" t="s">
        <v>72</v>
      </c>
      <c r="C7" s="74"/>
    </row>
    <row r="8" spans="1:12" x14ac:dyDescent="0.25">
      <c r="A8" s="79" t="s">
        <v>275</v>
      </c>
      <c r="B8" s="74">
        <v>2015</v>
      </c>
      <c r="C8" s="74"/>
    </row>
    <row r="9" spans="1:12" x14ac:dyDescent="0.25">
      <c r="A9" s="79" t="s">
        <v>276</v>
      </c>
      <c r="B9" s="74" t="s">
        <v>480</v>
      </c>
      <c r="C9" s="74"/>
    </row>
    <row r="10" spans="1:12" ht="44.75" customHeight="1" x14ac:dyDescent="0.25">
      <c r="A10" s="79" t="s">
        <v>6</v>
      </c>
      <c r="B10" s="74" t="s">
        <v>484</v>
      </c>
      <c r="C10" s="74"/>
    </row>
    <row r="11" spans="1:12" x14ac:dyDescent="0.25">
      <c r="A11" s="79" t="s">
        <v>277</v>
      </c>
      <c r="B11" s="74" t="s">
        <v>424</v>
      </c>
      <c r="C11" s="74"/>
    </row>
    <row r="12" spans="1:12" x14ac:dyDescent="0.25">
      <c r="A12" s="79" t="s">
        <v>278</v>
      </c>
      <c r="B12" s="74" t="s">
        <v>482</v>
      </c>
      <c r="C12" s="74"/>
    </row>
    <row r="13" spans="1:12" x14ac:dyDescent="0.25">
      <c r="A13" s="79" t="s">
        <v>618</v>
      </c>
      <c r="B13" s="74">
        <v>0</v>
      </c>
      <c r="C13" s="74"/>
    </row>
    <row r="14" spans="1:12" x14ac:dyDescent="0.25">
      <c r="A14" s="79" t="s">
        <v>280</v>
      </c>
      <c r="B14" s="74">
        <v>404</v>
      </c>
      <c r="C14" s="74"/>
    </row>
    <row r="15" spans="1:12" x14ac:dyDescent="0.25">
      <c r="A15" s="79" t="s">
        <v>621</v>
      </c>
      <c r="B15" s="74">
        <v>404</v>
      </c>
      <c r="C15" s="74"/>
    </row>
    <row r="16" spans="1:12" x14ac:dyDescent="0.25">
      <c r="A16" s="79" t="s">
        <v>282</v>
      </c>
      <c r="B16" s="74" t="s">
        <v>479</v>
      </c>
      <c r="C16" s="74"/>
    </row>
    <row r="17" spans="1:3" x14ac:dyDescent="0.25">
      <c r="A17" s="79" t="s">
        <v>693</v>
      </c>
      <c r="B17" s="180"/>
      <c r="C17" s="180"/>
    </row>
    <row r="18" spans="1:3" x14ac:dyDescent="0.25">
      <c r="A18" s="79" t="s">
        <v>284</v>
      </c>
      <c r="B18" s="181" t="str">
        <f>"29 June 2023"</f>
        <v>29 June 2023</v>
      </c>
      <c r="C18" s="181"/>
    </row>
    <row r="19" spans="1:3" x14ac:dyDescent="0.25">
      <c r="A19" s="79" t="s">
        <v>285</v>
      </c>
      <c r="B19" s="181"/>
      <c r="C19" s="181"/>
    </row>
    <row r="20" spans="1:3" x14ac:dyDescent="0.25">
      <c r="A20" s="79" t="s">
        <v>286</v>
      </c>
      <c r="B20" s="74" t="s">
        <v>294</v>
      </c>
      <c r="C20" s="74"/>
    </row>
    <row r="21" spans="1:3" x14ac:dyDescent="0.25">
      <c r="A21" s="79" t="s">
        <v>287</v>
      </c>
      <c r="B21" s="74" t="s">
        <v>295</v>
      </c>
      <c r="C21" s="74"/>
    </row>
    <row r="22" spans="1:3" ht="15" customHeight="1" x14ac:dyDescent="0.25"/>
    <row r="23" spans="1:3" x14ac:dyDescent="0.25">
      <c r="B23" s="84" t="str">
        <f>HYPERLINK("#'Factor List'!A1","Back to Factor List")</f>
        <v>Back to Factor List</v>
      </c>
    </row>
    <row r="24" spans="1:3" x14ac:dyDescent="0.25">
      <c r="B24" s="84" t="str">
        <f>HYPERLINK("#'Assumptions'!A1","Assumptions")</f>
        <v>Assumptions</v>
      </c>
    </row>
    <row r="26" spans="1:3" ht="13" x14ac:dyDescent="0.25">
      <c r="A26" s="80" t="s">
        <v>694</v>
      </c>
      <c r="B26" s="80" t="s">
        <v>724</v>
      </c>
    </row>
    <row r="27" spans="1:3" x14ac:dyDescent="0.25">
      <c r="A27" s="81">
        <v>60</v>
      </c>
      <c r="B27" s="90">
        <v>4.4999999999999998E-2</v>
      </c>
    </row>
    <row r="28" spans="1:3" x14ac:dyDescent="0.25">
      <c r="A28" s="81">
        <v>61</v>
      </c>
      <c r="B28" s="90">
        <v>4.5999999999999999E-2</v>
      </c>
    </row>
    <row r="29" spans="1:3" x14ac:dyDescent="0.25">
      <c r="A29" s="81">
        <v>62</v>
      </c>
      <c r="B29" s="90">
        <v>4.8000000000000001E-2</v>
      </c>
    </row>
    <row r="30" spans="1:3" x14ac:dyDescent="0.25">
      <c r="A30" s="81">
        <v>63</v>
      </c>
      <c r="B30" s="90">
        <v>4.9000000000000002E-2</v>
      </c>
    </row>
    <row r="31" spans="1:3" x14ac:dyDescent="0.25">
      <c r="A31" s="81">
        <v>64</v>
      </c>
      <c r="B31" s="90">
        <v>5.0999999999999997E-2</v>
      </c>
    </row>
    <row r="32" spans="1:3" x14ac:dyDescent="0.25">
      <c r="A32" s="81">
        <v>65</v>
      </c>
      <c r="B32" s="90">
        <v>5.1999999999999998E-2</v>
      </c>
    </row>
    <row r="33" spans="1:2" x14ac:dyDescent="0.25">
      <c r="A33" s="81">
        <v>66</v>
      </c>
      <c r="B33" s="90">
        <v>5.3999999999999999E-2</v>
      </c>
    </row>
    <row r="34" spans="1:2" x14ac:dyDescent="0.25">
      <c r="A34" s="81">
        <v>67</v>
      </c>
      <c r="B34" s="90">
        <v>5.6000000000000001E-2</v>
      </c>
    </row>
    <row r="35" spans="1:2" x14ac:dyDescent="0.25">
      <c r="A35" s="81">
        <v>68</v>
      </c>
      <c r="B35" s="90">
        <v>5.8000000000000003E-2</v>
      </c>
    </row>
    <row r="36" spans="1:2" x14ac:dyDescent="0.25">
      <c r="A36" s="81">
        <v>69</v>
      </c>
      <c r="B36" s="90">
        <v>6.0999999999999999E-2</v>
      </c>
    </row>
    <row r="37" spans="1:2" x14ac:dyDescent="0.25">
      <c r="A37" s="81">
        <v>70</v>
      </c>
      <c r="B37" s="90">
        <v>6.2E-2</v>
      </c>
    </row>
    <row r="44" spans="1:2" ht="39.65" customHeight="1" x14ac:dyDescent="0.25"/>
    <row r="46" spans="1:2" ht="27.65" customHeight="1" x14ac:dyDescent="0.25"/>
  </sheetData>
  <sheetProtection algorithmName="SHA-512" hashValue="V0ruFkyMElWWnzquYeJMl/265V9dX5iPWSsgw6i2pr32hgHZOLp7ztTa5gzN+4BOP+mCAlJnGr9dww/+66RttA==" saltValue="KihA79gXv/GcotQo/9evJw==" spinCount="100000" sheet="1" objects="1" scenarios="1"/>
  <conditionalFormatting sqref="A6:A21">
    <cfRule type="expression" dxfId="363" priority="19" stopIfTrue="1">
      <formula>MOD(ROW(),2)=0</formula>
    </cfRule>
    <cfRule type="expression" dxfId="362" priority="20" stopIfTrue="1">
      <formula>MOD(ROW(),2)&lt;&gt;0</formula>
    </cfRule>
  </conditionalFormatting>
  <conditionalFormatting sqref="A26:A37">
    <cfRule type="expression" dxfId="361" priority="9" stopIfTrue="1">
      <formula>MOD(ROW(),2)=0</formula>
    </cfRule>
    <cfRule type="expression" dxfId="360" priority="10" stopIfTrue="1">
      <formula>MOD(ROW(),2)&lt;&gt;0</formula>
    </cfRule>
  </conditionalFormatting>
  <conditionalFormatting sqref="B26:B37">
    <cfRule type="expression" dxfId="359" priority="7" stopIfTrue="1">
      <formula>MOD(ROW(),2)=0</formula>
    </cfRule>
    <cfRule type="expression" dxfId="358" priority="8" stopIfTrue="1">
      <formula>MOD(ROW(),2)&lt;&gt;0</formula>
    </cfRule>
  </conditionalFormatting>
  <conditionalFormatting sqref="B6:C21">
    <cfRule type="expression" dxfId="357" priority="1" stopIfTrue="1">
      <formula>MOD(ROW(),2)=0</formula>
    </cfRule>
    <cfRule type="expression" dxfId="356" priority="2"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codeName="Sheet103"/>
  <dimension ref="A1:L46"/>
  <sheetViews>
    <sheetView showGridLines="0" zoomScale="85" zoomScaleNormal="85" workbookViewId="0">
      <selection activeCell="I26" sqref="I26"/>
    </sheetView>
  </sheetViews>
  <sheetFormatPr defaultColWidth="10" defaultRowHeight="12.5" x14ac:dyDescent="0.25"/>
  <cols>
    <col min="1" max="1" width="31.54296875" style="27" customWidth="1"/>
    <col min="2" max="10" width="22.54296875" style="27" customWidth="1"/>
    <col min="11" max="16384" width="10" style="27"/>
  </cols>
  <sheetData>
    <row r="1" spans="1:12" ht="20" x14ac:dyDescent="0.4">
      <c r="A1" s="39" t="s">
        <v>0</v>
      </c>
      <c r="B1" s="40"/>
      <c r="C1" s="40"/>
      <c r="D1" s="40"/>
      <c r="E1" s="40"/>
      <c r="F1" s="40"/>
      <c r="G1" s="40"/>
      <c r="H1" s="40"/>
      <c r="I1" s="40"/>
      <c r="L1" s="84"/>
    </row>
    <row r="2" spans="1:12" ht="15.5" x14ac:dyDescent="0.35">
      <c r="A2" s="41" t="str">
        <f>IF(title="&gt; Enter workbook title here","Enter workbook title in Cover sheet",title)</f>
        <v>Police_EW - Consolidated Factor Spreadsheet</v>
      </c>
      <c r="B2" s="42"/>
      <c r="C2" s="42"/>
      <c r="D2" s="42"/>
      <c r="E2" s="42"/>
      <c r="F2" s="42"/>
      <c r="G2" s="42"/>
      <c r="H2" s="42"/>
      <c r="I2" s="42"/>
    </row>
    <row r="3" spans="1:12" ht="15.5" x14ac:dyDescent="0.35">
      <c r="A3" s="43" t="str">
        <f>TABLE_FACTOR_TYPE_1&amp;" - x-"&amp;TABLE_SERIES_NUMBER_1</f>
        <v>LRF - x-405</v>
      </c>
      <c r="B3" s="42"/>
      <c r="C3" s="42"/>
      <c r="D3" s="42"/>
      <c r="E3" s="42"/>
      <c r="F3" s="42"/>
      <c r="G3" s="42"/>
      <c r="H3" s="42"/>
      <c r="I3" s="42"/>
    </row>
    <row r="6" spans="1:12" ht="13" x14ac:dyDescent="0.3">
      <c r="A6" s="78" t="s">
        <v>610</v>
      </c>
      <c r="B6" s="73" t="s">
        <v>611</v>
      </c>
      <c r="C6" s="73"/>
      <c r="D6" s="172"/>
      <c r="E6" s="172"/>
      <c r="F6" s="172"/>
      <c r="G6" s="172"/>
      <c r="H6" s="172"/>
      <c r="I6" s="172"/>
      <c r="J6" s="172"/>
    </row>
    <row r="7" spans="1:12" x14ac:dyDescent="0.25">
      <c r="A7" s="79" t="s">
        <v>274</v>
      </c>
      <c r="B7" s="74" t="s">
        <v>72</v>
      </c>
      <c r="C7" s="74"/>
      <c r="D7" s="172"/>
      <c r="E7" s="172"/>
      <c r="F7" s="172"/>
      <c r="G7" s="172"/>
      <c r="H7" s="172"/>
      <c r="I7" s="172"/>
      <c r="J7" s="172"/>
    </row>
    <row r="8" spans="1:12" x14ac:dyDescent="0.25">
      <c r="A8" s="79" t="s">
        <v>275</v>
      </c>
      <c r="B8" s="74">
        <v>2015</v>
      </c>
      <c r="C8" s="74"/>
      <c r="D8" s="172"/>
      <c r="E8" s="172"/>
      <c r="F8" s="172"/>
      <c r="G8" s="172"/>
      <c r="H8" s="172"/>
      <c r="I8" s="172"/>
      <c r="J8" s="172"/>
    </row>
    <row r="9" spans="1:12" x14ac:dyDescent="0.25">
      <c r="A9" s="79" t="s">
        <v>276</v>
      </c>
      <c r="B9" s="74" t="s">
        <v>480</v>
      </c>
      <c r="C9" s="74"/>
      <c r="D9" s="172"/>
      <c r="E9" s="172"/>
      <c r="F9" s="172"/>
      <c r="G9" s="172"/>
      <c r="H9" s="172"/>
      <c r="I9" s="172"/>
      <c r="J9" s="172"/>
    </row>
    <row r="10" spans="1:12" x14ac:dyDescent="0.25">
      <c r="A10" s="79" t="s">
        <v>6</v>
      </c>
      <c r="B10" s="74" t="s">
        <v>486</v>
      </c>
      <c r="C10" s="74"/>
      <c r="D10" s="172"/>
      <c r="E10" s="172"/>
      <c r="F10" s="172"/>
      <c r="G10" s="172"/>
      <c r="H10" s="172"/>
      <c r="I10" s="172"/>
      <c r="J10" s="172"/>
    </row>
    <row r="11" spans="1:12" x14ac:dyDescent="0.25">
      <c r="A11" s="79" t="s">
        <v>277</v>
      </c>
      <c r="B11" s="74" t="s">
        <v>424</v>
      </c>
      <c r="C11" s="74"/>
      <c r="D11" s="172"/>
      <c r="E11" s="172"/>
      <c r="F11" s="172"/>
      <c r="G11" s="172"/>
      <c r="H11" s="172"/>
      <c r="I11" s="172"/>
      <c r="J11" s="172"/>
    </row>
    <row r="12" spans="1:12" x14ac:dyDescent="0.25">
      <c r="A12" s="79" t="s">
        <v>278</v>
      </c>
      <c r="B12" s="74" t="s">
        <v>487</v>
      </c>
      <c r="C12" s="74"/>
      <c r="D12" s="172"/>
      <c r="E12" s="172"/>
      <c r="F12" s="172"/>
      <c r="G12" s="172"/>
      <c r="H12" s="172"/>
      <c r="I12" s="172"/>
      <c r="J12" s="172"/>
    </row>
    <row r="13" spans="1:12" x14ac:dyDescent="0.25">
      <c r="A13" s="79" t="s">
        <v>618</v>
      </c>
      <c r="B13" s="74">
        <v>0</v>
      </c>
      <c r="C13" s="74"/>
      <c r="D13" s="172"/>
      <c r="E13" s="172"/>
      <c r="F13" s="172"/>
      <c r="G13" s="172"/>
      <c r="H13" s="172"/>
      <c r="I13" s="172"/>
      <c r="J13" s="172"/>
    </row>
    <row r="14" spans="1:12" x14ac:dyDescent="0.25">
      <c r="A14" s="79" t="s">
        <v>280</v>
      </c>
      <c r="B14" s="74">
        <v>405</v>
      </c>
      <c r="C14" s="74"/>
      <c r="D14" s="172"/>
      <c r="E14" s="172"/>
      <c r="F14" s="172"/>
      <c r="G14" s="172"/>
      <c r="H14" s="172"/>
      <c r="I14" s="172"/>
      <c r="J14" s="172"/>
    </row>
    <row r="15" spans="1:12" x14ac:dyDescent="0.25">
      <c r="A15" s="79" t="s">
        <v>621</v>
      </c>
      <c r="B15" s="74">
        <v>405</v>
      </c>
      <c r="C15" s="74"/>
      <c r="D15" s="172"/>
      <c r="E15" s="172"/>
      <c r="F15" s="172"/>
      <c r="G15" s="172"/>
      <c r="H15" s="172"/>
      <c r="I15" s="172"/>
      <c r="J15" s="172"/>
    </row>
    <row r="16" spans="1:12" x14ac:dyDescent="0.25">
      <c r="A16" s="79" t="s">
        <v>282</v>
      </c>
      <c r="B16" s="74" t="s">
        <v>489</v>
      </c>
      <c r="C16" s="74"/>
      <c r="D16" s="172"/>
      <c r="E16" s="172"/>
      <c r="F16" s="172"/>
      <c r="G16" s="172"/>
      <c r="H16" s="172"/>
      <c r="I16" s="172"/>
      <c r="J16" s="172"/>
    </row>
    <row r="17" spans="1:10" x14ac:dyDescent="0.25">
      <c r="A17" s="79" t="s">
        <v>693</v>
      </c>
      <c r="B17" s="180"/>
      <c r="C17" s="180"/>
      <c r="D17" s="172"/>
      <c r="E17" s="172"/>
      <c r="F17" s="172"/>
      <c r="G17" s="172"/>
      <c r="H17" s="172"/>
      <c r="I17" s="172"/>
      <c r="J17" s="172"/>
    </row>
    <row r="18" spans="1:10" x14ac:dyDescent="0.25">
      <c r="A18" s="79" t="s">
        <v>284</v>
      </c>
      <c r="B18" s="181" t="str">
        <f>"29 June 2023"</f>
        <v>29 June 2023</v>
      </c>
      <c r="C18" s="181"/>
      <c r="D18" s="172"/>
      <c r="E18" s="172"/>
      <c r="F18" s="172"/>
      <c r="G18" s="172"/>
      <c r="H18" s="172"/>
      <c r="I18" s="172"/>
      <c r="J18" s="172"/>
    </row>
    <row r="19" spans="1:10" x14ac:dyDescent="0.25">
      <c r="A19" s="72" t="s">
        <v>285</v>
      </c>
      <c r="B19" s="181"/>
      <c r="C19" s="181"/>
      <c r="D19" s="172"/>
      <c r="E19" s="172"/>
      <c r="F19" s="172"/>
      <c r="G19" s="172"/>
      <c r="H19" s="172"/>
      <c r="I19" s="172"/>
      <c r="J19" s="172"/>
    </row>
    <row r="20" spans="1:10" x14ac:dyDescent="0.25">
      <c r="A20" s="72" t="s">
        <v>286</v>
      </c>
      <c r="B20" s="74" t="s">
        <v>294</v>
      </c>
      <c r="C20" s="74"/>
      <c r="D20" s="172"/>
      <c r="E20" s="172"/>
      <c r="F20" s="172"/>
      <c r="G20" s="172"/>
      <c r="H20" s="172"/>
      <c r="I20" s="172"/>
      <c r="J20" s="172"/>
    </row>
    <row r="21" spans="1:10" x14ac:dyDescent="0.25">
      <c r="A21" s="72" t="s">
        <v>287</v>
      </c>
      <c r="B21" s="74" t="s">
        <v>295</v>
      </c>
      <c r="C21" s="74"/>
      <c r="D21" s="172"/>
      <c r="E21" s="172"/>
      <c r="F21" s="172"/>
      <c r="G21" s="172"/>
      <c r="H21" s="172"/>
      <c r="I21" s="172"/>
      <c r="J21" s="172"/>
    </row>
    <row r="23" spans="1:10" x14ac:dyDescent="0.25">
      <c r="B23" s="84" t="str">
        <f>HYPERLINK("#'Factor List'!A1","Back to Factor List")</f>
        <v>Back to Factor List</v>
      </c>
    </row>
    <row r="24" spans="1:10" x14ac:dyDescent="0.25">
      <c r="B24" s="84" t="str">
        <f>HYPERLINK("#'Assumptions'!A1","Assumptions")</f>
        <v>Assumptions</v>
      </c>
    </row>
    <row r="26" spans="1:10" ht="13" x14ac:dyDescent="0.25">
      <c r="A26" s="80" t="s">
        <v>725</v>
      </c>
      <c r="B26" s="80">
        <v>0</v>
      </c>
      <c r="C26" s="80">
        <v>1</v>
      </c>
      <c r="D26" s="80">
        <v>2</v>
      </c>
      <c r="E26" s="80">
        <v>3</v>
      </c>
      <c r="F26" s="80">
        <v>4</v>
      </c>
      <c r="G26" s="80">
        <v>5</v>
      </c>
      <c r="H26" s="80">
        <v>6</v>
      </c>
      <c r="I26" s="80">
        <v>7</v>
      </c>
      <c r="J26" s="80">
        <v>8</v>
      </c>
    </row>
    <row r="27" spans="1:10" x14ac:dyDescent="0.25">
      <c r="A27" s="81">
        <v>0</v>
      </c>
      <c r="B27" s="90">
        <v>0</v>
      </c>
      <c r="C27" s="90">
        <v>5.7000000000000002E-2</v>
      </c>
      <c r="D27" s="90">
        <v>0.12</v>
      </c>
      <c r="E27" s="90">
        <v>0.188</v>
      </c>
      <c r="F27" s="90">
        <v>0.26400000000000001</v>
      </c>
      <c r="G27" s="90">
        <v>0.34699999999999998</v>
      </c>
      <c r="H27" s="90">
        <v>0.439</v>
      </c>
      <c r="I27" s="90">
        <v>0.54100000000000004</v>
      </c>
      <c r="J27" s="90">
        <v>0.65400000000000003</v>
      </c>
    </row>
    <row r="28" spans="1:10" x14ac:dyDescent="0.25">
      <c r="A28" s="81">
        <v>1</v>
      </c>
      <c r="B28" s="90">
        <v>5.0000000000000001E-3</v>
      </c>
      <c r="C28" s="90">
        <v>6.2E-2</v>
      </c>
      <c r="D28" s="90">
        <v>0.126</v>
      </c>
      <c r="E28" s="90">
        <v>0.19500000000000001</v>
      </c>
      <c r="F28" s="90">
        <v>0.27100000000000002</v>
      </c>
      <c r="G28" s="90">
        <v>0.35499999999999998</v>
      </c>
      <c r="H28" s="90">
        <v>0.44800000000000001</v>
      </c>
      <c r="I28" s="90">
        <v>0.55000000000000004</v>
      </c>
      <c r="J28" s="90"/>
    </row>
    <row r="29" spans="1:10" x14ac:dyDescent="0.25">
      <c r="A29" s="81">
        <v>2</v>
      </c>
      <c r="B29" s="90">
        <v>0.01</v>
      </c>
      <c r="C29" s="90">
        <v>6.8000000000000005E-2</v>
      </c>
      <c r="D29" s="90">
        <v>0.13100000000000001</v>
      </c>
      <c r="E29" s="90">
        <v>0.20100000000000001</v>
      </c>
      <c r="F29" s="90">
        <v>0.27800000000000002</v>
      </c>
      <c r="G29" s="90">
        <v>0.36199999999999999</v>
      </c>
      <c r="H29" s="90">
        <v>0.45600000000000002</v>
      </c>
      <c r="I29" s="90">
        <v>0.56000000000000005</v>
      </c>
      <c r="J29" s="90"/>
    </row>
    <row r="30" spans="1:10" x14ac:dyDescent="0.25">
      <c r="A30" s="81">
        <v>3</v>
      </c>
      <c r="B30" s="90">
        <v>1.4E-2</v>
      </c>
      <c r="C30" s="90">
        <v>7.2999999999999995E-2</v>
      </c>
      <c r="D30" s="90">
        <v>0.13700000000000001</v>
      </c>
      <c r="E30" s="90">
        <v>0.20699999999999999</v>
      </c>
      <c r="F30" s="90">
        <v>0.28499999999999998</v>
      </c>
      <c r="G30" s="90">
        <v>0.37</v>
      </c>
      <c r="H30" s="90">
        <v>0.46500000000000002</v>
      </c>
      <c r="I30" s="90">
        <v>0.56899999999999995</v>
      </c>
      <c r="J30" s="90"/>
    </row>
    <row r="31" spans="1:10" x14ac:dyDescent="0.25">
      <c r="A31" s="81">
        <v>4</v>
      </c>
      <c r="B31" s="90">
        <v>1.9E-2</v>
      </c>
      <c r="C31" s="90">
        <v>7.8E-2</v>
      </c>
      <c r="D31" s="90">
        <v>0.14299999999999999</v>
      </c>
      <c r="E31" s="90">
        <v>0.214</v>
      </c>
      <c r="F31" s="90">
        <v>0.29199999999999998</v>
      </c>
      <c r="G31" s="90">
        <v>0.378</v>
      </c>
      <c r="H31" s="90">
        <v>0.47299999999999998</v>
      </c>
      <c r="I31" s="90">
        <v>0.57899999999999996</v>
      </c>
      <c r="J31" s="90"/>
    </row>
    <row r="32" spans="1:10" x14ac:dyDescent="0.25">
      <c r="A32" s="81">
        <v>5</v>
      </c>
      <c r="B32" s="90">
        <v>2.4E-2</v>
      </c>
      <c r="C32" s="90">
        <v>8.3000000000000004E-2</v>
      </c>
      <c r="D32" s="90">
        <v>0.14799999999999999</v>
      </c>
      <c r="E32" s="90">
        <v>0.22</v>
      </c>
      <c r="F32" s="90">
        <v>0.29799999999999999</v>
      </c>
      <c r="G32" s="90">
        <v>0.38500000000000001</v>
      </c>
      <c r="H32" s="90">
        <v>0.48199999999999998</v>
      </c>
      <c r="I32" s="90">
        <v>0.58799999999999997</v>
      </c>
      <c r="J32" s="90"/>
    </row>
    <row r="33" spans="1:10" x14ac:dyDescent="0.25">
      <c r="A33" s="81">
        <v>6</v>
      </c>
      <c r="B33" s="90">
        <v>2.9000000000000001E-2</v>
      </c>
      <c r="C33" s="90">
        <v>8.8999999999999996E-2</v>
      </c>
      <c r="D33" s="90">
        <v>0.154</v>
      </c>
      <c r="E33" s="90">
        <v>0.22600000000000001</v>
      </c>
      <c r="F33" s="90">
        <v>0.30499999999999999</v>
      </c>
      <c r="G33" s="90">
        <v>0.39300000000000002</v>
      </c>
      <c r="H33" s="90">
        <v>0.49</v>
      </c>
      <c r="I33" s="90">
        <v>0.59799999999999998</v>
      </c>
      <c r="J33" s="90"/>
    </row>
    <row r="34" spans="1:10" x14ac:dyDescent="0.25">
      <c r="A34" s="81">
        <v>7</v>
      </c>
      <c r="B34" s="90">
        <v>3.3000000000000002E-2</v>
      </c>
      <c r="C34" s="90">
        <v>9.4E-2</v>
      </c>
      <c r="D34" s="90">
        <v>0.16</v>
      </c>
      <c r="E34" s="90">
        <v>0.23200000000000001</v>
      </c>
      <c r="F34" s="90">
        <v>0.312</v>
      </c>
      <c r="G34" s="90">
        <v>0.40100000000000002</v>
      </c>
      <c r="H34" s="90">
        <v>0.499</v>
      </c>
      <c r="I34" s="90">
        <v>0.60699999999999998</v>
      </c>
      <c r="J34" s="90"/>
    </row>
    <row r="35" spans="1:10" x14ac:dyDescent="0.25">
      <c r="A35" s="81">
        <v>8</v>
      </c>
      <c r="B35" s="90">
        <v>3.7999999999999999E-2</v>
      </c>
      <c r="C35" s="90">
        <v>9.9000000000000005E-2</v>
      </c>
      <c r="D35" s="90">
        <v>0.16600000000000001</v>
      </c>
      <c r="E35" s="90">
        <v>0.23899999999999999</v>
      </c>
      <c r="F35" s="90">
        <v>0.31900000000000001</v>
      </c>
      <c r="G35" s="90">
        <v>0.40799999999999997</v>
      </c>
      <c r="H35" s="90">
        <v>0.50700000000000001</v>
      </c>
      <c r="I35" s="90">
        <v>0.61699999999999999</v>
      </c>
      <c r="J35" s="90"/>
    </row>
    <row r="36" spans="1:10" x14ac:dyDescent="0.25">
      <c r="A36" s="81">
        <v>9</v>
      </c>
      <c r="B36" s="90">
        <v>4.2999999999999997E-2</v>
      </c>
      <c r="C36" s="90">
        <v>0.104</v>
      </c>
      <c r="D36" s="90">
        <v>0.17100000000000001</v>
      </c>
      <c r="E36" s="90">
        <v>0.245</v>
      </c>
      <c r="F36" s="90">
        <v>0.32600000000000001</v>
      </c>
      <c r="G36" s="90">
        <v>0.41599999999999998</v>
      </c>
      <c r="H36" s="90">
        <v>0.51600000000000001</v>
      </c>
      <c r="I36" s="90">
        <v>0.626</v>
      </c>
      <c r="J36" s="90"/>
    </row>
    <row r="37" spans="1:10" x14ac:dyDescent="0.25">
      <c r="A37" s="81">
        <v>10</v>
      </c>
      <c r="B37" s="90">
        <v>4.8000000000000001E-2</v>
      </c>
      <c r="C37" s="90">
        <v>0.109</v>
      </c>
      <c r="D37" s="90">
        <v>0.17699999999999999</v>
      </c>
      <c r="E37" s="90">
        <v>0.251</v>
      </c>
      <c r="F37" s="90">
        <v>0.33300000000000002</v>
      </c>
      <c r="G37" s="90">
        <v>0.42399999999999999</v>
      </c>
      <c r="H37" s="90">
        <v>0.52400000000000002</v>
      </c>
      <c r="I37" s="90">
        <v>0.63500000000000001</v>
      </c>
      <c r="J37" s="90"/>
    </row>
    <row r="38" spans="1:10" x14ac:dyDescent="0.25">
      <c r="A38" s="81">
        <v>11</v>
      </c>
      <c r="B38" s="90">
        <v>5.1999999999999998E-2</v>
      </c>
      <c r="C38" s="90">
        <v>0.115</v>
      </c>
      <c r="D38" s="90">
        <v>0.183</v>
      </c>
      <c r="E38" s="90">
        <v>0.25800000000000001</v>
      </c>
      <c r="F38" s="90">
        <v>0.34</v>
      </c>
      <c r="G38" s="90">
        <v>0.43099999999999999</v>
      </c>
      <c r="H38" s="90">
        <v>0.53300000000000003</v>
      </c>
      <c r="I38" s="90">
        <v>0.64500000000000002</v>
      </c>
      <c r="J38" s="90"/>
    </row>
    <row r="44" spans="1:10" ht="39.65" customHeight="1" x14ac:dyDescent="0.25"/>
    <row r="46" spans="1:10" ht="27.65" customHeight="1" x14ac:dyDescent="0.25"/>
  </sheetData>
  <sheetProtection algorithmName="SHA-512" hashValue="dYmLcLQT4L10rYBSt6B6bfQSJ8JKUOAntqVmNgwCxVd2Cz5IbZDc5KMRWt1sR5tGHd6I2jr+Rn8DGQD2mYMzlg==" saltValue="G2l/fipQyvuwLjyiE2avgg==" spinCount="100000" sheet="1" objects="1" scenarios="1"/>
  <conditionalFormatting sqref="A6:A21">
    <cfRule type="expression" dxfId="355" priority="11" stopIfTrue="1">
      <formula>MOD(ROW(),2)=0</formula>
    </cfRule>
    <cfRule type="expression" dxfId="354" priority="12" stopIfTrue="1">
      <formula>MOD(ROW(),2)&lt;&gt;0</formula>
    </cfRule>
  </conditionalFormatting>
  <conditionalFormatting sqref="A26:A38">
    <cfRule type="expression" dxfId="353" priority="21" stopIfTrue="1">
      <formula>MOD(ROW(),2)=0</formula>
    </cfRule>
    <cfRule type="expression" dxfId="352" priority="22" stopIfTrue="1">
      <formula>MOD(ROW(),2)&lt;&gt;0</formula>
    </cfRule>
  </conditionalFormatting>
  <conditionalFormatting sqref="B6:C21">
    <cfRule type="expression" dxfId="351" priority="1" stopIfTrue="1">
      <formula>MOD(ROW(),2)=0</formula>
    </cfRule>
    <cfRule type="expression" dxfId="350" priority="2" stopIfTrue="1">
      <formula>MOD(ROW(),2)&lt;&gt;0</formula>
    </cfRule>
  </conditionalFormatting>
  <conditionalFormatting sqref="B26:J38">
    <cfRule type="expression" dxfId="349" priority="7" stopIfTrue="1">
      <formula>MOD(ROW(),2)=0</formula>
    </cfRule>
    <cfRule type="expression" dxfId="348" priority="8" stopIfTrue="1">
      <formula>MOD(ROW(),2)&lt;&gt;0</formula>
    </cfRule>
  </conditionalFormatting>
  <conditionalFormatting sqref="D19">
    <cfRule type="expression" dxfId="347" priority="13" stopIfTrue="1">
      <formula>MOD(ROW(),2)=0</formula>
    </cfRule>
    <cfRule type="expression" dxfId="346" priority="14" stopIfTrue="1">
      <formula>MOD(ROW(),2)&lt;&gt;0</formula>
    </cfRule>
  </conditionalFormatting>
  <conditionalFormatting sqref="D17:E17 G17:J17 H19:J19">
    <cfRule type="expression" dxfId="345" priority="41" stopIfTrue="1">
      <formula>MOD(ROW(),2)=0</formula>
    </cfRule>
    <cfRule type="expression" dxfId="344" priority="42" stopIfTrue="1">
      <formula>MOD(ROW(),2)&lt;&gt;0</formula>
    </cfRule>
  </conditionalFormatting>
  <conditionalFormatting sqref="D6:J21">
    <cfRule type="expression" dxfId="343" priority="37" stopIfTrue="1">
      <formula>MOD(ROW(),2)=0</formula>
    </cfRule>
    <cfRule type="expression" dxfId="342" priority="38" stopIfTrue="1">
      <formula>MOD(ROW(),2)&lt;&gt;0</formula>
    </cfRule>
  </conditionalFormatting>
  <conditionalFormatting sqref="D18:J18">
    <cfRule type="expression" dxfId="341" priority="19" stopIfTrue="1">
      <formula>MOD(ROW(),2)=0</formula>
    </cfRule>
    <cfRule type="expression" dxfId="340" priority="20" stopIfTrue="1">
      <formula>MOD(ROW(),2)&lt;&gt;0</formula>
    </cfRule>
  </conditionalFormatting>
  <conditionalFormatting sqref="F17">
    <cfRule type="expression" dxfId="339" priority="25" stopIfTrue="1">
      <formula>MOD(ROW(),2)=0</formula>
    </cfRule>
    <cfRule type="expression" dxfId="338" priority="26" stopIfTrue="1">
      <formula>MOD(ROW(),2)&lt;&gt;0</formula>
    </cfRule>
  </conditionalFormatting>
  <conditionalFormatting sqref="F19:G19 D20:J21">
    <cfRule type="expression" dxfId="337" priority="15" stopIfTrue="1">
      <formula>MOD(ROW(),2)=0</formula>
    </cfRule>
    <cfRule type="expression" dxfId="336" priority="16"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codeName="Sheet14"/>
  <dimension ref="A1:M65"/>
  <sheetViews>
    <sheetView showGridLines="0" zoomScale="85" zoomScaleNormal="85" workbookViewId="0">
      <selection activeCell="I26" sqref="I26"/>
    </sheetView>
  </sheetViews>
  <sheetFormatPr defaultColWidth="10" defaultRowHeight="12.5" x14ac:dyDescent="0.25"/>
  <cols>
    <col min="1" max="1" width="31.54296875" style="27" customWidth="1"/>
    <col min="2" max="13" width="22.54296875" style="27" customWidth="1"/>
    <col min="14" max="16384" width="10" style="27"/>
  </cols>
  <sheetData>
    <row r="1" spans="1:13" ht="20" x14ac:dyDescent="0.4">
      <c r="A1" s="39" t="s">
        <v>0</v>
      </c>
      <c r="B1" s="40"/>
      <c r="C1" s="40"/>
      <c r="D1" s="40"/>
      <c r="E1" s="40"/>
      <c r="F1" s="40"/>
      <c r="G1" s="40"/>
      <c r="H1" s="40"/>
      <c r="I1" s="40"/>
      <c r="L1" s="84"/>
    </row>
    <row r="2" spans="1:13" ht="15.5" x14ac:dyDescent="0.35">
      <c r="A2" s="41" t="str">
        <f>IF(title="&gt; Enter workbook title here","Enter workbook title in Cover sheet",title)</f>
        <v>Police_EW - Consolidated Factor Spreadsheet</v>
      </c>
      <c r="B2" s="42"/>
      <c r="C2" s="42"/>
      <c r="D2" s="42"/>
      <c r="E2" s="42"/>
      <c r="F2" s="42"/>
      <c r="G2" s="42"/>
      <c r="H2" s="42"/>
      <c r="I2" s="42"/>
    </row>
    <row r="3" spans="1:13" ht="15.5" x14ac:dyDescent="0.35">
      <c r="A3" s="43" t="str">
        <f>TABLE_FACTOR_TYPE_1&amp;" - x-"&amp;TABLE_SERIES_NUMBER_1</f>
        <v>ERF - x-406</v>
      </c>
      <c r="B3" s="42"/>
      <c r="C3" s="42"/>
      <c r="D3" s="42"/>
      <c r="E3" s="42"/>
      <c r="F3" s="42"/>
      <c r="G3" s="42"/>
      <c r="H3" s="42"/>
      <c r="I3" s="42"/>
    </row>
    <row r="6" spans="1:13" ht="13" x14ac:dyDescent="0.3">
      <c r="A6" s="171" t="s">
        <v>610</v>
      </c>
      <c r="B6" s="73" t="s">
        <v>611</v>
      </c>
      <c r="C6" s="73"/>
      <c r="D6" s="168"/>
      <c r="E6" s="168"/>
      <c r="F6" s="168"/>
      <c r="G6" s="168"/>
      <c r="H6" s="168"/>
      <c r="I6" s="168"/>
      <c r="J6" s="168"/>
      <c r="K6" s="168"/>
      <c r="L6" s="168"/>
      <c r="M6" s="168"/>
    </row>
    <row r="7" spans="1:13" x14ac:dyDescent="0.25">
      <c r="A7" s="72" t="s">
        <v>274</v>
      </c>
      <c r="B7" s="74" t="s">
        <v>72</v>
      </c>
      <c r="C7" s="74"/>
      <c r="D7" s="168"/>
      <c r="E7" s="168"/>
      <c r="F7" s="168"/>
      <c r="G7" s="168"/>
      <c r="H7" s="168"/>
      <c r="I7" s="168"/>
      <c r="J7" s="168"/>
      <c r="K7" s="168"/>
      <c r="L7" s="168"/>
      <c r="M7" s="168"/>
    </row>
    <row r="8" spans="1:13" x14ac:dyDescent="0.25">
      <c r="A8" s="72" t="s">
        <v>275</v>
      </c>
      <c r="B8" s="74">
        <v>2006</v>
      </c>
      <c r="C8" s="74"/>
      <c r="D8" s="168"/>
      <c r="E8" s="168"/>
      <c r="F8" s="168"/>
      <c r="G8" s="168"/>
      <c r="H8" s="168"/>
      <c r="I8" s="168"/>
      <c r="J8" s="168"/>
      <c r="K8" s="168"/>
      <c r="L8" s="168"/>
      <c r="M8" s="168"/>
    </row>
    <row r="9" spans="1:13" x14ac:dyDescent="0.25">
      <c r="A9" s="72" t="s">
        <v>276</v>
      </c>
      <c r="B9" s="74" t="s">
        <v>472</v>
      </c>
      <c r="C9" s="74"/>
      <c r="D9" s="168"/>
      <c r="E9" s="168"/>
      <c r="F9" s="168"/>
      <c r="G9" s="168"/>
      <c r="H9" s="168"/>
      <c r="I9" s="168"/>
      <c r="J9" s="168"/>
      <c r="K9" s="168"/>
      <c r="L9" s="168"/>
      <c r="M9" s="168"/>
    </row>
    <row r="10" spans="1:13" ht="13.25" customHeight="1" x14ac:dyDescent="0.25">
      <c r="A10" s="72" t="s">
        <v>6</v>
      </c>
      <c r="B10" s="74" t="s">
        <v>493</v>
      </c>
      <c r="C10" s="74"/>
      <c r="D10" s="168"/>
      <c r="E10" s="168"/>
      <c r="F10" s="168"/>
      <c r="G10" s="168"/>
      <c r="H10" s="168"/>
      <c r="I10" s="168"/>
      <c r="J10" s="168"/>
      <c r="K10" s="168"/>
      <c r="L10" s="168"/>
      <c r="M10" s="168"/>
    </row>
    <row r="11" spans="1:13" x14ac:dyDescent="0.25">
      <c r="A11" s="72" t="s">
        <v>277</v>
      </c>
      <c r="B11" s="74" t="s">
        <v>424</v>
      </c>
      <c r="C11" s="74"/>
      <c r="D11" s="168"/>
      <c r="E11" s="168"/>
      <c r="F11" s="168"/>
      <c r="G11" s="168"/>
      <c r="H11" s="168"/>
      <c r="I11" s="168"/>
      <c r="J11" s="168"/>
      <c r="K11" s="168"/>
      <c r="L11" s="168"/>
      <c r="M11" s="168"/>
    </row>
    <row r="12" spans="1:13" ht="25" x14ac:dyDescent="0.25">
      <c r="A12" s="72" t="s">
        <v>278</v>
      </c>
      <c r="B12" s="74" t="s">
        <v>726</v>
      </c>
      <c r="C12" s="74"/>
      <c r="D12" s="168"/>
      <c r="E12" s="168"/>
      <c r="F12" s="168"/>
      <c r="G12" s="168"/>
      <c r="H12" s="168"/>
      <c r="I12" s="168"/>
      <c r="J12" s="168"/>
      <c r="K12" s="168"/>
      <c r="L12" s="168"/>
      <c r="M12" s="168"/>
    </row>
    <row r="13" spans="1:13" x14ac:dyDescent="0.25">
      <c r="A13" s="72" t="s">
        <v>618</v>
      </c>
      <c r="B13" s="74">
        <v>1</v>
      </c>
      <c r="C13" s="74"/>
      <c r="D13" s="168"/>
      <c r="E13" s="168"/>
      <c r="F13" s="168"/>
      <c r="G13" s="168"/>
      <c r="H13" s="168"/>
      <c r="I13" s="168"/>
      <c r="J13" s="168"/>
      <c r="K13" s="168"/>
      <c r="L13" s="168"/>
      <c r="M13" s="168"/>
    </row>
    <row r="14" spans="1:13" x14ac:dyDescent="0.25">
      <c r="A14" s="72" t="s">
        <v>280</v>
      </c>
      <c r="B14" s="74">
        <v>406</v>
      </c>
      <c r="C14" s="74"/>
      <c r="D14" s="168"/>
      <c r="E14" s="168"/>
      <c r="F14" s="168"/>
      <c r="G14" s="168"/>
      <c r="H14" s="168"/>
      <c r="I14" s="168"/>
      <c r="J14" s="168"/>
      <c r="K14" s="168"/>
      <c r="L14" s="168"/>
      <c r="M14" s="168"/>
    </row>
    <row r="15" spans="1:13" x14ac:dyDescent="0.25">
      <c r="A15" s="72" t="s">
        <v>621</v>
      </c>
      <c r="B15" s="74">
        <v>406</v>
      </c>
      <c r="C15" s="74"/>
      <c r="D15" s="168"/>
      <c r="E15" s="168"/>
      <c r="F15" s="168"/>
      <c r="G15" s="168"/>
      <c r="H15" s="168"/>
      <c r="I15" s="168"/>
      <c r="J15" s="168"/>
      <c r="K15" s="168"/>
      <c r="L15" s="168"/>
      <c r="M15" s="168"/>
    </row>
    <row r="16" spans="1:13" x14ac:dyDescent="0.25">
      <c r="A16" s="72" t="s">
        <v>282</v>
      </c>
      <c r="B16" s="74" t="s">
        <v>476</v>
      </c>
      <c r="C16" s="74"/>
      <c r="D16" s="168"/>
      <c r="E16" s="168"/>
      <c r="F16" s="168"/>
      <c r="G16" s="168"/>
      <c r="H16" s="168"/>
      <c r="I16" s="168"/>
      <c r="J16" s="168"/>
      <c r="K16" s="168"/>
      <c r="L16" s="168"/>
      <c r="M16" s="168"/>
    </row>
    <row r="17" spans="1:13" x14ac:dyDescent="0.25">
      <c r="A17" s="72" t="s">
        <v>693</v>
      </c>
      <c r="B17" s="180"/>
      <c r="C17" s="180"/>
      <c r="D17" s="168"/>
      <c r="E17" s="168"/>
      <c r="F17" s="168"/>
      <c r="G17" s="168"/>
      <c r="H17" s="168"/>
      <c r="I17" s="168"/>
      <c r="J17" s="168"/>
      <c r="K17" s="168"/>
      <c r="L17" s="168"/>
      <c r="M17" s="168"/>
    </row>
    <row r="18" spans="1:13" x14ac:dyDescent="0.25">
      <c r="A18" s="79" t="s">
        <v>284</v>
      </c>
      <c r="B18" s="181" t="str">
        <f>"29 June 2023"</f>
        <v>29 June 2023</v>
      </c>
      <c r="C18" s="181"/>
      <c r="D18" s="168"/>
      <c r="E18" s="168"/>
      <c r="F18" s="168"/>
      <c r="G18" s="168"/>
      <c r="H18" s="168"/>
      <c r="I18" s="168"/>
      <c r="J18" s="168"/>
      <c r="K18" s="168"/>
      <c r="L18" s="168"/>
      <c r="M18" s="168"/>
    </row>
    <row r="19" spans="1:13" x14ac:dyDescent="0.25">
      <c r="A19" s="72" t="s">
        <v>285</v>
      </c>
      <c r="B19" s="181"/>
      <c r="C19" s="181"/>
      <c r="D19" s="168"/>
      <c r="E19" s="168"/>
      <c r="F19" s="168"/>
      <c r="G19" s="168"/>
      <c r="H19" s="168"/>
      <c r="I19" s="168"/>
      <c r="J19" s="168"/>
      <c r="K19" s="168"/>
      <c r="L19" s="168"/>
      <c r="M19" s="168"/>
    </row>
    <row r="20" spans="1:13" x14ac:dyDescent="0.25">
      <c r="A20" s="72" t="s">
        <v>286</v>
      </c>
      <c r="B20" s="74" t="s">
        <v>294</v>
      </c>
      <c r="C20" s="74"/>
      <c r="D20" s="168"/>
      <c r="E20" s="168"/>
      <c r="F20" s="168"/>
      <c r="G20" s="168"/>
      <c r="H20" s="168"/>
      <c r="I20" s="168"/>
      <c r="J20" s="168"/>
      <c r="K20" s="168"/>
      <c r="L20" s="168"/>
      <c r="M20" s="168"/>
    </row>
    <row r="21" spans="1:13" x14ac:dyDescent="0.25">
      <c r="A21" s="72" t="s">
        <v>287</v>
      </c>
      <c r="B21" s="74" t="s">
        <v>295</v>
      </c>
      <c r="C21" s="74"/>
      <c r="D21" s="168"/>
      <c r="E21" s="168"/>
      <c r="F21" s="168"/>
      <c r="G21" s="168"/>
      <c r="H21" s="168"/>
      <c r="I21" s="168"/>
      <c r="J21" s="168"/>
      <c r="K21" s="168"/>
      <c r="L21" s="168"/>
      <c r="M21" s="168"/>
    </row>
    <row r="23" spans="1:13" x14ac:dyDescent="0.25">
      <c r="B23" s="84" t="str">
        <f>HYPERLINK("#'Factor List'!A1","Back to Factor List")</f>
        <v>Back to Factor List</v>
      </c>
    </row>
    <row r="24" spans="1:13" x14ac:dyDescent="0.25">
      <c r="B24" s="84" t="str">
        <f>HYPERLINK("#'Assumptions'!A1","Assumptions")</f>
        <v>Assumptions</v>
      </c>
    </row>
    <row r="26" spans="1:13" ht="13" x14ac:dyDescent="0.25">
      <c r="A26" s="80" t="s">
        <v>727</v>
      </c>
      <c r="B26" s="80">
        <v>0</v>
      </c>
      <c r="C26" s="80">
        <v>1</v>
      </c>
      <c r="D26" s="80">
        <v>2</v>
      </c>
      <c r="E26" s="80">
        <v>3</v>
      </c>
      <c r="F26" s="80">
        <v>4</v>
      </c>
      <c r="G26" s="80">
        <v>5</v>
      </c>
      <c r="H26" s="80">
        <v>6</v>
      </c>
      <c r="I26" s="80">
        <v>7</v>
      </c>
      <c r="J26" s="80">
        <v>8</v>
      </c>
      <c r="K26" s="80">
        <v>9</v>
      </c>
      <c r="L26" s="80">
        <v>10</v>
      </c>
      <c r="M26" s="80">
        <v>11</v>
      </c>
    </row>
    <row r="27" spans="1:13" x14ac:dyDescent="0.25">
      <c r="A27" s="81">
        <v>55</v>
      </c>
      <c r="B27" s="90">
        <v>0.629</v>
      </c>
      <c r="C27" s="90">
        <v>0.63100000000000001</v>
      </c>
      <c r="D27" s="90">
        <v>0.63300000000000001</v>
      </c>
      <c r="E27" s="90">
        <v>0.63500000000000001</v>
      </c>
      <c r="F27" s="90">
        <v>0.63700000000000001</v>
      </c>
      <c r="G27" s="90">
        <v>0.63900000000000001</v>
      </c>
      <c r="H27" s="90">
        <v>0.64100000000000001</v>
      </c>
      <c r="I27" s="90">
        <v>0.64400000000000002</v>
      </c>
      <c r="J27" s="90">
        <v>0.64600000000000002</v>
      </c>
      <c r="K27" s="90">
        <v>0.64800000000000002</v>
      </c>
      <c r="L27" s="90">
        <v>0.65</v>
      </c>
      <c r="M27" s="90">
        <v>0.65200000000000002</v>
      </c>
    </row>
    <row r="28" spans="1:13" x14ac:dyDescent="0.25">
      <c r="A28" s="81">
        <v>56</v>
      </c>
      <c r="B28" s="90">
        <v>0.65400000000000003</v>
      </c>
      <c r="C28" s="90">
        <v>0.65700000000000003</v>
      </c>
      <c r="D28" s="90">
        <v>0.65900000000000003</v>
      </c>
      <c r="E28" s="90">
        <v>0.66100000000000003</v>
      </c>
      <c r="F28" s="90">
        <v>0.66400000000000003</v>
      </c>
      <c r="G28" s="90">
        <v>0.66600000000000004</v>
      </c>
      <c r="H28" s="90">
        <v>0.66800000000000004</v>
      </c>
      <c r="I28" s="90">
        <v>0.67100000000000004</v>
      </c>
      <c r="J28" s="90">
        <v>0.67300000000000004</v>
      </c>
      <c r="K28" s="90">
        <v>0.67500000000000004</v>
      </c>
      <c r="L28" s="90">
        <v>0.67700000000000005</v>
      </c>
      <c r="M28" s="90">
        <v>0.68</v>
      </c>
    </row>
    <row r="29" spans="1:13" x14ac:dyDescent="0.25">
      <c r="A29" s="81">
        <v>57</v>
      </c>
      <c r="B29" s="90">
        <v>0.68200000000000005</v>
      </c>
      <c r="C29" s="90">
        <v>0.68500000000000005</v>
      </c>
      <c r="D29" s="90">
        <v>0.68700000000000006</v>
      </c>
      <c r="E29" s="90">
        <v>0.69</v>
      </c>
      <c r="F29" s="90">
        <v>0.69199999999999995</v>
      </c>
      <c r="G29" s="90">
        <v>0.69399999999999995</v>
      </c>
      <c r="H29" s="90">
        <v>0.69699999999999995</v>
      </c>
      <c r="I29" s="90">
        <v>0.69899999999999995</v>
      </c>
      <c r="J29" s="90">
        <v>0.70199999999999996</v>
      </c>
      <c r="K29" s="90">
        <v>0.70399999999999996</v>
      </c>
      <c r="L29" s="90">
        <v>0.70699999999999996</v>
      </c>
      <c r="M29" s="90">
        <v>0.70899999999999996</v>
      </c>
    </row>
    <row r="30" spans="1:13" x14ac:dyDescent="0.25">
      <c r="A30" s="81">
        <v>58</v>
      </c>
      <c r="B30" s="90">
        <v>0.71199999999999997</v>
      </c>
      <c r="C30" s="90">
        <v>0.71499999999999997</v>
      </c>
      <c r="D30" s="90">
        <v>0.71699999999999997</v>
      </c>
      <c r="E30" s="90">
        <v>0.72</v>
      </c>
      <c r="F30" s="90">
        <v>0.72199999999999998</v>
      </c>
      <c r="G30" s="90">
        <v>0.72499999999999998</v>
      </c>
      <c r="H30" s="90">
        <v>0.72799999999999998</v>
      </c>
      <c r="I30" s="90">
        <v>0.73</v>
      </c>
      <c r="J30" s="90">
        <v>0.73299999999999998</v>
      </c>
      <c r="K30" s="90">
        <v>0.73599999999999999</v>
      </c>
      <c r="L30" s="90">
        <v>0.73799999999999999</v>
      </c>
      <c r="M30" s="90">
        <v>0.74099999999999999</v>
      </c>
    </row>
    <row r="31" spans="1:13" x14ac:dyDescent="0.25">
      <c r="A31" s="81">
        <v>59</v>
      </c>
      <c r="B31" s="90">
        <v>0.74399999999999999</v>
      </c>
      <c r="C31" s="90">
        <v>0.747</v>
      </c>
      <c r="D31" s="90">
        <v>0.75</v>
      </c>
      <c r="E31" s="90">
        <v>0.752</v>
      </c>
      <c r="F31" s="90">
        <v>0.755</v>
      </c>
      <c r="G31" s="90">
        <v>0.75800000000000001</v>
      </c>
      <c r="H31" s="90">
        <v>0.76100000000000001</v>
      </c>
      <c r="I31" s="90">
        <v>0.76400000000000001</v>
      </c>
      <c r="J31" s="90">
        <v>0.76700000000000002</v>
      </c>
      <c r="K31" s="90">
        <v>0.77</v>
      </c>
      <c r="L31" s="90">
        <v>0.77300000000000002</v>
      </c>
      <c r="M31" s="90">
        <v>0.77500000000000002</v>
      </c>
    </row>
    <row r="32" spans="1:13" x14ac:dyDescent="0.25">
      <c r="A32" s="81">
        <v>60</v>
      </c>
      <c r="B32" s="90">
        <v>0.77800000000000002</v>
      </c>
      <c r="C32" s="90">
        <v>0.78100000000000003</v>
      </c>
      <c r="D32" s="90">
        <v>0.78500000000000003</v>
      </c>
      <c r="E32" s="90">
        <v>0.78800000000000003</v>
      </c>
      <c r="F32" s="90">
        <v>0.79100000000000004</v>
      </c>
      <c r="G32" s="90">
        <v>0.79400000000000004</v>
      </c>
      <c r="H32" s="90">
        <v>0.79700000000000004</v>
      </c>
      <c r="I32" s="90">
        <v>0.8</v>
      </c>
      <c r="J32" s="90">
        <v>0.80300000000000005</v>
      </c>
      <c r="K32" s="90">
        <v>0.80600000000000005</v>
      </c>
      <c r="L32" s="90">
        <v>0.80900000000000005</v>
      </c>
      <c r="M32" s="90">
        <v>0.81200000000000006</v>
      </c>
    </row>
    <row r="33" spans="1:13" x14ac:dyDescent="0.25">
      <c r="A33" s="81">
        <v>61</v>
      </c>
      <c r="B33" s="90">
        <v>0.81599999999999995</v>
      </c>
      <c r="C33" s="90">
        <v>0.81899999999999995</v>
      </c>
      <c r="D33" s="90">
        <v>0.82199999999999995</v>
      </c>
      <c r="E33" s="90">
        <v>0.82599999999999996</v>
      </c>
      <c r="F33" s="90">
        <v>0.82899999999999996</v>
      </c>
      <c r="G33" s="90">
        <v>0.83199999999999996</v>
      </c>
      <c r="H33" s="90">
        <v>0.83599999999999997</v>
      </c>
      <c r="I33" s="90">
        <v>0.83899999999999997</v>
      </c>
      <c r="J33" s="90">
        <v>0.84199999999999997</v>
      </c>
      <c r="K33" s="90">
        <v>0.84599999999999997</v>
      </c>
      <c r="L33" s="90">
        <v>0.84899999999999998</v>
      </c>
      <c r="M33" s="90">
        <v>0.85299999999999998</v>
      </c>
    </row>
    <row r="34" spans="1:13" x14ac:dyDescent="0.25">
      <c r="A34" s="81">
        <v>62</v>
      </c>
      <c r="B34" s="90">
        <v>0.85599999999999998</v>
      </c>
      <c r="C34" s="90">
        <v>0.86</v>
      </c>
      <c r="D34" s="90">
        <v>0.86299999999999999</v>
      </c>
      <c r="E34" s="90">
        <v>0.86699999999999999</v>
      </c>
      <c r="F34" s="90">
        <v>0.871</v>
      </c>
      <c r="G34" s="90">
        <v>0.874</v>
      </c>
      <c r="H34" s="90">
        <v>0.878</v>
      </c>
      <c r="I34" s="90">
        <v>0.88200000000000001</v>
      </c>
      <c r="J34" s="90">
        <v>0.88500000000000001</v>
      </c>
      <c r="K34" s="90">
        <v>0.88900000000000001</v>
      </c>
      <c r="L34" s="90">
        <v>0.89300000000000002</v>
      </c>
      <c r="M34" s="90">
        <v>0.89600000000000002</v>
      </c>
    </row>
    <row r="35" spans="1:13" x14ac:dyDescent="0.25">
      <c r="A35" s="81">
        <v>63</v>
      </c>
      <c r="B35" s="90">
        <v>0.9</v>
      </c>
      <c r="C35" s="90">
        <v>0.90400000000000003</v>
      </c>
      <c r="D35" s="90">
        <v>0.90800000000000003</v>
      </c>
      <c r="E35" s="90">
        <v>0.91200000000000003</v>
      </c>
      <c r="F35" s="90">
        <v>0.91600000000000004</v>
      </c>
      <c r="G35" s="90">
        <v>0.92</v>
      </c>
      <c r="H35" s="90">
        <v>0.92400000000000004</v>
      </c>
      <c r="I35" s="90">
        <v>0.92800000000000005</v>
      </c>
      <c r="J35" s="90">
        <v>0.93200000000000005</v>
      </c>
      <c r="K35" s="90">
        <v>0.93600000000000005</v>
      </c>
      <c r="L35" s="90">
        <v>0.94</v>
      </c>
      <c r="M35" s="90">
        <v>0.94399999999999995</v>
      </c>
    </row>
    <row r="36" spans="1:13" x14ac:dyDescent="0.25">
      <c r="A36" s="81">
        <v>64</v>
      </c>
      <c r="B36" s="90">
        <v>0.94799999999999995</v>
      </c>
      <c r="C36" s="90">
        <v>0.95199999999999996</v>
      </c>
      <c r="D36" s="90">
        <v>0.95599999999999996</v>
      </c>
      <c r="E36" s="90">
        <v>0.96099999999999997</v>
      </c>
      <c r="F36" s="90">
        <v>0.96499999999999997</v>
      </c>
      <c r="G36" s="90">
        <v>0.96899999999999997</v>
      </c>
      <c r="H36" s="90">
        <v>0.97399999999999998</v>
      </c>
      <c r="I36" s="90">
        <v>0.97799999999999998</v>
      </c>
      <c r="J36" s="90">
        <v>0.98299999999999998</v>
      </c>
      <c r="K36" s="90">
        <v>0.98699999999999999</v>
      </c>
      <c r="L36" s="90">
        <v>0.99099999999999999</v>
      </c>
      <c r="M36" s="90">
        <v>0.996</v>
      </c>
    </row>
    <row r="37" spans="1:13" x14ac:dyDescent="0.25">
      <c r="A37" s="81">
        <v>65</v>
      </c>
      <c r="B37" s="90">
        <v>1</v>
      </c>
      <c r="C37" s="90"/>
      <c r="D37" s="90"/>
      <c r="E37" s="90"/>
      <c r="F37" s="90"/>
      <c r="G37" s="90"/>
      <c r="H37" s="90"/>
      <c r="I37" s="90"/>
      <c r="J37" s="90"/>
      <c r="K37" s="90"/>
      <c r="L37" s="90"/>
      <c r="M37" s="90"/>
    </row>
    <row r="38" spans="1:13" x14ac:dyDescent="0.25">
      <c r="A38"/>
      <c r="B38"/>
    </row>
    <row r="39" spans="1:13" x14ac:dyDescent="0.25">
      <c r="A39"/>
      <c r="B39"/>
    </row>
    <row r="40" spans="1:13" x14ac:dyDescent="0.25">
      <c r="A40"/>
      <c r="B40"/>
    </row>
    <row r="41" spans="1:13" x14ac:dyDescent="0.25">
      <c r="A41"/>
      <c r="B41"/>
    </row>
    <row r="42" spans="1:13" x14ac:dyDescent="0.25">
      <c r="A42"/>
      <c r="B42"/>
    </row>
    <row r="43" spans="1:13" x14ac:dyDescent="0.25">
      <c r="A43"/>
      <c r="B43"/>
    </row>
    <row r="44" spans="1:13" ht="39.65" customHeight="1" x14ac:dyDescent="0.25">
      <c r="A44"/>
      <c r="B44"/>
    </row>
    <row r="45" spans="1:13" x14ac:dyDescent="0.25">
      <c r="A45"/>
      <c r="B45"/>
    </row>
    <row r="46" spans="1:13" ht="27.65" customHeight="1" x14ac:dyDescent="0.25">
      <c r="A46"/>
      <c r="B46"/>
    </row>
    <row r="47" spans="1:13" x14ac:dyDescent="0.25">
      <c r="A47"/>
      <c r="B47"/>
    </row>
    <row r="48" spans="1:13"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row r="59" spans="1:2" x14ac:dyDescent="0.25">
      <c r="A59"/>
      <c r="B59"/>
    </row>
    <row r="60" spans="1:2" x14ac:dyDescent="0.25">
      <c r="A60"/>
      <c r="B60"/>
    </row>
    <row r="61" spans="1:2" x14ac:dyDescent="0.25">
      <c r="A61"/>
      <c r="B61"/>
    </row>
    <row r="62" spans="1:2" x14ac:dyDescent="0.25">
      <c r="A62"/>
      <c r="B62"/>
    </row>
    <row r="63" spans="1:2" x14ac:dyDescent="0.25">
      <c r="A63"/>
      <c r="B63"/>
    </row>
    <row r="64" spans="1:2" x14ac:dyDescent="0.25">
      <c r="A64"/>
      <c r="B64"/>
    </row>
    <row r="65" spans="1:2" x14ac:dyDescent="0.25">
      <c r="A65"/>
      <c r="B65"/>
    </row>
  </sheetData>
  <sheetProtection algorithmName="SHA-512" hashValue="JvwyNLQk0OG6yYyspKTamohs5LzrBeicRtuSK3Q84sD0DpNrtf8VS+cop4uJjDxPgtaPLDaQv4uT6fmd0DNPhg==" saltValue="LhWCO6Z7NKWHzANGVjcfrw==" spinCount="100000" sheet="1" objects="1" scenarios="1"/>
  <conditionalFormatting sqref="A6:A21">
    <cfRule type="expression" dxfId="335" priority="19" stopIfTrue="1">
      <formula>MOD(ROW(),2)=0</formula>
    </cfRule>
    <cfRule type="expression" dxfId="334" priority="20" stopIfTrue="1">
      <formula>MOD(ROW(),2)&lt;&gt;0</formula>
    </cfRule>
  </conditionalFormatting>
  <conditionalFormatting sqref="A26:A37">
    <cfRule type="expression" dxfId="333" priority="31" stopIfTrue="1">
      <formula>MOD(ROW(),2)=0</formula>
    </cfRule>
    <cfRule type="expression" dxfId="332" priority="32" stopIfTrue="1">
      <formula>MOD(ROW(),2)&lt;&gt;0</formula>
    </cfRule>
  </conditionalFormatting>
  <conditionalFormatting sqref="B6:C21">
    <cfRule type="expression" dxfId="331" priority="1" stopIfTrue="1">
      <formula>MOD(ROW(),2)=0</formula>
    </cfRule>
    <cfRule type="expression" dxfId="330" priority="2" stopIfTrue="1">
      <formula>MOD(ROW(),2)&lt;&gt;0</formula>
    </cfRule>
  </conditionalFormatting>
  <conditionalFormatting sqref="B26:M37">
    <cfRule type="expression" dxfId="329" priority="7" stopIfTrue="1">
      <formula>MOD(ROW(),2)=0</formula>
    </cfRule>
    <cfRule type="expression" dxfId="328" priority="8" stopIfTrue="1">
      <formula>MOD(ROW(),2)&lt;&gt;0</formula>
    </cfRule>
  </conditionalFormatting>
  <conditionalFormatting sqref="D19">
    <cfRule type="expression" dxfId="327" priority="9" stopIfTrue="1">
      <formula>MOD(ROW(),2)=0</formula>
    </cfRule>
    <cfRule type="expression" dxfId="326" priority="10" stopIfTrue="1">
      <formula>MOD(ROW(),2)&lt;&gt;0</formula>
    </cfRule>
  </conditionalFormatting>
  <conditionalFormatting sqref="D6:M21">
    <cfRule type="expression" dxfId="325" priority="37" stopIfTrue="1">
      <formula>MOD(ROW(),2)=0</formula>
    </cfRule>
    <cfRule type="expression" dxfId="324" priority="38" stopIfTrue="1">
      <formula>MOD(ROW(),2)&lt;&gt;0</formula>
    </cfRule>
  </conditionalFormatting>
  <conditionalFormatting sqref="D18:M18">
    <cfRule type="expression" dxfId="323" priority="13" stopIfTrue="1">
      <formula>MOD(ROW(),2)=0</formula>
    </cfRule>
    <cfRule type="expression" dxfId="322" priority="14" stopIfTrue="1">
      <formula>MOD(ROW(),2)&lt;&gt;0</formula>
    </cfRule>
  </conditionalFormatting>
  <conditionalFormatting sqref="F19:M19 D20:M21">
    <cfRule type="expression" dxfId="321" priority="11" stopIfTrue="1">
      <formula>MOD(ROW(),2)=0</formula>
    </cfRule>
    <cfRule type="expression" dxfId="320" priority="12" stopIfTrue="1">
      <formula>MOD(ROW(),2)&lt;&gt;0</formula>
    </cfRule>
  </conditionalFormatting>
  <pageMargins left="0.7" right="0.7" top="0.75" bottom="0.75" header="0.3" footer="0.3"/>
  <pageSetup paperSize="9" orientation="portrait" r:id="rId1"/>
  <headerFooter>
    <oddHeader>&amp;L&amp;Z&amp;F  [&amp;A]</oddHeader>
    <oddFooter>&amp;LPage &amp;P of &amp;N&amp;R&amp;T &amp;D</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307E97-DA9C-4D49-944E-146EC3C221D5}">
  <sheetPr codeName="Sheet90">
    <tabColor theme="4"/>
  </sheetPr>
  <dimension ref="A1:D793"/>
  <sheetViews>
    <sheetView showGridLines="0" zoomScale="85" zoomScaleNormal="85" workbookViewId="0"/>
  </sheetViews>
  <sheetFormatPr defaultRowHeight="12.5" x14ac:dyDescent="0.25"/>
  <cols>
    <col min="1" max="1" width="56.1796875" customWidth="1"/>
    <col min="2" max="2" width="84.54296875" customWidth="1"/>
    <col min="3" max="12" width="15.1796875" customWidth="1"/>
    <col min="13" max="13" width="5.54296875" customWidth="1"/>
    <col min="14" max="24" width="19.1796875" customWidth="1"/>
    <col min="25" max="25" width="6.453125" customWidth="1"/>
    <col min="26" max="26" width="19.1796875" customWidth="1"/>
    <col min="27" max="27" width="18.54296875" customWidth="1"/>
    <col min="28" max="28" width="25.1796875" customWidth="1"/>
    <col min="29" max="29" width="27" customWidth="1"/>
    <col min="30" max="30" width="39.453125" customWidth="1"/>
    <col min="31" max="31" width="15.453125" customWidth="1"/>
    <col min="32" max="32" width="11.453125" customWidth="1"/>
    <col min="33" max="33" width="15.453125" customWidth="1"/>
    <col min="34" max="34" width="15.1796875" customWidth="1"/>
    <col min="35" max="35" width="20" customWidth="1"/>
    <col min="36" max="36" width="15.1796875" customWidth="1"/>
    <col min="37" max="37" width="16.81640625" customWidth="1"/>
    <col min="38" max="38" width="28.81640625" customWidth="1"/>
    <col min="39" max="39" width="20" customWidth="1"/>
    <col min="40" max="40" width="20.81640625" customWidth="1"/>
    <col min="41" max="41" width="48.81640625" customWidth="1"/>
  </cols>
  <sheetData>
    <row r="1" spans="1:2" ht="20" x14ac:dyDescent="0.4">
      <c r="A1" s="4" t="s">
        <v>0</v>
      </c>
      <c r="B1" s="10"/>
    </row>
    <row r="2" spans="1:2" ht="15.5" x14ac:dyDescent="0.35">
      <c r="A2" s="11" t="str">
        <f>IF(new_title="&gt; Enter workbook title here","Enter workbook title in Cover sheet",new_title)</f>
        <v>Police_EW - Consolidated Factor Spreadsheet</v>
      </c>
      <c r="B2" s="9"/>
    </row>
    <row r="3" spans="1:2" ht="15.5" x14ac:dyDescent="0.35">
      <c r="A3" s="6" t="s">
        <v>13</v>
      </c>
      <c r="B3" s="9"/>
    </row>
    <row r="4" spans="1:2" x14ac:dyDescent="0.25">
      <c r="A4" s="7"/>
    </row>
    <row r="5" spans="1:2" x14ac:dyDescent="0.25">
      <c r="A5" s="12"/>
      <c r="B5" s="12"/>
    </row>
    <row r="6" spans="1:2" x14ac:dyDescent="0.25">
      <c r="A6" s="134"/>
      <c r="B6" s="12"/>
    </row>
    <row r="8" spans="1:2" ht="15.5" x14ac:dyDescent="0.35">
      <c r="A8" s="135" t="s">
        <v>629</v>
      </c>
      <c r="B8" s="136" t="s">
        <v>295</v>
      </c>
    </row>
    <row r="9" spans="1:2" ht="15.5" x14ac:dyDescent="0.35">
      <c r="A9" s="135"/>
      <c r="B9" s="136"/>
    </row>
    <row r="10" spans="1:2" ht="15.5" x14ac:dyDescent="0.35">
      <c r="A10" s="136" t="s">
        <v>630</v>
      </c>
      <c r="B10" s="137"/>
    </row>
    <row r="11" spans="1:2" ht="15.5" x14ac:dyDescent="0.35">
      <c r="A11" s="137" t="s">
        <v>631</v>
      </c>
      <c r="B11" s="137">
        <v>3.7339999999999998E-2</v>
      </c>
    </row>
    <row r="12" spans="1:2" ht="15.5" x14ac:dyDescent="0.35">
      <c r="A12" s="138" t="s">
        <v>632</v>
      </c>
      <c r="B12" s="138">
        <v>0.02</v>
      </c>
    </row>
    <row r="13" spans="1:2" ht="25.5" customHeight="1" x14ac:dyDescent="0.35">
      <c r="A13" s="139" t="s">
        <v>633</v>
      </c>
      <c r="B13" s="138" t="s">
        <v>520</v>
      </c>
    </row>
    <row r="14" spans="1:2" ht="15.5" x14ac:dyDescent="0.35">
      <c r="A14" s="138" t="s">
        <v>634</v>
      </c>
      <c r="B14" s="138" t="s">
        <v>520</v>
      </c>
    </row>
    <row r="15" spans="1:2" ht="15.5" x14ac:dyDescent="0.35">
      <c r="A15" s="137" t="s">
        <v>635</v>
      </c>
      <c r="B15" s="138">
        <v>1.4E-2</v>
      </c>
    </row>
    <row r="16" spans="1:2" ht="15.5" x14ac:dyDescent="0.35">
      <c r="A16" s="138" t="s">
        <v>636</v>
      </c>
      <c r="B16" s="138">
        <v>3.7999999999999999E-2</v>
      </c>
    </row>
    <row r="17" spans="1:2" ht="15.5" x14ac:dyDescent="0.35">
      <c r="A17" s="138" t="s">
        <v>637</v>
      </c>
      <c r="B17" s="138">
        <v>3.2500000000000001E-2</v>
      </c>
    </row>
    <row r="18" spans="1:2" ht="15.5" x14ac:dyDescent="0.35">
      <c r="A18" s="138" t="s">
        <v>638</v>
      </c>
      <c r="B18" s="138">
        <v>1.7000000000000001E-2</v>
      </c>
    </row>
    <row r="19" spans="1:2" ht="15.5" x14ac:dyDescent="0.35">
      <c r="A19" s="137" t="s">
        <v>639</v>
      </c>
      <c r="B19" s="137">
        <v>2.3019999999999999E-2</v>
      </c>
    </row>
    <row r="20" spans="1:2" ht="15.5" x14ac:dyDescent="0.35">
      <c r="A20" s="138" t="s">
        <v>640</v>
      </c>
      <c r="B20" s="138" t="s">
        <v>641</v>
      </c>
    </row>
    <row r="21" spans="1:2" ht="15.5" x14ac:dyDescent="0.35">
      <c r="A21" s="138" t="s">
        <v>642</v>
      </c>
      <c r="B21" s="140" t="s">
        <v>643</v>
      </c>
    </row>
    <row r="22" spans="1:2" ht="15.5" x14ac:dyDescent="0.35">
      <c r="A22" s="138"/>
      <c r="B22" s="140"/>
    </row>
    <row r="23" spans="1:2" ht="15.5" x14ac:dyDescent="0.35">
      <c r="A23" s="136" t="s">
        <v>644</v>
      </c>
      <c r="B23" s="137"/>
    </row>
    <row r="24" spans="1:2" ht="15.5" x14ac:dyDescent="0.35">
      <c r="A24" s="138" t="s">
        <v>645</v>
      </c>
      <c r="B24" s="138" t="s">
        <v>646</v>
      </c>
    </row>
    <row r="25" spans="1:2" ht="15.5" x14ac:dyDescent="0.35">
      <c r="A25" s="138" t="s">
        <v>647</v>
      </c>
      <c r="B25" s="138" t="s">
        <v>648</v>
      </c>
    </row>
    <row r="26" spans="1:2" ht="15.5" x14ac:dyDescent="0.35">
      <c r="A26" s="138" t="s">
        <v>649</v>
      </c>
      <c r="B26" s="138" t="s">
        <v>650</v>
      </c>
    </row>
    <row r="27" spans="1:2" ht="15.5" x14ac:dyDescent="0.35">
      <c r="A27" s="137" t="s">
        <v>651</v>
      </c>
      <c r="B27" s="137" t="s">
        <v>652</v>
      </c>
    </row>
    <row r="28" spans="1:2" ht="15.5" x14ac:dyDescent="0.35">
      <c r="A28" s="138" t="s">
        <v>653</v>
      </c>
      <c r="B28" s="138" t="s">
        <v>654</v>
      </c>
    </row>
    <row r="29" spans="1:2" ht="15.5" x14ac:dyDescent="0.35">
      <c r="A29" s="138" t="s">
        <v>655</v>
      </c>
      <c r="B29" s="138" t="s">
        <v>656</v>
      </c>
    </row>
    <row r="30" spans="1:2" ht="15.5" x14ac:dyDescent="0.35">
      <c r="A30" s="138" t="s">
        <v>657</v>
      </c>
      <c r="B30" s="138" t="s">
        <v>658</v>
      </c>
    </row>
    <row r="31" spans="1:2" ht="15.5" x14ac:dyDescent="0.35">
      <c r="A31" s="138" t="s">
        <v>659</v>
      </c>
      <c r="B31" s="150">
        <v>2024</v>
      </c>
    </row>
    <row r="32" spans="1:2" ht="15.5" x14ac:dyDescent="0.35">
      <c r="A32" s="138" t="s">
        <v>660</v>
      </c>
      <c r="B32" s="138" t="s">
        <v>641</v>
      </c>
    </row>
    <row r="33" spans="1:2" ht="15.5" x14ac:dyDescent="0.35">
      <c r="A33" s="138"/>
      <c r="B33" s="138"/>
    </row>
    <row r="34" spans="1:2" ht="15.5" x14ac:dyDescent="0.35">
      <c r="A34" s="141" t="s">
        <v>661</v>
      </c>
      <c r="B34" s="138"/>
    </row>
    <row r="35" spans="1:2" ht="15.5" x14ac:dyDescent="0.35">
      <c r="A35" s="142" t="s">
        <v>662</v>
      </c>
      <c r="B35" s="143">
        <v>0.7</v>
      </c>
    </row>
    <row r="36" spans="1:2" ht="15.5" x14ac:dyDescent="0.35">
      <c r="A36" s="142" t="s">
        <v>663</v>
      </c>
      <c r="B36" s="142">
        <v>0.3</v>
      </c>
    </row>
    <row r="37" spans="1:2" ht="31" x14ac:dyDescent="0.35">
      <c r="A37" s="137" t="s">
        <v>664</v>
      </c>
      <c r="B37" s="137" t="s">
        <v>665</v>
      </c>
    </row>
    <row r="38" spans="1:2" ht="31" x14ac:dyDescent="0.35">
      <c r="A38" s="138" t="s">
        <v>666</v>
      </c>
      <c r="B38" s="138" t="s">
        <v>667</v>
      </c>
    </row>
    <row r="39" spans="1:2" ht="62" x14ac:dyDescent="0.35">
      <c r="A39" s="140" t="s">
        <v>668</v>
      </c>
      <c r="B39" s="140" t="s">
        <v>669</v>
      </c>
    </row>
    <row r="40" spans="1:2" ht="15.5" x14ac:dyDescent="0.35">
      <c r="A40" s="140" t="s">
        <v>670</v>
      </c>
      <c r="B40" s="140" t="s">
        <v>641</v>
      </c>
    </row>
    <row r="41" spans="1:2" ht="15.5" x14ac:dyDescent="0.35">
      <c r="A41" s="144" t="s">
        <v>671</v>
      </c>
      <c r="B41" s="144" t="s">
        <v>641</v>
      </c>
    </row>
    <row r="42" spans="1:2" ht="15.5" x14ac:dyDescent="0.35">
      <c r="A42" s="140" t="s">
        <v>672</v>
      </c>
      <c r="B42" s="140" t="s">
        <v>641</v>
      </c>
    </row>
    <row r="43" spans="1:2" ht="15.5" x14ac:dyDescent="0.35">
      <c r="A43" s="140" t="s">
        <v>673</v>
      </c>
      <c r="B43" s="140" t="s">
        <v>674</v>
      </c>
    </row>
    <row r="44" spans="1:2" ht="15.5" x14ac:dyDescent="0.35">
      <c r="A44" s="140" t="s">
        <v>675</v>
      </c>
      <c r="B44" s="140" t="s">
        <v>676</v>
      </c>
    </row>
    <row r="45" spans="1:2" ht="15.5" x14ac:dyDescent="0.35">
      <c r="A45" s="144" t="s">
        <v>677</v>
      </c>
      <c r="B45" s="144" t="s">
        <v>641</v>
      </c>
    </row>
    <row r="46" spans="1:2" ht="15.5" x14ac:dyDescent="0.35">
      <c r="A46" s="140" t="s">
        <v>678</v>
      </c>
      <c r="B46" s="140" t="s">
        <v>676</v>
      </c>
    </row>
    <row r="47" spans="1:2" ht="15.5" x14ac:dyDescent="0.35">
      <c r="A47" s="140" t="s">
        <v>679</v>
      </c>
      <c r="B47" s="140" t="s">
        <v>641</v>
      </c>
    </row>
    <row r="48" spans="1:2" ht="31" x14ac:dyDescent="0.35">
      <c r="A48" s="140" t="s">
        <v>680</v>
      </c>
      <c r="B48" s="140" t="s">
        <v>681</v>
      </c>
    </row>
    <row r="49" spans="1:4" ht="15.5" x14ac:dyDescent="0.35">
      <c r="A49" s="144" t="s">
        <v>682</v>
      </c>
      <c r="B49" s="145" t="s">
        <v>683</v>
      </c>
    </row>
    <row r="50" spans="1:4" ht="77.5" x14ac:dyDescent="0.35">
      <c r="A50" s="138" t="s">
        <v>684</v>
      </c>
      <c r="B50" s="138" t="s">
        <v>685</v>
      </c>
    </row>
    <row r="51" spans="1:4" ht="15.5" x14ac:dyDescent="0.35">
      <c r="A51" s="138"/>
      <c r="B51" s="138"/>
    </row>
    <row r="52" spans="1:4" ht="15.5" x14ac:dyDescent="0.35">
      <c r="A52" s="141" t="s">
        <v>686</v>
      </c>
      <c r="B52" s="138"/>
    </row>
    <row r="53" spans="1:4" ht="15.5" x14ac:dyDescent="0.35">
      <c r="A53" s="144" t="s">
        <v>687</v>
      </c>
      <c r="B53" s="145" t="s">
        <v>688</v>
      </c>
      <c r="D53" s="132"/>
    </row>
    <row r="54" spans="1:4" ht="15.5" x14ac:dyDescent="0.35">
      <c r="A54" s="138" t="s">
        <v>689</v>
      </c>
      <c r="B54" s="138" t="s">
        <v>690</v>
      </c>
    </row>
    <row r="55" spans="1:4" ht="15.5" x14ac:dyDescent="0.35">
      <c r="A55" s="137" t="s">
        <v>691</v>
      </c>
      <c r="B55" s="138" t="s">
        <v>692</v>
      </c>
    </row>
    <row r="56" spans="1:4" ht="15.5" x14ac:dyDescent="0.35">
      <c r="A56" s="146"/>
      <c r="B56" s="146"/>
    </row>
    <row r="57" spans="1:4" ht="15.5" x14ac:dyDescent="0.35">
      <c r="A57" s="146"/>
      <c r="B57" s="146"/>
    </row>
    <row r="58" spans="1:4" ht="15.5" x14ac:dyDescent="0.35">
      <c r="A58" s="146"/>
      <c r="B58" s="146"/>
    </row>
    <row r="59" spans="1:4" ht="13" x14ac:dyDescent="0.3">
      <c r="A59" s="147"/>
      <c r="B59" s="147"/>
    </row>
    <row r="60" spans="1:4" ht="13" x14ac:dyDescent="0.3">
      <c r="A60" s="147"/>
      <c r="B60" s="147"/>
    </row>
    <row r="61" spans="1:4" ht="13" x14ac:dyDescent="0.3">
      <c r="A61" s="147"/>
      <c r="B61" s="147"/>
    </row>
    <row r="62" spans="1:4" ht="13" x14ac:dyDescent="0.3">
      <c r="A62" s="147"/>
      <c r="B62" s="147"/>
    </row>
    <row r="63" spans="1:4" ht="13" x14ac:dyDescent="0.3">
      <c r="A63" s="147"/>
      <c r="B63" s="147"/>
    </row>
    <row r="64" spans="1:4" ht="13" x14ac:dyDescent="0.3">
      <c r="A64" s="147"/>
      <c r="B64" s="147"/>
    </row>
    <row r="65" spans="1:2" ht="13" x14ac:dyDescent="0.3">
      <c r="A65" s="147"/>
      <c r="B65" s="147"/>
    </row>
    <row r="66" spans="1:2" x14ac:dyDescent="0.25">
      <c r="A66" s="12"/>
      <c r="B66" s="12"/>
    </row>
    <row r="67" spans="1:2" x14ac:dyDescent="0.25">
      <c r="A67" s="12"/>
      <c r="B67" s="12"/>
    </row>
    <row r="68" spans="1:2" x14ac:dyDescent="0.25">
      <c r="A68" s="12"/>
      <c r="B68" s="12"/>
    </row>
    <row r="69" spans="1:2" x14ac:dyDescent="0.25">
      <c r="A69" s="12"/>
      <c r="B69" s="12"/>
    </row>
    <row r="70" spans="1:2" x14ac:dyDescent="0.25">
      <c r="A70" s="12"/>
      <c r="B70" s="12"/>
    </row>
    <row r="71" spans="1:2" x14ac:dyDescent="0.25">
      <c r="A71" s="12"/>
      <c r="B71" s="12"/>
    </row>
    <row r="72" spans="1:2" x14ac:dyDescent="0.25">
      <c r="A72" s="12"/>
      <c r="B72" s="12"/>
    </row>
    <row r="73" spans="1:2" x14ac:dyDescent="0.25">
      <c r="A73" s="12"/>
      <c r="B73" s="12"/>
    </row>
    <row r="74" spans="1:2" x14ac:dyDescent="0.25">
      <c r="A74" s="12"/>
      <c r="B74" s="12"/>
    </row>
    <row r="75" spans="1:2" x14ac:dyDescent="0.25">
      <c r="A75" s="12"/>
      <c r="B75" s="12"/>
    </row>
    <row r="76" spans="1:2" x14ac:dyDescent="0.25">
      <c r="A76" s="12"/>
      <c r="B76" s="12"/>
    </row>
    <row r="77" spans="1:2" x14ac:dyDescent="0.25">
      <c r="A77" s="12"/>
      <c r="B77" s="12"/>
    </row>
    <row r="78" spans="1:2" x14ac:dyDescent="0.25">
      <c r="A78" s="12"/>
      <c r="B78" s="12"/>
    </row>
    <row r="79" spans="1:2" x14ac:dyDescent="0.25">
      <c r="A79" s="12"/>
      <c r="B79" s="12"/>
    </row>
    <row r="80" spans="1:2" x14ac:dyDescent="0.25">
      <c r="A80" s="12"/>
      <c r="B80" s="12"/>
    </row>
    <row r="81" spans="1:2" x14ac:dyDescent="0.25">
      <c r="A81" s="12"/>
      <c r="B81" s="12"/>
    </row>
    <row r="82" spans="1:2" x14ac:dyDescent="0.25">
      <c r="A82" s="12"/>
      <c r="B82" s="12"/>
    </row>
    <row r="83" spans="1:2" x14ac:dyDescent="0.25">
      <c r="A83" s="12"/>
      <c r="B83" s="12"/>
    </row>
    <row r="84" spans="1:2" x14ac:dyDescent="0.25">
      <c r="A84" s="12"/>
      <c r="B84" s="12"/>
    </row>
    <row r="85" spans="1:2" x14ac:dyDescent="0.25">
      <c r="A85" s="12"/>
      <c r="B85" s="12"/>
    </row>
    <row r="86" spans="1:2" x14ac:dyDescent="0.25">
      <c r="A86" s="12"/>
      <c r="B86" s="12"/>
    </row>
    <row r="87" spans="1:2" x14ac:dyDescent="0.25">
      <c r="A87" s="12"/>
      <c r="B87" s="12"/>
    </row>
    <row r="88" spans="1:2" x14ac:dyDescent="0.25">
      <c r="A88" s="12"/>
      <c r="B88" s="12"/>
    </row>
    <row r="89" spans="1:2" x14ac:dyDescent="0.25">
      <c r="A89" s="12"/>
      <c r="B89" s="12"/>
    </row>
    <row r="90" spans="1:2" x14ac:dyDescent="0.25">
      <c r="A90" s="12"/>
      <c r="B90" s="12"/>
    </row>
    <row r="91" spans="1:2" x14ac:dyDescent="0.25">
      <c r="A91" s="12"/>
      <c r="B91" s="12"/>
    </row>
    <row r="92" spans="1:2" x14ac:dyDescent="0.25">
      <c r="A92" s="12"/>
      <c r="B92" s="12"/>
    </row>
    <row r="93" spans="1:2" x14ac:dyDescent="0.25">
      <c r="A93" s="12"/>
      <c r="B93" s="12"/>
    </row>
    <row r="94" spans="1:2" x14ac:dyDescent="0.25">
      <c r="A94" s="12"/>
      <c r="B94" s="12"/>
    </row>
    <row r="95" spans="1:2" x14ac:dyDescent="0.25">
      <c r="A95" s="12"/>
      <c r="B95" s="12"/>
    </row>
    <row r="96" spans="1:2" x14ac:dyDescent="0.25">
      <c r="A96" s="12"/>
      <c r="B96" s="12"/>
    </row>
    <row r="97" spans="1:2" x14ac:dyDescent="0.25">
      <c r="A97" s="12"/>
      <c r="B97" s="12"/>
    </row>
    <row r="98" spans="1:2" x14ac:dyDescent="0.25">
      <c r="A98" s="12"/>
      <c r="B98" s="12"/>
    </row>
    <row r="99" spans="1:2" x14ac:dyDescent="0.25">
      <c r="A99" s="12"/>
      <c r="B99" s="12"/>
    </row>
    <row r="100" spans="1:2" x14ac:dyDescent="0.25">
      <c r="A100" s="12"/>
      <c r="B100" s="12"/>
    </row>
    <row r="101" spans="1:2" x14ac:dyDescent="0.25">
      <c r="A101" s="12"/>
      <c r="B101" s="12"/>
    </row>
    <row r="102" spans="1:2" x14ac:dyDescent="0.25">
      <c r="A102" s="12"/>
      <c r="B102" s="12"/>
    </row>
    <row r="103" spans="1:2" x14ac:dyDescent="0.25">
      <c r="A103" s="12"/>
      <c r="B103" s="12"/>
    </row>
    <row r="104" spans="1:2" x14ac:dyDescent="0.25">
      <c r="A104" s="12"/>
      <c r="B104" s="12"/>
    </row>
    <row r="105" spans="1:2" x14ac:dyDescent="0.25">
      <c r="A105" s="12"/>
      <c r="B105" s="12"/>
    </row>
    <row r="106" spans="1:2" x14ac:dyDescent="0.25">
      <c r="A106" s="12"/>
      <c r="B106" s="12"/>
    </row>
    <row r="107" spans="1:2" x14ac:dyDescent="0.25">
      <c r="A107" s="12"/>
      <c r="B107" s="12"/>
    </row>
    <row r="108" spans="1:2" x14ac:dyDescent="0.25">
      <c r="A108" s="12"/>
      <c r="B108" s="12"/>
    </row>
    <row r="109" spans="1:2" x14ac:dyDescent="0.25">
      <c r="A109" s="12"/>
      <c r="B109" s="12"/>
    </row>
    <row r="110" spans="1:2" x14ac:dyDescent="0.25">
      <c r="A110" s="12"/>
      <c r="B110" s="12"/>
    </row>
    <row r="111" spans="1:2" x14ac:dyDescent="0.25">
      <c r="A111" s="12"/>
      <c r="B111" s="12"/>
    </row>
    <row r="112" spans="1:2" x14ac:dyDescent="0.25">
      <c r="A112" s="12"/>
      <c r="B112" s="12"/>
    </row>
    <row r="113" spans="1:2" x14ac:dyDescent="0.25">
      <c r="A113" s="12"/>
      <c r="B113" s="12"/>
    </row>
    <row r="114" spans="1:2" x14ac:dyDescent="0.25">
      <c r="A114" s="12"/>
      <c r="B114" s="12"/>
    </row>
    <row r="115" spans="1:2" x14ac:dyDescent="0.25">
      <c r="A115" s="12"/>
      <c r="B115" s="12"/>
    </row>
    <row r="116" spans="1:2" x14ac:dyDescent="0.25">
      <c r="A116" s="12"/>
      <c r="B116" s="12"/>
    </row>
    <row r="117" spans="1:2" x14ac:dyDescent="0.25">
      <c r="A117" s="12"/>
      <c r="B117" s="12"/>
    </row>
    <row r="118" spans="1:2" x14ac:dyDescent="0.25">
      <c r="A118" s="12"/>
      <c r="B118" s="12"/>
    </row>
    <row r="119" spans="1:2" x14ac:dyDescent="0.25">
      <c r="A119" s="12"/>
      <c r="B119" s="12"/>
    </row>
    <row r="120" spans="1:2" x14ac:dyDescent="0.25">
      <c r="A120" s="12"/>
      <c r="B120" s="12"/>
    </row>
    <row r="121" spans="1:2" x14ac:dyDescent="0.25">
      <c r="A121" s="12"/>
      <c r="B121" s="12"/>
    </row>
    <row r="122" spans="1:2" x14ac:dyDescent="0.25">
      <c r="A122" s="12"/>
      <c r="B122" s="12"/>
    </row>
    <row r="123" spans="1:2" x14ac:dyDescent="0.25">
      <c r="A123" s="12"/>
      <c r="B123" s="12"/>
    </row>
    <row r="124" spans="1:2" x14ac:dyDescent="0.25">
      <c r="A124" s="12"/>
      <c r="B124" s="12"/>
    </row>
    <row r="125" spans="1:2" x14ac:dyDescent="0.25">
      <c r="A125" s="12"/>
      <c r="B125" s="12"/>
    </row>
    <row r="126" spans="1:2" x14ac:dyDescent="0.25">
      <c r="A126" s="12"/>
      <c r="B126" s="12"/>
    </row>
    <row r="127" spans="1:2" x14ac:dyDescent="0.25">
      <c r="A127" s="12"/>
      <c r="B127" s="12"/>
    </row>
    <row r="128" spans="1:2" x14ac:dyDescent="0.25">
      <c r="A128" s="12"/>
      <c r="B128" s="12"/>
    </row>
    <row r="129" spans="1:2" x14ac:dyDescent="0.25">
      <c r="A129" s="12"/>
      <c r="B129" s="12"/>
    </row>
    <row r="130" spans="1:2" x14ac:dyDescent="0.25">
      <c r="A130" s="12"/>
      <c r="B130" s="12"/>
    </row>
    <row r="131" spans="1:2" x14ac:dyDescent="0.25">
      <c r="A131" s="12"/>
      <c r="B131" s="12"/>
    </row>
    <row r="132" spans="1:2" x14ac:dyDescent="0.25">
      <c r="A132" s="12"/>
      <c r="B132" s="12"/>
    </row>
    <row r="133" spans="1:2" x14ac:dyDescent="0.25">
      <c r="A133" s="12"/>
      <c r="B133" s="12"/>
    </row>
    <row r="134" spans="1:2" x14ac:dyDescent="0.25">
      <c r="A134" s="12"/>
      <c r="B134" s="12"/>
    </row>
    <row r="135" spans="1:2" x14ac:dyDescent="0.25">
      <c r="A135" s="12"/>
      <c r="B135" s="12"/>
    </row>
    <row r="136" spans="1:2" x14ac:dyDescent="0.25">
      <c r="A136" s="12"/>
      <c r="B136" s="12"/>
    </row>
    <row r="137" spans="1:2" x14ac:dyDescent="0.25">
      <c r="A137" s="12"/>
      <c r="B137" s="12"/>
    </row>
    <row r="138" spans="1:2" x14ac:dyDescent="0.25">
      <c r="A138" s="12"/>
      <c r="B138" s="12"/>
    </row>
    <row r="139" spans="1:2" x14ac:dyDescent="0.25">
      <c r="A139" s="12"/>
      <c r="B139" s="12"/>
    </row>
    <row r="140" spans="1:2" x14ac:dyDescent="0.25">
      <c r="A140" s="12"/>
      <c r="B140" s="12"/>
    </row>
    <row r="141" spans="1:2" x14ac:dyDescent="0.25">
      <c r="A141" s="12"/>
      <c r="B141" s="12"/>
    </row>
    <row r="142" spans="1:2" x14ac:dyDescent="0.25">
      <c r="A142" s="12"/>
      <c r="B142" s="12"/>
    </row>
    <row r="143" spans="1:2" x14ac:dyDescent="0.25">
      <c r="A143" s="12"/>
      <c r="B143" s="12"/>
    </row>
    <row r="144" spans="1:2" x14ac:dyDescent="0.25">
      <c r="A144" s="12"/>
      <c r="B144" s="12"/>
    </row>
    <row r="145" spans="1:2" x14ac:dyDescent="0.25">
      <c r="A145" s="12"/>
      <c r="B145" s="12"/>
    </row>
    <row r="146" spans="1:2" x14ac:dyDescent="0.25">
      <c r="A146" s="12"/>
      <c r="B146" s="12"/>
    </row>
    <row r="147" spans="1:2" x14ac:dyDescent="0.25">
      <c r="A147" s="12"/>
      <c r="B147" s="12"/>
    </row>
    <row r="148" spans="1:2" x14ac:dyDescent="0.25">
      <c r="A148" s="12"/>
      <c r="B148" s="12"/>
    </row>
    <row r="149" spans="1:2" x14ac:dyDescent="0.25">
      <c r="A149" s="12"/>
      <c r="B149" s="12"/>
    </row>
    <row r="150" spans="1:2" x14ac:dyDescent="0.25">
      <c r="A150" s="12"/>
      <c r="B150" s="12"/>
    </row>
    <row r="151" spans="1:2" x14ac:dyDescent="0.25">
      <c r="A151" s="12"/>
      <c r="B151" s="12"/>
    </row>
    <row r="152" spans="1:2" x14ac:dyDescent="0.25">
      <c r="A152" s="12"/>
      <c r="B152" s="12"/>
    </row>
    <row r="153" spans="1:2" x14ac:dyDescent="0.25">
      <c r="A153" s="12"/>
      <c r="B153" s="12"/>
    </row>
    <row r="154" spans="1:2" x14ac:dyDescent="0.25">
      <c r="A154" s="12"/>
      <c r="B154" s="12"/>
    </row>
    <row r="155" spans="1:2" x14ac:dyDescent="0.25">
      <c r="A155" s="12"/>
      <c r="B155" s="12"/>
    </row>
    <row r="156" spans="1:2" x14ac:dyDescent="0.25">
      <c r="A156" s="12"/>
      <c r="B156" s="12"/>
    </row>
    <row r="157" spans="1:2" x14ac:dyDescent="0.25">
      <c r="A157" s="12"/>
      <c r="B157" s="12"/>
    </row>
    <row r="158" spans="1:2" x14ac:dyDescent="0.25">
      <c r="A158" s="12"/>
      <c r="B158" s="12"/>
    </row>
    <row r="159" spans="1:2" x14ac:dyDescent="0.25">
      <c r="A159" s="12"/>
      <c r="B159" s="12"/>
    </row>
    <row r="160" spans="1:2" x14ac:dyDescent="0.25">
      <c r="A160" s="12"/>
      <c r="B160" s="12"/>
    </row>
    <row r="161" spans="1:2" x14ac:dyDescent="0.25">
      <c r="A161" s="12"/>
      <c r="B161" s="12"/>
    </row>
    <row r="162" spans="1:2" x14ac:dyDescent="0.25">
      <c r="A162" s="12"/>
      <c r="B162" s="12"/>
    </row>
    <row r="163" spans="1:2" x14ac:dyDescent="0.25">
      <c r="A163" s="12"/>
      <c r="B163" s="12"/>
    </row>
    <row r="164" spans="1:2" x14ac:dyDescent="0.25">
      <c r="A164" s="12"/>
      <c r="B164" s="12"/>
    </row>
    <row r="165" spans="1:2" x14ac:dyDescent="0.25">
      <c r="A165" s="12"/>
      <c r="B165" s="12"/>
    </row>
    <row r="166" spans="1:2" x14ac:dyDescent="0.25">
      <c r="A166" s="12"/>
      <c r="B166" s="12"/>
    </row>
    <row r="167" spans="1:2" x14ac:dyDescent="0.25">
      <c r="A167" s="12"/>
      <c r="B167" s="12"/>
    </row>
    <row r="168" spans="1:2" x14ac:dyDescent="0.25">
      <c r="A168" s="12"/>
      <c r="B168" s="12"/>
    </row>
    <row r="169" spans="1:2" x14ac:dyDescent="0.25">
      <c r="A169" s="12"/>
      <c r="B169" s="12"/>
    </row>
    <row r="170" spans="1:2" x14ac:dyDescent="0.25">
      <c r="A170" s="12"/>
      <c r="B170" s="12"/>
    </row>
    <row r="171" spans="1:2" x14ac:dyDescent="0.25">
      <c r="A171" s="12"/>
      <c r="B171" s="12"/>
    </row>
    <row r="172" spans="1:2" x14ac:dyDescent="0.25">
      <c r="A172" s="12"/>
      <c r="B172" s="12"/>
    </row>
    <row r="173" spans="1:2" x14ac:dyDescent="0.25">
      <c r="A173" s="12"/>
      <c r="B173" s="12"/>
    </row>
    <row r="174" spans="1:2" x14ac:dyDescent="0.25">
      <c r="A174" s="12"/>
      <c r="B174" s="12"/>
    </row>
    <row r="175" spans="1:2" x14ac:dyDescent="0.25">
      <c r="A175" s="12"/>
      <c r="B175" s="12"/>
    </row>
    <row r="176" spans="1:2" x14ac:dyDescent="0.25">
      <c r="A176" s="12"/>
      <c r="B176" s="12"/>
    </row>
    <row r="177" spans="1:2" x14ac:dyDescent="0.25">
      <c r="A177" s="12"/>
      <c r="B177" s="12"/>
    </row>
    <row r="178" spans="1:2" x14ac:dyDescent="0.25">
      <c r="A178" s="12"/>
      <c r="B178" s="12"/>
    </row>
    <row r="179" spans="1:2" x14ac:dyDescent="0.25">
      <c r="A179" s="12"/>
      <c r="B179" s="12"/>
    </row>
    <row r="180" spans="1:2" x14ac:dyDescent="0.25">
      <c r="A180" s="12"/>
      <c r="B180" s="12"/>
    </row>
    <row r="181" spans="1:2" x14ac:dyDescent="0.25">
      <c r="A181" s="12"/>
      <c r="B181" s="12"/>
    </row>
    <row r="182" spans="1:2" x14ac:dyDescent="0.25">
      <c r="A182" s="12"/>
      <c r="B182" s="12"/>
    </row>
    <row r="183" spans="1:2" x14ac:dyDescent="0.25">
      <c r="A183" s="12"/>
      <c r="B183" s="12"/>
    </row>
    <row r="184" spans="1:2" x14ac:dyDescent="0.25">
      <c r="A184" s="12"/>
      <c r="B184" s="12"/>
    </row>
    <row r="185" spans="1:2" x14ac:dyDescent="0.25">
      <c r="A185" s="12"/>
      <c r="B185" s="12"/>
    </row>
    <row r="186" spans="1:2" x14ac:dyDescent="0.25">
      <c r="A186" s="12"/>
      <c r="B186" s="12"/>
    </row>
    <row r="187" spans="1:2" x14ac:dyDescent="0.25">
      <c r="A187" s="12"/>
      <c r="B187" s="12"/>
    </row>
    <row r="188" spans="1:2" x14ac:dyDescent="0.25">
      <c r="A188" s="12"/>
      <c r="B188" s="12"/>
    </row>
    <row r="189" spans="1:2" x14ac:dyDescent="0.25">
      <c r="A189" s="12"/>
      <c r="B189" s="12"/>
    </row>
    <row r="190" spans="1:2" x14ac:dyDescent="0.25">
      <c r="A190" s="12"/>
      <c r="B190" s="12"/>
    </row>
    <row r="191" spans="1:2" x14ac:dyDescent="0.25">
      <c r="A191" s="12"/>
      <c r="B191" s="12"/>
    </row>
    <row r="192" spans="1:2" x14ac:dyDescent="0.25">
      <c r="A192" s="12"/>
      <c r="B192" s="12"/>
    </row>
    <row r="193" spans="1:2" x14ac:dyDescent="0.25">
      <c r="A193" s="12"/>
      <c r="B193" s="12"/>
    </row>
    <row r="194" spans="1:2" x14ac:dyDescent="0.25">
      <c r="A194" s="12"/>
      <c r="B194" s="12"/>
    </row>
    <row r="195" spans="1:2" x14ac:dyDescent="0.25">
      <c r="A195" s="12"/>
      <c r="B195" s="12"/>
    </row>
    <row r="196" spans="1:2" x14ac:dyDescent="0.25">
      <c r="A196" s="12"/>
      <c r="B196" s="12"/>
    </row>
    <row r="197" spans="1:2" x14ac:dyDescent="0.25">
      <c r="A197" s="12"/>
      <c r="B197" s="12"/>
    </row>
    <row r="198" spans="1:2" x14ac:dyDescent="0.25">
      <c r="A198" s="12"/>
      <c r="B198" s="12"/>
    </row>
    <row r="199" spans="1:2" x14ac:dyDescent="0.25">
      <c r="A199" s="12"/>
      <c r="B199" s="12"/>
    </row>
    <row r="200" spans="1:2" x14ac:dyDescent="0.25">
      <c r="A200" s="12"/>
      <c r="B200" s="12"/>
    </row>
    <row r="201" spans="1:2" x14ac:dyDescent="0.25">
      <c r="A201" s="12"/>
      <c r="B201" s="12"/>
    </row>
    <row r="202" spans="1:2" x14ac:dyDescent="0.25">
      <c r="A202" s="12"/>
      <c r="B202" s="12"/>
    </row>
    <row r="203" spans="1:2" x14ac:dyDescent="0.25">
      <c r="A203" s="12"/>
      <c r="B203" s="12"/>
    </row>
    <row r="204" spans="1:2" x14ac:dyDescent="0.25">
      <c r="A204" s="12"/>
      <c r="B204" s="12"/>
    </row>
    <row r="205" spans="1:2" x14ac:dyDescent="0.25">
      <c r="A205" s="12"/>
      <c r="B205" s="12"/>
    </row>
    <row r="206" spans="1:2" x14ac:dyDescent="0.25">
      <c r="A206" s="12"/>
      <c r="B206" s="12"/>
    </row>
    <row r="207" spans="1:2" x14ac:dyDescent="0.25">
      <c r="A207" s="12"/>
      <c r="B207" s="12"/>
    </row>
    <row r="208" spans="1:2" x14ac:dyDescent="0.25">
      <c r="A208" s="12"/>
      <c r="B208" s="12"/>
    </row>
    <row r="209" spans="1:2" x14ac:dyDescent="0.25">
      <c r="A209" s="12"/>
      <c r="B209" s="12"/>
    </row>
    <row r="210" spans="1:2" x14ac:dyDescent="0.25">
      <c r="A210" s="12"/>
      <c r="B210" s="12"/>
    </row>
    <row r="211" spans="1:2" x14ac:dyDescent="0.25">
      <c r="A211" s="12"/>
      <c r="B211" s="12"/>
    </row>
    <row r="212" spans="1:2" x14ac:dyDescent="0.25">
      <c r="A212" s="12"/>
      <c r="B212" s="12"/>
    </row>
    <row r="213" spans="1:2" x14ac:dyDescent="0.25">
      <c r="A213" s="12"/>
      <c r="B213" s="12"/>
    </row>
    <row r="214" spans="1:2" x14ac:dyDescent="0.25">
      <c r="A214" s="12"/>
      <c r="B214" s="12"/>
    </row>
    <row r="215" spans="1:2" x14ac:dyDescent="0.25">
      <c r="A215" s="12"/>
      <c r="B215" s="12"/>
    </row>
    <row r="216" spans="1:2" x14ac:dyDescent="0.25">
      <c r="A216" s="12"/>
      <c r="B216" s="12"/>
    </row>
    <row r="217" spans="1:2" x14ac:dyDescent="0.25">
      <c r="A217" s="12"/>
      <c r="B217" s="12"/>
    </row>
    <row r="218" spans="1:2" x14ac:dyDescent="0.25">
      <c r="A218" s="12"/>
      <c r="B218" s="12"/>
    </row>
    <row r="219" spans="1:2" x14ac:dyDescent="0.25">
      <c r="A219" s="12"/>
      <c r="B219" s="12"/>
    </row>
    <row r="220" spans="1:2" x14ac:dyDescent="0.25">
      <c r="A220" s="12"/>
      <c r="B220" s="12"/>
    </row>
    <row r="221" spans="1:2" x14ac:dyDescent="0.25">
      <c r="A221" s="12"/>
      <c r="B221" s="12"/>
    </row>
    <row r="222" spans="1:2" x14ac:dyDescent="0.25">
      <c r="A222" s="12"/>
      <c r="B222" s="12"/>
    </row>
    <row r="223" spans="1:2" x14ac:dyDescent="0.25">
      <c r="A223" s="12"/>
      <c r="B223" s="12"/>
    </row>
    <row r="224" spans="1:2" x14ac:dyDescent="0.25">
      <c r="A224" s="12"/>
      <c r="B224" s="12"/>
    </row>
    <row r="225" spans="1:2" x14ac:dyDescent="0.25">
      <c r="A225" s="12"/>
      <c r="B225" s="12"/>
    </row>
    <row r="226" spans="1:2" x14ac:dyDescent="0.25">
      <c r="A226" s="12"/>
      <c r="B226" s="12"/>
    </row>
    <row r="227" spans="1:2" x14ac:dyDescent="0.25">
      <c r="A227" s="12"/>
      <c r="B227" s="12"/>
    </row>
    <row r="228" spans="1:2" x14ac:dyDescent="0.25">
      <c r="A228" s="12"/>
      <c r="B228" s="12"/>
    </row>
    <row r="229" spans="1:2" x14ac:dyDescent="0.25">
      <c r="A229" s="12"/>
      <c r="B229" s="12"/>
    </row>
    <row r="230" spans="1:2" x14ac:dyDescent="0.25">
      <c r="A230" s="12"/>
      <c r="B230" s="12"/>
    </row>
    <row r="231" spans="1:2" x14ac:dyDescent="0.25">
      <c r="A231" s="12"/>
      <c r="B231" s="12"/>
    </row>
    <row r="232" spans="1:2" x14ac:dyDescent="0.25">
      <c r="A232" s="12"/>
      <c r="B232" s="12"/>
    </row>
    <row r="233" spans="1:2" x14ac:dyDescent="0.25">
      <c r="A233" s="12"/>
      <c r="B233" s="12"/>
    </row>
    <row r="234" spans="1:2" x14ac:dyDescent="0.25">
      <c r="A234" s="12"/>
      <c r="B234" s="12"/>
    </row>
    <row r="235" spans="1:2" x14ac:dyDescent="0.25">
      <c r="A235" s="12"/>
      <c r="B235" s="12"/>
    </row>
    <row r="236" spans="1:2" x14ac:dyDescent="0.25">
      <c r="A236" s="12"/>
      <c r="B236" s="12"/>
    </row>
    <row r="237" spans="1:2" x14ac:dyDescent="0.25">
      <c r="A237" s="12"/>
      <c r="B237" s="12"/>
    </row>
    <row r="238" spans="1:2" x14ac:dyDescent="0.25">
      <c r="A238" s="12"/>
      <c r="B238" s="12"/>
    </row>
    <row r="239" spans="1:2" x14ac:dyDescent="0.25">
      <c r="A239" s="12"/>
      <c r="B239" s="12"/>
    </row>
    <row r="240" spans="1:2" x14ac:dyDescent="0.25">
      <c r="A240" s="12"/>
      <c r="B240" s="12"/>
    </row>
    <row r="241" spans="1:2" x14ac:dyDescent="0.25">
      <c r="A241" s="12"/>
      <c r="B241" s="12"/>
    </row>
    <row r="242" spans="1:2" x14ac:dyDescent="0.25">
      <c r="A242" s="12"/>
      <c r="B242" s="12"/>
    </row>
    <row r="243" spans="1:2" x14ac:dyDescent="0.25">
      <c r="A243" s="12"/>
      <c r="B243" s="12"/>
    </row>
    <row r="244" spans="1:2" x14ac:dyDescent="0.25">
      <c r="A244" s="12"/>
      <c r="B244" s="12"/>
    </row>
    <row r="245" spans="1:2" x14ac:dyDescent="0.25">
      <c r="A245" s="12"/>
      <c r="B245" s="12"/>
    </row>
    <row r="246" spans="1:2" x14ac:dyDescent="0.25">
      <c r="A246" s="12"/>
      <c r="B246" s="12"/>
    </row>
    <row r="247" spans="1:2" x14ac:dyDescent="0.25">
      <c r="A247" s="12"/>
      <c r="B247" s="12"/>
    </row>
    <row r="248" spans="1:2" x14ac:dyDescent="0.25">
      <c r="A248" s="12"/>
      <c r="B248" s="12"/>
    </row>
    <row r="249" spans="1:2" x14ac:dyDescent="0.25">
      <c r="A249" s="12"/>
      <c r="B249" s="12"/>
    </row>
    <row r="250" spans="1:2" x14ac:dyDescent="0.25">
      <c r="A250" s="12"/>
      <c r="B250" s="12"/>
    </row>
    <row r="251" spans="1:2" x14ac:dyDescent="0.25">
      <c r="A251" s="12"/>
      <c r="B251" s="12"/>
    </row>
    <row r="252" spans="1:2" x14ac:dyDescent="0.25">
      <c r="A252" s="12"/>
      <c r="B252" s="12"/>
    </row>
    <row r="253" spans="1:2" x14ac:dyDescent="0.25">
      <c r="A253" s="12"/>
      <c r="B253" s="12"/>
    </row>
    <row r="254" spans="1:2" x14ac:dyDescent="0.25">
      <c r="A254" s="12"/>
      <c r="B254" s="12"/>
    </row>
    <row r="255" spans="1:2" x14ac:dyDescent="0.25">
      <c r="A255" s="12"/>
      <c r="B255" s="12"/>
    </row>
    <row r="256" spans="1:2" x14ac:dyDescent="0.25">
      <c r="A256" s="12"/>
      <c r="B256" s="12"/>
    </row>
    <row r="257" spans="1:2" x14ac:dyDescent="0.25">
      <c r="A257" s="12"/>
      <c r="B257" s="12"/>
    </row>
    <row r="258" spans="1:2" x14ac:dyDescent="0.25">
      <c r="A258" s="12"/>
      <c r="B258" s="12"/>
    </row>
    <row r="259" spans="1:2" x14ac:dyDescent="0.25">
      <c r="A259" s="12"/>
      <c r="B259" s="12"/>
    </row>
    <row r="260" spans="1:2" x14ac:dyDescent="0.25">
      <c r="A260" s="12"/>
      <c r="B260" s="12"/>
    </row>
    <row r="261" spans="1:2" x14ac:dyDescent="0.25">
      <c r="A261" s="12"/>
      <c r="B261" s="12"/>
    </row>
    <row r="262" spans="1:2" x14ac:dyDescent="0.25">
      <c r="A262" s="12"/>
      <c r="B262" s="12"/>
    </row>
    <row r="263" spans="1:2" x14ac:dyDescent="0.25">
      <c r="A263" s="12"/>
      <c r="B263" s="12"/>
    </row>
    <row r="264" spans="1:2" x14ac:dyDescent="0.25">
      <c r="A264" s="12"/>
      <c r="B264" s="12"/>
    </row>
    <row r="265" spans="1:2" x14ac:dyDescent="0.25">
      <c r="A265" s="12"/>
      <c r="B265" s="12"/>
    </row>
    <row r="266" spans="1:2" x14ac:dyDescent="0.25">
      <c r="A266" s="12"/>
      <c r="B266" s="12"/>
    </row>
    <row r="267" spans="1:2" x14ac:dyDescent="0.25">
      <c r="A267" s="12"/>
      <c r="B267" s="12"/>
    </row>
    <row r="268" spans="1:2" x14ac:dyDescent="0.25">
      <c r="A268" s="12"/>
      <c r="B268" s="12"/>
    </row>
    <row r="269" spans="1:2" x14ac:dyDescent="0.25">
      <c r="A269" s="12"/>
      <c r="B269" s="12"/>
    </row>
    <row r="270" spans="1:2" x14ac:dyDescent="0.25">
      <c r="A270" s="12"/>
      <c r="B270" s="12"/>
    </row>
    <row r="271" spans="1:2" x14ac:dyDescent="0.25">
      <c r="A271" s="12"/>
      <c r="B271" s="12"/>
    </row>
    <row r="272" spans="1:2" x14ac:dyDescent="0.25">
      <c r="A272" s="12"/>
      <c r="B272" s="12"/>
    </row>
    <row r="273" spans="1:2" x14ac:dyDescent="0.25">
      <c r="A273" s="12"/>
      <c r="B273" s="12"/>
    </row>
    <row r="274" spans="1:2" x14ac:dyDescent="0.25">
      <c r="A274" s="12"/>
      <c r="B274" s="12"/>
    </row>
    <row r="275" spans="1:2" x14ac:dyDescent="0.25">
      <c r="A275" s="12"/>
      <c r="B275" s="12"/>
    </row>
    <row r="276" spans="1:2" x14ac:dyDescent="0.25">
      <c r="A276" s="12"/>
      <c r="B276" s="12"/>
    </row>
    <row r="277" spans="1:2" x14ac:dyDescent="0.25">
      <c r="A277" s="12"/>
      <c r="B277" s="12"/>
    </row>
    <row r="278" spans="1:2" x14ac:dyDescent="0.25">
      <c r="A278" s="12"/>
      <c r="B278" s="12"/>
    </row>
    <row r="279" spans="1:2" x14ac:dyDescent="0.25">
      <c r="A279" s="12"/>
      <c r="B279" s="12"/>
    </row>
    <row r="280" spans="1:2" x14ac:dyDescent="0.25">
      <c r="A280" s="12"/>
      <c r="B280" s="12"/>
    </row>
    <row r="281" spans="1:2" x14ac:dyDescent="0.25">
      <c r="A281" s="12"/>
      <c r="B281" s="12"/>
    </row>
    <row r="282" spans="1:2" x14ac:dyDescent="0.25">
      <c r="A282" s="12"/>
      <c r="B282" s="12"/>
    </row>
    <row r="283" spans="1:2" x14ac:dyDescent="0.25">
      <c r="A283" s="12"/>
      <c r="B283" s="12"/>
    </row>
    <row r="284" spans="1:2" x14ac:dyDescent="0.25">
      <c r="A284" s="12"/>
      <c r="B284" s="12"/>
    </row>
    <row r="285" spans="1:2" x14ac:dyDescent="0.25">
      <c r="A285" s="12"/>
      <c r="B285" s="12"/>
    </row>
    <row r="286" spans="1:2" x14ac:dyDescent="0.25">
      <c r="A286" s="12"/>
      <c r="B286" s="12"/>
    </row>
    <row r="287" spans="1:2" x14ac:dyDescent="0.25">
      <c r="A287" s="12"/>
      <c r="B287" s="12"/>
    </row>
    <row r="288" spans="1:2" x14ac:dyDescent="0.25">
      <c r="A288" s="12"/>
      <c r="B288" s="12"/>
    </row>
    <row r="289" spans="1:2" x14ac:dyDescent="0.25">
      <c r="A289" s="12"/>
      <c r="B289" s="12"/>
    </row>
    <row r="290" spans="1:2" x14ac:dyDescent="0.25">
      <c r="A290" s="12"/>
      <c r="B290" s="12"/>
    </row>
    <row r="291" spans="1:2" x14ac:dyDescent="0.25">
      <c r="A291" s="12"/>
      <c r="B291" s="12"/>
    </row>
    <row r="292" spans="1:2" x14ac:dyDescent="0.25">
      <c r="A292" s="12"/>
      <c r="B292" s="12"/>
    </row>
    <row r="293" spans="1:2" x14ac:dyDescent="0.25">
      <c r="A293" s="12"/>
      <c r="B293" s="12"/>
    </row>
    <row r="294" spans="1:2" x14ac:dyDescent="0.25">
      <c r="A294" s="12"/>
      <c r="B294" s="12"/>
    </row>
    <row r="295" spans="1:2" x14ac:dyDescent="0.25">
      <c r="A295" s="12"/>
      <c r="B295" s="12"/>
    </row>
    <row r="296" spans="1:2" x14ac:dyDescent="0.25">
      <c r="A296" s="12"/>
      <c r="B296" s="12"/>
    </row>
    <row r="297" spans="1:2" x14ac:dyDescent="0.25">
      <c r="A297" s="12"/>
      <c r="B297" s="12"/>
    </row>
    <row r="298" spans="1:2" x14ac:dyDescent="0.25">
      <c r="A298" s="12"/>
      <c r="B298" s="12"/>
    </row>
    <row r="299" spans="1:2" x14ac:dyDescent="0.25">
      <c r="A299" s="12"/>
      <c r="B299" s="12"/>
    </row>
    <row r="300" spans="1:2" x14ac:dyDescent="0.25">
      <c r="A300" s="12"/>
      <c r="B300" s="12"/>
    </row>
    <row r="301" spans="1:2" x14ac:dyDescent="0.25">
      <c r="A301" s="12"/>
      <c r="B301" s="12"/>
    </row>
    <row r="302" spans="1:2" x14ac:dyDescent="0.25">
      <c r="A302" s="12"/>
      <c r="B302" s="12"/>
    </row>
    <row r="303" spans="1:2" x14ac:dyDescent="0.25">
      <c r="A303" s="12"/>
      <c r="B303" s="12"/>
    </row>
    <row r="304" spans="1:2" x14ac:dyDescent="0.25">
      <c r="A304" s="12"/>
      <c r="B304" s="12"/>
    </row>
    <row r="305" spans="1:2" x14ac:dyDescent="0.25">
      <c r="A305" s="12"/>
      <c r="B305" s="12"/>
    </row>
    <row r="306" spans="1:2" x14ac:dyDescent="0.25">
      <c r="A306" s="12"/>
      <c r="B306" s="12"/>
    </row>
    <row r="307" spans="1:2" x14ac:dyDescent="0.25">
      <c r="A307" s="12"/>
      <c r="B307" s="12"/>
    </row>
    <row r="308" spans="1:2" x14ac:dyDescent="0.25">
      <c r="A308" s="12"/>
      <c r="B308" s="12"/>
    </row>
    <row r="309" spans="1:2" x14ac:dyDescent="0.25">
      <c r="A309" s="12"/>
      <c r="B309" s="12"/>
    </row>
    <row r="310" spans="1:2" x14ac:dyDescent="0.25">
      <c r="A310" s="12"/>
      <c r="B310" s="12"/>
    </row>
    <row r="311" spans="1:2" x14ac:dyDescent="0.25">
      <c r="A311" s="12"/>
      <c r="B311" s="12"/>
    </row>
    <row r="312" spans="1:2" x14ac:dyDescent="0.25">
      <c r="A312" s="12"/>
      <c r="B312" s="12"/>
    </row>
    <row r="313" spans="1:2" x14ac:dyDescent="0.25">
      <c r="A313" s="12"/>
      <c r="B313" s="12"/>
    </row>
    <row r="314" spans="1:2" x14ac:dyDescent="0.25">
      <c r="A314" s="12"/>
      <c r="B314" s="12"/>
    </row>
    <row r="315" spans="1:2" x14ac:dyDescent="0.25">
      <c r="A315" s="12"/>
      <c r="B315" s="12"/>
    </row>
    <row r="316" spans="1:2" x14ac:dyDescent="0.25">
      <c r="A316" s="12"/>
      <c r="B316" s="12"/>
    </row>
    <row r="317" spans="1:2" x14ac:dyDescent="0.25">
      <c r="A317" s="12"/>
      <c r="B317" s="12"/>
    </row>
    <row r="318" spans="1:2" x14ac:dyDescent="0.25">
      <c r="A318" s="12"/>
      <c r="B318" s="12"/>
    </row>
    <row r="319" spans="1:2" x14ac:dyDescent="0.25">
      <c r="A319" s="12"/>
      <c r="B319" s="12"/>
    </row>
    <row r="320" spans="1:2" x14ac:dyDescent="0.25">
      <c r="A320" s="12"/>
      <c r="B320" s="12"/>
    </row>
    <row r="321" spans="1:2" x14ac:dyDescent="0.25">
      <c r="A321" s="12"/>
      <c r="B321" s="12"/>
    </row>
    <row r="322" spans="1:2" x14ac:dyDescent="0.25">
      <c r="A322" s="12"/>
      <c r="B322" s="12"/>
    </row>
    <row r="323" spans="1:2" x14ac:dyDescent="0.25">
      <c r="A323" s="12"/>
      <c r="B323" s="12"/>
    </row>
    <row r="324" spans="1:2" x14ac:dyDescent="0.25">
      <c r="A324" s="12"/>
      <c r="B324" s="12"/>
    </row>
    <row r="325" spans="1:2" x14ac:dyDescent="0.25">
      <c r="A325" s="12"/>
      <c r="B325" s="12"/>
    </row>
    <row r="326" spans="1:2" x14ac:dyDescent="0.25">
      <c r="A326" s="12"/>
      <c r="B326" s="12"/>
    </row>
    <row r="327" spans="1:2" x14ac:dyDescent="0.25">
      <c r="A327" s="12"/>
      <c r="B327" s="12"/>
    </row>
    <row r="328" spans="1:2" x14ac:dyDescent="0.25">
      <c r="A328" s="12"/>
      <c r="B328" s="12"/>
    </row>
    <row r="329" spans="1:2" x14ac:dyDescent="0.25">
      <c r="A329" s="12"/>
      <c r="B329" s="12"/>
    </row>
    <row r="330" spans="1:2" x14ac:dyDescent="0.25">
      <c r="A330" s="12"/>
      <c r="B330" s="12"/>
    </row>
    <row r="331" spans="1:2" x14ac:dyDescent="0.25">
      <c r="A331" s="12"/>
      <c r="B331" s="12"/>
    </row>
    <row r="332" spans="1:2" x14ac:dyDescent="0.25">
      <c r="A332" s="12"/>
      <c r="B332" s="12"/>
    </row>
    <row r="333" spans="1:2" x14ac:dyDescent="0.25">
      <c r="A333" s="12"/>
      <c r="B333" s="12"/>
    </row>
    <row r="334" spans="1:2" x14ac:dyDescent="0.25">
      <c r="A334" s="12"/>
      <c r="B334" s="12"/>
    </row>
    <row r="335" spans="1:2" x14ac:dyDescent="0.25">
      <c r="A335" s="12"/>
      <c r="B335" s="12"/>
    </row>
    <row r="336" spans="1:2" x14ac:dyDescent="0.25">
      <c r="A336" s="12"/>
      <c r="B336" s="12"/>
    </row>
    <row r="337" spans="1:2" x14ac:dyDescent="0.25">
      <c r="A337" s="12"/>
      <c r="B337" s="12"/>
    </row>
    <row r="338" spans="1:2" x14ac:dyDescent="0.25">
      <c r="A338" s="12"/>
      <c r="B338" s="12"/>
    </row>
    <row r="339" spans="1:2" x14ac:dyDescent="0.25">
      <c r="A339" s="12"/>
      <c r="B339" s="12"/>
    </row>
    <row r="340" spans="1:2" x14ac:dyDescent="0.25">
      <c r="A340" s="12"/>
      <c r="B340" s="12"/>
    </row>
    <row r="341" spans="1:2" x14ac:dyDescent="0.25">
      <c r="A341" s="12"/>
      <c r="B341" s="12"/>
    </row>
    <row r="342" spans="1:2" x14ac:dyDescent="0.25">
      <c r="A342" s="12"/>
      <c r="B342" s="12"/>
    </row>
    <row r="343" spans="1:2" x14ac:dyDescent="0.25">
      <c r="A343" s="12"/>
      <c r="B343" s="12"/>
    </row>
    <row r="344" spans="1:2" x14ac:dyDescent="0.25">
      <c r="A344" s="12"/>
      <c r="B344" s="12"/>
    </row>
    <row r="345" spans="1:2" x14ac:dyDescent="0.25">
      <c r="A345" s="12"/>
      <c r="B345" s="12"/>
    </row>
    <row r="346" spans="1:2" x14ac:dyDescent="0.25">
      <c r="A346" s="12"/>
      <c r="B346" s="12"/>
    </row>
    <row r="347" spans="1:2" x14ac:dyDescent="0.25">
      <c r="A347" s="12"/>
      <c r="B347" s="12"/>
    </row>
    <row r="348" spans="1:2" x14ac:dyDescent="0.25">
      <c r="A348" s="12"/>
      <c r="B348" s="12"/>
    </row>
    <row r="349" spans="1:2" x14ac:dyDescent="0.25">
      <c r="A349" s="12"/>
      <c r="B349" s="12"/>
    </row>
    <row r="350" spans="1:2" x14ac:dyDescent="0.25">
      <c r="A350" s="12"/>
      <c r="B350" s="12"/>
    </row>
    <row r="351" spans="1:2" x14ac:dyDescent="0.25">
      <c r="A351" s="12"/>
      <c r="B351" s="12"/>
    </row>
    <row r="352" spans="1:2" x14ac:dyDescent="0.25">
      <c r="A352" s="12"/>
      <c r="B352" s="12"/>
    </row>
    <row r="353" spans="1:2" x14ac:dyDescent="0.25">
      <c r="A353" s="12"/>
      <c r="B353" s="12"/>
    </row>
    <row r="354" spans="1:2" x14ac:dyDescent="0.25">
      <c r="A354" s="12"/>
      <c r="B354" s="12"/>
    </row>
    <row r="355" spans="1:2" x14ac:dyDescent="0.25">
      <c r="A355" s="12"/>
      <c r="B355" s="12"/>
    </row>
    <row r="356" spans="1:2" x14ac:dyDescent="0.25">
      <c r="A356" s="12"/>
      <c r="B356" s="12"/>
    </row>
    <row r="357" spans="1:2" x14ac:dyDescent="0.25">
      <c r="A357" s="12"/>
      <c r="B357" s="12"/>
    </row>
    <row r="358" spans="1:2" x14ac:dyDescent="0.25">
      <c r="A358" s="12"/>
      <c r="B358" s="12"/>
    </row>
    <row r="359" spans="1:2" x14ac:dyDescent="0.25">
      <c r="A359" s="12"/>
      <c r="B359" s="12"/>
    </row>
    <row r="360" spans="1:2" x14ac:dyDescent="0.25">
      <c r="A360" s="12"/>
      <c r="B360" s="12"/>
    </row>
    <row r="361" spans="1:2" x14ac:dyDescent="0.25">
      <c r="A361" s="12"/>
      <c r="B361" s="12"/>
    </row>
    <row r="362" spans="1:2" x14ac:dyDescent="0.25">
      <c r="A362" s="12"/>
      <c r="B362" s="12"/>
    </row>
    <row r="363" spans="1:2" x14ac:dyDescent="0.25">
      <c r="A363" s="12"/>
      <c r="B363" s="12"/>
    </row>
    <row r="364" spans="1:2" x14ac:dyDescent="0.25">
      <c r="A364" s="12"/>
      <c r="B364" s="12"/>
    </row>
    <row r="365" spans="1:2" x14ac:dyDescent="0.25">
      <c r="A365" s="12"/>
      <c r="B365" s="12"/>
    </row>
    <row r="366" spans="1:2" x14ac:dyDescent="0.25">
      <c r="A366" s="12"/>
      <c r="B366" s="12"/>
    </row>
    <row r="367" spans="1:2" x14ac:dyDescent="0.25">
      <c r="A367" s="12"/>
      <c r="B367" s="12"/>
    </row>
    <row r="368" spans="1:2" x14ac:dyDescent="0.25">
      <c r="A368" s="12"/>
      <c r="B368" s="12"/>
    </row>
    <row r="369" spans="1:2" x14ac:dyDescent="0.25">
      <c r="A369" s="12"/>
      <c r="B369" s="12"/>
    </row>
    <row r="370" spans="1:2" x14ac:dyDescent="0.25">
      <c r="A370" s="12"/>
      <c r="B370" s="12"/>
    </row>
    <row r="371" spans="1:2" x14ac:dyDescent="0.25">
      <c r="A371" s="12"/>
      <c r="B371" s="12"/>
    </row>
    <row r="372" spans="1:2" x14ac:dyDescent="0.25">
      <c r="A372" s="12"/>
      <c r="B372" s="12"/>
    </row>
    <row r="373" spans="1:2" x14ac:dyDescent="0.25">
      <c r="A373" s="12"/>
      <c r="B373" s="12"/>
    </row>
    <row r="374" spans="1:2" x14ac:dyDescent="0.25">
      <c r="A374" s="12"/>
      <c r="B374" s="12"/>
    </row>
    <row r="375" spans="1:2" x14ac:dyDescent="0.25">
      <c r="A375" s="12"/>
      <c r="B375" s="12"/>
    </row>
    <row r="376" spans="1:2" x14ac:dyDescent="0.25">
      <c r="A376" s="12"/>
      <c r="B376" s="12"/>
    </row>
    <row r="377" spans="1:2" x14ac:dyDescent="0.25">
      <c r="A377" s="12"/>
      <c r="B377" s="12"/>
    </row>
    <row r="378" spans="1:2" x14ac:dyDescent="0.25">
      <c r="A378" s="12"/>
      <c r="B378" s="12"/>
    </row>
    <row r="379" spans="1:2" x14ac:dyDescent="0.25">
      <c r="A379" s="12"/>
      <c r="B379" s="12"/>
    </row>
    <row r="380" spans="1:2" x14ac:dyDescent="0.25">
      <c r="A380" s="12"/>
      <c r="B380" s="12"/>
    </row>
    <row r="381" spans="1:2" x14ac:dyDescent="0.25">
      <c r="A381" s="12"/>
      <c r="B381" s="12"/>
    </row>
    <row r="382" spans="1:2" x14ac:dyDescent="0.25">
      <c r="A382" s="12"/>
      <c r="B382" s="12"/>
    </row>
    <row r="383" spans="1:2" x14ac:dyDescent="0.25">
      <c r="A383" s="12"/>
      <c r="B383" s="12"/>
    </row>
    <row r="384" spans="1:2" x14ac:dyDescent="0.25">
      <c r="A384" s="12"/>
      <c r="B384" s="12"/>
    </row>
    <row r="385" spans="1:2" x14ac:dyDescent="0.25">
      <c r="A385" s="12"/>
      <c r="B385" s="12"/>
    </row>
    <row r="386" spans="1:2" x14ac:dyDescent="0.25">
      <c r="A386" s="12"/>
      <c r="B386" s="12"/>
    </row>
    <row r="387" spans="1:2" x14ac:dyDescent="0.25">
      <c r="A387" s="12"/>
      <c r="B387" s="12"/>
    </row>
    <row r="388" spans="1:2" x14ac:dyDescent="0.25">
      <c r="A388" s="12"/>
      <c r="B388" s="12"/>
    </row>
    <row r="389" spans="1:2" x14ac:dyDescent="0.25">
      <c r="A389" s="12"/>
      <c r="B389" s="12"/>
    </row>
    <row r="390" spans="1:2" x14ac:dyDescent="0.25">
      <c r="A390" s="12"/>
      <c r="B390" s="12"/>
    </row>
    <row r="391" spans="1:2" x14ac:dyDescent="0.25">
      <c r="A391" s="12"/>
      <c r="B391" s="12"/>
    </row>
    <row r="392" spans="1:2" x14ac:dyDescent="0.25">
      <c r="A392" s="12"/>
      <c r="B392" s="12"/>
    </row>
    <row r="393" spans="1:2" x14ac:dyDescent="0.25">
      <c r="A393" s="12"/>
      <c r="B393" s="12"/>
    </row>
    <row r="394" spans="1:2" x14ac:dyDescent="0.25">
      <c r="A394" s="12"/>
      <c r="B394" s="12"/>
    </row>
    <row r="395" spans="1:2" x14ac:dyDescent="0.25">
      <c r="A395" s="12"/>
      <c r="B395" s="12"/>
    </row>
    <row r="396" spans="1:2" x14ac:dyDescent="0.25">
      <c r="A396" s="12"/>
      <c r="B396" s="12"/>
    </row>
    <row r="397" spans="1:2" x14ac:dyDescent="0.25">
      <c r="A397" s="12"/>
      <c r="B397" s="12"/>
    </row>
    <row r="398" spans="1:2" x14ac:dyDescent="0.25">
      <c r="A398" s="12"/>
      <c r="B398" s="12"/>
    </row>
    <row r="399" spans="1:2" x14ac:dyDescent="0.25">
      <c r="A399" s="12"/>
      <c r="B399" s="12"/>
    </row>
    <row r="400" spans="1:2" x14ac:dyDescent="0.25">
      <c r="A400" s="12"/>
      <c r="B400" s="12"/>
    </row>
    <row r="401" spans="1:2" x14ac:dyDescent="0.25">
      <c r="A401" s="12"/>
      <c r="B401" s="12"/>
    </row>
    <row r="402" spans="1:2" x14ac:dyDescent="0.25">
      <c r="A402" s="12"/>
      <c r="B402" s="12"/>
    </row>
    <row r="403" spans="1:2" x14ac:dyDescent="0.25">
      <c r="A403" s="12"/>
      <c r="B403" s="12"/>
    </row>
    <row r="404" spans="1:2" x14ac:dyDescent="0.25">
      <c r="A404" s="12"/>
      <c r="B404" s="12"/>
    </row>
    <row r="405" spans="1:2" x14ac:dyDescent="0.25">
      <c r="A405" s="12"/>
      <c r="B405" s="12"/>
    </row>
    <row r="406" spans="1:2" x14ac:dyDescent="0.25">
      <c r="A406" s="12"/>
      <c r="B406" s="12"/>
    </row>
    <row r="407" spans="1:2" x14ac:dyDescent="0.25">
      <c r="A407" s="12"/>
      <c r="B407" s="12"/>
    </row>
    <row r="408" spans="1:2" x14ac:dyDescent="0.25">
      <c r="A408" s="12"/>
      <c r="B408" s="12"/>
    </row>
    <row r="409" spans="1:2" x14ac:dyDescent="0.25">
      <c r="A409" s="12"/>
      <c r="B409" s="12"/>
    </row>
    <row r="410" spans="1:2" x14ac:dyDescent="0.25">
      <c r="A410" s="12"/>
      <c r="B410" s="12"/>
    </row>
    <row r="411" spans="1:2" x14ac:dyDescent="0.25">
      <c r="A411" s="12"/>
      <c r="B411" s="12"/>
    </row>
    <row r="412" spans="1:2" x14ac:dyDescent="0.25">
      <c r="A412" s="12"/>
      <c r="B412" s="12"/>
    </row>
    <row r="413" spans="1:2" x14ac:dyDescent="0.25">
      <c r="A413" s="12"/>
      <c r="B413" s="12"/>
    </row>
    <row r="414" spans="1:2" x14ac:dyDescent="0.25">
      <c r="A414" s="12"/>
      <c r="B414" s="12"/>
    </row>
    <row r="415" spans="1:2" x14ac:dyDescent="0.25">
      <c r="A415" s="12"/>
      <c r="B415" s="12"/>
    </row>
    <row r="416" spans="1:2" x14ac:dyDescent="0.25">
      <c r="A416" s="12"/>
      <c r="B416" s="12"/>
    </row>
    <row r="417" spans="1:2" x14ac:dyDescent="0.25">
      <c r="A417" s="12"/>
      <c r="B417" s="12"/>
    </row>
    <row r="418" spans="1:2" x14ac:dyDescent="0.25">
      <c r="A418" s="12"/>
      <c r="B418" s="12"/>
    </row>
    <row r="419" spans="1:2" x14ac:dyDescent="0.25">
      <c r="A419" s="12"/>
      <c r="B419" s="12"/>
    </row>
    <row r="420" spans="1:2" x14ac:dyDescent="0.25">
      <c r="A420" s="12"/>
      <c r="B420" s="12"/>
    </row>
    <row r="421" spans="1:2" x14ac:dyDescent="0.25">
      <c r="A421" s="12"/>
      <c r="B421" s="12"/>
    </row>
    <row r="422" spans="1:2" x14ac:dyDescent="0.25">
      <c r="A422" s="12"/>
      <c r="B422" s="12"/>
    </row>
    <row r="423" spans="1:2" x14ac:dyDescent="0.25">
      <c r="A423" s="12"/>
      <c r="B423" s="12"/>
    </row>
    <row r="424" spans="1:2" x14ac:dyDescent="0.25">
      <c r="A424" s="12"/>
      <c r="B424" s="12"/>
    </row>
    <row r="425" spans="1:2" x14ac:dyDescent="0.25">
      <c r="A425" s="12"/>
      <c r="B425" s="12"/>
    </row>
    <row r="426" spans="1:2" x14ac:dyDescent="0.25">
      <c r="A426" s="12"/>
      <c r="B426" s="12"/>
    </row>
    <row r="427" spans="1:2" x14ac:dyDescent="0.25">
      <c r="A427" s="12"/>
      <c r="B427" s="12"/>
    </row>
    <row r="428" spans="1:2" x14ac:dyDescent="0.25">
      <c r="A428" s="12"/>
      <c r="B428" s="12"/>
    </row>
    <row r="429" spans="1:2" x14ac:dyDescent="0.25">
      <c r="A429" s="12"/>
      <c r="B429" s="12"/>
    </row>
    <row r="430" spans="1:2" x14ac:dyDescent="0.25">
      <c r="A430" s="12"/>
      <c r="B430" s="12"/>
    </row>
    <row r="431" spans="1:2" x14ac:dyDescent="0.25">
      <c r="A431" s="12"/>
      <c r="B431" s="12"/>
    </row>
    <row r="432" spans="1:2" x14ac:dyDescent="0.25">
      <c r="A432" s="12"/>
      <c r="B432" s="12"/>
    </row>
    <row r="433" spans="1:2" x14ac:dyDescent="0.25">
      <c r="A433" s="12"/>
      <c r="B433" s="12"/>
    </row>
    <row r="434" spans="1:2" x14ac:dyDescent="0.25">
      <c r="A434" s="12"/>
      <c r="B434" s="12"/>
    </row>
    <row r="435" spans="1:2" x14ac:dyDescent="0.25">
      <c r="A435" s="12"/>
      <c r="B435" s="12"/>
    </row>
    <row r="436" spans="1:2" x14ac:dyDescent="0.25">
      <c r="A436" s="12"/>
      <c r="B436" s="12"/>
    </row>
    <row r="437" spans="1:2" x14ac:dyDescent="0.25">
      <c r="A437" s="12"/>
      <c r="B437" s="12"/>
    </row>
    <row r="438" spans="1:2" x14ac:dyDescent="0.25">
      <c r="A438" s="12"/>
      <c r="B438" s="12"/>
    </row>
    <row r="439" spans="1:2" x14ac:dyDescent="0.25">
      <c r="A439" s="12"/>
      <c r="B439" s="12"/>
    </row>
    <row r="440" spans="1:2" x14ac:dyDescent="0.25">
      <c r="A440" s="12"/>
      <c r="B440" s="12"/>
    </row>
    <row r="441" spans="1:2" x14ac:dyDescent="0.25">
      <c r="A441" s="12"/>
      <c r="B441" s="12"/>
    </row>
    <row r="442" spans="1:2" x14ac:dyDescent="0.25">
      <c r="A442" s="12"/>
      <c r="B442" s="12"/>
    </row>
    <row r="443" spans="1:2" x14ac:dyDescent="0.25">
      <c r="A443" s="12"/>
      <c r="B443" s="12"/>
    </row>
    <row r="444" spans="1:2" x14ac:dyDescent="0.25">
      <c r="A444" s="12"/>
      <c r="B444" s="12"/>
    </row>
    <row r="445" spans="1:2" x14ac:dyDescent="0.25">
      <c r="A445" s="12"/>
      <c r="B445" s="12"/>
    </row>
    <row r="446" spans="1:2" x14ac:dyDescent="0.25">
      <c r="A446" s="12"/>
      <c r="B446" s="12"/>
    </row>
    <row r="447" spans="1:2" x14ac:dyDescent="0.25">
      <c r="A447" s="12"/>
      <c r="B447" s="12"/>
    </row>
    <row r="448" spans="1:2" x14ac:dyDescent="0.25">
      <c r="A448" s="12"/>
      <c r="B448" s="12"/>
    </row>
    <row r="449" spans="1:2" x14ac:dyDescent="0.25">
      <c r="A449" s="12"/>
      <c r="B449" s="12"/>
    </row>
    <row r="450" spans="1:2" x14ac:dyDescent="0.25">
      <c r="A450" s="12"/>
      <c r="B450" s="12"/>
    </row>
    <row r="451" spans="1:2" x14ac:dyDescent="0.25">
      <c r="A451" s="12"/>
      <c r="B451" s="12"/>
    </row>
    <row r="452" spans="1:2" x14ac:dyDescent="0.25">
      <c r="A452" s="12"/>
      <c r="B452" s="12"/>
    </row>
    <row r="453" spans="1:2" x14ac:dyDescent="0.25">
      <c r="A453" s="12"/>
      <c r="B453" s="12"/>
    </row>
    <row r="454" spans="1:2" x14ac:dyDescent="0.25">
      <c r="A454" s="12"/>
      <c r="B454" s="12"/>
    </row>
    <row r="455" spans="1:2" x14ac:dyDescent="0.25">
      <c r="A455" s="12"/>
      <c r="B455" s="12"/>
    </row>
    <row r="456" spans="1:2" x14ac:dyDescent="0.25">
      <c r="A456" s="12"/>
      <c r="B456" s="12"/>
    </row>
    <row r="457" spans="1:2" x14ac:dyDescent="0.25">
      <c r="A457" s="12"/>
      <c r="B457" s="12"/>
    </row>
    <row r="458" spans="1:2" x14ac:dyDescent="0.25">
      <c r="A458" s="12"/>
      <c r="B458" s="12"/>
    </row>
    <row r="459" spans="1:2" x14ac:dyDescent="0.25">
      <c r="A459" s="12"/>
      <c r="B459" s="12"/>
    </row>
    <row r="460" spans="1:2" x14ac:dyDescent="0.25">
      <c r="A460" s="12"/>
      <c r="B460" s="12"/>
    </row>
    <row r="461" spans="1:2" x14ac:dyDescent="0.25">
      <c r="A461" s="12"/>
      <c r="B461" s="12"/>
    </row>
    <row r="462" spans="1:2" x14ac:dyDescent="0.25">
      <c r="A462" s="12"/>
      <c r="B462" s="12"/>
    </row>
    <row r="463" spans="1:2" x14ac:dyDescent="0.25">
      <c r="A463" s="12"/>
      <c r="B463" s="12"/>
    </row>
    <row r="464" spans="1:2" x14ac:dyDescent="0.25">
      <c r="A464" s="12"/>
      <c r="B464" s="12"/>
    </row>
    <row r="465" spans="1:2" x14ac:dyDescent="0.25">
      <c r="A465" s="12"/>
      <c r="B465" s="12"/>
    </row>
    <row r="466" spans="1:2" x14ac:dyDescent="0.25">
      <c r="A466" s="12"/>
      <c r="B466" s="12"/>
    </row>
    <row r="467" spans="1:2" x14ac:dyDescent="0.25">
      <c r="A467" s="12"/>
      <c r="B467" s="12"/>
    </row>
    <row r="468" spans="1:2" x14ac:dyDescent="0.25">
      <c r="A468" s="12"/>
      <c r="B468" s="12"/>
    </row>
    <row r="469" spans="1:2" x14ac:dyDescent="0.25">
      <c r="A469" s="12"/>
      <c r="B469" s="12"/>
    </row>
    <row r="470" spans="1:2" x14ac:dyDescent="0.25">
      <c r="A470" s="12"/>
      <c r="B470" s="12"/>
    </row>
    <row r="471" spans="1:2" x14ac:dyDescent="0.25">
      <c r="A471" s="12"/>
      <c r="B471" s="12"/>
    </row>
    <row r="472" spans="1:2" x14ac:dyDescent="0.25">
      <c r="A472" s="12"/>
      <c r="B472" s="12"/>
    </row>
    <row r="473" spans="1:2" x14ac:dyDescent="0.25">
      <c r="A473" s="12"/>
      <c r="B473" s="12"/>
    </row>
    <row r="474" spans="1:2" x14ac:dyDescent="0.25">
      <c r="A474" s="12"/>
      <c r="B474" s="12"/>
    </row>
    <row r="475" spans="1:2" x14ac:dyDescent="0.25">
      <c r="A475" s="12"/>
      <c r="B475" s="12"/>
    </row>
    <row r="476" spans="1:2" x14ac:dyDescent="0.25">
      <c r="A476" s="12"/>
      <c r="B476" s="12"/>
    </row>
    <row r="477" spans="1:2" x14ac:dyDescent="0.25">
      <c r="A477" s="12"/>
      <c r="B477" s="12"/>
    </row>
    <row r="478" spans="1:2" x14ac:dyDescent="0.25">
      <c r="A478" s="12"/>
      <c r="B478" s="12"/>
    </row>
    <row r="479" spans="1:2" x14ac:dyDescent="0.25">
      <c r="A479" s="12"/>
      <c r="B479" s="12"/>
    </row>
    <row r="480" spans="1:2" x14ac:dyDescent="0.25">
      <c r="A480" s="12"/>
      <c r="B480" s="12"/>
    </row>
    <row r="481" spans="1:2" x14ac:dyDescent="0.25">
      <c r="A481" s="12"/>
      <c r="B481" s="12"/>
    </row>
    <row r="482" spans="1:2" x14ac:dyDescent="0.25">
      <c r="A482" s="12"/>
      <c r="B482" s="12"/>
    </row>
    <row r="483" spans="1:2" x14ac:dyDescent="0.25">
      <c r="A483" s="12"/>
      <c r="B483" s="12"/>
    </row>
    <row r="484" spans="1:2" x14ac:dyDescent="0.25">
      <c r="A484" s="12"/>
      <c r="B484" s="12"/>
    </row>
    <row r="485" spans="1:2" x14ac:dyDescent="0.25">
      <c r="A485" s="12"/>
      <c r="B485" s="12"/>
    </row>
    <row r="486" spans="1:2" x14ac:dyDescent="0.25">
      <c r="A486" s="12"/>
      <c r="B486" s="12"/>
    </row>
    <row r="487" spans="1:2" x14ac:dyDescent="0.25">
      <c r="A487" s="12"/>
      <c r="B487" s="12"/>
    </row>
    <row r="488" spans="1:2" x14ac:dyDescent="0.25">
      <c r="A488" s="12"/>
      <c r="B488" s="12"/>
    </row>
    <row r="489" spans="1:2" x14ac:dyDescent="0.25">
      <c r="A489" s="12"/>
      <c r="B489" s="12"/>
    </row>
    <row r="490" spans="1:2" x14ac:dyDescent="0.25">
      <c r="A490" s="12"/>
      <c r="B490" s="12"/>
    </row>
    <row r="491" spans="1:2" x14ac:dyDescent="0.25">
      <c r="A491" s="12"/>
      <c r="B491" s="12"/>
    </row>
    <row r="492" spans="1:2" x14ac:dyDescent="0.25">
      <c r="A492" s="12"/>
      <c r="B492" s="12"/>
    </row>
    <row r="493" spans="1:2" x14ac:dyDescent="0.25">
      <c r="A493" s="12"/>
      <c r="B493" s="12"/>
    </row>
    <row r="494" spans="1:2" x14ac:dyDescent="0.25">
      <c r="A494" s="12"/>
      <c r="B494" s="12"/>
    </row>
    <row r="495" spans="1:2" x14ac:dyDescent="0.25">
      <c r="A495" s="12"/>
      <c r="B495" s="12"/>
    </row>
    <row r="496" spans="1:2" x14ac:dyDescent="0.25">
      <c r="A496" s="12"/>
      <c r="B496" s="12"/>
    </row>
    <row r="497" spans="1:2" x14ac:dyDescent="0.25">
      <c r="A497" s="12"/>
      <c r="B497" s="12"/>
    </row>
    <row r="498" spans="1:2" x14ac:dyDescent="0.25">
      <c r="A498" s="12"/>
      <c r="B498" s="12"/>
    </row>
    <row r="499" spans="1:2" x14ac:dyDescent="0.25">
      <c r="A499" s="12"/>
      <c r="B499" s="12"/>
    </row>
    <row r="500" spans="1:2" x14ac:dyDescent="0.25">
      <c r="A500" s="12"/>
      <c r="B500" s="12"/>
    </row>
    <row r="501" spans="1:2" x14ac:dyDescent="0.25">
      <c r="A501" s="12"/>
      <c r="B501" s="12"/>
    </row>
    <row r="502" spans="1:2" x14ac:dyDescent="0.25">
      <c r="A502" s="12"/>
      <c r="B502" s="12"/>
    </row>
    <row r="503" spans="1:2" x14ac:dyDescent="0.25">
      <c r="A503" s="12"/>
      <c r="B503" s="12"/>
    </row>
    <row r="504" spans="1:2" x14ac:dyDescent="0.25">
      <c r="A504" s="12"/>
      <c r="B504" s="12"/>
    </row>
    <row r="505" spans="1:2" x14ac:dyDescent="0.25">
      <c r="A505" s="12"/>
      <c r="B505" s="12"/>
    </row>
    <row r="506" spans="1:2" x14ac:dyDescent="0.25">
      <c r="A506" s="12"/>
      <c r="B506" s="12"/>
    </row>
    <row r="507" spans="1:2" x14ac:dyDescent="0.25">
      <c r="A507" s="12"/>
      <c r="B507" s="12"/>
    </row>
    <row r="508" spans="1:2" x14ac:dyDescent="0.25">
      <c r="A508" s="12"/>
      <c r="B508" s="12"/>
    </row>
    <row r="509" spans="1:2" x14ac:dyDescent="0.25">
      <c r="A509" s="12"/>
      <c r="B509" s="12"/>
    </row>
    <row r="510" spans="1:2" x14ac:dyDescent="0.25">
      <c r="A510" s="12"/>
      <c r="B510" s="12"/>
    </row>
    <row r="511" spans="1:2" x14ac:dyDescent="0.25">
      <c r="A511" s="12"/>
      <c r="B511" s="12"/>
    </row>
    <row r="512" spans="1:2" x14ac:dyDescent="0.25">
      <c r="A512" s="12"/>
      <c r="B512" s="12"/>
    </row>
    <row r="513" spans="1:2" x14ac:dyDescent="0.25">
      <c r="A513" s="12"/>
      <c r="B513" s="12"/>
    </row>
    <row r="514" spans="1:2" x14ac:dyDescent="0.25">
      <c r="A514" s="12"/>
      <c r="B514" s="12"/>
    </row>
    <row r="515" spans="1:2" x14ac:dyDescent="0.25">
      <c r="A515" s="12"/>
      <c r="B515" s="12"/>
    </row>
    <row r="516" spans="1:2" x14ac:dyDescent="0.25">
      <c r="A516" s="12"/>
      <c r="B516" s="12"/>
    </row>
    <row r="517" spans="1:2" x14ac:dyDescent="0.25">
      <c r="A517" s="12"/>
      <c r="B517" s="12"/>
    </row>
    <row r="518" spans="1:2" x14ac:dyDescent="0.25">
      <c r="A518" s="12"/>
      <c r="B518" s="12"/>
    </row>
    <row r="519" spans="1:2" x14ac:dyDescent="0.25">
      <c r="A519" s="12"/>
      <c r="B519" s="12"/>
    </row>
    <row r="520" spans="1:2" x14ac:dyDescent="0.25">
      <c r="A520" s="12"/>
      <c r="B520" s="12"/>
    </row>
    <row r="521" spans="1:2" x14ac:dyDescent="0.25">
      <c r="A521" s="12"/>
      <c r="B521" s="12"/>
    </row>
    <row r="522" spans="1:2" x14ac:dyDescent="0.25">
      <c r="A522" s="12"/>
      <c r="B522" s="12"/>
    </row>
    <row r="523" spans="1:2" x14ac:dyDescent="0.25">
      <c r="A523" s="12"/>
      <c r="B523" s="12"/>
    </row>
    <row r="524" spans="1:2" x14ac:dyDescent="0.25">
      <c r="A524" s="12"/>
      <c r="B524" s="12"/>
    </row>
    <row r="525" spans="1:2" x14ac:dyDescent="0.25">
      <c r="A525" s="12"/>
      <c r="B525" s="12"/>
    </row>
    <row r="526" spans="1:2" x14ac:dyDescent="0.25">
      <c r="A526" s="12"/>
      <c r="B526" s="12"/>
    </row>
    <row r="527" spans="1:2" x14ac:dyDescent="0.25">
      <c r="A527" s="12"/>
      <c r="B527" s="12"/>
    </row>
    <row r="528" spans="1:2" x14ac:dyDescent="0.25">
      <c r="A528" s="12"/>
      <c r="B528" s="12"/>
    </row>
    <row r="529" spans="1:2" x14ac:dyDescent="0.25">
      <c r="A529" s="12"/>
      <c r="B529" s="12"/>
    </row>
    <row r="530" spans="1:2" x14ac:dyDescent="0.25">
      <c r="A530" s="12"/>
      <c r="B530" s="12"/>
    </row>
    <row r="531" spans="1:2" x14ac:dyDescent="0.25">
      <c r="A531" s="12"/>
      <c r="B531" s="12"/>
    </row>
    <row r="532" spans="1:2" x14ac:dyDescent="0.25">
      <c r="A532" s="12"/>
      <c r="B532" s="12"/>
    </row>
    <row r="533" spans="1:2" x14ac:dyDescent="0.25">
      <c r="A533" s="12"/>
      <c r="B533" s="12"/>
    </row>
    <row r="534" spans="1:2" x14ac:dyDescent="0.25">
      <c r="A534" s="12"/>
      <c r="B534" s="12"/>
    </row>
    <row r="535" spans="1:2" x14ac:dyDescent="0.25">
      <c r="A535" s="12"/>
      <c r="B535" s="12"/>
    </row>
    <row r="536" spans="1:2" x14ac:dyDescent="0.25">
      <c r="A536" s="12"/>
      <c r="B536" s="12"/>
    </row>
    <row r="537" spans="1:2" x14ac:dyDescent="0.25">
      <c r="A537" s="12"/>
      <c r="B537" s="12"/>
    </row>
    <row r="538" spans="1:2" x14ac:dyDescent="0.25">
      <c r="A538" s="12"/>
      <c r="B538" s="12"/>
    </row>
    <row r="539" spans="1:2" x14ac:dyDescent="0.25">
      <c r="A539" s="12"/>
      <c r="B539" s="12"/>
    </row>
    <row r="540" spans="1:2" x14ac:dyDescent="0.25">
      <c r="A540" s="12"/>
      <c r="B540" s="12"/>
    </row>
    <row r="541" spans="1:2" x14ac:dyDescent="0.25">
      <c r="A541" s="12"/>
      <c r="B541" s="12"/>
    </row>
    <row r="542" spans="1:2" x14ac:dyDescent="0.25">
      <c r="A542" s="12"/>
      <c r="B542" s="12"/>
    </row>
    <row r="543" spans="1:2" x14ac:dyDescent="0.25">
      <c r="A543" s="12"/>
      <c r="B543" s="12"/>
    </row>
    <row r="544" spans="1:2" x14ac:dyDescent="0.25">
      <c r="A544" s="12"/>
      <c r="B544" s="12"/>
    </row>
    <row r="545" spans="1:2" x14ac:dyDescent="0.25">
      <c r="A545" s="12"/>
      <c r="B545" s="12"/>
    </row>
    <row r="546" spans="1:2" x14ac:dyDescent="0.25">
      <c r="A546" s="12"/>
      <c r="B546" s="12"/>
    </row>
    <row r="547" spans="1:2" x14ac:dyDescent="0.25">
      <c r="A547" s="12"/>
      <c r="B547" s="12"/>
    </row>
    <row r="548" spans="1:2" x14ac:dyDescent="0.25">
      <c r="A548" s="12"/>
      <c r="B548" s="12"/>
    </row>
    <row r="549" spans="1:2" x14ac:dyDescent="0.25">
      <c r="A549" s="12"/>
      <c r="B549" s="12"/>
    </row>
    <row r="550" spans="1:2" x14ac:dyDescent="0.25">
      <c r="A550" s="12"/>
      <c r="B550" s="12"/>
    </row>
    <row r="551" spans="1:2" x14ac:dyDescent="0.25">
      <c r="A551" s="12"/>
      <c r="B551" s="12"/>
    </row>
    <row r="552" spans="1:2" x14ac:dyDescent="0.25">
      <c r="A552" s="12"/>
      <c r="B552" s="12"/>
    </row>
    <row r="553" spans="1:2" x14ac:dyDescent="0.25">
      <c r="A553" s="12"/>
      <c r="B553" s="12"/>
    </row>
    <row r="554" spans="1:2" x14ac:dyDescent="0.25">
      <c r="A554" s="12"/>
      <c r="B554" s="12"/>
    </row>
    <row r="555" spans="1:2" x14ac:dyDescent="0.25">
      <c r="A555" s="12"/>
      <c r="B555" s="12"/>
    </row>
    <row r="556" spans="1:2" x14ac:dyDescent="0.25">
      <c r="A556" s="12"/>
      <c r="B556" s="12"/>
    </row>
    <row r="557" spans="1:2" x14ac:dyDescent="0.25">
      <c r="A557" s="12"/>
      <c r="B557" s="12"/>
    </row>
    <row r="558" spans="1:2" x14ac:dyDescent="0.25">
      <c r="A558" s="12"/>
      <c r="B558" s="12"/>
    </row>
    <row r="559" spans="1:2" x14ac:dyDescent="0.25">
      <c r="A559" s="12"/>
      <c r="B559" s="12"/>
    </row>
    <row r="560" spans="1:2" x14ac:dyDescent="0.25">
      <c r="A560" s="12"/>
      <c r="B560" s="12"/>
    </row>
    <row r="561" spans="1:2" x14ac:dyDescent="0.25">
      <c r="A561" s="12"/>
      <c r="B561" s="12"/>
    </row>
    <row r="562" spans="1:2" x14ac:dyDescent="0.25">
      <c r="A562" s="12"/>
      <c r="B562" s="12"/>
    </row>
    <row r="563" spans="1:2" x14ac:dyDescent="0.25">
      <c r="A563" s="12"/>
      <c r="B563" s="12"/>
    </row>
    <row r="564" spans="1:2" x14ac:dyDescent="0.25">
      <c r="A564" s="12"/>
      <c r="B564" s="12"/>
    </row>
    <row r="565" spans="1:2" x14ac:dyDescent="0.25">
      <c r="A565" s="12"/>
      <c r="B565" s="12"/>
    </row>
    <row r="566" spans="1:2" x14ac:dyDescent="0.25">
      <c r="A566" s="12"/>
      <c r="B566" s="12"/>
    </row>
    <row r="567" spans="1:2" x14ac:dyDescent="0.25">
      <c r="A567" s="12"/>
      <c r="B567" s="12"/>
    </row>
    <row r="568" spans="1:2" x14ac:dyDescent="0.25">
      <c r="A568" s="12"/>
      <c r="B568" s="12"/>
    </row>
    <row r="569" spans="1:2" x14ac:dyDescent="0.25">
      <c r="A569" s="12"/>
      <c r="B569" s="12"/>
    </row>
    <row r="570" spans="1:2" x14ac:dyDescent="0.25">
      <c r="A570" s="12"/>
      <c r="B570" s="12"/>
    </row>
    <row r="571" spans="1:2" x14ac:dyDescent="0.25">
      <c r="A571" s="12"/>
      <c r="B571" s="12"/>
    </row>
    <row r="572" spans="1:2" x14ac:dyDescent="0.25">
      <c r="A572" s="12"/>
      <c r="B572" s="12"/>
    </row>
    <row r="573" spans="1:2" x14ac:dyDescent="0.25">
      <c r="A573" s="12"/>
      <c r="B573" s="12"/>
    </row>
    <row r="574" spans="1:2" x14ac:dyDescent="0.25">
      <c r="A574" s="12"/>
      <c r="B574" s="12"/>
    </row>
    <row r="575" spans="1:2" x14ac:dyDescent="0.25">
      <c r="A575" s="12"/>
      <c r="B575" s="12"/>
    </row>
    <row r="576" spans="1:2" x14ac:dyDescent="0.25">
      <c r="A576" s="12"/>
      <c r="B576" s="12"/>
    </row>
    <row r="577" spans="1:2" x14ac:dyDescent="0.25">
      <c r="A577" s="12"/>
      <c r="B577" s="12"/>
    </row>
    <row r="578" spans="1:2" x14ac:dyDescent="0.25">
      <c r="A578" s="12"/>
      <c r="B578" s="12"/>
    </row>
    <row r="579" spans="1:2" x14ac:dyDescent="0.25">
      <c r="A579" s="12"/>
      <c r="B579" s="12"/>
    </row>
    <row r="580" spans="1:2" x14ac:dyDescent="0.25">
      <c r="A580" s="12"/>
      <c r="B580" s="12"/>
    </row>
    <row r="581" spans="1:2" x14ac:dyDescent="0.25">
      <c r="A581" s="12"/>
      <c r="B581" s="12"/>
    </row>
    <row r="582" spans="1:2" x14ac:dyDescent="0.25">
      <c r="A582" s="12"/>
      <c r="B582" s="12"/>
    </row>
    <row r="583" spans="1:2" x14ac:dyDescent="0.25">
      <c r="A583" s="12"/>
      <c r="B583" s="12"/>
    </row>
    <row r="584" spans="1:2" x14ac:dyDescent="0.25">
      <c r="A584" s="12"/>
      <c r="B584" s="12"/>
    </row>
    <row r="585" spans="1:2" x14ac:dyDescent="0.25">
      <c r="A585" s="12"/>
      <c r="B585" s="12"/>
    </row>
    <row r="586" spans="1:2" x14ac:dyDescent="0.25">
      <c r="A586" s="12"/>
      <c r="B586" s="12"/>
    </row>
    <row r="587" spans="1:2" x14ac:dyDescent="0.25">
      <c r="A587" s="12"/>
      <c r="B587" s="12"/>
    </row>
    <row r="588" spans="1:2" x14ac:dyDescent="0.25">
      <c r="A588" s="12"/>
      <c r="B588" s="12"/>
    </row>
    <row r="589" spans="1:2" x14ac:dyDescent="0.25">
      <c r="A589" s="12"/>
      <c r="B589" s="12"/>
    </row>
    <row r="590" spans="1:2" x14ac:dyDescent="0.25">
      <c r="A590" s="12"/>
      <c r="B590" s="12"/>
    </row>
    <row r="591" spans="1:2" x14ac:dyDescent="0.25">
      <c r="A591" s="12"/>
      <c r="B591" s="12"/>
    </row>
    <row r="592" spans="1:2" x14ac:dyDescent="0.25">
      <c r="A592" s="12"/>
      <c r="B592" s="12"/>
    </row>
    <row r="593" spans="1:2" x14ac:dyDescent="0.25">
      <c r="A593" s="12"/>
      <c r="B593" s="12"/>
    </row>
    <row r="594" spans="1:2" x14ac:dyDescent="0.25">
      <c r="A594" s="12"/>
      <c r="B594" s="12"/>
    </row>
    <row r="595" spans="1:2" x14ac:dyDescent="0.25">
      <c r="A595" s="12"/>
      <c r="B595" s="12"/>
    </row>
    <row r="596" spans="1:2" x14ac:dyDescent="0.25">
      <c r="A596" s="12"/>
      <c r="B596" s="12"/>
    </row>
    <row r="597" spans="1:2" x14ac:dyDescent="0.25">
      <c r="A597" s="12"/>
      <c r="B597" s="12"/>
    </row>
    <row r="598" spans="1:2" x14ac:dyDescent="0.25">
      <c r="A598" s="12"/>
      <c r="B598" s="12"/>
    </row>
    <row r="599" spans="1:2" x14ac:dyDescent="0.25">
      <c r="A599" s="12"/>
      <c r="B599" s="12"/>
    </row>
    <row r="600" spans="1:2" x14ac:dyDescent="0.25">
      <c r="A600" s="12"/>
      <c r="B600" s="12"/>
    </row>
    <row r="601" spans="1:2" x14ac:dyDescent="0.25">
      <c r="A601" s="12"/>
      <c r="B601" s="12"/>
    </row>
    <row r="602" spans="1:2" x14ac:dyDescent="0.25">
      <c r="A602" s="12"/>
      <c r="B602" s="12"/>
    </row>
    <row r="603" spans="1:2" x14ac:dyDescent="0.25">
      <c r="A603" s="12"/>
      <c r="B603" s="12"/>
    </row>
    <row r="604" spans="1:2" x14ac:dyDescent="0.25">
      <c r="A604" s="12"/>
      <c r="B604" s="12"/>
    </row>
    <row r="605" spans="1:2" x14ac:dyDescent="0.25">
      <c r="A605" s="12"/>
      <c r="B605" s="12"/>
    </row>
    <row r="606" spans="1:2" x14ac:dyDescent="0.25">
      <c r="A606" s="12"/>
      <c r="B606" s="12"/>
    </row>
    <row r="607" spans="1:2" x14ac:dyDescent="0.25">
      <c r="A607" s="12"/>
      <c r="B607" s="12"/>
    </row>
    <row r="608" spans="1:2" x14ac:dyDescent="0.25">
      <c r="A608" s="12"/>
      <c r="B608" s="12"/>
    </row>
    <row r="609" spans="1:2" x14ac:dyDescent="0.25">
      <c r="A609" s="12"/>
      <c r="B609" s="12"/>
    </row>
    <row r="610" spans="1:2" x14ac:dyDescent="0.25">
      <c r="A610" s="12"/>
      <c r="B610" s="12"/>
    </row>
    <row r="611" spans="1:2" x14ac:dyDescent="0.25">
      <c r="A611" s="12"/>
      <c r="B611" s="12"/>
    </row>
    <row r="612" spans="1:2" x14ac:dyDescent="0.25">
      <c r="A612" s="12"/>
      <c r="B612" s="12"/>
    </row>
    <row r="613" spans="1:2" x14ac:dyDescent="0.25">
      <c r="A613" s="12"/>
      <c r="B613" s="12"/>
    </row>
    <row r="614" spans="1:2" x14ac:dyDescent="0.25">
      <c r="A614" s="12"/>
      <c r="B614" s="12"/>
    </row>
    <row r="615" spans="1:2" x14ac:dyDescent="0.25">
      <c r="A615" s="12"/>
      <c r="B615" s="12"/>
    </row>
    <row r="616" spans="1:2" x14ac:dyDescent="0.25">
      <c r="A616" s="12"/>
      <c r="B616" s="12"/>
    </row>
    <row r="617" spans="1:2" x14ac:dyDescent="0.25">
      <c r="A617" s="12"/>
      <c r="B617" s="12"/>
    </row>
    <row r="618" spans="1:2" x14ac:dyDescent="0.25">
      <c r="A618" s="12"/>
      <c r="B618" s="12"/>
    </row>
    <row r="619" spans="1:2" x14ac:dyDescent="0.25">
      <c r="A619" s="12"/>
      <c r="B619" s="12"/>
    </row>
    <row r="620" spans="1:2" x14ac:dyDescent="0.25">
      <c r="A620" s="12"/>
      <c r="B620" s="12"/>
    </row>
    <row r="621" spans="1:2" x14ac:dyDescent="0.25">
      <c r="A621" s="12"/>
      <c r="B621" s="12"/>
    </row>
    <row r="622" spans="1:2" x14ac:dyDescent="0.25">
      <c r="A622" s="12"/>
      <c r="B622" s="12"/>
    </row>
    <row r="623" spans="1:2" x14ac:dyDescent="0.25">
      <c r="A623" s="12"/>
      <c r="B623" s="12"/>
    </row>
    <row r="624" spans="1:2" x14ac:dyDescent="0.25">
      <c r="A624" s="12"/>
      <c r="B624" s="12"/>
    </row>
    <row r="625" spans="1:2" x14ac:dyDescent="0.25">
      <c r="A625" s="12"/>
      <c r="B625" s="12"/>
    </row>
    <row r="626" spans="1:2" x14ac:dyDescent="0.25">
      <c r="A626" s="12"/>
      <c r="B626" s="12"/>
    </row>
    <row r="627" spans="1:2" x14ac:dyDescent="0.25">
      <c r="A627" s="12"/>
      <c r="B627" s="12"/>
    </row>
    <row r="628" spans="1:2" x14ac:dyDescent="0.25">
      <c r="A628" s="12"/>
      <c r="B628" s="12"/>
    </row>
    <row r="629" spans="1:2" x14ac:dyDescent="0.25">
      <c r="A629" s="12"/>
      <c r="B629" s="12"/>
    </row>
    <row r="630" spans="1:2" x14ac:dyDescent="0.25">
      <c r="A630" s="12"/>
      <c r="B630" s="12"/>
    </row>
    <row r="631" spans="1:2" x14ac:dyDescent="0.25">
      <c r="A631" s="12"/>
      <c r="B631" s="12"/>
    </row>
    <row r="632" spans="1:2" x14ac:dyDescent="0.25">
      <c r="A632" s="12"/>
      <c r="B632" s="12"/>
    </row>
    <row r="633" spans="1:2" x14ac:dyDescent="0.25">
      <c r="A633" s="12"/>
      <c r="B633" s="12"/>
    </row>
    <row r="634" spans="1:2" x14ac:dyDescent="0.25">
      <c r="A634" s="12"/>
      <c r="B634" s="12"/>
    </row>
    <row r="635" spans="1:2" x14ac:dyDescent="0.25">
      <c r="A635" s="12"/>
      <c r="B635" s="12"/>
    </row>
    <row r="636" spans="1:2" x14ac:dyDescent="0.25">
      <c r="A636" s="12"/>
      <c r="B636" s="12"/>
    </row>
    <row r="637" spans="1:2" x14ac:dyDescent="0.25">
      <c r="A637" s="12"/>
      <c r="B637" s="12"/>
    </row>
    <row r="638" spans="1:2" x14ac:dyDescent="0.25">
      <c r="A638" s="12"/>
      <c r="B638" s="12"/>
    </row>
    <row r="639" spans="1:2" x14ac:dyDescent="0.25">
      <c r="A639" s="12"/>
      <c r="B639" s="12"/>
    </row>
    <row r="640" spans="1:2" x14ac:dyDescent="0.25">
      <c r="A640" s="12"/>
      <c r="B640" s="12"/>
    </row>
    <row r="641" spans="1:2" x14ac:dyDescent="0.25">
      <c r="A641" s="12"/>
      <c r="B641" s="12"/>
    </row>
    <row r="642" spans="1:2" x14ac:dyDescent="0.25">
      <c r="A642" s="12"/>
      <c r="B642" s="12"/>
    </row>
    <row r="643" spans="1:2" x14ac:dyDescent="0.25">
      <c r="A643" s="12"/>
      <c r="B643" s="12"/>
    </row>
    <row r="644" spans="1:2" x14ac:dyDescent="0.25">
      <c r="A644" s="12"/>
      <c r="B644" s="12"/>
    </row>
    <row r="645" spans="1:2" x14ac:dyDescent="0.25">
      <c r="A645" s="12"/>
      <c r="B645" s="12"/>
    </row>
    <row r="646" spans="1:2" x14ac:dyDescent="0.25">
      <c r="A646" s="12"/>
      <c r="B646" s="12"/>
    </row>
    <row r="647" spans="1:2" x14ac:dyDescent="0.25">
      <c r="A647" s="12"/>
      <c r="B647" s="12"/>
    </row>
    <row r="648" spans="1:2" x14ac:dyDescent="0.25">
      <c r="A648" s="12"/>
      <c r="B648" s="12"/>
    </row>
    <row r="649" spans="1:2" x14ac:dyDescent="0.25">
      <c r="A649" s="12"/>
      <c r="B649" s="12"/>
    </row>
    <row r="650" spans="1:2" x14ac:dyDescent="0.25">
      <c r="A650" s="12"/>
      <c r="B650" s="12"/>
    </row>
    <row r="651" spans="1:2" x14ac:dyDescent="0.25">
      <c r="A651" s="12"/>
      <c r="B651" s="12"/>
    </row>
    <row r="652" spans="1:2" x14ac:dyDescent="0.25">
      <c r="A652" s="12"/>
      <c r="B652" s="12"/>
    </row>
    <row r="653" spans="1:2" x14ac:dyDescent="0.25">
      <c r="A653" s="12"/>
      <c r="B653" s="12"/>
    </row>
    <row r="654" spans="1:2" x14ac:dyDescent="0.25">
      <c r="A654" s="12"/>
      <c r="B654" s="12"/>
    </row>
    <row r="655" spans="1:2" x14ac:dyDescent="0.25">
      <c r="A655" s="12"/>
      <c r="B655" s="12"/>
    </row>
    <row r="656" spans="1:2" x14ac:dyDescent="0.25">
      <c r="A656" s="12"/>
      <c r="B656" s="12"/>
    </row>
    <row r="657" spans="1:2" x14ac:dyDescent="0.25">
      <c r="A657" s="12"/>
      <c r="B657" s="12"/>
    </row>
    <row r="658" spans="1:2" x14ac:dyDescent="0.25">
      <c r="A658" s="12"/>
      <c r="B658" s="12"/>
    </row>
    <row r="659" spans="1:2" x14ac:dyDescent="0.25">
      <c r="A659" s="12"/>
      <c r="B659" s="12"/>
    </row>
    <row r="660" spans="1:2" x14ac:dyDescent="0.25">
      <c r="A660" s="12"/>
      <c r="B660" s="12"/>
    </row>
    <row r="661" spans="1:2" x14ac:dyDescent="0.25">
      <c r="A661" s="12"/>
      <c r="B661" s="12"/>
    </row>
    <row r="662" spans="1:2" x14ac:dyDescent="0.25">
      <c r="A662" s="12"/>
      <c r="B662" s="12"/>
    </row>
    <row r="663" spans="1:2" x14ac:dyDescent="0.25">
      <c r="A663" s="12"/>
      <c r="B663" s="12"/>
    </row>
    <row r="664" spans="1:2" x14ac:dyDescent="0.25">
      <c r="A664" s="12"/>
      <c r="B664" s="12"/>
    </row>
    <row r="665" spans="1:2" x14ac:dyDescent="0.25">
      <c r="A665" s="12"/>
      <c r="B665" s="12"/>
    </row>
    <row r="666" spans="1:2" x14ac:dyDescent="0.25">
      <c r="A666" s="12"/>
      <c r="B666" s="12"/>
    </row>
    <row r="667" spans="1:2" x14ac:dyDescent="0.25">
      <c r="A667" s="12"/>
      <c r="B667" s="12"/>
    </row>
    <row r="668" spans="1:2" x14ac:dyDescent="0.25">
      <c r="A668" s="12"/>
      <c r="B668" s="12"/>
    </row>
    <row r="669" spans="1:2" x14ac:dyDescent="0.25">
      <c r="A669" s="12"/>
      <c r="B669" s="12"/>
    </row>
    <row r="670" spans="1:2" x14ac:dyDescent="0.25">
      <c r="A670" s="12"/>
      <c r="B670" s="12"/>
    </row>
    <row r="671" spans="1:2" x14ac:dyDescent="0.25">
      <c r="A671" s="12"/>
      <c r="B671" s="12"/>
    </row>
    <row r="672" spans="1:2" x14ac:dyDescent="0.25">
      <c r="A672" s="12"/>
      <c r="B672" s="12"/>
    </row>
    <row r="673" spans="1:2" x14ac:dyDescent="0.25">
      <c r="A673" s="12"/>
      <c r="B673" s="12"/>
    </row>
    <row r="674" spans="1:2" x14ac:dyDescent="0.25">
      <c r="A674" s="12"/>
      <c r="B674" s="12"/>
    </row>
    <row r="675" spans="1:2" x14ac:dyDescent="0.25">
      <c r="A675" s="12"/>
      <c r="B675" s="12"/>
    </row>
    <row r="676" spans="1:2" x14ac:dyDescent="0.25">
      <c r="A676" s="12"/>
      <c r="B676" s="12"/>
    </row>
    <row r="677" spans="1:2" x14ac:dyDescent="0.25">
      <c r="A677" s="12"/>
      <c r="B677" s="12"/>
    </row>
    <row r="678" spans="1:2" x14ac:dyDescent="0.25">
      <c r="A678" s="12"/>
      <c r="B678" s="12"/>
    </row>
    <row r="679" spans="1:2" x14ac:dyDescent="0.25">
      <c r="A679" s="12"/>
      <c r="B679" s="12"/>
    </row>
    <row r="680" spans="1:2" x14ac:dyDescent="0.25">
      <c r="A680" s="12"/>
      <c r="B680" s="12"/>
    </row>
    <row r="681" spans="1:2" x14ac:dyDescent="0.25">
      <c r="A681" s="12"/>
      <c r="B681" s="12"/>
    </row>
    <row r="682" spans="1:2" x14ac:dyDescent="0.25">
      <c r="A682" s="12"/>
      <c r="B682" s="12"/>
    </row>
    <row r="683" spans="1:2" x14ac:dyDescent="0.25">
      <c r="A683" s="12"/>
      <c r="B683" s="12"/>
    </row>
    <row r="684" spans="1:2" x14ac:dyDescent="0.25">
      <c r="A684" s="12"/>
      <c r="B684" s="12"/>
    </row>
    <row r="685" spans="1:2" x14ac:dyDescent="0.25">
      <c r="A685" s="12"/>
      <c r="B685" s="12"/>
    </row>
    <row r="686" spans="1:2" x14ac:dyDescent="0.25">
      <c r="A686" s="12"/>
      <c r="B686" s="12"/>
    </row>
    <row r="687" spans="1:2" x14ac:dyDescent="0.25">
      <c r="A687" s="12"/>
      <c r="B687" s="12"/>
    </row>
    <row r="688" spans="1:2" x14ac:dyDescent="0.25">
      <c r="A688" s="12"/>
      <c r="B688" s="12"/>
    </row>
    <row r="689" spans="1:2" x14ac:dyDescent="0.25">
      <c r="A689" s="12"/>
      <c r="B689" s="12"/>
    </row>
    <row r="690" spans="1:2" x14ac:dyDescent="0.25">
      <c r="A690" s="12"/>
      <c r="B690" s="12"/>
    </row>
    <row r="691" spans="1:2" x14ac:dyDescent="0.25">
      <c r="A691" s="12"/>
      <c r="B691" s="12"/>
    </row>
    <row r="692" spans="1:2" x14ac:dyDescent="0.25">
      <c r="A692" s="12"/>
      <c r="B692" s="12"/>
    </row>
    <row r="693" spans="1:2" x14ac:dyDescent="0.25">
      <c r="A693" s="12"/>
      <c r="B693" s="12"/>
    </row>
    <row r="694" spans="1:2" x14ac:dyDescent="0.25">
      <c r="A694" s="12"/>
      <c r="B694" s="12"/>
    </row>
    <row r="695" spans="1:2" x14ac:dyDescent="0.25">
      <c r="A695" s="12"/>
      <c r="B695" s="12"/>
    </row>
    <row r="696" spans="1:2" x14ac:dyDescent="0.25">
      <c r="A696" s="12"/>
      <c r="B696" s="12"/>
    </row>
    <row r="697" spans="1:2" x14ac:dyDescent="0.25">
      <c r="A697" s="12"/>
      <c r="B697" s="12"/>
    </row>
    <row r="698" spans="1:2" x14ac:dyDescent="0.25">
      <c r="A698" s="12"/>
      <c r="B698" s="12"/>
    </row>
    <row r="699" spans="1:2" x14ac:dyDescent="0.25">
      <c r="A699" s="12"/>
      <c r="B699" s="12"/>
    </row>
    <row r="700" spans="1:2" x14ac:dyDescent="0.25">
      <c r="A700" s="12"/>
      <c r="B700" s="12"/>
    </row>
    <row r="701" spans="1:2" x14ac:dyDescent="0.25">
      <c r="A701" s="12"/>
      <c r="B701" s="12"/>
    </row>
    <row r="702" spans="1:2" x14ac:dyDescent="0.25">
      <c r="A702" s="12"/>
      <c r="B702" s="12"/>
    </row>
    <row r="703" spans="1:2" x14ac:dyDescent="0.25">
      <c r="A703" s="12"/>
      <c r="B703" s="12"/>
    </row>
    <row r="704" spans="1:2" x14ac:dyDescent="0.25">
      <c r="A704" s="12"/>
      <c r="B704" s="12"/>
    </row>
    <row r="705" spans="1:2" x14ac:dyDescent="0.25">
      <c r="A705" s="12"/>
      <c r="B705" s="12"/>
    </row>
    <row r="706" spans="1:2" x14ac:dyDescent="0.25">
      <c r="A706" s="12"/>
      <c r="B706" s="12"/>
    </row>
    <row r="707" spans="1:2" x14ac:dyDescent="0.25">
      <c r="A707" s="12"/>
      <c r="B707" s="12"/>
    </row>
    <row r="708" spans="1:2" x14ac:dyDescent="0.25">
      <c r="A708" s="12"/>
      <c r="B708" s="12"/>
    </row>
    <row r="709" spans="1:2" x14ac:dyDescent="0.25">
      <c r="A709" s="12"/>
      <c r="B709" s="12"/>
    </row>
    <row r="710" spans="1:2" x14ac:dyDescent="0.25">
      <c r="A710" s="12"/>
      <c r="B710" s="12"/>
    </row>
    <row r="711" spans="1:2" x14ac:dyDescent="0.25">
      <c r="A711" s="12"/>
      <c r="B711" s="12"/>
    </row>
    <row r="712" spans="1:2" x14ac:dyDescent="0.25">
      <c r="A712" s="12"/>
      <c r="B712" s="12"/>
    </row>
    <row r="713" spans="1:2" x14ac:dyDescent="0.25">
      <c r="A713" s="12"/>
      <c r="B713" s="12"/>
    </row>
    <row r="714" spans="1:2" x14ac:dyDescent="0.25">
      <c r="A714" s="12"/>
      <c r="B714" s="12"/>
    </row>
    <row r="715" spans="1:2" x14ac:dyDescent="0.25">
      <c r="A715" s="12"/>
      <c r="B715" s="12"/>
    </row>
    <row r="716" spans="1:2" x14ac:dyDescent="0.25">
      <c r="A716" s="12"/>
      <c r="B716" s="12"/>
    </row>
    <row r="717" spans="1:2" x14ac:dyDescent="0.25">
      <c r="A717" s="12"/>
      <c r="B717" s="12"/>
    </row>
    <row r="718" spans="1:2" x14ac:dyDescent="0.25">
      <c r="A718" s="12"/>
      <c r="B718" s="12"/>
    </row>
    <row r="719" spans="1:2" x14ac:dyDescent="0.25">
      <c r="A719" s="12"/>
      <c r="B719" s="12"/>
    </row>
    <row r="720" spans="1:2" x14ac:dyDescent="0.25">
      <c r="A720" s="12"/>
      <c r="B720" s="12"/>
    </row>
    <row r="721" spans="1:2" x14ac:dyDescent="0.25">
      <c r="A721" s="12"/>
      <c r="B721" s="12"/>
    </row>
    <row r="722" spans="1:2" x14ac:dyDescent="0.25">
      <c r="A722" s="12"/>
      <c r="B722" s="12"/>
    </row>
    <row r="723" spans="1:2" x14ac:dyDescent="0.25">
      <c r="A723" s="12"/>
      <c r="B723" s="12"/>
    </row>
    <row r="724" spans="1:2" x14ac:dyDescent="0.25">
      <c r="A724" s="12"/>
      <c r="B724" s="12"/>
    </row>
    <row r="725" spans="1:2" x14ac:dyDescent="0.25">
      <c r="A725" s="12"/>
      <c r="B725" s="12"/>
    </row>
    <row r="726" spans="1:2" x14ac:dyDescent="0.25">
      <c r="A726" s="12"/>
      <c r="B726" s="12"/>
    </row>
    <row r="727" spans="1:2" x14ac:dyDescent="0.25">
      <c r="A727" s="12"/>
      <c r="B727" s="12"/>
    </row>
    <row r="728" spans="1:2" x14ac:dyDescent="0.25">
      <c r="A728" s="12"/>
      <c r="B728" s="12"/>
    </row>
    <row r="729" spans="1:2" x14ac:dyDescent="0.25">
      <c r="A729" s="12"/>
      <c r="B729" s="12"/>
    </row>
    <row r="730" spans="1:2" x14ac:dyDescent="0.25">
      <c r="A730" s="12"/>
      <c r="B730" s="12"/>
    </row>
    <row r="731" spans="1:2" x14ac:dyDescent="0.25">
      <c r="A731" s="12"/>
      <c r="B731" s="12"/>
    </row>
    <row r="732" spans="1:2" x14ac:dyDescent="0.25">
      <c r="A732" s="12"/>
      <c r="B732" s="12"/>
    </row>
    <row r="733" spans="1:2" x14ac:dyDescent="0.25">
      <c r="A733" s="12"/>
      <c r="B733" s="12"/>
    </row>
    <row r="734" spans="1:2" x14ac:dyDescent="0.25">
      <c r="A734" s="12"/>
      <c r="B734" s="12"/>
    </row>
    <row r="735" spans="1:2" x14ac:dyDescent="0.25">
      <c r="A735" s="12"/>
      <c r="B735" s="12"/>
    </row>
    <row r="736" spans="1:2" x14ac:dyDescent="0.25">
      <c r="A736" s="12"/>
      <c r="B736" s="12"/>
    </row>
    <row r="737" spans="1:2" x14ac:dyDescent="0.25">
      <c r="A737" s="12"/>
      <c r="B737" s="12"/>
    </row>
    <row r="738" spans="1:2" x14ac:dyDescent="0.25">
      <c r="A738" s="12"/>
      <c r="B738" s="12"/>
    </row>
    <row r="739" spans="1:2" x14ac:dyDescent="0.25">
      <c r="A739" s="12"/>
      <c r="B739" s="12"/>
    </row>
    <row r="740" spans="1:2" x14ac:dyDescent="0.25">
      <c r="A740" s="12"/>
      <c r="B740" s="12"/>
    </row>
    <row r="741" spans="1:2" x14ac:dyDescent="0.25">
      <c r="A741" s="12"/>
      <c r="B741" s="12"/>
    </row>
    <row r="742" spans="1:2" x14ac:dyDescent="0.25">
      <c r="A742" s="12"/>
      <c r="B742" s="12"/>
    </row>
    <row r="743" spans="1:2" x14ac:dyDescent="0.25">
      <c r="A743" s="12"/>
      <c r="B743" s="12"/>
    </row>
    <row r="744" spans="1:2" x14ac:dyDescent="0.25">
      <c r="A744" s="12"/>
      <c r="B744" s="12"/>
    </row>
    <row r="745" spans="1:2" x14ac:dyDescent="0.25">
      <c r="A745" s="12"/>
      <c r="B745" s="12"/>
    </row>
    <row r="746" spans="1:2" x14ac:dyDescent="0.25">
      <c r="A746" s="12"/>
      <c r="B746" s="12"/>
    </row>
    <row r="747" spans="1:2" x14ac:dyDescent="0.25">
      <c r="A747" s="12"/>
      <c r="B747" s="12"/>
    </row>
    <row r="748" spans="1:2" x14ac:dyDescent="0.25">
      <c r="A748" s="12"/>
      <c r="B748" s="12"/>
    </row>
    <row r="749" spans="1:2" x14ac:dyDescent="0.25">
      <c r="A749" s="12"/>
      <c r="B749" s="12"/>
    </row>
    <row r="750" spans="1:2" x14ac:dyDescent="0.25">
      <c r="A750" s="12"/>
      <c r="B750" s="12"/>
    </row>
    <row r="751" spans="1:2" x14ac:dyDescent="0.25">
      <c r="A751" s="12"/>
      <c r="B751" s="12"/>
    </row>
    <row r="752" spans="1:2" x14ac:dyDescent="0.25">
      <c r="A752" s="12"/>
      <c r="B752" s="12"/>
    </row>
    <row r="753" spans="1:2" x14ac:dyDescent="0.25">
      <c r="A753" s="12"/>
      <c r="B753" s="12"/>
    </row>
    <row r="754" spans="1:2" x14ac:dyDescent="0.25">
      <c r="A754" s="12"/>
      <c r="B754" s="12"/>
    </row>
    <row r="755" spans="1:2" x14ac:dyDescent="0.25">
      <c r="A755" s="12"/>
      <c r="B755" s="12"/>
    </row>
    <row r="756" spans="1:2" x14ac:dyDescent="0.25">
      <c r="A756" s="12"/>
      <c r="B756" s="12"/>
    </row>
    <row r="757" spans="1:2" x14ac:dyDescent="0.25">
      <c r="A757" s="12"/>
      <c r="B757" s="12"/>
    </row>
    <row r="758" spans="1:2" x14ac:dyDescent="0.25">
      <c r="A758" s="12"/>
      <c r="B758" s="12"/>
    </row>
    <row r="759" spans="1:2" x14ac:dyDescent="0.25">
      <c r="A759" s="12"/>
      <c r="B759" s="12"/>
    </row>
    <row r="760" spans="1:2" x14ac:dyDescent="0.25">
      <c r="A760" s="12"/>
      <c r="B760" s="12"/>
    </row>
    <row r="761" spans="1:2" x14ac:dyDescent="0.25">
      <c r="A761" s="12"/>
      <c r="B761" s="12"/>
    </row>
    <row r="762" spans="1:2" x14ac:dyDescent="0.25">
      <c r="A762" s="12"/>
      <c r="B762" s="12"/>
    </row>
    <row r="763" spans="1:2" x14ac:dyDescent="0.25">
      <c r="A763" s="12"/>
      <c r="B763" s="12"/>
    </row>
    <row r="764" spans="1:2" x14ac:dyDescent="0.25">
      <c r="A764" s="12"/>
      <c r="B764" s="12"/>
    </row>
    <row r="765" spans="1:2" x14ac:dyDescent="0.25">
      <c r="A765" s="12"/>
      <c r="B765" s="12"/>
    </row>
    <row r="766" spans="1:2" x14ac:dyDescent="0.25">
      <c r="A766" s="12"/>
      <c r="B766" s="12"/>
    </row>
    <row r="767" spans="1:2" x14ac:dyDescent="0.25">
      <c r="A767" s="12"/>
      <c r="B767" s="12"/>
    </row>
    <row r="768" spans="1:2" x14ac:dyDescent="0.25">
      <c r="A768" s="12"/>
      <c r="B768" s="12"/>
    </row>
    <row r="769" spans="1:2" x14ac:dyDescent="0.25">
      <c r="A769" s="12"/>
      <c r="B769" s="12"/>
    </row>
    <row r="770" spans="1:2" x14ac:dyDescent="0.25">
      <c r="A770" s="12"/>
      <c r="B770" s="12"/>
    </row>
    <row r="771" spans="1:2" x14ac:dyDescent="0.25">
      <c r="A771" s="12"/>
      <c r="B771" s="12"/>
    </row>
    <row r="772" spans="1:2" x14ac:dyDescent="0.25">
      <c r="A772" s="12"/>
      <c r="B772" s="12"/>
    </row>
    <row r="773" spans="1:2" x14ac:dyDescent="0.25">
      <c r="A773" s="12"/>
      <c r="B773" s="12"/>
    </row>
    <row r="774" spans="1:2" x14ac:dyDescent="0.25">
      <c r="A774" s="12"/>
      <c r="B774" s="12"/>
    </row>
    <row r="775" spans="1:2" x14ac:dyDescent="0.25">
      <c r="A775" s="12"/>
      <c r="B775" s="12"/>
    </row>
    <row r="776" spans="1:2" x14ac:dyDescent="0.25">
      <c r="A776" s="12"/>
      <c r="B776" s="12"/>
    </row>
    <row r="777" spans="1:2" x14ac:dyDescent="0.25">
      <c r="A777" s="12"/>
      <c r="B777" s="12"/>
    </row>
    <row r="778" spans="1:2" x14ac:dyDescent="0.25">
      <c r="A778" s="12"/>
      <c r="B778" s="12"/>
    </row>
    <row r="779" spans="1:2" x14ac:dyDescent="0.25">
      <c r="A779" s="12"/>
      <c r="B779" s="12"/>
    </row>
    <row r="780" spans="1:2" x14ac:dyDescent="0.25">
      <c r="A780" s="12"/>
      <c r="B780" s="12"/>
    </row>
    <row r="781" spans="1:2" x14ac:dyDescent="0.25">
      <c r="A781" s="12"/>
      <c r="B781" s="12"/>
    </row>
    <row r="782" spans="1:2" x14ac:dyDescent="0.25">
      <c r="A782" s="12"/>
      <c r="B782" s="12"/>
    </row>
    <row r="783" spans="1:2" x14ac:dyDescent="0.25">
      <c r="A783" s="12"/>
      <c r="B783" s="12"/>
    </row>
    <row r="784" spans="1:2" x14ac:dyDescent="0.25">
      <c r="A784" s="12"/>
      <c r="B784" s="12"/>
    </row>
    <row r="785" spans="1:2" x14ac:dyDescent="0.25">
      <c r="A785" s="12"/>
      <c r="B785" s="12"/>
    </row>
    <row r="786" spans="1:2" x14ac:dyDescent="0.25">
      <c r="A786" s="12"/>
      <c r="B786" s="12"/>
    </row>
    <row r="787" spans="1:2" x14ac:dyDescent="0.25">
      <c r="A787" s="12"/>
      <c r="B787" s="12"/>
    </row>
    <row r="788" spans="1:2" x14ac:dyDescent="0.25">
      <c r="A788" s="12"/>
      <c r="B788" s="12"/>
    </row>
    <row r="789" spans="1:2" x14ac:dyDescent="0.25">
      <c r="A789" s="12"/>
      <c r="B789" s="12"/>
    </row>
    <row r="790" spans="1:2" x14ac:dyDescent="0.25">
      <c r="A790" s="12"/>
      <c r="B790" s="12"/>
    </row>
    <row r="791" spans="1:2" x14ac:dyDescent="0.25">
      <c r="A791" s="12"/>
      <c r="B791" s="12"/>
    </row>
    <row r="792" spans="1:2" x14ac:dyDescent="0.25">
      <c r="A792" s="12"/>
      <c r="B792" s="12"/>
    </row>
    <row r="793" spans="1:2" x14ac:dyDescent="0.25">
      <c r="A793" s="12"/>
      <c r="B793" s="12"/>
    </row>
  </sheetData>
  <sheetProtection algorithmName="SHA-512" hashValue="ntoyAV/sOPBXWzDEFIhZXW8HN1Kq0ls0qYYPlldYFjvPhXNJDGouPpW1Xum+NZOvSxDAKqAeTHP4Zl8OfClwGg==" saltValue="HS1qgc7Rf6xucKQvr3HbPA==" spinCount="100000" sheet="1" objects="1" scenarios="1"/>
  <conditionalFormatting sqref="A6">
    <cfRule type="expression" priority="5" stopIfTrue="1">
      <formula>MOD(ROW(),2)=0</formula>
    </cfRule>
    <cfRule type="expression" priority="6" stopIfTrue="1">
      <formula>MOD(ROW(),2)&lt;&gt;0</formula>
    </cfRule>
  </conditionalFormatting>
  <conditionalFormatting sqref="A8:B55">
    <cfRule type="expression" dxfId="913" priority="1" stopIfTrue="1">
      <formula>MOD(ROW(),2)=0</formula>
    </cfRule>
    <cfRule type="expression" dxfId="912" priority="2" stopIfTrue="1">
      <formula>MOD(ROW(),2)&lt;&gt;0</formula>
    </cfRule>
  </conditionalFormatting>
  <pageMargins left="0.7" right="0.7" top="0.75" bottom="0.75" header="0.3" footer="0.3"/>
  <pageSetup paperSize="9" orientation="portrait" horizontalDpi="1200" verticalDpi="1200" r:id="rId1"/>
  <headerFooter>
    <oddHeader>&amp;L&amp;Z&amp;F  [&amp;A]</oddHeader>
    <oddFooter>&amp;LPage &amp;P of &amp;N&amp;R&amp;T &amp;D</odd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codeName="Sheet15"/>
  <dimension ref="A1:M65"/>
  <sheetViews>
    <sheetView showGridLines="0" zoomScale="85" zoomScaleNormal="85" workbookViewId="0">
      <selection activeCell="I26" sqref="I26"/>
    </sheetView>
  </sheetViews>
  <sheetFormatPr defaultColWidth="10" defaultRowHeight="12.5" x14ac:dyDescent="0.25"/>
  <cols>
    <col min="1" max="1" width="31.54296875" style="27" customWidth="1"/>
    <col min="2" max="13" width="22.54296875" style="27" customWidth="1"/>
    <col min="14" max="16384" width="10" style="27"/>
  </cols>
  <sheetData>
    <row r="1" spans="1:13" ht="20" x14ac:dyDescent="0.4">
      <c r="A1" s="39" t="s">
        <v>0</v>
      </c>
      <c r="B1" s="40"/>
      <c r="C1" s="40"/>
      <c r="D1" s="40"/>
      <c r="E1" s="40"/>
      <c r="F1" s="40"/>
      <c r="G1" s="40"/>
      <c r="H1" s="40"/>
      <c r="I1" s="40"/>
      <c r="L1" s="84"/>
    </row>
    <row r="2" spans="1:13" ht="15.5" x14ac:dyDescent="0.35">
      <c r="A2" s="41" t="str">
        <f>IF(title="&gt; Enter workbook title here","Enter workbook title in Cover sheet",title)</f>
        <v>Police_EW - Consolidated Factor Spreadsheet</v>
      </c>
      <c r="B2" s="42"/>
      <c r="C2" s="42"/>
      <c r="D2" s="42"/>
      <c r="E2" s="42"/>
      <c r="F2" s="42"/>
      <c r="G2" s="42"/>
      <c r="H2" s="42"/>
      <c r="I2" s="42"/>
    </row>
    <row r="3" spans="1:13" ht="15.5" x14ac:dyDescent="0.35">
      <c r="A3" s="43" t="str">
        <f>TABLE_FACTOR_TYPE_1&amp;" - x-"&amp;TABLE_SERIES_NUMBER_1</f>
        <v>ERF - x-407</v>
      </c>
      <c r="B3" s="42"/>
      <c r="C3" s="42"/>
      <c r="D3" s="42"/>
      <c r="E3" s="42"/>
      <c r="F3" s="42"/>
      <c r="G3" s="42"/>
      <c r="H3" s="42"/>
      <c r="I3" s="42"/>
    </row>
    <row r="6" spans="1:13" ht="13" x14ac:dyDescent="0.3">
      <c r="A6" s="171" t="s">
        <v>610</v>
      </c>
      <c r="B6" s="73" t="s">
        <v>611</v>
      </c>
      <c r="C6" s="73"/>
      <c r="D6" s="168"/>
      <c r="E6" s="168"/>
      <c r="F6" s="168"/>
      <c r="G6" s="168"/>
      <c r="H6" s="168"/>
      <c r="I6" s="168"/>
      <c r="J6" s="168"/>
      <c r="K6" s="168"/>
      <c r="L6" s="168"/>
      <c r="M6" s="168"/>
    </row>
    <row r="7" spans="1:13" x14ac:dyDescent="0.25">
      <c r="A7" s="72" t="s">
        <v>274</v>
      </c>
      <c r="B7" s="74" t="s">
        <v>72</v>
      </c>
      <c r="C7" s="74"/>
      <c r="D7" s="168"/>
      <c r="E7" s="168"/>
      <c r="F7" s="168"/>
      <c r="G7" s="168"/>
      <c r="H7" s="168"/>
      <c r="I7" s="168"/>
      <c r="J7" s="168"/>
      <c r="K7" s="168"/>
      <c r="L7" s="168"/>
      <c r="M7" s="168"/>
    </row>
    <row r="8" spans="1:13" x14ac:dyDescent="0.25">
      <c r="A8" s="72" t="s">
        <v>275</v>
      </c>
      <c r="B8" s="74">
        <v>2006</v>
      </c>
      <c r="C8" s="74"/>
      <c r="D8" s="168"/>
      <c r="E8" s="168"/>
      <c r="F8" s="168"/>
      <c r="G8" s="168"/>
      <c r="H8" s="168"/>
      <c r="I8" s="168"/>
      <c r="J8" s="168"/>
      <c r="K8" s="168"/>
      <c r="L8" s="168"/>
      <c r="M8" s="168"/>
    </row>
    <row r="9" spans="1:13" x14ac:dyDescent="0.25">
      <c r="A9" s="72" t="s">
        <v>276</v>
      </c>
      <c r="B9" s="74" t="s">
        <v>472</v>
      </c>
      <c r="C9" s="74"/>
      <c r="D9" s="168"/>
      <c r="E9" s="168"/>
      <c r="F9" s="168"/>
      <c r="G9" s="168"/>
      <c r="H9" s="168"/>
      <c r="I9" s="168"/>
      <c r="J9" s="168"/>
      <c r="K9" s="168"/>
      <c r="L9" s="168"/>
      <c r="M9" s="168"/>
    </row>
    <row r="10" spans="1:13" ht="13.25" customHeight="1" x14ac:dyDescent="0.25">
      <c r="A10" s="72" t="s">
        <v>6</v>
      </c>
      <c r="B10" s="74" t="s">
        <v>490</v>
      </c>
      <c r="C10" s="74"/>
      <c r="D10" s="168"/>
      <c r="E10" s="168"/>
      <c r="F10" s="168"/>
      <c r="G10" s="168"/>
      <c r="H10" s="168"/>
      <c r="I10" s="168"/>
      <c r="J10" s="168"/>
      <c r="K10" s="168"/>
      <c r="L10" s="168"/>
      <c r="M10" s="168"/>
    </row>
    <row r="11" spans="1:13" x14ac:dyDescent="0.25">
      <c r="A11" s="72" t="s">
        <v>277</v>
      </c>
      <c r="B11" s="74" t="s">
        <v>424</v>
      </c>
      <c r="C11" s="74"/>
      <c r="D11" s="168"/>
      <c r="E11" s="168"/>
      <c r="F11" s="168"/>
      <c r="G11" s="168"/>
      <c r="H11" s="168"/>
      <c r="I11" s="168"/>
      <c r="J11" s="168"/>
      <c r="K11" s="168"/>
      <c r="L11" s="168"/>
      <c r="M11" s="168"/>
    </row>
    <row r="12" spans="1:13" ht="25" x14ac:dyDescent="0.25">
      <c r="A12" s="72" t="s">
        <v>278</v>
      </c>
      <c r="B12" s="74" t="s">
        <v>726</v>
      </c>
      <c r="C12" s="74"/>
      <c r="D12" s="168"/>
      <c r="E12" s="168"/>
      <c r="F12" s="168"/>
      <c r="G12" s="168"/>
      <c r="H12" s="168"/>
      <c r="I12" s="168"/>
      <c r="J12" s="168"/>
      <c r="K12" s="168"/>
      <c r="L12" s="168"/>
      <c r="M12" s="168"/>
    </row>
    <row r="13" spans="1:13" x14ac:dyDescent="0.25">
      <c r="A13" s="72" t="s">
        <v>618</v>
      </c>
      <c r="B13" s="74">
        <v>1</v>
      </c>
      <c r="C13" s="74"/>
      <c r="D13" s="168"/>
      <c r="E13" s="168"/>
      <c r="F13" s="168"/>
      <c r="G13" s="168"/>
      <c r="H13" s="168"/>
      <c r="I13" s="168"/>
      <c r="J13" s="168"/>
      <c r="K13" s="168"/>
      <c r="L13" s="168"/>
      <c r="M13" s="168"/>
    </row>
    <row r="14" spans="1:13" x14ac:dyDescent="0.25">
      <c r="A14" s="72" t="s">
        <v>280</v>
      </c>
      <c r="B14" s="74">
        <v>407</v>
      </c>
      <c r="C14" s="74"/>
      <c r="D14" s="168"/>
      <c r="E14" s="168"/>
      <c r="F14" s="168"/>
      <c r="G14" s="168"/>
      <c r="H14" s="168"/>
      <c r="I14" s="168"/>
      <c r="J14" s="168"/>
      <c r="K14" s="168"/>
      <c r="L14" s="168"/>
      <c r="M14" s="168"/>
    </row>
    <row r="15" spans="1:13" x14ac:dyDescent="0.25">
      <c r="A15" s="72" t="s">
        <v>621</v>
      </c>
      <c r="B15" s="74">
        <v>407</v>
      </c>
      <c r="C15" s="74"/>
      <c r="D15" s="168"/>
      <c r="E15" s="168"/>
      <c r="F15" s="168"/>
      <c r="G15" s="168"/>
      <c r="H15" s="168"/>
      <c r="I15" s="168"/>
      <c r="J15" s="168"/>
      <c r="K15" s="168"/>
      <c r="L15" s="168"/>
      <c r="M15" s="168"/>
    </row>
    <row r="16" spans="1:13" x14ac:dyDescent="0.25">
      <c r="A16" s="72" t="s">
        <v>282</v>
      </c>
      <c r="B16" s="74" t="s">
        <v>479</v>
      </c>
      <c r="C16" s="74"/>
      <c r="D16" s="168"/>
      <c r="E16" s="168"/>
      <c r="F16" s="168"/>
      <c r="G16" s="168"/>
      <c r="H16" s="168"/>
      <c r="I16" s="168"/>
      <c r="J16" s="168"/>
      <c r="K16" s="168"/>
      <c r="L16" s="168"/>
      <c r="M16" s="168"/>
    </row>
    <row r="17" spans="1:13" x14ac:dyDescent="0.25">
      <c r="A17" s="72" t="s">
        <v>693</v>
      </c>
      <c r="B17" s="180"/>
      <c r="C17" s="180"/>
      <c r="D17" s="168"/>
      <c r="E17" s="168"/>
      <c r="F17" s="168"/>
      <c r="G17" s="168"/>
      <c r="H17" s="168"/>
      <c r="I17" s="168"/>
      <c r="J17" s="168"/>
      <c r="K17" s="168"/>
      <c r="L17" s="168"/>
      <c r="M17" s="168"/>
    </row>
    <row r="18" spans="1:13" x14ac:dyDescent="0.25">
      <c r="A18" s="79" t="s">
        <v>284</v>
      </c>
      <c r="B18" s="181" t="str">
        <f>"29 June 2023"</f>
        <v>29 June 2023</v>
      </c>
      <c r="C18" s="181"/>
      <c r="D18" s="168"/>
      <c r="E18" s="168"/>
      <c r="F18" s="168"/>
      <c r="G18" s="168"/>
      <c r="H18" s="168"/>
      <c r="I18" s="168"/>
      <c r="J18" s="168"/>
      <c r="K18" s="168"/>
      <c r="L18" s="168"/>
      <c r="M18" s="168"/>
    </row>
    <row r="19" spans="1:13" x14ac:dyDescent="0.25">
      <c r="A19" s="72" t="s">
        <v>285</v>
      </c>
      <c r="B19" s="181"/>
      <c r="C19" s="181"/>
      <c r="D19" s="168"/>
      <c r="E19" s="168"/>
      <c r="F19" s="168"/>
      <c r="G19" s="168"/>
      <c r="H19" s="168"/>
      <c r="I19" s="168"/>
      <c r="J19" s="168"/>
      <c r="K19" s="168"/>
      <c r="L19" s="168"/>
      <c r="M19" s="168"/>
    </row>
    <row r="20" spans="1:13" x14ac:dyDescent="0.25">
      <c r="A20" s="72" t="s">
        <v>286</v>
      </c>
      <c r="B20" s="74" t="s">
        <v>294</v>
      </c>
      <c r="C20" s="74"/>
      <c r="D20" s="168"/>
      <c r="E20" s="168"/>
      <c r="F20" s="168"/>
      <c r="G20" s="168"/>
      <c r="H20" s="168"/>
      <c r="I20" s="168"/>
      <c r="J20" s="168"/>
      <c r="K20" s="168"/>
      <c r="L20" s="168"/>
      <c r="M20" s="168"/>
    </row>
    <row r="21" spans="1:13" x14ac:dyDescent="0.25">
      <c r="A21" s="72" t="s">
        <v>287</v>
      </c>
      <c r="B21" s="74" t="s">
        <v>295</v>
      </c>
      <c r="C21" s="74"/>
      <c r="D21" s="168"/>
      <c r="E21" s="168"/>
      <c r="F21" s="168"/>
      <c r="G21" s="168"/>
      <c r="H21" s="168"/>
      <c r="I21" s="168"/>
      <c r="J21" s="168"/>
      <c r="K21" s="168"/>
      <c r="L21" s="168"/>
      <c r="M21" s="168"/>
    </row>
    <row r="23" spans="1:13" x14ac:dyDescent="0.25">
      <c r="B23" s="84" t="str">
        <f>HYPERLINK("#'Factor List'!A1","Back to Factor List")</f>
        <v>Back to Factor List</v>
      </c>
    </row>
    <row r="24" spans="1:13" x14ac:dyDescent="0.25">
      <c r="B24" s="84" t="str">
        <f>HYPERLINK("#'Assumptions'!A1","Assumptions")</f>
        <v>Assumptions</v>
      </c>
    </row>
    <row r="26" spans="1:13" ht="13" x14ac:dyDescent="0.25">
      <c r="A26" s="80" t="s">
        <v>727</v>
      </c>
      <c r="B26" s="80">
        <v>0</v>
      </c>
      <c r="C26" s="80">
        <v>1</v>
      </c>
      <c r="D26" s="80">
        <v>2</v>
      </c>
      <c r="E26" s="80">
        <v>3</v>
      </c>
      <c r="F26" s="80">
        <v>4</v>
      </c>
      <c r="G26" s="80">
        <v>5</v>
      </c>
      <c r="H26" s="80">
        <v>6</v>
      </c>
      <c r="I26" s="80">
        <v>7</v>
      </c>
      <c r="J26" s="80">
        <v>8</v>
      </c>
      <c r="K26" s="80">
        <v>9</v>
      </c>
      <c r="L26" s="80">
        <v>10</v>
      </c>
      <c r="M26" s="80">
        <v>11</v>
      </c>
    </row>
    <row r="27" spans="1:13" x14ac:dyDescent="0.25">
      <c r="A27" s="81">
        <v>55</v>
      </c>
      <c r="B27" s="90">
        <v>0.84499999999999997</v>
      </c>
      <c r="C27" s="90">
        <v>0.84599999999999997</v>
      </c>
      <c r="D27" s="90">
        <v>0.84699999999999998</v>
      </c>
      <c r="E27" s="90">
        <v>0.84799999999999998</v>
      </c>
      <c r="F27" s="90">
        <v>0.85</v>
      </c>
      <c r="G27" s="90">
        <v>0.85099999999999998</v>
      </c>
      <c r="H27" s="90">
        <v>0.85199999999999998</v>
      </c>
      <c r="I27" s="90">
        <v>0.85299999999999998</v>
      </c>
      <c r="J27" s="90">
        <v>0.85399999999999998</v>
      </c>
      <c r="K27" s="90">
        <v>0.85599999999999998</v>
      </c>
      <c r="L27" s="90">
        <v>0.85699999999999998</v>
      </c>
      <c r="M27" s="90">
        <v>0.85799999999999998</v>
      </c>
    </row>
    <row r="28" spans="1:13" x14ac:dyDescent="0.25">
      <c r="A28" s="81">
        <v>56</v>
      </c>
      <c r="B28" s="90">
        <v>0.85899999999999999</v>
      </c>
      <c r="C28" s="90">
        <v>0.86</v>
      </c>
      <c r="D28" s="90">
        <v>0.86199999999999999</v>
      </c>
      <c r="E28" s="90">
        <v>0.86299999999999999</v>
      </c>
      <c r="F28" s="90">
        <v>0.86399999999999999</v>
      </c>
      <c r="G28" s="90">
        <v>0.86499999999999999</v>
      </c>
      <c r="H28" s="90">
        <v>0.86699999999999999</v>
      </c>
      <c r="I28" s="90">
        <v>0.86799999999999999</v>
      </c>
      <c r="J28" s="90">
        <v>0.86899999999999999</v>
      </c>
      <c r="K28" s="90">
        <v>0.87</v>
      </c>
      <c r="L28" s="90">
        <v>0.871</v>
      </c>
      <c r="M28" s="90">
        <v>0.873</v>
      </c>
    </row>
    <row r="29" spans="1:13" x14ac:dyDescent="0.25">
      <c r="A29" s="81">
        <v>57</v>
      </c>
      <c r="B29" s="90">
        <v>0.874</v>
      </c>
      <c r="C29" s="90">
        <v>0.875</v>
      </c>
      <c r="D29" s="90">
        <v>0.876</v>
      </c>
      <c r="E29" s="90">
        <v>0.878</v>
      </c>
      <c r="F29" s="90">
        <v>0.879</v>
      </c>
      <c r="G29" s="90">
        <v>0.88</v>
      </c>
      <c r="H29" s="90">
        <v>0.88100000000000001</v>
      </c>
      <c r="I29" s="90">
        <v>0.88300000000000001</v>
      </c>
      <c r="J29" s="90">
        <v>0.88400000000000001</v>
      </c>
      <c r="K29" s="90">
        <v>0.88500000000000001</v>
      </c>
      <c r="L29" s="90">
        <v>0.88600000000000001</v>
      </c>
      <c r="M29" s="90">
        <v>0.88700000000000001</v>
      </c>
    </row>
    <row r="30" spans="1:13" x14ac:dyDescent="0.25">
      <c r="A30" s="81">
        <v>58</v>
      </c>
      <c r="B30" s="90">
        <v>0.88900000000000001</v>
      </c>
      <c r="C30" s="90">
        <v>0.89</v>
      </c>
      <c r="D30" s="90">
        <v>0.89100000000000001</v>
      </c>
      <c r="E30" s="90">
        <v>0.89200000000000002</v>
      </c>
      <c r="F30" s="90">
        <v>0.89400000000000002</v>
      </c>
      <c r="G30" s="90">
        <v>0.89500000000000002</v>
      </c>
      <c r="H30" s="90">
        <v>0.89600000000000002</v>
      </c>
      <c r="I30" s="90">
        <v>0.89800000000000002</v>
      </c>
      <c r="J30" s="90">
        <v>0.89900000000000002</v>
      </c>
      <c r="K30" s="90">
        <v>0.9</v>
      </c>
      <c r="L30" s="90">
        <v>0.90100000000000002</v>
      </c>
      <c r="M30" s="90">
        <v>0.90300000000000002</v>
      </c>
    </row>
    <row r="31" spans="1:13" x14ac:dyDescent="0.25">
      <c r="A31" s="81">
        <v>59</v>
      </c>
      <c r="B31" s="90">
        <v>0.90400000000000003</v>
      </c>
      <c r="C31" s="90">
        <v>0.90500000000000003</v>
      </c>
      <c r="D31" s="90">
        <v>0.90600000000000003</v>
      </c>
      <c r="E31" s="90">
        <v>0.90800000000000003</v>
      </c>
      <c r="F31" s="90">
        <v>0.90900000000000003</v>
      </c>
      <c r="G31" s="90">
        <v>0.91</v>
      </c>
      <c r="H31" s="90">
        <v>0.91100000000000003</v>
      </c>
      <c r="I31" s="90">
        <v>0.91300000000000003</v>
      </c>
      <c r="J31" s="90">
        <v>0.91400000000000003</v>
      </c>
      <c r="K31" s="90">
        <v>0.91500000000000004</v>
      </c>
      <c r="L31" s="90">
        <v>0.91700000000000004</v>
      </c>
      <c r="M31" s="90">
        <v>0.91800000000000004</v>
      </c>
    </row>
    <row r="32" spans="1:13" x14ac:dyDescent="0.25">
      <c r="A32" s="81">
        <v>60</v>
      </c>
      <c r="B32" s="90">
        <v>0.91900000000000004</v>
      </c>
      <c r="C32" s="90">
        <v>0.92</v>
      </c>
      <c r="D32" s="90">
        <v>0.92200000000000004</v>
      </c>
      <c r="E32" s="90">
        <v>0.92300000000000004</v>
      </c>
      <c r="F32" s="90">
        <v>0.92400000000000004</v>
      </c>
      <c r="G32" s="90">
        <v>0.92600000000000005</v>
      </c>
      <c r="H32" s="90">
        <v>0.92700000000000005</v>
      </c>
      <c r="I32" s="90">
        <v>0.92800000000000005</v>
      </c>
      <c r="J32" s="90">
        <v>0.93</v>
      </c>
      <c r="K32" s="90">
        <v>0.93100000000000005</v>
      </c>
      <c r="L32" s="90">
        <v>0.93200000000000005</v>
      </c>
      <c r="M32" s="90">
        <v>0.93300000000000005</v>
      </c>
    </row>
    <row r="33" spans="1:13" x14ac:dyDescent="0.25">
      <c r="A33" s="81">
        <v>61</v>
      </c>
      <c r="B33" s="90">
        <v>0.93500000000000005</v>
      </c>
      <c r="C33" s="90">
        <v>0.93600000000000005</v>
      </c>
      <c r="D33" s="90">
        <v>0.93700000000000006</v>
      </c>
      <c r="E33" s="90">
        <v>0.93899999999999995</v>
      </c>
      <c r="F33" s="90">
        <v>0.94</v>
      </c>
      <c r="G33" s="90">
        <v>0.94099999999999995</v>
      </c>
      <c r="H33" s="90">
        <v>0.94299999999999995</v>
      </c>
      <c r="I33" s="90">
        <v>0.94399999999999995</v>
      </c>
      <c r="J33" s="90">
        <v>0.94499999999999995</v>
      </c>
      <c r="K33" s="90">
        <v>0.94699999999999995</v>
      </c>
      <c r="L33" s="90">
        <v>0.94799999999999995</v>
      </c>
      <c r="M33" s="90">
        <v>0.94899999999999995</v>
      </c>
    </row>
    <row r="34" spans="1:13" x14ac:dyDescent="0.25">
      <c r="A34" s="81">
        <v>62</v>
      </c>
      <c r="B34" s="90">
        <v>0.95099999999999996</v>
      </c>
      <c r="C34" s="90">
        <v>0.95199999999999996</v>
      </c>
      <c r="D34" s="90">
        <v>0.95299999999999996</v>
      </c>
      <c r="E34" s="90">
        <v>0.95499999999999996</v>
      </c>
      <c r="F34" s="90">
        <v>0.95599999999999996</v>
      </c>
      <c r="G34" s="90">
        <v>0.95699999999999996</v>
      </c>
      <c r="H34" s="90">
        <v>0.95899999999999996</v>
      </c>
      <c r="I34" s="90">
        <v>0.96</v>
      </c>
      <c r="J34" s="90">
        <v>0.96099999999999997</v>
      </c>
      <c r="K34" s="90">
        <v>0.96299999999999997</v>
      </c>
      <c r="L34" s="90">
        <v>0.96399999999999997</v>
      </c>
      <c r="M34" s="90">
        <v>0.96599999999999997</v>
      </c>
    </row>
    <row r="35" spans="1:13" x14ac:dyDescent="0.25">
      <c r="A35" s="81">
        <v>63</v>
      </c>
      <c r="B35" s="90">
        <v>0.96699999999999997</v>
      </c>
      <c r="C35" s="90">
        <v>0.96799999999999997</v>
      </c>
      <c r="D35" s="90">
        <v>0.97</v>
      </c>
      <c r="E35" s="90">
        <v>0.97099999999999997</v>
      </c>
      <c r="F35" s="90">
        <v>0.97199999999999998</v>
      </c>
      <c r="G35" s="90">
        <v>0.97399999999999998</v>
      </c>
      <c r="H35" s="90">
        <v>0.97499999999999998</v>
      </c>
      <c r="I35" s="90">
        <v>0.97599999999999998</v>
      </c>
      <c r="J35" s="90">
        <v>0.97799999999999998</v>
      </c>
      <c r="K35" s="90">
        <v>0.97899999999999998</v>
      </c>
      <c r="L35" s="90">
        <v>0.98099999999999998</v>
      </c>
      <c r="M35" s="90">
        <v>0.98199999999999998</v>
      </c>
    </row>
    <row r="36" spans="1:13" x14ac:dyDescent="0.25">
      <c r="A36" s="81">
        <v>64</v>
      </c>
      <c r="B36" s="90">
        <v>0.98299999999999998</v>
      </c>
      <c r="C36" s="90">
        <v>0.98499999999999999</v>
      </c>
      <c r="D36" s="90">
        <v>0.98599999999999999</v>
      </c>
      <c r="E36" s="90">
        <v>0.98699999999999999</v>
      </c>
      <c r="F36" s="90">
        <v>0.98899999999999999</v>
      </c>
      <c r="G36" s="90">
        <v>0.99</v>
      </c>
      <c r="H36" s="90">
        <v>0.99199999999999999</v>
      </c>
      <c r="I36" s="90">
        <v>0.99299999999999999</v>
      </c>
      <c r="J36" s="90">
        <v>0.99399999999999999</v>
      </c>
      <c r="K36" s="90">
        <v>0.996</v>
      </c>
      <c r="L36" s="90">
        <v>0.997</v>
      </c>
      <c r="M36" s="90">
        <v>0.999</v>
      </c>
    </row>
    <row r="37" spans="1:13" x14ac:dyDescent="0.25">
      <c r="A37" s="81">
        <v>65</v>
      </c>
      <c r="B37" s="90">
        <v>1</v>
      </c>
      <c r="C37" s="90"/>
      <c r="D37" s="90"/>
      <c r="E37" s="90"/>
      <c r="F37" s="90"/>
      <c r="G37" s="90"/>
      <c r="H37" s="90"/>
      <c r="I37" s="90"/>
      <c r="J37" s="90"/>
      <c r="K37" s="90"/>
      <c r="L37" s="90"/>
      <c r="M37" s="90"/>
    </row>
    <row r="38" spans="1:13" x14ac:dyDescent="0.25">
      <c r="A38"/>
      <c r="B38"/>
    </row>
    <row r="39" spans="1:13" x14ac:dyDescent="0.25">
      <c r="A39"/>
      <c r="B39"/>
    </row>
    <row r="40" spans="1:13" x14ac:dyDescent="0.25">
      <c r="A40"/>
      <c r="B40"/>
    </row>
    <row r="41" spans="1:13" x14ac:dyDescent="0.25">
      <c r="A41"/>
      <c r="B41"/>
    </row>
    <row r="42" spans="1:13" x14ac:dyDescent="0.25">
      <c r="A42"/>
      <c r="B42"/>
    </row>
    <row r="43" spans="1:13" x14ac:dyDescent="0.25">
      <c r="A43"/>
      <c r="B43"/>
    </row>
    <row r="44" spans="1:13" ht="39.65" customHeight="1" x14ac:dyDescent="0.25">
      <c r="A44"/>
      <c r="B44"/>
    </row>
    <row r="45" spans="1:13" x14ac:dyDescent="0.25">
      <c r="A45"/>
      <c r="B45"/>
    </row>
    <row r="46" spans="1:13" ht="27.65" customHeight="1" x14ac:dyDescent="0.25">
      <c r="A46"/>
      <c r="B46"/>
    </row>
    <row r="47" spans="1:13" x14ac:dyDescent="0.25">
      <c r="A47"/>
      <c r="B47"/>
    </row>
    <row r="48" spans="1:13"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row r="59" spans="1:2" x14ac:dyDescent="0.25">
      <c r="A59"/>
      <c r="B59"/>
    </row>
    <row r="60" spans="1:2" x14ac:dyDescent="0.25">
      <c r="A60"/>
      <c r="B60"/>
    </row>
    <row r="61" spans="1:2" x14ac:dyDescent="0.25">
      <c r="A61"/>
      <c r="B61"/>
    </row>
    <row r="62" spans="1:2" x14ac:dyDescent="0.25">
      <c r="A62"/>
      <c r="B62"/>
    </row>
    <row r="63" spans="1:2" x14ac:dyDescent="0.25">
      <c r="A63"/>
      <c r="B63"/>
    </row>
    <row r="64" spans="1:2" x14ac:dyDescent="0.25">
      <c r="A64"/>
      <c r="B64"/>
    </row>
    <row r="65" spans="1:2" x14ac:dyDescent="0.25">
      <c r="A65"/>
      <c r="B65"/>
    </row>
  </sheetData>
  <sheetProtection algorithmName="SHA-512" hashValue="4hUu9qmlbti3u2VgRj8/vNuyyZ7Lj3V9+WtbmSwF3sz3vt6fjCO1KaD+juz+EpopjSRadS7YVUOayjJoEOM6Ig==" saltValue="WVAKSHVPGre5gtpPSFbMoA==" spinCount="100000" sheet="1" objects="1" scenarios="1"/>
  <conditionalFormatting sqref="A6:A21">
    <cfRule type="expression" dxfId="319" priority="7" stopIfTrue="1">
      <formula>MOD(ROW(),2)=0</formula>
    </cfRule>
    <cfRule type="expression" dxfId="318" priority="8" stopIfTrue="1">
      <formula>MOD(ROW(),2)&lt;&gt;0</formula>
    </cfRule>
  </conditionalFormatting>
  <conditionalFormatting sqref="A26:A37">
    <cfRule type="expression" dxfId="317" priority="25" stopIfTrue="1">
      <formula>MOD(ROW(),2)=0</formula>
    </cfRule>
    <cfRule type="expression" dxfId="316" priority="26" stopIfTrue="1">
      <formula>MOD(ROW(),2)&lt;&gt;0</formula>
    </cfRule>
  </conditionalFormatting>
  <conditionalFormatting sqref="B6:C21">
    <cfRule type="expression" dxfId="315" priority="1" stopIfTrue="1">
      <formula>MOD(ROW(),2)=0</formula>
    </cfRule>
    <cfRule type="expression" dxfId="314" priority="2" stopIfTrue="1">
      <formula>MOD(ROW(),2)&lt;&gt;0</formula>
    </cfRule>
  </conditionalFormatting>
  <conditionalFormatting sqref="D19">
    <cfRule type="expression" dxfId="313" priority="9" stopIfTrue="1">
      <formula>MOD(ROW(),2)=0</formula>
    </cfRule>
    <cfRule type="expression" dxfId="312" priority="10" stopIfTrue="1">
      <formula>MOD(ROW(),2)&lt;&gt;0</formula>
    </cfRule>
  </conditionalFormatting>
  <conditionalFormatting sqref="D6:M21 B26:M37">
    <cfRule type="expression" dxfId="311" priority="27" stopIfTrue="1">
      <formula>MOD(ROW(),2)=0</formula>
    </cfRule>
    <cfRule type="expression" dxfId="310" priority="28" stopIfTrue="1">
      <formula>MOD(ROW(),2)&lt;&gt;0</formula>
    </cfRule>
  </conditionalFormatting>
  <conditionalFormatting sqref="D18:M18">
    <cfRule type="expression" dxfId="309" priority="15" stopIfTrue="1">
      <formula>MOD(ROW(),2)=0</formula>
    </cfRule>
    <cfRule type="expression" dxfId="308" priority="16" stopIfTrue="1">
      <formula>MOD(ROW(),2)&lt;&gt;0</formula>
    </cfRule>
  </conditionalFormatting>
  <conditionalFormatting sqref="F19:M19 D20:M21">
    <cfRule type="expression" dxfId="307" priority="11" stopIfTrue="1">
      <formula>MOD(ROW(),2)=0</formula>
    </cfRule>
    <cfRule type="expression" dxfId="306" priority="12" stopIfTrue="1">
      <formula>MOD(ROW(),2)&lt;&gt;0</formula>
    </cfRule>
  </conditionalFormatting>
  <pageMargins left="0.7" right="0.7" top="0.75" bottom="0.75" header="0.3" footer="0.3"/>
  <pageSetup paperSize="9" orientation="portrait" r:id="rId1"/>
  <headerFooter>
    <oddHeader>&amp;L&amp;Z&amp;F  [&amp;A]</oddHeader>
    <oddFooter>&amp;LPage &amp;P of &amp;N&amp;R&amp;T &amp;D</odd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codeName="Sheet5"/>
  <dimension ref="A1:L66"/>
  <sheetViews>
    <sheetView showGridLines="0" zoomScale="85" zoomScaleNormal="85" workbookViewId="0">
      <selection activeCell="B23" sqref="B23"/>
    </sheetView>
  </sheetViews>
  <sheetFormatPr defaultColWidth="10" defaultRowHeight="12.5" x14ac:dyDescent="0.25"/>
  <cols>
    <col min="1" max="1" width="31.54296875" style="27" customWidth="1"/>
    <col min="2" max="3" width="22.54296875" style="27" customWidth="1"/>
    <col min="4" max="16384" width="10" style="27"/>
  </cols>
  <sheetData>
    <row r="1" spans="1:12" ht="20" x14ac:dyDescent="0.4">
      <c r="A1" s="39" t="s">
        <v>0</v>
      </c>
      <c r="B1" s="40"/>
      <c r="C1" s="40"/>
      <c r="D1" s="40"/>
      <c r="E1" s="40"/>
      <c r="F1" s="40"/>
      <c r="G1" s="40"/>
      <c r="H1" s="40"/>
      <c r="I1" s="40"/>
      <c r="L1" s="84"/>
    </row>
    <row r="2" spans="1:12" ht="15.5" x14ac:dyDescent="0.35">
      <c r="A2" s="41" t="str">
        <f>IF(title="&gt; Enter workbook title here","Enter workbook title in Cover sheet",title)</f>
        <v>Police_EW - Consolidated Factor Spreadsheet</v>
      </c>
      <c r="B2" s="42"/>
      <c r="C2" s="42"/>
      <c r="D2" s="42"/>
      <c r="E2" s="42"/>
      <c r="F2" s="42"/>
      <c r="G2" s="42"/>
      <c r="H2" s="42"/>
      <c r="I2" s="42"/>
    </row>
    <row r="3" spans="1:12" ht="15.5" x14ac:dyDescent="0.35">
      <c r="A3" s="43" t="str">
        <f>TABLE_FACTOR_TYPE_1&amp;" - x-"&amp;TABLE_SERIES_NUMBER_1</f>
        <v>Triv Comm - x-501</v>
      </c>
      <c r="B3" s="42"/>
      <c r="C3" s="42"/>
      <c r="D3" s="42"/>
      <c r="E3" s="42"/>
      <c r="F3" s="42"/>
      <c r="G3" s="42"/>
      <c r="H3" s="42"/>
      <c r="I3" s="42"/>
    </row>
    <row r="6" spans="1:12" ht="13" x14ac:dyDescent="0.3">
      <c r="A6" s="78" t="s">
        <v>610</v>
      </c>
      <c r="B6" s="73" t="s">
        <v>611</v>
      </c>
      <c r="C6" s="73"/>
    </row>
    <row r="7" spans="1:12" x14ac:dyDescent="0.25">
      <c r="A7" s="79" t="s">
        <v>274</v>
      </c>
      <c r="B7" s="74" t="s">
        <v>72</v>
      </c>
      <c r="C7" s="74"/>
    </row>
    <row r="8" spans="1:12" x14ac:dyDescent="0.25">
      <c r="A8" s="79" t="s">
        <v>275</v>
      </c>
      <c r="B8" s="74">
        <v>1987</v>
      </c>
      <c r="C8" s="74"/>
    </row>
    <row r="9" spans="1:12" x14ac:dyDescent="0.25">
      <c r="A9" s="79" t="s">
        <v>276</v>
      </c>
      <c r="B9" s="74" t="s">
        <v>495</v>
      </c>
      <c r="C9" s="74"/>
    </row>
    <row r="10" spans="1:12" ht="12.65" customHeight="1" x14ac:dyDescent="0.25">
      <c r="A10" s="79" t="s">
        <v>6</v>
      </c>
      <c r="B10" s="74" t="s">
        <v>496</v>
      </c>
      <c r="C10" s="74"/>
    </row>
    <row r="11" spans="1:12" x14ac:dyDescent="0.25">
      <c r="A11" s="79" t="s">
        <v>277</v>
      </c>
      <c r="B11" s="74" t="s">
        <v>424</v>
      </c>
      <c r="C11" s="74"/>
    </row>
    <row r="12" spans="1:12" x14ac:dyDescent="0.25">
      <c r="A12" s="79" t="s">
        <v>278</v>
      </c>
      <c r="B12" s="74" t="s">
        <v>497</v>
      </c>
      <c r="C12" s="74"/>
    </row>
    <row r="13" spans="1:12" x14ac:dyDescent="0.25">
      <c r="A13" s="79" t="s">
        <v>618</v>
      </c>
      <c r="B13" s="74">
        <v>2</v>
      </c>
      <c r="C13" s="74"/>
    </row>
    <row r="14" spans="1:12" x14ac:dyDescent="0.25">
      <c r="A14" s="79" t="s">
        <v>280</v>
      </c>
      <c r="B14" s="74">
        <v>501</v>
      </c>
      <c r="C14" s="74"/>
    </row>
    <row r="15" spans="1:12" x14ac:dyDescent="0.25">
      <c r="A15" s="79" t="s">
        <v>621</v>
      </c>
      <c r="B15" s="74">
        <v>501</v>
      </c>
      <c r="C15" s="74"/>
    </row>
    <row r="16" spans="1:12" x14ac:dyDescent="0.25">
      <c r="A16" s="79" t="s">
        <v>282</v>
      </c>
      <c r="B16" s="74" t="s">
        <v>499</v>
      </c>
      <c r="C16" s="74"/>
    </row>
    <row r="17" spans="1:3" ht="53.15" customHeight="1" x14ac:dyDescent="0.25">
      <c r="A17" s="79" t="s">
        <v>693</v>
      </c>
      <c r="B17" s="180"/>
      <c r="C17" s="180"/>
    </row>
    <row r="18" spans="1:3" x14ac:dyDescent="0.25">
      <c r="A18" s="79" t="s">
        <v>284</v>
      </c>
      <c r="B18" s="181">
        <v>45135</v>
      </c>
      <c r="C18" s="181"/>
    </row>
    <row r="19" spans="1:3" x14ac:dyDescent="0.25">
      <c r="A19" s="79" t="s">
        <v>285</v>
      </c>
      <c r="B19" s="181">
        <v>45135</v>
      </c>
      <c r="C19" s="181"/>
    </row>
    <row r="20" spans="1:3" x14ac:dyDescent="0.25">
      <c r="A20" s="79" t="s">
        <v>286</v>
      </c>
      <c r="B20" s="74" t="s">
        <v>294</v>
      </c>
      <c r="C20" s="74"/>
    </row>
    <row r="21" spans="1:3" x14ac:dyDescent="0.25">
      <c r="A21" s="79" t="s">
        <v>287</v>
      </c>
      <c r="B21" s="74" t="s">
        <v>295</v>
      </c>
      <c r="C21" s="74"/>
    </row>
    <row r="23" spans="1:3" x14ac:dyDescent="0.25">
      <c r="B23" s="84" t="str">
        <f>HYPERLINK("#'Factor List'!A1","Back to Factor List")</f>
        <v>Back to Factor List</v>
      </c>
    </row>
    <row r="24" spans="1:3" x14ac:dyDescent="0.25">
      <c r="B24" s="84" t="str">
        <f>HYPERLINK("#'Assumptions'!A1","Assumptions")</f>
        <v>Assumptions</v>
      </c>
    </row>
    <row r="26" spans="1:3" ht="26" x14ac:dyDescent="0.25">
      <c r="A26" s="85" t="s">
        <v>694</v>
      </c>
      <c r="B26" s="85" t="s">
        <v>728</v>
      </c>
      <c r="C26" s="85" t="s">
        <v>729</v>
      </c>
    </row>
    <row r="27" spans="1:3" x14ac:dyDescent="0.25">
      <c r="A27" s="86">
        <v>60</v>
      </c>
      <c r="B27" s="89">
        <v>21.1</v>
      </c>
      <c r="C27" s="89">
        <v>3.2</v>
      </c>
    </row>
    <row r="28" spans="1:3" x14ac:dyDescent="0.25">
      <c r="A28" s="86">
        <v>61</v>
      </c>
      <c r="B28" s="89">
        <v>20.5</v>
      </c>
      <c r="C28" s="89">
        <v>3.2</v>
      </c>
    </row>
    <row r="29" spans="1:3" x14ac:dyDescent="0.25">
      <c r="A29" s="86">
        <v>62</v>
      </c>
      <c r="B29" s="89">
        <v>19.899999999999999</v>
      </c>
      <c r="C29" s="89">
        <v>3.2</v>
      </c>
    </row>
    <row r="30" spans="1:3" x14ac:dyDescent="0.25">
      <c r="A30" s="86">
        <v>63</v>
      </c>
      <c r="B30" s="89">
        <v>19.2</v>
      </c>
      <c r="C30" s="89">
        <v>3.3</v>
      </c>
    </row>
    <row r="31" spans="1:3" x14ac:dyDescent="0.25">
      <c r="A31" s="86">
        <v>64</v>
      </c>
      <c r="B31" s="89">
        <v>18.600000000000001</v>
      </c>
      <c r="C31" s="89">
        <v>3.2</v>
      </c>
    </row>
    <row r="32" spans="1:3" x14ac:dyDescent="0.25">
      <c r="A32" s="86">
        <v>65</v>
      </c>
      <c r="B32" s="89">
        <v>17.899999999999999</v>
      </c>
      <c r="C32" s="89">
        <v>3.1</v>
      </c>
    </row>
    <row r="33" spans="1:3" x14ac:dyDescent="0.25">
      <c r="A33" s="86">
        <v>66</v>
      </c>
      <c r="B33" s="89">
        <v>17.3</v>
      </c>
      <c r="C33" s="89">
        <v>3.1</v>
      </c>
    </row>
    <row r="34" spans="1:3" x14ac:dyDescent="0.25">
      <c r="A34" s="86">
        <v>67</v>
      </c>
      <c r="B34" s="89">
        <v>16.7</v>
      </c>
      <c r="C34" s="89">
        <v>3.1</v>
      </c>
    </row>
    <row r="35" spans="1:3" x14ac:dyDescent="0.25">
      <c r="A35" s="86">
        <v>68</v>
      </c>
      <c r="B35" s="89">
        <v>16</v>
      </c>
      <c r="C35" s="89">
        <v>3.1</v>
      </c>
    </row>
    <row r="36" spans="1:3" x14ac:dyDescent="0.25">
      <c r="A36" s="86">
        <v>69</v>
      </c>
      <c r="B36" s="89">
        <v>15.4</v>
      </c>
      <c r="C36" s="89">
        <v>3</v>
      </c>
    </row>
    <row r="37" spans="1:3" x14ac:dyDescent="0.25">
      <c r="A37" s="86">
        <v>70</v>
      </c>
      <c r="B37" s="89">
        <v>14.7</v>
      </c>
      <c r="C37" s="89">
        <v>3</v>
      </c>
    </row>
    <row r="38" spans="1:3" x14ac:dyDescent="0.25">
      <c r="A38" s="86">
        <v>71</v>
      </c>
      <c r="B38" s="89">
        <v>14.1</v>
      </c>
      <c r="C38" s="89">
        <v>3</v>
      </c>
    </row>
    <row r="39" spans="1:3" x14ac:dyDescent="0.25">
      <c r="A39" s="86">
        <v>72</v>
      </c>
      <c r="B39" s="89">
        <v>13.4</v>
      </c>
      <c r="C39" s="89">
        <v>3</v>
      </c>
    </row>
    <row r="40" spans="1:3" x14ac:dyDescent="0.25">
      <c r="A40" s="86">
        <v>73</v>
      </c>
      <c r="B40" s="89">
        <v>12.8</v>
      </c>
      <c r="C40" s="89">
        <v>2.9</v>
      </c>
    </row>
    <row r="41" spans="1:3" x14ac:dyDescent="0.25">
      <c r="A41" s="86">
        <v>74</v>
      </c>
      <c r="B41" s="89">
        <v>12.1</v>
      </c>
      <c r="C41" s="89">
        <v>2.8</v>
      </c>
    </row>
    <row r="42" spans="1:3" x14ac:dyDescent="0.25">
      <c r="A42" s="86">
        <v>75</v>
      </c>
      <c r="B42" s="89">
        <v>11.5</v>
      </c>
      <c r="C42" s="89">
        <v>2.7</v>
      </c>
    </row>
    <row r="43" spans="1:3" x14ac:dyDescent="0.25">
      <c r="A43" s="86">
        <v>76</v>
      </c>
      <c r="B43" s="89">
        <v>10.9</v>
      </c>
      <c r="C43" s="89">
        <v>2.6</v>
      </c>
    </row>
    <row r="44" spans="1:3" x14ac:dyDescent="0.25">
      <c r="A44" s="86">
        <v>77</v>
      </c>
      <c r="B44" s="89">
        <v>10.199999999999999</v>
      </c>
      <c r="C44" s="89">
        <v>2.6</v>
      </c>
    </row>
    <row r="45" spans="1:3" x14ac:dyDescent="0.25">
      <c r="A45" s="86">
        <v>78</v>
      </c>
      <c r="B45" s="89">
        <v>9.6</v>
      </c>
      <c r="C45" s="89">
        <v>2.6</v>
      </c>
    </row>
    <row r="46" spans="1:3" x14ac:dyDescent="0.25">
      <c r="A46" s="86">
        <v>79</v>
      </c>
      <c r="B46" s="89">
        <v>9</v>
      </c>
      <c r="C46" s="89">
        <v>2.2999999999999998</v>
      </c>
    </row>
    <row r="47" spans="1:3" x14ac:dyDescent="0.25">
      <c r="A47" s="86">
        <v>80</v>
      </c>
      <c r="B47" s="89">
        <v>8.5</v>
      </c>
      <c r="C47" s="89">
        <v>2.1</v>
      </c>
    </row>
    <row r="48" spans="1:3" x14ac:dyDescent="0.25">
      <c r="A48" s="86">
        <v>81</v>
      </c>
      <c r="B48" s="89">
        <v>7.9</v>
      </c>
      <c r="C48" s="89">
        <v>2.1</v>
      </c>
    </row>
    <row r="49" spans="1:3" x14ac:dyDescent="0.25">
      <c r="A49" s="86">
        <v>82</v>
      </c>
      <c r="B49" s="89">
        <v>7.4</v>
      </c>
      <c r="C49" s="89">
        <v>2</v>
      </c>
    </row>
    <row r="50" spans="1:3" x14ac:dyDescent="0.25">
      <c r="A50" s="86">
        <v>83</v>
      </c>
      <c r="B50" s="89">
        <v>6.9</v>
      </c>
      <c r="C50" s="89">
        <v>1.9</v>
      </c>
    </row>
    <row r="51" spans="1:3" x14ac:dyDescent="0.25">
      <c r="A51" s="86">
        <v>84</v>
      </c>
      <c r="B51" s="89">
        <v>6.4</v>
      </c>
      <c r="C51" s="89">
        <v>1.7</v>
      </c>
    </row>
    <row r="52" spans="1:3" x14ac:dyDescent="0.25">
      <c r="A52" s="86">
        <v>85</v>
      </c>
      <c r="B52" s="89">
        <v>5.9</v>
      </c>
      <c r="C52" s="89">
        <v>1.4</v>
      </c>
    </row>
    <row r="53" spans="1:3" x14ac:dyDescent="0.25">
      <c r="A53" s="86">
        <v>86</v>
      </c>
      <c r="B53" s="89">
        <v>5.4</v>
      </c>
      <c r="C53" s="89">
        <v>1.4</v>
      </c>
    </row>
    <row r="54" spans="1:3" x14ac:dyDescent="0.25">
      <c r="A54" s="86">
        <v>87</v>
      </c>
      <c r="B54" s="89">
        <v>5</v>
      </c>
      <c r="C54" s="89">
        <v>1.3</v>
      </c>
    </row>
    <row r="55" spans="1:3" x14ac:dyDescent="0.25">
      <c r="A55" s="86">
        <v>88</v>
      </c>
      <c r="B55" s="89">
        <v>4.5999999999999996</v>
      </c>
      <c r="C55" s="89">
        <v>1.2</v>
      </c>
    </row>
    <row r="56" spans="1:3" x14ac:dyDescent="0.25">
      <c r="A56" s="86">
        <v>89</v>
      </c>
      <c r="B56" s="89">
        <v>4.2</v>
      </c>
      <c r="C56" s="89">
        <v>1</v>
      </c>
    </row>
    <row r="57" spans="1:3" x14ac:dyDescent="0.25">
      <c r="A57" s="86">
        <v>90</v>
      </c>
      <c r="B57" s="89">
        <v>3.9</v>
      </c>
      <c r="C57" s="89">
        <v>0.8</v>
      </c>
    </row>
    <row r="58" spans="1:3" x14ac:dyDescent="0.25">
      <c r="A58" s="86">
        <v>91</v>
      </c>
      <c r="B58" s="89">
        <v>3.6</v>
      </c>
      <c r="C58" s="89">
        <v>0.7</v>
      </c>
    </row>
    <row r="59" spans="1:3" x14ac:dyDescent="0.25">
      <c r="A59" s="86">
        <v>92</v>
      </c>
      <c r="B59" s="89">
        <v>3.3</v>
      </c>
      <c r="C59" s="89">
        <v>0.7</v>
      </c>
    </row>
    <row r="60" spans="1:3" x14ac:dyDescent="0.25">
      <c r="A60" s="86">
        <v>93</v>
      </c>
      <c r="B60" s="89">
        <v>3</v>
      </c>
      <c r="C60" s="89">
        <v>0.6</v>
      </c>
    </row>
    <row r="61" spans="1:3" x14ac:dyDescent="0.25">
      <c r="A61" s="86">
        <v>94</v>
      </c>
      <c r="B61" s="89">
        <v>2.8</v>
      </c>
      <c r="C61" s="89">
        <v>0.6</v>
      </c>
    </row>
    <row r="62" spans="1:3" x14ac:dyDescent="0.25">
      <c r="A62" s="86">
        <v>95</v>
      </c>
      <c r="B62" s="89">
        <v>2.6</v>
      </c>
      <c r="C62" s="89">
        <v>0.5</v>
      </c>
    </row>
    <row r="63" spans="1:3" x14ac:dyDescent="0.25">
      <c r="A63" s="86">
        <v>96</v>
      </c>
      <c r="B63" s="89">
        <v>2.4</v>
      </c>
      <c r="C63" s="89">
        <v>0.5</v>
      </c>
    </row>
    <row r="64" spans="1:3" x14ac:dyDescent="0.25">
      <c r="A64" s="86">
        <v>97</v>
      </c>
      <c r="B64" s="89">
        <v>2.2000000000000002</v>
      </c>
      <c r="C64" s="89">
        <v>0.5</v>
      </c>
    </row>
    <row r="65" spans="1:3" x14ac:dyDescent="0.25">
      <c r="A65" s="86">
        <v>98</v>
      </c>
      <c r="B65" s="89">
        <v>2.1</v>
      </c>
      <c r="C65" s="89">
        <v>0.4</v>
      </c>
    </row>
    <row r="66" spans="1:3" x14ac:dyDescent="0.25">
      <c r="A66" s="86">
        <v>99</v>
      </c>
      <c r="B66" s="89">
        <v>2</v>
      </c>
      <c r="C66" s="89">
        <v>0.4</v>
      </c>
    </row>
  </sheetData>
  <sheetProtection algorithmName="SHA-512" hashValue="WJGjAClHgWxclgjJBSFVT2ptY5eRXPFY9bBQDN2h1nNFY27g0SPcepk2zRsnJiRVGKws+6aDtVH9hYjE+06hdQ==" saltValue="zTHPnE+qHeUoXLW5a92a/w==" spinCount="100000" sheet="1" objects="1" scenarios="1"/>
  <conditionalFormatting sqref="A6:A21">
    <cfRule type="expression" dxfId="305" priority="7" stopIfTrue="1">
      <formula>MOD(ROW(),2)=0</formula>
    </cfRule>
    <cfRule type="expression" dxfId="304" priority="8" stopIfTrue="1">
      <formula>MOD(ROW(),2)&lt;&gt;0</formula>
    </cfRule>
  </conditionalFormatting>
  <conditionalFormatting sqref="A26:A66">
    <cfRule type="expression" dxfId="303" priority="15" stopIfTrue="1">
      <formula>MOD(ROW(),2)=0</formula>
    </cfRule>
    <cfRule type="expression" dxfId="302" priority="16" stopIfTrue="1">
      <formula>MOD(ROW(),2)&lt;&gt;0</formula>
    </cfRule>
  </conditionalFormatting>
  <conditionalFormatting sqref="B6:C21">
    <cfRule type="expression" dxfId="301" priority="1" stopIfTrue="1">
      <formula>MOD(ROW(),2)=0</formula>
    </cfRule>
    <cfRule type="expression" dxfId="300" priority="2" stopIfTrue="1">
      <formula>MOD(ROW(),2)&lt;&gt;0</formula>
    </cfRule>
  </conditionalFormatting>
  <conditionalFormatting sqref="B26:C66">
    <cfRule type="expression" dxfId="299" priority="13" stopIfTrue="1">
      <formula>MOD(ROW(),2)=0</formula>
    </cfRule>
    <cfRule type="expression" dxfId="298" priority="14" stopIfTrue="1">
      <formula>MOD(ROW(),2)&lt;&gt;0</formula>
    </cfRule>
  </conditionalFormatting>
  <pageMargins left="0.7" right="0.7" top="0.75" bottom="0.75" header="0.3" footer="0.3"/>
  <pageSetup paperSize="9" orientation="portrait" horizontalDpi="1200" verticalDpi="1200" r:id="rId1"/>
  <headerFooter>
    <oddHeader>&amp;L&amp;Z&amp;F  [&amp;A]</oddHeader>
    <oddFooter>&amp;LPage &amp;P of &amp;N&amp;R&amp;T &amp;D</odd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codeName="Sheet6"/>
  <dimension ref="A1:L66"/>
  <sheetViews>
    <sheetView showGridLines="0" zoomScale="85" zoomScaleNormal="85" workbookViewId="0">
      <selection activeCell="I26" sqref="I26"/>
    </sheetView>
  </sheetViews>
  <sheetFormatPr defaultColWidth="10" defaultRowHeight="12.5" x14ac:dyDescent="0.25"/>
  <cols>
    <col min="1" max="1" width="31.54296875" style="27" customWidth="1"/>
    <col min="2" max="3" width="22.54296875" style="27" customWidth="1"/>
    <col min="4" max="16384" width="10" style="27"/>
  </cols>
  <sheetData>
    <row r="1" spans="1:12" ht="20" x14ac:dyDescent="0.4">
      <c r="A1" s="39" t="s">
        <v>0</v>
      </c>
      <c r="B1" s="40"/>
      <c r="C1" s="40"/>
      <c r="D1" s="40"/>
      <c r="E1" s="40"/>
      <c r="F1" s="40"/>
      <c r="G1" s="40"/>
      <c r="H1" s="40"/>
      <c r="I1" s="40"/>
      <c r="L1" s="84"/>
    </row>
    <row r="2" spans="1:12" ht="15.5" x14ac:dyDescent="0.35">
      <c r="A2" s="41" t="str">
        <f>IF(title="&gt; Enter workbook title here","Enter workbook title in Cover sheet",title)</f>
        <v>Police_EW - Consolidated Factor Spreadsheet</v>
      </c>
      <c r="B2" s="42"/>
      <c r="C2" s="42"/>
      <c r="D2" s="42"/>
      <c r="E2" s="42"/>
      <c r="F2" s="42"/>
      <c r="G2" s="42"/>
      <c r="H2" s="42"/>
      <c r="I2" s="42"/>
    </row>
    <row r="3" spans="1:12" ht="15.5" x14ac:dyDescent="0.35">
      <c r="A3" s="43" t="str">
        <f>TABLE_FACTOR_TYPE_1&amp;" - x-"&amp;TABLE_SERIES_NUMBER_1</f>
        <v>Triv Comm - x-502</v>
      </c>
      <c r="B3" s="42"/>
      <c r="C3" s="42"/>
      <c r="D3" s="42"/>
      <c r="E3" s="42"/>
      <c r="F3" s="42"/>
      <c r="G3" s="42"/>
      <c r="H3" s="42"/>
      <c r="I3" s="42"/>
    </row>
    <row r="6" spans="1:12" ht="13" x14ac:dyDescent="0.3">
      <c r="A6" s="78" t="s">
        <v>610</v>
      </c>
      <c r="B6" s="73" t="s">
        <v>611</v>
      </c>
      <c r="C6" s="73"/>
    </row>
    <row r="7" spans="1:12" x14ac:dyDescent="0.25">
      <c r="A7" s="79" t="s">
        <v>274</v>
      </c>
      <c r="B7" s="74" t="s">
        <v>72</v>
      </c>
      <c r="C7" s="74"/>
    </row>
    <row r="8" spans="1:12" x14ac:dyDescent="0.25">
      <c r="A8" s="79" t="s">
        <v>275</v>
      </c>
      <c r="B8" s="74" t="s">
        <v>500</v>
      </c>
      <c r="C8" s="74"/>
    </row>
    <row r="9" spans="1:12" x14ac:dyDescent="0.25">
      <c r="A9" s="79" t="s">
        <v>276</v>
      </c>
      <c r="B9" s="74" t="s">
        <v>495</v>
      </c>
      <c r="C9" s="74"/>
    </row>
    <row r="10" spans="1:12" ht="12.65" customHeight="1" x14ac:dyDescent="0.25">
      <c r="A10" s="79" t="s">
        <v>6</v>
      </c>
      <c r="B10" s="74" t="s">
        <v>501</v>
      </c>
      <c r="C10" s="74"/>
    </row>
    <row r="11" spans="1:12" x14ac:dyDescent="0.25">
      <c r="A11" s="79" t="s">
        <v>277</v>
      </c>
      <c r="B11" s="74" t="s">
        <v>424</v>
      </c>
      <c r="C11" s="74"/>
    </row>
    <row r="12" spans="1:12" x14ac:dyDescent="0.25">
      <c r="A12" s="79" t="s">
        <v>278</v>
      </c>
      <c r="B12" s="74" t="s">
        <v>497</v>
      </c>
      <c r="C12" s="74"/>
    </row>
    <row r="13" spans="1:12" x14ac:dyDescent="0.25">
      <c r="A13" s="79" t="s">
        <v>618</v>
      </c>
      <c r="B13" s="74">
        <v>0</v>
      </c>
      <c r="C13" s="74"/>
    </row>
    <row r="14" spans="1:12" x14ac:dyDescent="0.25">
      <c r="A14" s="79" t="s">
        <v>280</v>
      </c>
      <c r="B14" s="74">
        <v>502</v>
      </c>
      <c r="C14" s="74"/>
    </row>
    <row r="15" spans="1:12" x14ac:dyDescent="0.25">
      <c r="A15" s="79" t="s">
        <v>621</v>
      </c>
      <c r="B15" s="74">
        <v>502</v>
      </c>
      <c r="C15" s="74"/>
    </row>
    <row r="16" spans="1:12" x14ac:dyDescent="0.25">
      <c r="A16" s="79" t="s">
        <v>282</v>
      </c>
      <c r="B16" s="74" t="s">
        <v>503</v>
      </c>
      <c r="C16" s="74"/>
    </row>
    <row r="17" spans="1:3" ht="52.5" customHeight="1" x14ac:dyDescent="0.25">
      <c r="A17" s="79" t="s">
        <v>693</v>
      </c>
      <c r="B17" s="180"/>
      <c r="C17" s="180"/>
    </row>
    <row r="18" spans="1:3" x14ac:dyDescent="0.25">
      <c r="A18" s="79" t="s">
        <v>284</v>
      </c>
      <c r="B18" s="181">
        <v>45135</v>
      </c>
      <c r="C18" s="181"/>
    </row>
    <row r="19" spans="1:3" x14ac:dyDescent="0.25">
      <c r="A19" s="79" t="s">
        <v>285</v>
      </c>
      <c r="B19" s="181">
        <v>45135</v>
      </c>
      <c r="C19" s="181"/>
    </row>
    <row r="20" spans="1:3" x14ac:dyDescent="0.25">
      <c r="A20" s="79" t="s">
        <v>286</v>
      </c>
      <c r="B20" s="74" t="s">
        <v>294</v>
      </c>
      <c r="C20" s="74"/>
    </row>
    <row r="21" spans="1:3" x14ac:dyDescent="0.25">
      <c r="A21" s="79" t="s">
        <v>287</v>
      </c>
      <c r="B21" s="74" t="s">
        <v>295</v>
      </c>
      <c r="C21" s="74"/>
    </row>
    <row r="23" spans="1:3" x14ac:dyDescent="0.25">
      <c r="B23" s="84" t="str">
        <f>HYPERLINK("#'Factor List'!A1","Back to Factor List")</f>
        <v>Back to Factor List</v>
      </c>
    </row>
    <row r="24" spans="1:3" x14ac:dyDescent="0.25">
      <c r="B24" s="84" t="str">
        <f>HYPERLINK("#'Assumptions'!A1","Assumptions")</f>
        <v>Assumptions</v>
      </c>
    </row>
    <row r="26" spans="1:3" ht="26" x14ac:dyDescent="0.25">
      <c r="A26" s="85" t="s">
        <v>694</v>
      </c>
      <c r="B26" s="85" t="s">
        <v>728</v>
      </c>
      <c r="C26" s="85" t="s">
        <v>730</v>
      </c>
    </row>
    <row r="27" spans="1:3" x14ac:dyDescent="0.25">
      <c r="A27" s="86">
        <v>60</v>
      </c>
      <c r="B27" s="89">
        <v>21.1</v>
      </c>
      <c r="C27" s="89">
        <v>3.4</v>
      </c>
    </row>
    <row r="28" spans="1:3" x14ac:dyDescent="0.25">
      <c r="A28" s="86">
        <v>61</v>
      </c>
      <c r="B28" s="89">
        <v>20.5</v>
      </c>
      <c r="C28" s="89">
        <v>3.4</v>
      </c>
    </row>
    <row r="29" spans="1:3" x14ac:dyDescent="0.25">
      <c r="A29" s="86">
        <v>62</v>
      </c>
      <c r="B29" s="89">
        <v>19.899999999999999</v>
      </c>
      <c r="C29" s="89">
        <v>3.4</v>
      </c>
    </row>
    <row r="30" spans="1:3" x14ac:dyDescent="0.25">
      <c r="A30" s="86">
        <v>63</v>
      </c>
      <c r="B30" s="89">
        <v>19.2</v>
      </c>
      <c r="C30" s="89">
        <v>3.4</v>
      </c>
    </row>
    <row r="31" spans="1:3" x14ac:dyDescent="0.25">
      <c r="A31" s="86">
        <v>64</v>
      </c>
      <c r="B31" s="89">
        <v>18.600000000000001</v>
      </c>
      <c r="C31" s="89">
        <v>3.3</v>
      </c>
    </row>
    <row r="32" spans="1:3" x14ac:dyDescent="0.25">
      <c r="A32" s="86">
        <v>65</v>
      </c>
      <c r="B32" s="89">
        <v>17.899999999999999</v>
      </c>
      <c r="C32" s="89">
        <v>3.2</v>
      </c>
    </row>
    <row r="33" spans="1:3" x14ac:dyDescent="0.25">
      <c r="A33" s="86">
        <v>66</v>
      </c>
      <c r="B33" s="89">
        <v>17.3</v>
      </c>
      <c r="C33" s="89">
        <v>3.2</v>
      </c>
    </row>
    <row r="34" spans="1:3" x14ac:dyDescent="0.25">
      <c r="A34" s="86">
        <v>67</v>
      </c>
      <c r="B34" s="89">
        <v>16.7</v>
      </c>
      <c r="C34" s="89">
        <v>3.2</v>
      </c>
    </row>
    <row r="35" spans="1:3" x14ac:dyDescent="0.25">
      <c r="A35" s="86">
        <v>68</v>
      </c>
      <c r="B35" s="89">
        <v>16</v>
      </c>
      <c r="C35" s="89">
        <v>3.2</v>
      </c>
    </row>
    <row r="36" spans="1:3" x14ac:dyDescent="0.25">
      <c r="A36" s="86">
        <v>69</v>
      </c>
      <c r="B36" s="89">
        <v>15.4</v>
      </c>
      <c r="C36" s="89">
        <v>3.2</v>
      </c>
    </row>
    <row r="37" spans="1:3" x14ac:dyDescent="0.25">
      <c r="A37" s="86">
        <v>70</v>
      </c>
      <c r="B37" s="89">
        <v>14.7</v>
      </c>
      <c r="C37" s="89">
        <v>3.1</v>
      </c>
    </row>
    <row r="38" spans="1:3" x14ac:dyDescent="0.25">
      <c r="A38" s="86">
        <v>71</v>
      </c>
      <c r="B38" s="89">
        <v>14.1</v>
      </c>
      <c r="C38" s="89">
        <v>3.1</v>
      </c>
    </row>
    <row r="39" spans="1:3" x14ac:dyDescent="0.25">
      <c r="A39" s="86">
        <v>72</v>
      </c>
      <c r="B39" s="89">
        <v>13.4</v>
      </c>
      <c r="C39" s="89">
        <v>3.1</v>
      </c>
    </row>
    <row r="40" spans="1:3" x14ac:dyDescent="0.25">
      <c r="A40" s="86">
        <v>73</v>
      </c>
      <c r="B40" s="89">
        <v>12.8</v>
      </c>
      <c r="C40" s="89">
        <v>3</v>
      </c>
    </row>
    <row r="41" spans="1:3" x14ac:dyDescent="0.25">
      <c r="A41" s="86">
        <v>74</v>
      </c>
      <c r="B41" s="89">
        <v>12.1</v>
      </c>
      <c r="C41" s="89">
        <v>2.9</v>
      </c>
    </row>
    <row r="42" spans="1:3" x14ac:dyDescent="0.25">
      <c r="A42" s="86">
        <v>75</v>
      </c>
      <c r="B42" s="89">
        <v>11.5</v>
      </c>
      <c r="C42" s="89">
        <v>2.7</v>
      </c>
    </row>
    <row r="43" spans="1:3" x14ac:dyDescent="0.25">
      <c r="A43" s="86">
        <v>76</v>
      </c>
      <c r="B43" s="89">
        <v>10.9</v>
      </c>
      <c r="C43" s="89">
        <v>2.7</v>
      </c>
    </row>
    <row r="44" spans="1:3" x14ac:dyDescent="0.25">
      <c r="A44" s="86">
        <v>77</v>
      </c>
      <c r="B44" s="89">
        <v>10.199999999999999</v>
      </c>
      <c r="C44" s="89">
        <v>2.6</v>
      </c>
    </row>
    <row r="45" spans="1:3" x14ac:dyDescent="0.25">
      <c r="A45" s="86">
        <v>78</v>
      </c>
      <c r="B45" s="89">
        <v>9.6</v>
      </c>
      <c r="C45" s="89">
        <v>2.6</v>
      </c>
    </row>
    <row r="46" spans="1:3" x14ac:dyDescent="0.25">
      <c r="A46" s="86">
        <v>79</v>
      </c>
      <c r="B46" s="89">
        <v>9</v>
      </c>
      <c r="C46" s="89">
        <v>2.4</v>
      </c>
    </row>
    <row r="47" spans="1:3" x14ac:dyDescent="0.25">
      <c r="A47" s="86">
        <v>80</v>
      </c>
      <c r="B47" s="89">
        <v>8.5</v>
      </c>
      <c r="C47" s="89">
        <v>2.1</v>
      </c>
    </row>
    <row r="48" spans="1:3" x14ac:dyDescent="0.25">
      <c r="A48" s="86">
        <v>81</v>
      </c>
      <c r="B48" s="89">
        <v>7.9</v>
      </c>
      <c r="C48" s="89">
        <v>2.1</v>
      </c>
    </row>
    <row r="49" spans="1:3" x14ac:dyDescent="0.25">
      <c r="A49" s="86">
        <v>82</v>
      </c>
      <c r="B49" s="89">
        <v>7.4</v>
      </c>
      <c r="C49" s="89">
        <v>2</v>
      </c>
    </row>
    <row r="50" spans="1:3" x14ac:dyDescent="0.25">
      <c r="A50" s="86">
        <v>83</v>
      </c>
      <c r="B50" s="89">
        <v>6.9</v>
      </c>
      <c r="C50" s="89">
        <v>2</v>
      </c>
    </row>
    <row r="51" spans="1:3" x14ac:dyDescent="0.25">
      <c r="A51" s="86">
        <v>84</v>
      </c>
      <c r="B51" s="89">
        <v>6.4</v>
      </c>
      <c r="C51" s="89">
        <v>1.7</v>
      </c>
    </row>
    <row r="52" spans="1:3" x14ac:dyDescent="0.25">
      <c r="A52" s="86">
        <v>85</v>
      </c>
      <c r="B52" s="89">
        <v>5.9</v>
      </c>
      <c r="C52" s="89">
        <v>1.4</v>
      </c>
    </row>
    <row r="53" spans="1:3" x14ac:dyDescent="0.25">
      <c r="A53" s="86">
        <v>86</v>
      </c>
      <c r="B53" s="89">
        <v>5.4</v>
      </c>
      <c r="C53" s="89">
        <v>1.4</v>
      </c>
    </row>
    <row r="54" spans="1:3" x14ac:dyDescent="0.25">
      <c r="A54" s="86">
        <v>87</v>
      </c>
      <c r="B54" s="89">
        <v>5</v>
      </c>
      <c r="C54" s="89">
        <v>1.3</v>
      </c>
    </row>
    <row r="55" spans="1:3" x14ac:dyDescent="0.25">
      <c r="A55" s="86">
        <v>88</v>
      </c>
      <c r="B55" s="89">
        <v>4.5999999999999996</v>
      </c>
      <c r="C55" s="89">
        <v>1.3</v>
      </c>
    </row>
    <row r="56" spans="1:3" x14ac:dyDescent="0.25">
      <c r="A56" s="86">
        <v>89</v>
      </c>
      <c r="B56" s="89">
        <v>4.2</v>
      </c>
      <c r="C56" s="89">
        <v>1</v>
      </c>
    </row>
    <row r="57" spans="1:3" x14ac:dyDescent="0.25">
      <c r="A57" s="86">
        <v>90</v>
      </c>
      <c r="B57" s="89">
        <v>3.9</v>
      </c>
      <c r="C57" s="89">
        <v>0.8</v>
      </c>
    </row>
    <row r="58" spans="1:3" x14ac:dyDescent="0.25">
      <c r="A58" s="86">
        <v>91</v>
      </c>
      <c r="B58" s="89">
        <v>3.6</v>
      </c>
      <c r="C58" s="89">
        <v>0.7</v>
      </c>
    </row>
    <row r="59" spans="1:3" x14ac:dyDescent="0.25">
      <c r="A59" s="86">
        <v>92</v>
      </c>
      <c r="B59" s="89">
        <v>3.3</v>
      </c>
      <c r="C59" s="89">
        <v>0.7</v>
      </c>
    </row>
    <row r="60" spans="1:3" x14ac:dyDescent="0.25">
      <c r="A60" s="86">
        <v>93</v>
      </c>
      <c r="B60" s="89">
        <v>3</v>
      </c>
      <c r="C60" s="89">
        <v>0.6</v>
      </c>
    </row>
    <row r="61" spans="1:3" x14ac:dyDescent="0.25">
      <c r="A61" s="86">
        <v>94</v>
      </c>
      <c r="B61" s="89">
        <v>2.8</v>
      </c>
      <c r="C61" s="89">
        <v>0.6</v>
      </c>
    </row>
    <row r="62" spans="1:3" x14ac:dyDescent="0.25">
      <c r="A62" s="86">
        <v>95</v>
      </c>
      <c r="B62" s="89">
        <v>2.6</v>
      </c>
      <c r="C62" s="89">
        <v>0.6</v>
      </c>
    </row>
    <row r="63" spans="1:3" x14ac:dyDescent="0.25">
      <c r="A63" s="86">
        <v>96</v>
      </c>
      <c r="B63" s="89">
        <v>2.4</v>
      </c>
      <c r="C63" s="89">
        <v>0.5</v>
      </c>
    </row>
    <row r="64" spans="1:3" x14ac:dyDescent="0.25">
      <c r="A64" s="86">
        <v>97</v>
      </c>
      <c r="B64" s="89">
        <v>2.2000000000000002</v>
      </c>
      <c r="C64" s="89">
        <v>0.5</v>
      </c>
    </row>
    <row r="65" spans="1:3" x14ac:dyDescent="0.25">
      <c r="A65" s="86">
        <v>98</v>
      </c>
      <c r="B65" s="89">
        <v>2.1</v>
      </c>
      <c r="C65" s="89">
        <v>0.4</v>
      </c>
    </row>
    <row r="66" spans="1:3" x14ac:dyDescent="0.25">
      <c r="A66" s="86">
        <v>99</v>
      </c>
      <c r="B66" s="89">
        <v>2</v>
      </c>
      <c r="C66" s="89">
        <v>0.4</v>
      </c>
    </row>
  </sheetData>
  <sheetProtection algorithmName="SHA-512" hashValue="4fLTAbL9VlTiQ9z1w0pOwgp9QFcjzBHDR5cpFxGIcpr6K3vhr5OuT7h0xqfu9JEnuHni91DzV86q6dshfNGxfA==" saltValue="3nvzCP1fZfodJzgcMRpX2w==" spinCount="100000" sheet="1" objects="1" scenarios="1"/>
  <conditionalFormatting sqref="A6:A21">
    <cfRule type="expression" dxfId="297" priority="9" stopIfTrue="1">
      <formula>MOD(ROW(),2)=0</formula>
    </cfRule>
    <cfRule type="expression" dxfId="296" priority="10" stopIfTrue="1">
      <formula>MOD(ROW(),2)&lt;&gt;0</formula>
    </cfRule>
  </conditionalFormatting>
  <conditionalFormatting sqref="A26:A66">
    <cfRule type="expression" dxfId="295" priority="23" stopIfTrue="1">
      <formula>MOD(ROW(),2)=0</formula>
    </cfRule>
    <cfRule type="expression" dxfId="294" priority="24" stopIfTrue="1">
      <formula>MOD(ROW(),2)&lt;&gt;0</formula>
    </cfRule>
  </conditionalFormatting>
  <conditionalFormatting sqref="B6:C21">
    <cfRule type="expression" dxfId="293" priority="1" stopIfTrue="1">
      <formula>MOD(ROW(),2)=0</formula>
    </cfRule>
    <cfRule type="expression" dxfId="292" priority="2" stopIfTrue="1">
      <formula>MOD(ROW(),2)&lt;&gt;0</formula>
    </cfRule>
  </conditionalFormatting>
  <conditionalFormatting sqref="B26:C66">
    <cfRule type="expression" dxfId="291" priority="17" stopIfTrue="1">
      <formula>MOD(ROW(),2)=0</formula>
    </cfRule>
    <cfRule type="expression" dxfId="290" priority="18" stopIfTrue="1">
      <formula>MOD(ROW(),2)&lt;&gt;0</formula>
    </cfRule>
  </conditionalFormatting>
  <pageMargins left="0.7" right="0.7" top="0.75" bottom="0.75" header="0.3" footer="0.3"/>
  <pageSetup paperSize="9" orientation="portrait" horizontalDpi="1200" verticalDpi="1200" r:id="rId1"/>
  <headerFooter>
    <oddHeader>&amp;L&amp;Z&amp;F  [&amp;A]</oddHeader>
    <oddFooter>&amp;LPage &amp;P of &amp;N&amp;R&amp;T &amp;D</odd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codeName="Sheet7"/>
  <dimension ref="A1:L66"/>
  <sheetViews>
    <sheetView showGridLines="0" zoomScale="85" zoomScaleNormal="85" workbookViewId="0">
      <selection activeCell="I26" sqref="I26"/>
    </sheetView>
  </sheetViews>
  <sheetFormatPr defaultColWidth="10" defaultRowHeight="12.5" x14ac:dyDescent="0.25"/>
  <cols>
    <col min="1" max="1" width="31.54296875" style="27" customWidth="1"/>
    <col min="2" max="2" width="22.54296875" style="27" customWidth="1"/>
    <col min="3" max="3" width="10.1796875" style="27" customWidth="1"/>
    <col min="4" max="16384" width="10" style="27"/>
  </cols>
  <sheetData>
    <row r="1" spans="1:12" ht="20" x14ac:dyDescent="0.4">
      <c r="A1" s="39" t="s">
        <v>0</v>
      </c>
      <c r="B1" s="40"/>
      <c r="C1" s="40"/>
      <c r="D1" s="40"/>
      <c r="E1" s="40"/>
      <c r="F1" s="40"/>
      <c r="G1" s="40"/>
      <c r="H1" s="40"/>
      <c r="I1" s="40"/>
      <c r="L1" s="84"/>
    </row>
    <row r="2" spans="1:12" ht="15.5" x14ac:dyDescent="0.35">
      <c r="A2" s="41" t="str">
        <f>IF(title="&gt; Enter workbook title here","Enter workbook title in Cover sheet",title)</f>
        <v>Police_EW - Consolidated Factor Spreadsheet</v>
      </c>
      <c r="B2" s="42"/>
      <c r="C2" s="42"/>
      <c r="D2" s="42"/>
      <c r="E2" s="42"/>
      <c r="F2" s="42"/>
      <c r="G2" s="42"/>
      <c r="H2" s="42"/>
      <c r="I2" s="42"/>
    </row>
    <row r="3" spans="1:12" ht="15.5" x14ac:dyDescent="0.35">
      <c r="A3" s="43" t="str">
        <f>TABLE_FACTOR_TYPE_1&amp;" - x-"&amp;TABLE_SERIES_NUMBER_1</f>
        <v>Triv Comm - x-503</v>
      </c>
      <c r="B3" s="42"/>
      <c r="C3" s="42"/>
      <c r="D3" s="42"/>
      <c r="E3" s="42"/>
      <c r="F3" s="42"/>
      <c r="G3" s="42"/>
      <c r="H3" s="42"/>
      <c r="I3" s="42"/>
    </row>
    <row r="6" spans="1:12" ht="13" x14ac:dyDescent="0.3">
      <c r="A6" s="78" t="s">
        <v>610</v>
      </c>
      <c r="B6" s="73" t="s">
        <v>611</v>
      </c>
      <c r="C6" s="73"/>
    </row>
    <row r="7" spans="1:12" x14ac:dyDescent="0.25">
      <c r="A7" s="79" t="s">
        <v>274</v>
      </c>
      <c r="B7" s="74" t="s">
        <v>72</v>
      </c>
      <c r="C7" s="74"/>
    </row>
    <row r="8" spans="1:12" x14ac:dyDescent="0.25">
      <c r="A8" s="79" t="s">
        <v>275</v>
      </c>
      <c r="B8" s="74" t="s">
        <v>504</v>
      </c>
      <c r="C8" s="74"/>
    </row>
    <row r="9" spans="1:12" x14ac:dyDescent="0.25">
      <c r="A9" s="79" t="s">
        <v>276</v>
      </c>
      <c r="B9" s="74" t="s">
        <v>495</v>
      </c>
      <c r="C9" s="74"/>
    </row>
    <row r="10" spans="1:12" ht="119.75" customHeight="1" x14ac:dyDescent="0.25">
      <c r="A10" s="79" t="s">
        <v>6</v>
      </c>
      <c r="B10" s="74" t="s">
        <v>505</v>
      </c>
      <c r="C10" s="74"/>
    </row>
    <row r="11" spans="1:12" x14ac:dyDescent="0.25">
      <c r="A11" s="79" t="s">
        <v>277</v>
      </c>
      <c r="B11" s="74" t="s">
        <v>424</v>
      </c>
      <c r="C11" s="74"/>
    </row>
    <row r="12" spans="1:12" x14ac:dyDescent="0.25">
      <c r="A12" s="79" t="s">
        <v>278</v>
      </c>
      <c r="B12" s="74" t="s">
        <v>497</v>
      </c>
      <c r="C12" s="74"/>
    </row>
    <row r="13" spans="1:12" x14ac:dyDescent="0.25">
      <c r="A13" s="79" t="s">
        <v>618</v>
      </c>
      <c r="B13" s="74">
        <v>0</v>
      </c>
      <c r="C13" s="74"/>
    </row>
    <row r="14" spans="1:12" x14ac:dyDescent="0.25">
      <c r="A14" s="79" t="s">
        <v>280</v>
      </c>
      <c r="B14" s="74">
        <v>503</v>
      </c>
      <c r="C14" s="74"/>
    </row>
    <row r="15" spans="1:12" x14ac:dyDescent="0.25">
      <c r="A15" s="79" t="s">
        <v>621</v>
      </c>
      <c r="B15" s="74">
        <v>503</v>
      </c>
      <c r="C15" s="74"/>
    </row>
    <row r="16" spans="1:12" x14ac:dyDescent="0.25">
      <c r="A16" s="79" t="s">
        <v>282</v>
      </c>
      <c r="B16" s="74" t="s">
        <v>507</v>
      </c>
      <c r="C16" s="74"/>
    </row>
    <row r="17" spans="1:3" x14ac:dyDescent="0.25">
      <c r="A17" s="79" t="s">
        <v>693</v>
      </c>
      <c r="B17" s="180"/>
      <c r="C17" s="180"/>
    </row>
    <row r="18" spans="1:3" x14ac:dyDescent="0.25">
      <c r="A18" s="79" t="s">
        <v>284</v>
      </c>
      <c r="B18" s="181">
        <v>45135</v>
      </c>
      <c r="C18" s="181"/>
    </row>
    <row r="19" spans="1:3" x14ac:dyDescent="0.25">
      <c r="A19" s="79" t="s">
        <v>285</v>
      </c>
      <c r="B19" s="181">
        <v>45135</v>
      </c>
      <c r="C19" s="181"/>
    </row>
    <row r="20" spans="1:3" x14ac:dyDescent="0.25">
      <c r="A20" s="79" t="s">
        <v>286</v>
      </c>
      <c r="B20" s="74" t="s">
        <v>294</v>
      </c>
      <c r="C20" s="74"/>
    </row>
    <row r="21" spans="1:3" x14ac:dyDescent="0.25">
      <c r="A21" s="79" t="s">
        <v>287</v>
      </c>
      <c r="B21" s="74" t="s">
        <v>295</v>
      </c>
      <c r="C21" s="74"/>
    </row>
    <row r="23" spans="1:3" x14ac:dyDescent="0.25">
      <c r="B23" s="84" t="str">
        <f>HYPERLINK("#'Factor List'!A1","Back to Factor List")</f>
        <v>Back to Factor List</v>
      </c>
    </row>
    <row r="24" spans="1:3" x14ac:dyDescent="0.25">
      <c r="B24" s="84" t="str">
        <f>HYPERLINK("#'Assumptions'!A1","Assumptions")</f>
        <v>Assumptions</v>
      </c>
    </row>
    <row r="26" spans="1:3" ht="26" x14ac:dyDescent="0.25">
      <c r="A26" s="85" t="s">
        <v>694</v>
      </c>
      <c r="B26" s="85" t="s">
        <v>731</v>
      </c>
    </row>
    <row r="27" spans="1:3" x14ac:dyDescent="0.25">
      <c r="A27" s="86">
        <v>60</v>
      </c>
      <c r="B27" s="105">
        <v>21.6</v>
      </c>
    </row>
    <row r="28" spans="1:3" x14ac:dyDescent="0.25">
      <c r="A28" s="86">
        <v>61</v>
      </c>
      <c r="B28" s="105">
        <v>20.9</v>
      </c>
    </row>
    <row r="29" spans="1:3" x14ac:dyDescent="0.25">
      <c r="A29" s="86">
        <v>62</v>
      </c>
      <c r="B29" s="105">
        <v>20.3</v>
      </c>
    </row>
    <row r="30" spans="1:3" x14ac:dyDescent="0.25">
      <c r="A30" s="86">
        <v>63</v>
      </c>
      <c r="B30" s="105">
        <v>19.7</v>
      </c>
    </row>
    <row r="31" spans="1:3" x14ac:dyDescent="0.25">
      <c r="A31" s="86">
        <v>64</v>
      </c>
      <c r="B31" s="105">
        <v>19</v>
      </c>
    </row>
    <row r="32" spans="1:3" x14ac:dyDescent="0.25">
      <c r="A32" s="86">
        <v>65</v>
      </c>
      <c r="B32" s="105">
        <v>18.399999999999999</v>
      </c>
    </row>
    <row r="33" spans="1:2" x14ac:dyDescent="0.25">
      <c r="A33" s="86">
        <v>66</v>
      </c>
      <c r="B33" s="105">
        <v>17.8</v>
      </c>
    </row>
    <row r="34" spans="1:2" x14ac:dyDescent="0.25">
      <c r="A34" s="86">
        <v>67</v>
      </c>
      <c r="B34" s="105">
        <v>17.100000000000001</v>
      </c>
    </row>
    <row r="35" spans="1:2" x14ac:dyDescent="0.25">
      <c r="A35" s="86">
        <v>68</v>
      </c>
      <c r="B35" s="105">
        <v>16.5</v>
      </c>
    </row>
    <row r="36" spans="1:2" x14ac:dyDescent="0.25">
      <c r="A36" s="86">
        <v>69</v>
      </c>
      <c r="B36" s="105">
        <v>15.8</v>
      </c>
    </row>
    <row r="37" spans="1:2" x14ac:dyDescent="0.25">
      <c r="A37" s="86">
        <v>70</v>
      </c>
      <c r="B37" s="105">
        <v>15.1</v>
      </c>
    </row>
    <row r="38" spans="1:2" x14ac:dyDescent="0.25">
      <c r="A38" s="86">
        <v>71</v>
      </c>
      <c r="B38" s="105">
        <v>14.5</v>
      </c>
    </row>
    <row r="39" spans="1:2" x14ac:dyDescent="0.25">
      <c r="A39" s="86">
        <v>72</v>
      </c>
      <c r="B39" s="105">
        <v>13.8</v>
      </c>
    </row>
    <row r="40" spans="1:2" x14ac:dyDescent="0.25">
      <c r="A40" s="86">
        <v>73</v>
      </c>
      <c r="B40" s="105">
        <v>13.2</v>
      </c>
    </row>
    <row r="41" spans="1:2" x14ac:dyDescent="0.25">
      <c r="A41" s="86">
        <v>74</v>
      </c>
      <c r="B41" s="105">
        <v>12.5</v>
      </c>
    </row>
    <row r="42" spans="1:2" x14ac:dyDescent="0.25">
      <c r="A42" s="86">
        <v>75</v>
      </c>
      <c r="B42" s="105">
        <v>11.9</v>
      </c>
    </row>
    <row r="43" spans="1:2" x14ac:dyDescent="0.25">
      <c r="A43" s="86">
        <v>76</v>
      </c>
      <c r="B43" s="105">
        <v>11.2</v>
      </c>
    </row>
    <row r="44" spans="1:2" x14ac:dyDescent="0.25">
      <c r="A44" s="86">
        <v>77</v>
      </c>
      <c r="B44" s="105">
        <v>10.6</v>
      </c>
    </row>
    <row r="45" spans="1:2" x14ac:dyDescent="0.25">
      <c r="A45" s="86">
        <v>78</v>
      </c>
      <c r="B45" s="105">
        <v>10</v>
      </c>
    </row>
    <row r="46" spans="1:2" x14ac:dyDescent="0.25">
      <c r="A46" s="86">
        <v>79</v>
      </c>
      <c r="B46" s="105">
        <v>9.4</v>
      </c>
    </row>
    <row r="47" spans="1:2" x14ac:dyDescent="0.25">
      <c r="A47" s="86">
        <v>80</v>
      </c>
      <c r="B47" s="105">
        <v>8.8000000000000007</v>
      </c>
    </row>
    <row r="48" spans="1:2" x14ac:dyDescent="0.25">
      <c r="A48" s="86">
        <v>81</v>
      </c>
      <c r="B48" s="105">
        <v>8.1999999999999993</v>
      </c>
    </row>
    <row r="49" spans="1:2" x14ac:dyDescent="0.25">
      <c r="A49" s="86">
        <v>82</v>
      </c>
      <c r="B49" s="105">
        <v>7.6</v>
      </c>
    </row>
    <row r="50" spans="1:2" x14ac:dyDescent="0.25">
      <c r="A50" s="86">
        <v>83</v>
      </c>
      <c r="B50" s="105">
        <v>7.1</v>
      </c>
    </row>
    <row r="51" spans="1:2" x14ac:dyDescent="0.25">
      <c r="A51" s="86">
        <v>84</v>
      </c>
      <c r="B51" s="105">
        <v>6.6</v>
      </c>
    </row>
    <row r="52" spans="1:2" x14ac:dyDescent="0.25">
      <c r="A52" s="86">
        <v>85</v>
      </c>
      <c r="B52" s="105">
        <v>6.1</v>
      </c>
    </row>
    <row r="53" spans="1:2" x14ac:dyDescent="0.25">
      <c r="A53" s="86">
        <v>86</v>
      </c>
      <c r="B53" s="105">
        <v>5.6</v>
      </c>
    </row>
    <row r="54" spans="1:2" x14ac:dyDescent="0.25">
      <c r="A54" s="86">
        <v>87</v>
      </c>
      <c r="B54" s="105">
        <v>5.0999999999999996</v>
      </c>
    </row>
    <row r="55" spans="1:2" x14ac:dyDescent="0.25">
      <c r="A55" s="86">
        <v>88</v>
      </c>
      <c r="B55" s="105">
        <v>4.7</v>
      </c>
    </row>
    <row r="56" spans="1:2" x14ac:dyDescent="0.25">
      <c r="A56" s="86">
        <v>89</v>
      </c>
      <c r="B56" s="105">
        <v>4.3</v>
      </c>
    </row>
    <row r="57" spans="1:2" x14ac:dyDescent="0.25">
      <c r="A57" s="86">
        <v>90</v>
      </c>
      <c r="B57" s="105">
        <v>4</v>
      </c>
    </row>
    <row r="58" spans="1:2" x14ac:dyDescent="0.25">
      <c r="A58" s="86">
        <v>91</v>
      </c>
      <c r="B58" s="105">
        <v>3.7</v>
      </c>
    </row>
    <row r="59" spans="1:2" x14ac:dyDescent="0.25">
      <c r="A59" s="86">
        <v>92</v>
      </c>
      <c r="B59" s="105">
        <v>3.4</v>
      </c>
    </row>
    <row r="60" spans="1:2" x14ac:dyDescent="0.25">
      <c r="A60" s="86">
        <v>93</v>
      </c>
      <c r="B60" s="105">
        <v>3.1</v>
      </c>
    </row>
    <row r="61" spans="1:2" x14ac:dyDescent="0.25">
      <c r="A61" s="86">
        <v>94</v>
      </c>
      <c r="B61" s="105">
        <v>2.8</v>
      </c>
    </row>
    <row r="62" spans="1:2" x14ac:dyDescent="0.25">
      <c r="A62" s="86">
        <v>95</v>
      </c>
      <c r="B62" s="105">
        <v>2.6</v>
      </c>
    </row>
    <row r="63" spans="1:2" x14ac:dyDescent="0.25">
      <c r="A63" s="86">
        <v>96</v>
      </c>
      <c r="B63" s="105">
        <v>2.4</v>
      </c>
    </row>
    <row r="64" spans="1:2" x14ac:dyDescent="0.25">
      <c r="A64" s="86">
        <v>97</v>
      </c>
      <c r="B64" s="105">
        <v>2.2000000000000002</v>
      </c>
    </row>
    <row r="65" spans="1:2" x14ac:dyDescent="0.25">
      <c r="A65" s="86">
        <v>98</v>
      </c>
      <c r="B65" s="105">
        <v>2.1</v>
      </c>
    </row>
    <row r="66" spans="1:2" x14ac:dyDescent="0.25">
      <c r="A66" s="86">
        <v>99</v>
      </c>
      <c r="B66" s="105">
        <v>2</v>
      </c>
    </row>
  </sheetData>
  <sheetProtection algorithmName="SHA-512" hashValue="Nogy5YzmqRXOsbG6UJ+PMffkPtFX7L0oQsHhC80+3WcrG242JbqUxiENu68CpY9FMkQi1IEbRo0znxxuARm6rA==" saltValue="zDZCX44V9j13z5KDx7B6sQ==" spinCount="100000" sheet="1" objects="1" scenarios="1"/>
  <conditionalFormatting sqref="A6:A21">
    <cfRule type="expression" dxfId="289" priority="9" stopIfTrue="1">
      <formula>MOD(ROW(),2)=0</formula>
    </cfRule>
    <cfRule type="expression" dxfId="288" priority="10" stopIfTrue="1">
      <formula>MOD(ROW(),2)&lt;&gt;0</formula>
    </cfRule>
  </conditionalFormatting>
  <conditionalFormatting sqref="A26:A66">
    <cfRule type="expression" dxfId="287" priority="27" stopIfTrue="1">
      <formula>MOD(ROW(),2)=0</formula>
    </cfRule>
    <cfRule type="expression" dxfId="286" priority="28" stopIfTrue="1">
      <formula>MOD(ROW(),2)&lt;&gt;0</formula>
    </cfRule>
  </conditionalFormatting>
  <conditionalFormatting sqref="B26:B66">
    <cfRule type="expression" dxfId="285" priority="19" stopIfTrue="1">
      <formula>MOD(ROW(),2)=0</formula>
    </cfRule>
    <cfRule type="expression" dxfId="284" priority="20" stopIfTrue="1">
      <formula>MOD(ROW(),2)&lt;&gt;0</formula>
    </cfRule>
  </conditionalFormatting>
  <conditionalFormatting sqref="B6:C21">
    <cfRule type="expression" dxfId="283" priority="1" stopIfTrue="1">
      <formula>MOD(ROW(),2)=0</formula>
    </cfRule>
    <cfRule type="expression" dxfId="282" priority="2" stopIfTrue="1">
      <formula>MOD(ROW(),2)&lt;&gt;0</formula>
    </cfRule>
  </conditionalFormatting>
  <pageMargins left="0.7" right="0.7" top="0.75" bottom="0.75" header="0.3" footer="0.3"/>
  <pageSetup paperSize="9" orientation="portrait" horizontalDpi="1200" verticalDpi="1200" r:id="rId1"/>
  <headerFooter>
    <oddHeader>&amp;L&amp;Z&amp;F  [&amp;A]</oddHeader>
    <oddFooter>&amp;LPage &amp;P of &amp;N&amp;R&amp;T &amp;D</odd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codeName="Sheet8"/>
  <dimension ref="A1:M46"/>
  <sheetViews>
    <sheetView showGridLines="0" zoomScale="85" zoomScaleNormal="85" workbookViewId="0">
      <selection activeCell="B23" sqref="B23"/>
    </sheetView>
  </sheetViews>
  <sheetFormatPr defaultColWidth="10" defaultRowHeight="12.5" x14ac:dyDescent="0.25"/>
  <cols>
    <col min="1" max="1" width="31.54296875" style="27" customWidth="1"/>
    <col min="2" max="13" width="22.54296875" style="27" customWidth="1"/>
    <col min="14" max="16384" width="10" style="27"/>
  </cols>
  <sheetData>
    <row r="1" spans="1:13" ht="20" x14ac:dyDescent="0.4">
      <c r="A1" s="39" t="s">
        <v>0</v>
      </c>
      <c r="B1" s="40"/>
      <c r="C1" s="40"/>
      <c r="D1" s="40"/>
      <c r="E1" s="40"/>
      <c r="F1" s="40"/>
      <c r="G1" s="40"/>
      <c r="H1" s="40"/>
      <c r="I1" s="40"/>
      <c r="L1" s="84"/>
    </row>
    <row r="2" spans="1:13" ht="15.5" x14ac:dyDescent="0.35">
      <c r="A2" s="41" t="str">
        <f>IF(title="&gt; Enter workbook title here","Enter workbook title in Cover sheet",title)</f>
        <v>Police_EW - Consolidated Factor Spreadsheet</v>
      </c>
      <c r="B2" s="42"/>
      <c r="C2" s="42"/>
      <c r="D2" s="42"/>
      <c r="E2" s="42"/>
      <c r="F2" s="42"/>
      <c r="G2" s="42"/>
      <c r="H2" s="42"/>
      <c r="I2" s="42"/>
    </row>
    <row r="3" spans="1:13" ht="15.5" x14ac:dyDescent="0.35">
      <c r="A3" s="43" t="str">
        <f>TABLE_FACTOR_TYPE_1&amp;" - x-"&amp;TABLE_SERIES_NUMBER_1</f>
        <v>Inverse Comm - x-504</v>
      </c>
      <c r="B3" s="42"/>
      <c r="C3" s="42"/>
      <c r="D3" s="42"/>
      <c r="E3" s="42"/>
      <c r="F3" s="42"/>
      <c r="G3" s="42"/>
      <c r="H3" s="42"/>
      <c r="I3" s="42"/>
    </row>
    <row r="6" spans="1:13" ht="13" x14ac:dyDescent="0.3">
      <c r="A6" s="78" t="s">
        <v>610</v>
      </c>
      <c r="B6" s="73" t="s">
        <v>611</v>
      </c>
      <c r="C6" s="73"/>
      <c r="D6" s="172"/>
      <c r="E6" s="172"/>
      <c r="F6" s="172"/>
      <c r="G6" s="172"/>
      <c r="H6" s="172"/>
      <c r="I6" s="172"/>
      <c r="J6" s="172"/>
      <c r="K6" s="172"/>
      <c r="L6" s="172"/>
      <c r="M6" s="172"/>
    </row>
    <row r="7" spans="1:13" x14ac:dyDescent="0.25">
      <c r="A7" s="79" t="s">
        <v>274</v>
      </c>
      <c r="B7" s="74" t="s">
        <v>72</v>
      </c>
      <c r="C7" s="74"/>
      <c r="D7" s="172"/>
      <c r="E7" s="172"/>
      <c r="F7" s="172"/>
      <c r="G7" s="172"/>
      <c r="H7" s="172"/>
      <c r="I7" s="172"/>
      <c r="J7" s="172"/>
      <c r="K7" s="172"/>
      <c r="L7" s="172"/>
      <c r="M7" s="172"/>
    </row>
    <row r="8" spans="1:13" x14ac:dyDescent="0.25">
      <c r="A8" s="79" t="s">
        <v>275</v>
      </c>
      <c r="B8" s="74">
        <v>2006</v>
      </c>
      <c r="C8" s="74"/>
      <c r="D8" s="172"/>
      <c r="E8" s="172"/>
      <c r="F8" s="172"/>
      <c r="G8" s="172"/>
      <c r="H8" s="172"/>
      <c r="I8" s="172"/>
      <c r="J8" s="172"/>
      <c r="K8" s="172"/>
      <c r="L8" s="172"/>
      <c r="M8" s="172"/>
    </row>
    <row r="9" spans="1:13" x14ac:dyDescent="0.25">
      <c r="A9" s="79" t="s">
        <v>276</v>
      </c>
      <c r="B9" s="74" t="s">
        <v>508</v>
      </c>
      <c r="C9" s="74"/>
      <c r="D9" s="172"/>
      <c r="E9" s="172"/>
      <c r="F9" s="172"/>
      <c r="G9" s="172"/>
      <c r="H9" s="172"/>
      <c r="I9" s="172"/>
      <c r="J9" s="172"/>
      <c r="K9" s="172"/>
      <c r="L9" s="172"/>
      <c r="M9" s="172"/>
    </row>
    <row r="10" spans="1:13" ht="12.65" customHeight="1" x14ac:dyDescent="0.25">
      <c r="A10" s="79" t="s">
        <v>6</v>
      </c>
      <c r="B10" s="74" t="s">
        <v>509</v>
      </c>
      <c r="C10" s="74"/>
      <c r="D10" s="172"/>
      <c r="E10" s="172"/>
      <c r="F10" s="172"/>
      <c r="G10" s="172"/>
      <c r="H10" s="172"/>
      <c r="I10" s="172"/>
      <c r="J10" s="172"/>
      <c r="K10" s="172"/>
      <c r="L10" s="172"/>
      <c r="M10" s="172"/>
    </row>
    <row r="11" spans="1:13" x14ac:dyDescent="0.25">
      <c r="A11" s="79" t="s">
        <v>277</v>
      </c>
      <c r="B11" s="74" t="s">
        <v>424</v>
      </c>
      <c r="C11" s="74"/>
      <c r="D11" s="172"/>
      <c r="E11" s="172"/>
      <c r="F11" s="172"/>
      <c r="G11" s="172"/>
      <c r="H11" s="172"/>
      <c r="I11" s="172"/>
      <c r="J11" s="172"/>
      <c r="K11" s="172"/>
      <c r="L11" s="172"/>
      <c r="M11" s="172"/>
    </row>
    <row r="12" spans="1:13" x14ac:dyDescent="0.25">
      <c r="A12" s="79" t="s">
        <v>278</v>
      </c>
      <c r="B12" s="74" t="s">
        <v>510</v>
      </c>
      <c r="C12" s="74"/>
      <c r="D12" s="172"/>
      <c r="E12" s="172"/>
      <c r="F12" s="172"/>
      <c r="G12" s="172"/>
      <c r="H12" s="172"/>
      <c r="I12" s="172"/>
      <c r="J12" s="172"/>
      <c r="K12" s="172"/>
      <c r="L12" s="172"/>
      <c r="M12" s="172"/>
    </row>
    <row r="13" spans="1:13" x14ac:dyDescent="0.25">
      <c r="A13" s="79" t="s">
        <v>618</v>
      </c>
      <c r="B13" s="74">
        <v>1</v>
      </c>
      <c r="C13" s="74"/>
      <c r="D13" s="172"/>
      <c r="E13" s="172"/>
      <c r="F13" s="172"/>
      <c r="G13" s="172"/>
      <c r="H13" s="172"/>
      <c r="I13" s="172"/>
      <c r="J13" s="172"/>
      <c r="K13" s="172"/>
      <c r="L13" s="172"/>
      <c r="M13" s="172"/>
    </row>
    <row r="14" spans="1:13" x14ac:dyDescent="0.25">
      <c r="A14" s="79" t="s">
        <v>280</v>
      </c>
      <c r="B14" s="74">
        <v>504</v>
      </c>
      <c r="C14" s="74"/>
      <c r="D14" s="172"/>
      <c r="E14" s="172"/>
      <c r="F14" s="172"/>
      <c r="G14" s="172"/>
      <c r="H14" s="172"/>
      <c r="I14" s="172"/>
      <c r="J14" s="172"/>
      <c r="K14" s="172"/>
      <c r="L14" s="172"/>
      <c r="M14" s="172"/>
    </row>
    <row r="15" spans="1:13" x14ac:dyDescent="0.25">
      <c r="A15" s="79" t="s">
        <v>621</v>
      </c>
      <c r="B15" s="74">
        <v>504</v>
      </c>
      <c r="C15" s="74"/>
      <c r="D15" s="172"/>
      <c r="E15" s="172"/>
      <c r="F15" s="172"/>
      <c r="G15" s="172"/>
      <c r="H15" s="172"/>
      <c r="I15" s="172"/>
      <c r="J15" s="172"/>
      <c r="K15" s="172"/>
      <c r="L15" s="172"/>
      <c r="M15" s="172"/>
    </row>
    <row r="16" spans="1:13" x14ac:dyDescent="0.25">
      <c r="A16" s="79" t="s">
        <v>282</v>
      </c>
      <c r="B16" s="74" t="s">
        <v>511</v>
      </c>
      <c r="C16" s="74"/>
      <c r="D16" s="172"/>
      <c r="E16" s="172"/>
      <c r="F16" s="172"/>
      <c r="G16" s="172"/>
      <c r="H16" s="172"/>
      <c r="I16" s="172"/>
      <c r="J16" s="172"/>
      <c r="K16" s="172"/>
      <c r="L16" s="172"/>
      <c r="M16" s="172"/>
    </row>
    <row r="17" spans="1:13" x14ac:dyDescent="0.25">
      <c r="A17" s="79" t="s">
        <v>693</v>
      </c>
      <c r="B17" s="180"/>
      <c r="C17" s="180"/>
      <c r="D17" s="172"/>
      <c r="E17" s="172"/>
      <c r="F17" s="172"/>
      <c r="G17" s="172"/>
      <c r="H17" s="172"/>
      <c r="I17" s="172"/>
      <c r="J17" s="172"/>
      <c r="K17" s="172"/>
      <c r="L17" s="172"/>
      <c r="M17" s="172"/>
    </row>
    <row r="18" spans="1:13" x14ac:dyDescent="0.25">
      <c r="A18" s="79" t="s">
        <v>284</v>
      </c>
      <c r="B18" s="181">
        <v>45135</v>
      </c>
      <c r="C18" s="181"/>
      <c r="D18" s="172"/>
      <c r="E18" s="172"/>
      <c r="F18" s="172"/>
      <c r="G18" s="172"/>
      <c r="H18" s="172"/>
      <c r="I18" s="172"/>
      <c r="J18" s="172"/>
      <c r="K18" s="172"/>
      <c r="L18" s="172"/>
      <c r="M18" s="172"/>
    </row>
    <row r="19" spans="1:13" x14ac:dyDescent="0.25">
      <c r="A19" s="79" t="s">
        <v>285</v>
      </c>
      <c r="B19" s="181">
        <v>45135</v>
      </c>
      <c r="C19" s="181"/>
      <c r="D19" s="172"/>
      <c r="E19" s="172"/>
      <c r="F19" s="172"/>
      <c r="G19" s="172"/>
      <c r="H19" s="172"/>
      <c r="I19" s="172"/>
      <c r="J19" s="172"/>
      <c r="K19" s="172"/>
      <c r="L19" s="172"/>
      <c r="M19" s="172"/>
    </row>
    <row r="20" spans="1:13" x14ac:dyDescent="0.25">
      <c r="A20" s="79" t="s">
        <v>286</v>
      </c>
      <c r="B20" s="74" t="s">
        <v>294</v>
      </c>
      <c r="C20" s="74"/>
      <c r="D20" s="172"/>
      <c r="E20" s="172"/>
      <c r="F20" s="172"/>
      <c r="G20" s="172"/>
      <c r="H20" s="172"/>
      <c r="I20" s="172"/>
      <c r="J20" s="172"/>
      <c r="K20" s="172"/>
      <c r="L20" s="172"/>
      <c r="M20" s="172"/>
    </row>
    <row r="21" spans="1:13" x14ac:dyDescent="0.25">
      <c r="A21" s="79" t="s">
        <v>287</v>
      </c>
      <c r="B21" s="74" t="s">
        <v>295</v>
      </c>
      <c r="C21" s="74"/>
      <c r="D21" s="172"/>
      <c r="E21" s="172"/>
      <c r="F21" s="172"/>
      <c r="G21" s="172"/>
      <c r="H21" s="172"/>
      <c r="I21" s="172"/>
      <c r="J21" s="172"/>
      <c r="K21" s="172"/>
      <c r="L21" s="172"/>
      <c r="M21" s="172"/>
    </row>
    <row r="23" spans="1:13" x14ac:dyDescent="0.25">
      <c r="B23" s="84" t="str">
        <f>HYPERLINK("#'Factor List'!A1","Back to Factor List")</f>
        <v>Back to Factor List</v>
      </c>
    </row>
    <row r="24" spans="1:13" x14ac:dyDescent="0.25">
      <c r="B24" s="84" t="str">
        <f>HYPERLINK("#'Assumptions'!A1","Assumptions")</f>
        <v>Assumptions</v>
      </c>
    </row>
    <row r="26" spans="1:13" ht="13" x14ac:dyDescent="0.25">
      <c r="A26" s="85" t="s">
        <v>727</v>
      </c>
      <c r="B26" s="85">
        <v>0</v>
      </c>
      <c r="C26" s="85">
        <v>1</v>
      </c>
      <c r="D26" s="85">
        <v>2</v>
      </c>
      <c r="E26" s="85">
        <v>3</v>
      </c>
      <c r="F26" s="85">
        <v>4</v>
      </c>
      <c r="G26" s="85">
        <v>5</v>
      </c>
      <c r="H26" s="85">
        <v>6</v>
      </c>
      <c r="I26" s="85">
        <v>7</v>
      </c>
      <c r="J26" s="85">
        <v>8</v>
      </c>
      <c r="K26" s="85">
        <v>9</v>
      </c>
      <c r="L26" s="85">
        <v>10</v>
      </c>
      <c r="M26" s="85">
        <v>11</v>
      </c>
    </row>
    <row r="27" spans="1:13" x14ac:dyDescent="0.25">
      <c r="A27" s="86">
        <v>55</v>
      </c>
      <c r="B27" s="87">
        <v>24.42</v>
      </c>
      <c r="C27" s="87">
        <v>24.37</v>
      </c>
      <c r="D27" s="87">
        <v>24.32</v>
      </c>
      <c r="E27" s="87">
        <v>24.27</v>
      </c>
      <c r="F27" s="87">
        <v>24.22</v>
      </c>
      <c r="G27" s="87">
        <v>24.17</v>
      </c>
      <c r="H27" s="87">
        <v>24.12</v>
      </c>
      <c r="I27" s="87">
        <v>24.08</v>
      </c>
      <c r="J27" s="87">
        <v>24.03</v>
      </c>
      <c r="K27" s="87">
        <v>23.98</v>
      </c>
      <c r="L27" s="87">
        <v>23.93</v>
      </c>
      <c r="M27" s="87">
        <v>23.88</v>
      </c>
    </row>
    <row r="28" spans="1:13" x14ac:dyDescent="0.25">
      <c r="A28" s="86">
        <v>56</v>
      </c>
      <c r="B28" s="87">
        <v>23.83</v>
      </c>
      <c r="C28" s="87">
        <v>23.78</v>
      </c>
      <c r="D28" s="87">
        <v>23.73</v>
      </c>
      <c r="E28" s="87">
        <v>23.68</v>
      </c>
      <c r="F28" s="87">
        <v>23.63</v>
      </c>
      <c r="G28" s="87">
        <v>23.58</v>
      </c>
      <c r="H28" s="87">
        <v>23.53</v>
      </c>
      <c r="I28" s="87">
        <v>23.49</v>
      </c>
      <c r="J28" s="87">
        <v>23.44</v>
      </c>
      <c r="K28" s="87">
        <v>23.39</v>
      </c>
      <c r="L28" s="87">
        <v>23.34</v>
      </c>
      <c r="M28" s="87">
        <v>23.29</v>
      </c>
    </row>
    <row r="29" spans="1:13" x14ac:dyDescent="0.25">
      <c r="A29" s="86">
        <v>57</v>
      </c>
      <c r="B29" s="104">
        <v>23.24</v>
      </c>
      <c r="C29" s="87">
        <v>23.19</v>
      </c>
      <c r="D29" s="87">
        <v>23.14</v>
      </c>
      <c r="E29" s="87">
        <v>23.09</v>
      </c>
      <c r="F29" s="87">
        <v>23.04</v>
      </c>
      <c r="G29" s="87">
        <v>22.99</v>
      </c>
      <c r="H29" s="87">
        <v>22.94</v>
      </c>
      <c r="I29" s="87">
        <v>22.89</v>
      </c>
      <c r="J29" s="87">
        <v>22.84</v>
      </c>
      <c r="K29" s="87">
        <v>22.79</v>
      </c>
      <c r="L29" s="87">
        <v>22.74</v>
      </c>
      <c r="M29" s="87">
        <v>22.69</v>
      </c>
    </row>
    <row r="30" spans="1:13" x14ac:dyDescent="0.25">
      <c r="A30" s="86">
        <v>58</v>
      </c>
      <c r="B30" s="87">
        <v>22.64</v>
      </c>
      <c r="C30" s="87">
        <v>22.59</v>
      </c>
      <c r="D30" s="87">
        <v>22.54</v>
      </c>
      <c r="E30" s="87">
        <v>22.49</v>
      </c>
      <c r="F30" s="87">
        <v>22.44</v>
      </c>
      <c r="G30" s="87">
        <v>22.39</v>
      </c>
      <c r="H30" s="87">
        <v>22.33</v>
      </c>
      <c r="I30" s="87">
        <v>22.28</v>
      </c>
      <c r="J30" s="87">
        <v>22.23</v>
      </c>
      <c r="K30" s="87">
        <v>22.18</v>
      </c>
      <c r="L30" s="87">
        <v>22.13</v>
      </c>
      <c r="M30" s="87">
        <v>22.08</v>
      </c>
    </row>
    <row r="31" spans="1:13" x14ac:dyDescent="0.25">
      <c r="A31" s="86">
        <v>59</v>
      </c>
      <c r="B31" s="87">
        <v>22.03</v>
      </c>
      <c r="C31" s="87">
        <v>21.98</v>
      </c>
      <c r="D31" s="87">
        <v>21.93</v>
      </c>
      <c r="E31" s="87">
        <v>21.88</v>
      </c>
      <c r="F31" s="87">
        <v>21.83</v>
      </c>
      <c r="G31" s="87">
        <v>21.78</v>
      </c>
      <c r="H31" s="87">
        <v>21.72</v>
      </c>
      <c r="I31" s="87">
        <v>21.67</v>
      </c>
      <c r="J31" s="87">
        <v>21.62</v>
      </c>
      <c r="K31" s="87">
        <v>21.57</v>
      </c>
      <c r="L31" s="87">
        <v>21.52</v>
      </c>
      <c r="M31" s="87">
        <v>21.47</v>
      </c>
    </row>
    <row r="32" spans="1:13" x14ac:dyDescent="0.25">
      <c r="A32" s="86">
        <v>60</v>
      </c>
      <c r="B32" s="87">
        <v>21.42</v>
      </c>
      <c r="C32" s="87">
        <v>21.37</v>
      </c>
      <c r="D32" s="87">
        <v>21.31</v>
      </c>
      <c r="E32" s="87">
        <v>21.26</v>
      </c>
      <c r="F32" s="87">
        <v>21.21</v>
      </c>
      <c r="G32" s="87">
        <v>21.16</v>
      </c>
      <c r="H32" s="87">
        <v>21.11</v>
      </c>
      <c r="I32" s="87">
        <v>21.06</v>
      </c>
      <c r="J32" s="87">
        <v>21</v>
      </c>
      <c r="K32" s="87">
        <v>20.95</v>
      </c>
      <c r="L32" s="87">
        <v>20.9</v>
      </c>
      <c r="M32" s="87">
        <v>20.85</v>
      </c>
    </row>
    <row r="33" spans="1:13" x14ac:dyDescent="0.25">
      <c r="A33" s="86">
        <v>61</v>
      </c>
      <c r="B33" s="87">
        <v>20.8</v>
      </c>
      <c r="C33" s="87">
        <v>20.75</v>
      </c>
      <c r="D33" s="87">
        <v>20.69</v>
      </c>
      <c r="E33" s="87">
        <v>20.64</v>
      </c>
      <c r="F33" s="87">
        <v>20.59</v>
      </c>
      <c r="G33" s="87">
        <v>20.54</v>
      </c>
      <c r="H33" s="87">
        <v>20.48</v>
      </c>
      <c r="I33" s="87">
        <v>20.43</v>
      </c>
      <c r="J33" s="87">
        <v>20.38</v>
      </c>
      <c r="K33" s="87">
        <v>20.329999999999998</v>
      </c>
      <c r="L33" s="87">
        <v>20.28</v>
      </c>
      <c r="M33" s="87">
        <v>20.22</v>
      </c>
    </row>
    <row r="34" spans="1:13" x14ac:dyDescent="0.25">
      <c r="A34" s="86">
        <v>62</v>
      </c>
      <c r="B34" s="87">
        <v>20.170000000000002</v>
      </c>
      <c r="C34" s="87">
        <v>20.12</v>
      </c>
      <c r="D34" s="87">
        <v>20.07</v>
      </c>
      <c r="E34" s="87">
        <v>20.010000000000002</v>
      </c>
      <c r="F34" s="87">
        <v>19.96</v>
      </c>
      <c r="G34" s="87">
        <v>19.91</v>
      </c>
      <c r="H34" s="87">
        <v>19.86</v>
      </c>
      <c r="I34" s="87">
        <v>19.8</v>
      </c>
      <c r="J34" s="87">
        <v>19.75</v>
      </c>
      <c r="K34" s="87">
        <v>19.7</v>
      </c>
      <c r="L34" s="87">
        <v>19.649999999999999</v>
      </c>
      <c r="M34" s="87">
        <v>19.59</v>
      </c>
    </row>
    <row r="35" spans="1:13" x14ac:dyDescent="0.25">
      <c r="A35" s="86">
        <v>63</v>
      </c>
      <c r="B35" s="87">
        <v>19.54</v>
      </c>
      <c r="C35" s="87">
        <v>19.489999999999998</v>
      </c>
      <c r="D35" s="87">
        <v>19.43</v>
      </c>
      <c r="E35" s="87">
        <v>19.38</v>
      </c>
      <c r="F35" s="87">
        <v>19.329999999999998</v>
      </c>
      <c r="G35" s="87">
        <v>19.28</v>
      </c>
      <c r="H35" s="87">
        <v>19.22</v>
      </c>
      <c r="I35" s="87">
        <v>19.170000000000002</v>
      </c>
      <c r="J35" s="87">
        <v>19.12</v>
      </c>
      <c r="K35" s="87">
        <v>19.059999999999999</v>
      </c>
      <c r="L35" s="87">
        <v>19.010000000000002</v>
      </c>
      <c r="M35" s="87">
        <v>18.96</v>
      </c>
    </row>
    <row r="36" spans="1:13" x14ac:dyDescent="0.25">
      <c r="A36" s="86">
        <v>64</v>
      </c>
      <c r="B36" s="87">
        <v>18.91</v>
      </c>
      <c r="C36" s="87">
        <v>18.850000000000001</v>
      </c>
      <c r="D36" s="87">
        <v>18.8</v>
      </c>
      <c r="E36" s="87">
        <v>18.75</v>
      </c>
      <c r="F36" s="87">
        <v>18.690000000000001</v>
      </c>
      <c r="G36" s="87">
        <v>18.64</v>
      </c>
      <c r="H36" s="87">
        <v>18.59</v>
      </c>
      <c r="I36" s="87">
        <v>18.53</v>
      </c>
      <c r="J36" s="87">
        <v>18.48</v>
      </c>
      <c r="K36" s="87">
        <v>18.43</v>
      </c>
      <c r="L36" s="87">
        <v>18.37</v>
      </c>
      <c r="M36" s="87">
        <v>18.32</v>
      </c>
    </row>
    <row r="37" spans="1:13" x14ac:dyDescent="0.25">
      <c r="A37" s="86">
        <v>65</v>
      </c>
      <c r="B37" s="87">
        <v>18.27</v>
      </c>
      <c r="C37" s="87"/>
      <c r="D37" s="87"/>
      <c r="E37" s="87"/>
      <c r="F37" s="87"/>
      <c r="G37" s="87"/>
      <c r="H37" s="87"/>
      <c r="I37" s="87"/>
      <c r="J37" s="87"/>
      <c r="K37" s="87"/>
      <c r="L37" s="87"/>
      <c r="M37" s="87"/>
    </row>
    <row r="44" spans="1:13" ht="39.65" customHeight="1" x14ac:dyDescent="0.25"/>
    <row r="46" spans="1:13" ht="27.65" customHeight="1" x14ac:dyDescent="0.25"/>
  </sheetData>
  <sheetProtection algorithmName="SHA-512" hashValue="ZvTtcCPb7on96dKMghshORb95aThj/kHCYREUDo3XlRE0ZDl+zEeOQloLq2/MkAJ/XzsAT9NzjkPJwS3V+tNXw==" saltValue="jYVov1dcVJmLxWEIcpLIzQ==" spinCount="100000" sheet="1" objects="1" scenarios="1"/>
  <conditionalFormatting sqref="A6:A21">
    <cfRule type="expression" dxfId="281" priority="15" stopIfTrue="1">
      <formula>MOD(ROW(),2)=0</formula>
    </cfRule>
    <cfRule type="expression" dxfId="280" priority="16" stopIfTrue="1">
      <formula>MOD(ROW(),2)&lt;&gt;0</formula>
    </cfRule>
  </conditionalFormatting>
  <conditionalFormatting sqref="A26:A37">
    <cfRule type="expression" dxfId="279" priority="27" stopIfTrue="1">
      <formula>MOD(ROW(),2)=0</formula>
    </cfRule>
    <cfRule type="expression" dxfId="278" priority="28" stopIfTrue="1">
      <formula>MOD(ROW(),2)&lt;&gt;0</formula>
    </cfRule>
  </conditionalFormatting>
  <conditionalFormatting sqref="B6:C21">
    <cfRule type="expression" dxfId="277" priority="1" stopIfTrue="1">
      <formula>MOD(ROW(),2)=0</formula>
    </cfRule>
    <cfRule type="expression" dxfId="276" priority="2" stopIfTrue="1">
      <formula>MOD(ROW(),2)&lt;&gt;0</formula>
    </cfRule>
  </conditionalFormatting>
  <conditionalFormatting sqref="B26:M37">
    <cfRule type="expression" dxfId="275" priority="23" stopIfTrue="1">
      <formula>MOD(ROW(),2)=0</formula>
    </cfRule>
    <cfRule type="expression" dxfId="274" priority="24" stopIfTrue="1">
      <formula>MOD(ROW(),2)&lt;&gt;0</formula>
    </cfRule>
  </conditionalFormatting>
  <conditionalFormatting sqref="D6:M21">
    <cfRule type="expression" dxfId="273" priority="29" stopIfTrue="1">
      <formula>MOD(ROW(),2)=0</formula>
    </cfRule>
    <cfRule type="expression" dxfId="272" priority="30" stopIfTrue="1">
      <formula>MOD(ROW(),2)&lt;&gt;0</formula>
    </cfRule>
  </conditionalFormatting>
  <conditionalFormatting sqref="D17:M17">
    <cfRule type="expression" dxfId="271" priority="13" stopIfTrue="1">
      <formula>MOD(ROW(),2)=0</formula>
    </cfRule>
    <cfRule type="expression" dxfId="270" priority="14" stopIfTrue="1">
      <formula>MOD(ROW(),2)&lt;&gt;0</formula>
    </cfRule>
  </conditionalFormatting>
  <conditionalFormatting sqref="D21:M21">
    <cfRule type="expression" dxfId="269" priority="9" stopIfTrue="1">
      <formula>MOD(ROW(),2)=0</formula>
    </cfRule>
    <cfRule type="expression" dxfId="268" priority="10" stopIfTrue="1">
      <formula>MOD(ROW(),2)&lt;&gt;0</formula>
    </cfRule>
  </conditionalFormatting>
  <pageMargins left="0.7" right="0.7" top="0.75" bottom="0.75" header="0.3" footer="0.3"/>
  <pageSetup paperSize="9" orientation="portrait" horizontalDpi="1200" verticalDpi="1200" r:id="rId1"/>
  <headerFooter>
    <oddHeader>&amp;L&amp;Z&amp;F  [&amp;A]</oddHeader>
    <oddFooter>&amp;LPage &amp;P of &amp;N&amp;R&amp;T &amp;D</odd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codeName="Sheet87"/>
  <dimension ref="A1:Q55"/>
  <sheetViews>
    <sheetView showGridLines="0" zoomScale="85" zoomScaleNormal="85" workbookViewId="0">
      <selection activeCell="I26" sqref="I26"/>
    </sheetView>
  </sheetViews>
  <sheetFormatPr defaultColWidth="10" defaultRowHeight="12.5" x14ac:dyDescent="0.25"/>
  <cols>
    <col min="1" max="1" width="31.54296875" style="27" customWidth="1"/>
    <col min="2" max="4" width="10" style="27" customWidth="1"/>
    <col min="5" max="16384" width="10" style="27"/>
  </cols>
  <sheetData>
    <row r="1" spans="1:17" ht="20" x14ac:dyDescent="0.4">
      <c r="A1" s="39" t="s">
        <v>0</v>
      </c>
      <c r="B1" s="40"/>
      <c r="C1" s="40"/>
      <c r="D1" s="40"/>
      <c r="E1" s="40"/>
      <c r="F1" s="40"/>
      <c r="G1" s="40"/>
      <c r="H1" s="40"/>
      <c r="I1" s="40"/>
      <c r="J1" s="40"/>
      <c r="K1" s="40"/>
      <c r="L1" s="117"/>
      <c r="M1" s="40"/>
    </row>
    <row r="2" spans="1:17" ht="15.5" x14ac:dyDescent="0.35">
      <c r="A2" s="41" t="str">
        <f>IF(title="&gt; Enter workbook title here","Enter workbook title in Cover sheet",title)</f>
        <v>Police_EW - Consolidated Factor Spreadsheet</v>
      </c>
      <c r="B2" s="42"/>
      <c r="C2" s="42"/>
      <c r="D2" s="42"/>
      <c r="E2" s="42"/>
      <c r="F2" s="42"/>
      <c r="G2" s="42"/>
      <c r="H2" s="42"/>
      <c r="I2" s="42"/>
      <c r="J2" s="42"/>
      <c r="K2" s="42"/>
      <c r="L2" s="42"/>
      <c r="M2" s="42"/>
    </row>
    <row r="3" spans="1:17" ht="15.5" x14ac:dyDescent="0.35">
      <c r="A3" s="43" t="str">
        <f>TABLE_FACTOR_TYPE_1&amp;" - x-"&amp;TABLE_SERIES_NUMBER_1</f>
        <v>Commutation - x-505</v>
      </c>
      <c r="B3" s="42"/>
      <c r="C3" s="42"/>
      <c r="D3" s="42"/>
      <c r="E3" s="42"/>
      <c r="F3" s="42"/>
      <c r="G3" s="42"/>
      <c r="H3" s="42"/>
      <c r="I3" s="42"/>
      <c r="J3" s="42"/>
      <c r="K3" s="42"/>
      <c r="L3" s="42"/>
      <c r="M3" s="42"/>
    </row>
    <row r="4" spans="1:17" x14ac:dyDescent="0.25">
      <c r="A4" s="44"/>
    </row>
    <row r="6" spans="1:17" ht="26" x14ac:dyDescent="0.3">
      <c r="A6" s="171" t="s">
        <v>610</v>
      </c>
      <c r="B6" s="73" t="s">
        <v>611</v>
      </c>
      <c r="C6" s="73"/>
      <c r="D6" s="168"/>
      <c r="E6" s="168"/>
      <c r="F6" s="168"/>
      <c r="G6" s="168"/>
      <c r="H6" s="168"/>
      <c r="I6" s="168"/>
      <c r="J6" s="168"/>
      <c r="K6" s="168"/>
      <c r="L6" s="168"/>
      <c r="M6" s="168"/>
      <c r="Q6" s="76"/>
    </row>
    <row r="7" spans="1:17" x14ac:dyDescent="0.25">
      <c r="A7" s="72" t="s">
        <v>274</v>
      </c>
      <c r="B7" s="74" t="s">
        <v>72</v>
      </c>
      <c r="C7" s="74"/>
      <c r="D7" s="168"/>
      <c r="E7" s="168"/>
      <c r="F7" s="168"/>
      <c r="G7" s="168"/>
      <c r="H7" s="168"/>
      <c r="I7" s="168"/>
      <c r="J7" s="168"/>
      <c r="K7" s="168"/>
      <c r="L7" s="168"/>
      <c r="M7" s="168"/>
    </row>
    <row r="8" spans="1:17" x14ac:dyDescent="0.25">
      <c r="A8" s="72" t="s">
        <v>275</v>
      </c>
      <c r="B8" s="74">
        <v>1987</v>
      </c>
      <c r="C8" s="74"/>
      <c r="D8" s="168"/>
      <c r="E8" s="168"/>
      <c r="F8" s="168"/>
      <c r="G8" s="168"/>
      <c r="H8" s="168"/>
      <c r="I8" s="168"/>
      <c r="J8" s="168"/>
      <c r="K8" s="168"/>
      <c r="L8" s="168"/>
      <c r="M8" s="168"/>
    </row>
    <row r="9" spans="1:17" x14ac:dyDescent="0.25">
      <c r="A9" s="72" t="s">
        <v>276</v>
      </c>
      <c r="B9" s="74" t="s">
        <v>512</v>
      </c>
      <c r="C9" s="74"/>
      <c r="D9" s="168"/>
      <c r="E9" s="168"/>
      <c r="F9" s="168"/>
      <c r="G9" s="168"/>
      <c r="H9" s="168"/>
      <c r="I9" s="168"/>
      <c r="J9" s="168"/>
      <c r="K9" s="168"/>
      <c r="L9" s="168"/>
      <c r="M9" s="168"/>
    </row>
    <row r="10" spans="1:17" ht="37.5" x14ac:dyDescent="0.25">
      <c r="A10" s="72" t="s">
        <v>6</v>
      </c>
      <c r="B10" s="74" t="s">
        <v>513</v>
      </c>
      <c r="C10" s="74"/>
      <c r="D10" s="168"/>
      <c r="E10" s="168"/>
      <c r="F10" s="168"/>
      <c r="G10" s="168"/>
      <c r="H10" s="168"/>
      <c r="I10" s="168"/>
      <c r="J10" s="168"/>
      <c r="K10" s="168"/>
      <c r="L10" s="168"/>
      <c r="M10" s="168"/>
    </row>
    <row r="11" spans="1:17" x14ac:dyDescent="0.25">
      <c r="A11" s="72" t="s">
        <v>277</v>
      </c>
      <c r="B11" s="74" t="s">
        <v>424</v>
      </c>
      <c r="C11" s="74"/>
      <c r="D11" s="168"/>
      <c r="E11" s="168"/>
      <c r="F11" s="168"/>
      <c r="G11" s="168"/>
      <c r="H11" s="168"/>
      <c r="I11" s="168"/>
      <c r="J11" s="168"/>
      <c r="K11" s="168"/>
      <c r="L11" s="168"/>
      <c r="M11" s="168"/>
    </row>
    <row r="12" spans="1:17" x14ac:dyDescent="0.25">
      <c r="A12" s="72" t="s">
        <v>278</v>
      </c>
      <c r="B12" s="74" t="s">
        <v>510</v>
      </c>
      <c r="C12" s="74"/>
      <c r="D12" s="168"/>
      <c r="E12" s="168"/>
      <c r="F12" s="168"/>
      <c r="G12" s="168"/>
      <c r="H12" s="168"/>
      <c r="I12" s="168"/>
      <c r="J12" s="168"/>
      <c r="K12" s="168"/>
      <c r="L12" s="168"/>
      <c r="M12" s="168"/>
    </row>
    <row r="13" spans="1:17" x14ac:dyDescent="0.25">
      <c r="A13" s="72" t="s">
        <v>618</v>
      </c>
      <c r="B13" s="74">
        <v>2</v>
      </c>
      <c r="C13" s="74"/>
      <c r="D13" s="168"/>
      <c r="E13" s="168"/>
      <c r="F13" s="168"/>
      <c r="G13" s="168"/>
      <c r="H13" s="168"/>
      <c r="I13" s="168"/>
      <c r="J13" s="168"/>
      <c r="K13" s="168"/>
      <c r="L13" s="168"/>
      <c r="M13" s="168"/>
    </row>
    <row r="14" spans="1:17" x14ac:dyDescent="0.25">
      <c r="A14" s="72" t="s">
        <v>280</v>
      </c>
      <c r="B14" s="74">
        <v>505</v>
      </c>
      <c r="C14" s="74"/>
      <c r="D14" s="168"/>
      <c r="E14" s="168"/>
      <c r="F14" s="168"/>
      <c r="G14" s="168"/>
      <c r="H14" s="168"/>
      <c r="I14" s="168"/>
      <c r="J14" s="168"/>
      <c r="K14" s="168"/>
      <c r="L14" s="168"/>
      <c r="M14" s="168"/>
    </row>
    <row r="15" spans="1:17" x14ac:dyDescent="0.25">
      <c r="A15" s="72" t="s">
        <v>621</v>
      </c>
      <c r="B15" s="74">
        <v>505</v>
      </c>
      <c r="C15" s="74"/>
      <c r="D15" s="168"/>
      <c r="E15" s="168"/>
      <c r="F15" s="168"/>
      <c r="G15" s="168"/>
      <c r="H15" s="168"/>
      <c r="I15" s="168"/>
      <c r="J15" s="168"/>
      <c r="K15" s="168"/>
      <c r="L15" s="168"/>
      <c r="M15" s="168"/>
    </row>
    <row r="16" spans="1:17" x14ac:dyDescent="0.25">
      <c r="A16" s="72" t="s">
        <v>282</v>
      </c>
      <c r="B16" s="74" t="s">
        <v>499</v>
      </c>
      <c r="C16" s="74"/>
      <c r="D16" s="168"/>
      <c r="E16" s="168"/>
      <c r="F16" s="168"/>
      <c r="G16" s="168"/>
      <c r="H16" s="168"/>
      <c r="I16" s="168"/>
      <c r="J16" s="168"/>
      <c r="K16" s="168"/>
      <c r="L16" s="168"/>
      <c r="M16" s="168"/>
    </row>
    <row r="17" spans="1:17" x14ac:dyDescent="0.25">
      <c r="A17" s="72" t="s">
        <v>693</v>
      </c>
      <c r="B17" s="180"/>
      <c r="C17" s="180"/>
      <c r="D17" s="168"/>
      <c r="E17" s="168"/>
      <c r="F17" s="168"/>
      <c r="G17" s="168"/>
      <c r="H17" s="168"/>
      <c r="I17" s="168"/>
      <c r="J17" s="168"/>
      <c r="K17" s="168"/>
      <c r="L17" s="168"/>
      <c r="M17" s="168"/>
    </row>
    <row r="18" spans="1:17" x14ac:dyDescent="0.25">
      <c r="A18" s="72" t="s">
        <v>284</v>
      </c>
      <c r="B18" s="181" t="str">
        <f>"3 April 2023"</f>
        <v>3 April 2023</v>
      </c>
      <c r="C18" s="181"/>
      <c r="D18" s="168"/>
      <c r="E18" s="168"/>
      <c r="F18" s="168"/>
      <c r="G18" s="168"/>
      <c r="H18" s="168"/>
      <c r="I18" s="168"/>
      <c r="J18" s="168"/>
      <c r="K18" s="168"/>
      <c r="L18" s="168"/>
      <c r="M18" s="168"/>
    </row>
    <row r="19" spans="1:17" x14ac:dyDescent="0.25">
      <c r="A19" s="72" t="s">
        <v>285</v>
      </c>
      <c r="B19" s="181" t="str">
        <f>"3 April 2023"</f>
        <v>3 April 2023</v>
      </c>
      <c r="C19" s="181"/>
      <c r="D19" s="168"/>
      <c r="E19" s="168"/>
      <c r="F19" s="168"/>
      <c r="G19" s="168"/>
      <c r="H19" s="168"/>
      <c r="I19" s="168"/>
      <c r="J19" s="168"/>
      <c r="K19" s="168"/>
      <c r="L19" s="168"/>
      <c r="M19" s="168"/>
    </row>
    <row r="20" spans="1:17" x14ac:dyDescent="0.25">
      <c r="A20" s="72" t="s">
        <v>286</v>
      </c>
      <c r="B20" s="74" t="s">
        <v>294</v>
      </c>
      <c r="C20" s="74"/>
      <c r="D20" s="168"/>
      <c r="E20" s="168"/>
      <c r="F20" s="168"/>
      <c r="G20" s="168"/>
      <c r="H20" s="168"/>
      <c r="I20" s="168"/>
      <c r="J20" s="168"/>
      <c r="K20" s="168"/>
      <c r="L20" s="168"/>
      <c r="M20" s="168"/>
    </row>
    <row r="21" spans="1:17" x14ac:dyDescent="0.25">
      <c r="A21" s="72" t="s">
        <v>287</v>
      </c>
      <c r="B21" s="74" t="s">
        <v>295</v>
      </c>
      <c r="C21" s="74"/>
      <c r="D21" s="168"/>
      <c r="E21" s="168"/>
      <c r="F21" s="168"/>
      <c r="G21" s="168"/>
      <c r="H21" s="168"/>
      <c r="I21" s="168"/>
      <c r="J21" s="168"/>
      <c r="K21" s="168"/>
      <c r="L21" s="168"/>
      <c r="M21" s="168"/>
    </row>
    <row r="23" spans="1:17" x14ac:dyDescent="0.25">
      <c r="B23" s="84" t="str">
        <f>HYPERLINK("#'Factor List'!A1","Back to Factor List")</f>
        <v>Back to Factor List</v>
      </c>
      <c r="D23" s="111" t="s">
        <v>732</v>
      </c>
      <c r="E23" s="111"/>
      <c r="F23" s="111"/>
      <c r="G23" s="111"/>
      <c r="H23" s="111"/>
      <c r="I23" s="111"/>
      <c r="J23" s="111"/>
    </row>
    <row r="24" spans="1:17" ht="13" x14ac:dyDescent="0.3">
      <c r="B24" s="84" t="str">
        <f>HYPERLINK("#'Assumptions'!A1","Assumptions")</f>
        <v>Assumptions</v>
      </c>
      <c r="D24" s="111" t="s">
        <v>733</v>
      </c>
      <c r="E24" s="111"/>
      <c r="F24" s="111"/>
      <c r="G24" s="112"/>
      <c r="H24" s="113"/>
      <c r="I24" s="111"/>
      <c r="J24" s="111"/>
    </row>
    <row r="26" spans="1:17" ht="13.5" thickBot="1" x14ac:dyDescent="0.3">
      <c r="A26" s="80" t="s">
        <v>727</v>
      </c>
      <c r="B26" s="80">
        <v>0</v>
      </c>
      <c r="C26" s="80">
        <v>1</v>
      </c>
      <c r="D26" s="80">
        <v>2</v>
      </c>
      <c r="E26" s="80">
        <v>3</v>
      </c>
      <c r="F26" s="80">
        <v>4</v>
      </c>
      <c r="G26" s="80">
        <v>5</v>
      </c>
      <c r="H26" s="80">
        <v>6</v>
      </c>
      <c r="I26" s="80">
        <v>7</v>
      </c>
      <c r="J26" s="80">
        <v>8</v>
      </c>
      <c r="K26" s="80">
        <v>9</v>
      </c>
      <c r="L26" s="80">
        <v>10</v>
      </c>
      <c r="M26" s="80">
        <v>11</v>
      </c>
    </row>
    <row r="27" spans="1:17" ht="13.5" thickBot="1" x14ac:dyDescent="0.35">
      <c r="A27" s="81" t="s">
        <v>734</v>
      </c>
      <c r="B27" s="114">
        <v>28.2</v>
      </c>
      <c r="C27" s="110"/>
      <c r="D27" s="110"/>
      <c r="E27" s="110"/>
      <c r="F27" s="110"/>
      <c r="G27" s="110"/>
      <c r="H27" s="82"/>
      <c r="I27" s="82"/>
      <c r="J27" s="82"/>
      <c r="K27" s="82"/>
      <c r="L27" s="82"/>
      <c r="M27" s="82"/>
      <c r="Q27" s="76"/>
    </row>
    <row r="28" spans="1:17" ht="13.5" thickBot="1" x14ac:dyDescent="0.35">
      <c r="A28" s="81">
        <v>48</v>
      </c>
      <c r="B28" s="114">
        <v>28.2</v>
      </c>
      <c r="C28" s="109">
        <v>28.2</v>
      </c>
      <c r="D28" s="109">
        <v>28.2</v>
      </c>
      <c r="E28" s="109">
        <v>28.2</v>
      </c>
      <c r="F28" s="109">
        <v>28.2</v>
      </c>
      <c r="G28" s="109">
        <v>28.2</v>
      </c>
      <c r="H28" s="82">
        <v>27.5</v>
      </c>
      <c r="I28" s="82">
        <v>27.466666666666669</v>
      </c>
      <c r="J28" s="82">
        <v>27.433333333333337</v>
      </c>
      <c r="K28" s="82">
        <v>27.400000000000006</v>
      </c>
      <c r="L28" s="82">
        <v>27.366666666666674</v>
      </c>
      <c r="M28" s="82">
        <v>27.333333333333343</v>
      </c>
      <c r="Q28" s="77"/>
    </row>
    <row r="29" spans="1:17" x14ac:dyDescent="0.25">
      <c r="A29" s="81">
        <v>49</v>
      </c>
      <c r="B29" s="82">
        <v>27.3</v>
      </c>
      <c r="C29" s="82">
        <v>27.266666666666666</v>
      </c>
      <c r="D29" s="82">
        <v>27.233333333333334</v>
      </c>
      <c r="E29" s="82">
        <v>27.2</v>
      </c>
      <c r="F29" s="82">
        <v>27.166666666666668</v>
      </c>
      <c r="G29" s="82">
        <v>27.133333333333333</v>
      </c>
      <c r="H29" s="82">
        <v>27.1</v>
      </c>
      <c r="I29" s="82">
        <v>27.066666666666666</v>
      </c>
      <c r="J29" s="82">
        <v>27.033333333333331</v>
      </c>
      <c r="K29" s="82">
        <v>27</v>
      </c>
      <c r="L29" s="82">
        <v>26.966666666666665</v>
      </c>
      <c r="M29" s="82">
        <v>26.933333333333334</v>
      </c>
    </row>
    <row r="30" spans="1:17" x14ac:dyDescent="0.25">
      <c r="A30" s="81">
        <v>50</v>
      </c>
      <c r="B30" s="82">
        <v>26.9</v>
      </c>
      <c r="C30" s="82">
        <v>26.858333333333331</v>
      </c>
      <c r="D30" s="82">
        <v>26.816666666666666</v>
      </c>
      <c r="E30" s="82">
        <v>26.774999999999999</v>
      </c>
      <c r="F30" s="82">
        <v>26.733333333333331</v>
      </c>
      <c r="G30" s="82">
        <v>26.691666666666666</v>
      </c>
      <c r="H30" s="82">
        <v>26.65</v>
      </c>
      <c r="I30" s="82">
        <v>26.608333333333331</v>
      </c>
      <c r="J30" s="82">
        <v>26.566666666666666</v>
      </c>
      <c r="K30" s="82">
        <v>26.524999999999999</v>
      </c>
      <c r="L30" s="82">
        <v>26.483333333333331</v>
      </c>
      <c r="M30" s="82">
        <v>26.441666666666666</v>
      </c>
    </row>
    <row r="31" spans="1:17" x14ac:dyDescent="0.25">
      <c r="A31" s="81">
        <v>51</v>
      </c>
      <c r="B31" s="82">
        <v>26.4</v>
      </c>
      <c r="C31" s="82">
        <v>26.358333333333331</v>
      </c>
      <c r="D31" s="82">
        <v>26.316666666666666</v>
      </c>
      <c r="E31" s="82">
        <v>26.274999999999999</v>
      </c>
      <c r="F31" s="82">
        <v>26.233333333333331</v>
      </c>
      <c r="G31" s="82">
        <v>26.191666666666666</v>
      </c>
      <c r="H31" s="82">
        <v>26.15</v>
      </c>
      <c r="I31" s="82">
        <v>26.108333333333331</v>
      </c>
      <c r="J31" s="82">
        <v>26.066666666666666</v>
      </c>
      <c r="K31" s="82">
        <v>26.024999999999999</v>
      </c>
      <c r="L31" s="82">
        <v>25.983333333333331</v>
      </c>
      <c r="M31" s="82">
        <v>25.941666666666666</v>
      </c>
    </row>
    <row r="32" spans="1:17" x14ac:dyDescent="0.25">
      <c r="A32" s="81">
        <v>52</v>
      </c>
      <c r="B32" s="82">
        <v>25.9</v>
      </c>
      <c r="C32" s="82">
        <v>25.858333333333331</v>
      </c>
      <c r="D32" s="82">
        <v>25.816666666666666</v>
      </c>
      <c r="E32" s="82">
        <v>25.774999999999999</v>
      </c>
      <c r="F32" s="82">
        <v>25.733333333333331</v>
      </c>
      <c r="G32" s="82">
        <v>25.691666666666666</v>
      </c>
      <c r="H32" s="82">
        <v>25.65</v>
      </c>
      <c r="I32" s="82">
        <v>25.608333333333331</v>
      </c>
      <c r="J32" s="82">
        <v>25.566666666666666</v>
      </c>
      <c r="K32" s="82">
        <v>25.524999999999999</v>
      </c>
      <c r="L32" s="82">
        <v>25.483333333333331</v>
      </c>
      <c r="M32" s="82">
        <v>25.441666666666666</v>
      </c>
    </row>
    <row r="33" spans="1:13" x14ac:dyDescent="0.25">
      <c r="A33" s="81">
        <v>53</v>
      </c>
      <c r="B33" s="82">
        <v>25.4</v>
      </c>
      <c r="C33" s="82">
        <v>25.358333333333331</v>
      </c>
      <c r="D33" s="82">
        <v>25.316666666666666</v>
      </c>
      <c r="E33" s="82">
        <v>25.274999999999999</v>
      </c>
      <c r="F33" s="82">
        <v>25.233333333333331</v>
      </c>
      <c r="G33" s="82">
        <v>25.191666666666666</v>
      </c>
      <c r="H33" s="82">
        <v>25.15</v>
      </c>
      <c r="I33" s="82">
        <v>25.108333333333331</v>
      </c>
      <c r="J33" s="82">
        <v>25.066666666666666</v>
      </c>
      <c r="K33" s="82">
        <v>25.024999999999999</v>
      </c>
      <c r="L33" s="82">
        <v>24.983333333333331</v>
      </c>
      <c r="M33" s="82">
        <v>24.941666666666666</v>
      </c>
    </row>
    <row r="34" spans="1:13" x14ac:dyDescent="0.25">
      <c r="A34" s="81">
        <v>54</v>
      </c>
      <c r="B34" s="82">
        <v>24.9</v>
      </c>
      <c r="C34" s="82">
        <v>24.849999999999998</v>
      </c>
      <c r="D34" s="82">
        <v>24.799999999999997</v>
      </c>
      <c r="E34" s="82">
        <v>24.75</v>
      </c>
      <c r="F34" s="82">
        <v>24.7</v>
      </c>
      <c r="G34" s="82">
        <v>24.65</v>
      </c>
      <c r="H34" s="82">
        <v>24.6</v>
      </c>
      <c r="I34" s="82">
        <v>24.55</v>
      </c>
      <c r="J34" s="82">
        <v>24.5</v>
      </c>
      <c r="K34" s="82">
        <v>24.45</v>
      </c>
      <c r="L34" s="82">
        <v>24.4</v>
      </c>
      <c r="M34" s="82">
        <v>24.35</v>
      </c>
    </row>
    <row r="35" spans="1:13" x14ac:dyDescent="0.25">
      <c r="A35" s="81">
        <v>55</v>
      </c>
      <c r="B35" s="82">
        <v>24.3</v>
      </c>
      <c r="C35" s="82">
        <v>24.25</v>
      </c>
      <c r="D35" s="82">
        <v>24.2</v>
      </c>
      <c r="E35" s="82">
        <v>24.15</v>
      </c>
      <c r="F35" s="82">
        <v>24.1</v>
      </c>
      <c r="G35" s="82">
        <v>24.05</v>
      </c>
      <c r="H35" s="82">
        <v>24</v>
      </c>
      <c r="I35" s="82">
        <v>23.95</v>
      </c>
      <c r="J35" s="82">
        <v>23.9</v>
      </c>
      <c r="K35" s="82">
        <v>23.85</v>
      </c>
      <c r="L35" s="82">
        <v>23.8</v>
      </c>
      <c r="M35" s="82">
        <v>23.75</v>
      </c>
    </row>
    <row r="36" spans="1:13" x14ac:dyDescent="0.25">
      <c r="A36" s="81">
        <v>56</v>
      </c>
      <c r="B36" s="82">
        <v>23.7</v>
      </c>
      <c r="C36" s="82">
        <v>23.65</v>
      </c>
      <c r="D36" s="82">
        <v>23.6</v>
      </c>
      <c r="E36" s="82">
        <v>23.55</v>
      </c>
      <c r="F36" s="82">
        <v>23.5</v>
      </c>
      <c r="G36" s="82">
        <v>23.45</v>
      </c>
      <c r="H36" s="82">
        <v>23.4</v>
      </c>
      <c r="I36" s="82">
        <v>23.35</v>
      </c>
      <c r="J36" s="82">
        <v>23.3</v>
      </c>
      <c r="K36" s="82">
        <v>23.25</v>
      </c>
      <c r="L36" s="82">
        <v>23.200000000000003</v>
      </c>
      <c r="M36" s="82">
        <v>23.150000000000002</v>
      </c>
    </row>
    <row r="37" spans="1:13" x14ac:dyDescent="0.25">
      <c r="A37" s="81">
        <v>57</v>
      </c>
      <c r="B37" s="82">
        <v>23.1</v>
      </c>
      <c r="C37" s="82">
        <v>23.05</v>
      </c>
      <c r="D37" s="82">
        <v>23</v>
      </c>
      <c r="E37" s="82">
        <v>22.950000000000003</v>
      </c>
      <c r="F37" s="82">
        <v>22.900000000000002</v>
      </c>
      <c r="G37" s="82">
        <v>22.85</v>
      </c>
      <c r="H37" s="82">
        <v>22.8</v>
      </c>
      <c r="I37" s="82">
        <v>22.75</v>
      </c>
      <c r="J37" s="82">
        <v>22.7</v>
      </c>
      <c r="K37" s="82">
        <v>22.65</v>
      </c>
      <c r="L37" s="82">
        <v>22.6</v>
      </c>
      <c r="M37" s="82">
        <v>22.55</v>
      </c>
    </row>
    <row r="38" spans="1:13" x14ac:dyDescent="0.25">
      <c r="A38" s="81">
        <v>58</v>
      </c>
      <c r="B38" s="82">
        <v>22.5</v>
      </c>
      <c r="C38" s="82">
        <v>22.45</v>
      </c>
      <c r="D38" s="82">
        <v>22.4</v>
      </c>
      <c r="E38" s="82">
        <v>22.35</v>
      </c>
      <c r="F38" s="82">
        <v>22.3</v>
      </c>
      <c r="G38" s="82">
        <v>22.25</v>
      </c>
      <c r="H38" s="82">
        <v>22.2</v>
      </c>
      <c r="I38" s="82">
        <v>22.15</v>
      </c>
      <c r="J38" s="82">
        <v>22.099999999999998</v>
      </c>
      <c r="K38" s="82">
        <v>22.049999999999997</v>
      </c>
      <c r="L38" s="82">
        <v>22</v>
      </c>
      <c r="M38" s="82">
        <v>21.95</v>
      </c>
    </row>
    <row r="39" spans="1:13" x14ac:dyDescent="0.25">
      <c r="A39" s="81">
        <v>59</v>
      </c>
      <c r="B39" s="82">
        <v>21.9</v>
      </c>
      <c r="C39" s="82">
        <v>21.858333333333331</v>
      </c>
      <c r="D39" s="82">
        <v>21.816666666666666</v>
      </c>
      <c r="E39" s="82">
        <v>21.774999999999999</v>
      </c>
      <c r="F39" s="82">
        <v>21.733333333333331</v>
      </c>
      <c r="G39" s="82">
        <v>21.691666666666666</v>
      </c>
      <c r="H39" s="82">
        <v>21.65</v>
      </c>
      <c r="I39" s="82">
        <v>21.608333333333331</v>
      </c>
      <c r="J39" s="82">
        <v>21.566666666666666</v>
      </c>
      <c r="K39" s="82">
        <v>21.524999999999999</v>
      </c>
      <c r="L39" s="82">
        <v>21.483333333333331</v>
      </c>
      <c r="M39" s="82">
        <v>21.441666666666666</v>
      </c>
    </row>
    <row r="40" spans="1:13" x14ac:dyDescent="0.25">
      <c r="A40" s="81">
        <v>60</v>
      </c>
      <c r="B40" s="82">
        <v>21.4</v>
      </c>
      <c r="C40" s="82">
        <v>21.341666666666665</v>
      </c>
      <c r="D40" s="82">
        <v>21.283333333333331</v>
      </c>
      <c r="E40" s="82">
        <v>21.224999999999998</v>
      </c>
      <c r="F40" s="82">
        <v>21.166666666666664</v>
      </c>
      <c r="G40" s="82">
        <v>21.108333333333331</v>
      </c>
      <c r="H40" s="82">
        <v>21.049999999999997</v>
      </c>
      <c r="I40" s="82">
        <v>20.991666666666667</v>
      </c>
      <c r="J40" s="82">
        <v>20.933333333333334</v>
      </c>
      <c r="K40" s="82">
        <v>20.875</v>
      </c>
      <c r="L40" s="82">
        <v>20.816666666666666</v>
      </c>
      <c r="M40" s="82">
        <v>20.758333333333333</v>
      </c>
    </row>
    <row r="41" spans="1:13" x14ac:dyDescent="0.25">
      <c r="A41" s="81">
        <v>61</v>
      </c>
      <c r="B41" s="82">
        <v>20.7</v>
      </c>
      <c r="C41" s="82">
        <v>20.65</v>
      </c>
      <c r="D41" s="82">
        <v>20.6</v>
      </c>
      <c r="E41" s="82">
        <v>20.55</v>
      </c>
      <c r="F41" s="82">
        <v>20.5</v>
      </c>
      <c r="G41" s="82">
        <v>20.45</v>
      </c>
      <c r="H41" s="82">
        <v>20.399999999999999</v>
      </c>
      <c r="I41" s="82">
        <v>20.350000000000001</v>
      </c>
      <c r="J41" s="82">
        <v>20.3</v>
      </c>
      <c r="K41" s="82">
        <v>20.25</v>
      </c>
      <c r="L41" s="82">
        <v>20.200000000000003</v>
      </c>
      <c r="M41" s="82">
        <v>20.150000000000002</v>
      </c>
    </row>
    <row r="42" spans="1:13" x14ac:dyDescent="0.25">
      <c r="A42" s="81">
        <v>62</v>
      </c>
      <c r="B42" s="82">
        <v>20.100000000000001</v>
      </c>
      <c r="C42" s="82">
        <v>20.05</v>
      </c>
      <c r="D42" s="82">
        <v>20</v>
      </c>
      <c r="E42" s="82">
        <v>19.950000000000003</v>
      </c>
      <c r="F42" s="82">
        <v>19.900000000000002</v>
      </c>
      <c r="G42" s="82">
        <v>19.850000000000001</v>
      </c>
      <c r="H42" s="82">
        <v>19.8</v>
      </c>
      <c r="I42" s="82">
        <v>19.75</v>
      </c>
      <c r="J42" s="82">
        <v>19.7</v>
      </c>
      <c r="K42" s="82">
        <v>19.649999999999999</v>
      </c>
      <c r="L42" s="82">
        <v>19.600000000000001</v>
      </c>
      <c r="M42" s="82">
        <v>19.55</v>
      </c>
    </row>
    <row r="43" spans="1:13" x14ac:dyDescent="0.25">
      <c r="A43" s="81">
        <v>63</v>
      </c>
      <c r="B43" s="82">
        <v>19.5</v>
      </c>
      <c r="C43" s="82">
        <v>19.441666666666666</v>
      </c>
      <c r="D43" s="82">
        <v>19.383333333333333</v>
      </c>
      <c r="E43" s="82">
        <v>19.324999999999999</v>
      </c>
      <c r="F43" s="82">
        <v>19.266666666666666</v>
      </c>
      <c r="G43" s="82">
        <v>19.208333333333332</v>
      </c>
      <c r="H43" s="82">
        <v>19.149999999999999</v>
      </c>
      <c r="I43" s="82">
        <v>19.091666666666669</v>
      </c>
      <c r="J43" s="82">
        <v>19.033333333333335</v>
      </c>
      <c r="K43" s="82">
        <v>18.975000000000001</v>
      </c>
      <c r="L43" s="82">
        <v>18.916666666666668</v>
      </c>
      <c r="M43" s="82">
        <v>18.858333333333334</v>
      </c>
    </row>
    <row r="44" spans="1:13" x14ac:dyDescent="0.25">
      <c r="A44" s="81">
        <v>64</v>
      </c>
      <c r="B44" s="82">
        <v>18.8</v>
      </c>
      <c r="C44" s="82">
        <v>18.75</v>
      </c>
      <c r="D44" s="82">
        <v>18.7</v>
      </c>
      <c r="E44" s="82">
        <v>18.649999999999999</v>
      </c>
      <c r="F44" s="82">
        <v>18.600000000000001</v>
      </c>
      <c r="G44" s="82">
        <v>18.55</v>
      </c>
      <c r="H44" s="82">
        <v>18.5</v>
      </c>
      <c r="I44" s="82">
        <v>18.45</v>
      </c>
      <c r="J44" s="82">
        <v>18.399999999999999</v>
      </c>
      <c r="K44" s="82">
        <v>18.350000000000001</v>
      </c>
      <c r="L44" s="82">
        <v>18.3</v>
      </c>
      <c r="M44" s="82">
        <v>18.25</v>
      </c>
    </row>
    <row r="45" spans="1:13" x14ac:dyDescent="0.25">
      <c r="A45" s="81">
        <v>65</v>
      </c>
      <c r="B45" s="82">
        <v>18.2</v>
      </c>
      <c r="C45" s="82">
        <v>18.149999999999999</v>
      </c>
      <c r="D45" s="82">
        <v>18.100000000000001</v>
      </c>
      <c r="E45" s="82">
        <v>18.05</v>
      </c>
      <c r="F45" s="82">
        <v>18</v>
      </c>
      <c r="G45" s="82">
        <v>17.95</v>
      </c>
      <c r="H45" s="82">
        <v>17.899999999999999</v>
      </c>
      <c r="I45" s="82">
        <v>17.850000000000001</v>
      </c>
      <c r="J45" s="82">
        <v>17.8</v>
      </c>
      <c r="K45" s="82">
        <v>17.75</v>
      </c>
      <c r="L45" s="82">
        <v>17.700000000000003</v>
      </c>
      <c r="M45" s="82">
        <v>17.650000000000002</v>
      </c>
    </row>
    <row r="46" spans="1:13" x14ac:dyDescent="0.25">
      <c r="A46" s="81">
        <v>66</v>
      </c>
      <c r="B46" s="82">
        <v>17.600000000000001</v>
      </c>
      <c r="C46" s="82">
        <v>17.541666666666668</v>
      </c>
      <c r="D46" s="82">
        <v>17.483333333333334</v>
      </c>
      <c r="E46" s="82">
        <v>17.425000000000001</v>
      </c>
      <c r="F46" s="82">
        <v>17.366666666666667</v>
      </c>
      <c r="G46" s="82">
        <v>17.308333333333334</v>
      </c>
      <c r="H46" s="82">
        <v>17.25</v>
      </c>
      <c r="I46" s="82">
        <v>17.191666666666666</v>
      </c>
      <c r="J46" s="82">
        <v>17.133333333333333</v>
      </c>
      <c r="K46" s="82">
        <v>17.074999999999999</v>
      </c>
      <c r="L46" s="82">
        <v>17.016666666666666</v>
      </c>
      <c r="M46" s="82">
        <v>16.958333333333332</v>
      </c>
    </row>
    <row r="47" spans="1:13" x14ac:dyDescent="0.25">
      <c r="A47" s="81">
        <v>67</v>
      </c>
      <c r="B47" s="82">
        <v>16.899999999999999</v>
      </c>
      <c r="C47" s="82">
        <v>16.849999999999998</v>
      </c>
      <c r="D47" s="82">
        <v>16.799999999999997</v>
      </c>
      <c r="E47" s="82">
        <v>16.75</v>
      </c>
      <c r="F47" s="82">
        <v>16.7</v>
      </c>
      <c r="G47" s="82">
        <v>16.649999999999999</v>
      </c>
      <c r="H47" s="82">
        <v>16.600000000000001</v>
      </c>
      <c r="I47" s="82">
        <v>16.55</v>
      </c>
      <c r="J47" s="82">
        <v>16.5</v>
      </c>
      <c r="K47" s="82">
        <v>16.45</v>
      </c>
      <c r="L47" s="82">
        <v>16.399999999999999</v>
      </c>
      <c r="M47" s="82">
        <v>16.350000000000001</v>
      </c>
    </row>
    <row r="48" spans="1:13" x14ac:dyDescent="0.25">
      <c r="A48" s="81">
        <v>68</v>
      </c>
      <c r="B48" s="82">
        <v>16.3</v>
      </c>
      <c r="C48" s="82">
        <v>16.241666666666667</v>
      </c>
      <c r="D48" s="82">
        <v>16.183333333333334</v>
      </c>
      <c r="E48" s="82">
        <v>16.125</v>
      </c>
      <c r="F48" s="82">
        <v>16.066666666666666</v>
      </c>
      <c r="G48" s="82">
        <v>16.008333333333333</v>
      </c>
      <c r="H48" s="82">
        <v>15.95</v>
      </c>
      <c r="I48" s="82">
        <v>15.891666666666667</v>
      </c>
      <c r="J48" s="82">
        <v>15.833333333333334</v>
      </c>
      <c r="K48" s="82">
        <v>15.775</v>
      </c>
      <c r="L48" s="82">
        <v>15.716666666666667</v>
      </c>
      <c r="M48" s="82">
        <v>15.658333333333333</v>
      </c>
    </row>
    <row r="49" spans="1:13" x14ac:dyDescent="0.25">
      <c r="A49" s="81">
        <v>69</v>
      </c>
      <c r="B49" s="82">
        <v>15.6</v>
      </c>
      <c r="C49" s="82">
        <v>15.549999999999999</v>
      </c>
      <c r="D49" s="82">
        <v>15.5</v>
      </c>
      <c r="E49" s="82">
        <v>15.45</v>
      </c>
      <c r="F49" s="82">
        <v>15.4</v>
      </c>
      <c r="G49" s="82">
        <v>15.35</v>
      </c>
      <c r="H49" s="82">
        <v>15.3</v>
      </c>
      <c r="I49" s="82">
        <v>15.25</v>
      </c>
      <c r="J49" s="82">
        <v>15.2</v>
      </c>
      <c r="K49" s="82">
        <v>15.15</v>
      </c>
      <c r="L49" s="82">
        <v>15.1</v>
      </c>
      <c r="M49" s="82">
        <v>15.05</v>
      </c>
    </row>
    <row r="50" spans="1:13" x14ac:dyDescent="0.25">
      <c r="A50" s="81">
        <v>70</v>
      </c>
      <c r="B50" s="82">
        <v>15</v>
      </c>
      <c r="C50" s="82">
        <v>14.941666666666666</v>
      </c>
      <c r="D50" s="82">
        <v>14.883333333333333</v>
      </c>
      <c r="E50" s="82">
        <v>14.824999999999999</v>
      </c>
      <c r="F50" s="82">
        <v>14.766666666666667</v>
      </c>
      <c r="G50" s="82">
        <v>14.708333333333334</v>
      </c>
      <c r="H50" s="82">
        <v>14.65</v>
      </c>
      <c r="I50" s="82">
        <v>14.591666666666667</v>
      </c>
      <c r="J50" s="82">
        <v>14.533333333333333</v>
      </c>
      <c r="K50" s="82">
        <v>14.475000000000001</v>
      </c>
      <c r="L50" s="82">
        <v>14.416666666666668</v>
      </c>
      <c r="M50" s="82">
        <v>14.358333333333334</v>
      </c>
    </row>
    <row r="51" spans="1:13" x14ac:dyDescent="0.25">
      <c r="A51" s="81">
        <v>71</v>
      </c>
      <c r="B51" s="82">
        <v>14.3</v>
      </c>
      <c r="C51" s="82">
        <v>14.25</v>
      </c>
      <c r="D51" s="82">
        <v>14.200000000000001</v>
      </c>
      <c r="E51" s="82">
        <v>14.15</v>
      </c>
      <c r="F51" s="82">
        <v>14.1</v>
      </c>
      <c r="G51" s="82">
        <v>14.05</v>
      </c>
      <c r="H51" s="82">
        <v>14</v>
      </c>
      <c r="I51" s="82">
        <v>13.95</v>
      </c>
      <c r="J51" s="82">
        <v>13.9</v>
      </c>
      <c r="K51" s="82">
        <v>13.85</v>
      </c>
      <c r="L51" s="82">
        <v>13.799999999999999</v>
      </c>
      <c r="M51" s="82">
        <v>13.75</v>
      </c>
    </row>
    <row r="52" spans="1:13" x14ac:dyDescent="0.25">
      <c r="A52" s="81">
        <v>72</v>
      </c>
      <c r="B52" s="82">
        <v>13.7</v>
      </c>
      <c r="C52" s="82">
        <v>13.641666666666666</v>
      </c>
      <c r="D52" s="82">
        <v>13.583333333333332</v>
      </c>
      <c r="E52" s="82">
        <v>13.524999999999999</v>
      </c>
      <c r="F52" s="82">
        <v>13.466666666666667</v>
      </c>
      <c r="G52" s="82">
        <v>13.408333333333333</v>
      </c>
      <c r="H52" s="82">
        <v>13.35</v>
      </c>
      <c r="I52" s="82">
        <v>13.291666666666666</v>
      </c>
      <c r="J52" s="82">
        <v>13.233333333333333</v>
      </c>
      <c r="K52" s="82">
        <v>13.175000000000001</v>
      </c>
      <c r="L52" s="82">
        <v>13.116666666666667</v>
      </c>
      <c r="M52" s="82">
        <v>13.058333333333334</v>
      </c>
    </row>
    <row r="53" spans="1:13" x14ac:dyDescent="0.25">
      <c r="A53" s="81">
        <v>73</v>
      </c>
      <c r="B53" s="82">
        <v>13</v>
      </c>
      <c r="C53" s="82">
        <v>12.95</v>
      </c>
      <c r="D53" s="82">
        <v>12.9</v>
      </c>
      <c r="E53" s="82">
        <v>12.85</v>
      </c>
      <c r="F53" s="82">
        <v>12.8</v>
      </c>
      <c r="G53" s="82">
        <v>12.75</v>
      </c>
      <c r="H53" s="82">
        <v>12.7</v>
      </c>
      <c r="I53" s="82">
        <v>12.65</v>
      </c>
      <c r="J53" s="82">
        <v>12.6</v>
      </c>
      <c r="K53" s="82">
        <v>12.55</v>
      </c>
      <c r="L53" s="82">
        <v>12.5</v>
      </c>
      <c r="M53" s="82">
        <v>12.450000000000001</v>
      </c>
    </row>
    <row r="54" spans="1:13" x14ac:dyDescent="0.25">
      <c r="A54" s="81">
        <v>74</v>
      </c>
      <c r="B54" s="82">
        <v>12.4</v>
      </c>
      <c r="C54" s="82">
        <v>12.35</v>
      </c>
      <c r="D54" s="82">
        <v>12.3</v>
      </c>
      <c r="E54" s="82">
        <v>12.25</v>
      </c>
      <c r="F54" s="82">
        <v>12.200000000000001</v>
      </c>
      <c r="G54" s="82">
        <v>12.15</v>
      </c>
      <c r="H54" s="82">
        <v>12.100000000000001</v>
      </c>
      <c r="I54" s="82">
        <v>12.05</v>
      </c>
      <c r="J54" s="82">
        <v>12</v>
      </c>
      <c r="K54" s="82">
        <v>11.950000000000001</v>
      </c>
      <c r="L54" s="82">
        <v>11.9</v>
      </c>
      <c r="M54" s="82">
        <v>11.850000000000001</v>
      </c>
    </row>
    <row r="55" spans="1:13" x14ac:dyDescent="0.25">
      <c r="A55" s="81">
        <v>75</v>
      </c>
      <c r="B55" s="82">
        <v>11.8</v>
      </c>
      <c r="C55" s="82"/>
      <c r="D55" s="82"/>
      <c r="E55" s="82"/>
      <c r="F55" s="82"/>
      <c r="G55" s="82"/>
      <c r="H55" s="82"/>
      <c r="I55" s="82"/>
      <c r="J55" s="82"/>
      <c r="K55" s="82"/>
      <c r="L55" s="82"/>
      <c r="M55" s="82"/>
    </row>
  </sheetData>
  <sheetProtection algorithmName="SHA-512" hashValue="CkTCDxcs3v/a6++4PoUigtIhN9zSWmr1jWkQ3M2Nh8KfPJKdvL+SymnuvUtUB0/rUWLz6yx94ujP/YGZN16e1A==" saltValue="I6Rl13E/l/r1IkxAGlV2/g==" spinCount="100000" sheet="1" objects="1" scenarios="1"/>
  <conditionalFormatting sqref="A6:A21">
    <cfRule type="expression" dxfId="267" priority="15" stopIfTrue="1">
      <formula>MOD(ROW(),2)=0</formula>
    </cfRule>
    <cfRule type="expression" dxfId="266" priority="16" stopIfTrue="1">
      <formula>MOD(ROW(),2)&lt;&gt;0</formula>
    </cfRule>
  </conditionalFormatting>
  <conditionalFormatting sqref="A26:A55">
    <cfRule type="expression" dxfId="265" priority="7" stopIfTrue="1">
      <formula>MOD(ROW(),2)=0</formula>
    </cfRule>
    <cfRule type="expression" dxfId="264" priority="8" stopIfTrue="1">
      <formula>MOD(ROW(),2)&lt;&gt;0</formula>
    </cfRule>
  </conditionalFormatting>
  <conditionalFormatting sqref="B6:C21">
    <cfRule type="expression" dxfId="263" priority="1" stopIfTrue="1">
      <formula>MOD(ROW(),2)=0</formula>
    </cfRule>
    <cfRule type="expression" dxfId="262" priority="2" stopIfTrue="1">
      <formula>MOD(ROW(),2)&lt;&gt;0</formula>
    </cfRule>
  </conditionalFormatting>
  <conditionalFormatting sqref="D6:M21">
    <cfRule type="expression" dxfId="261" priority="17" stopIfTrue="1">
      <formula>MOD(ROW(),2)=0</formula>
    </cfRule>
    <cfRule type="expression" dxfId="260" priority="18" stopIfTrue="1">
      <formula>MOD(ROW(),2)&lt;&gt;0</formula>
    </cfRule>
  </conditionalFormatting>
  <conditionalFormatting sqref="D13:M21">
    <cfRule type="expression" dxfId="259" priority="13" stopIfTrue="1">
      <formula>MOD(ROW(),2)=0</formula>
    </cfRule>
    <cfRule type="expression" dxfId="258" priority="14"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codeName="Sheet88"/>
  <dimension ref="A1:Q34"/>
  <sheetViews>
    <sheetView showGridLines="0" zoomScale="85" zoomScaleNormal="85" workbookViewId="0">
      <selection activeCell="I26" sqref="I26"/>
    </sheetView>
  </sheetViews>
  <sheetFormatPr defaultColWidth="10" defaultRowHeight="12.5" x14ac:dyDescent="0.25"/>
  <cols>
    <col min="1" max="1" width="31.54296875" style="27" customWidth="1"/>
    <col min="2" max="4" width="10" style="27" customWidth="1"/>
    <col min="5" max="16384" width="10" style="27"/>
  </cols>
  <sheetData>
    <row r="1" spans="1:17" ht="20" x14ac:dyDescent="0.4">
      <c r="A1" s="39" t="s">
        <v>0</v>
      </c>
      <c r="B1" s="40"/>
      <c r="C1" s="40"/>
      <c r="D1" s="40"/>
      <c r="E1" s="40"/>
      <c r="F1" s="40"/>
      <c r="G1" s="40"/>
      <c r="H1" s="40"/>
      <c r="I1" s="40"/>
      <c r="J1" s="40"/>
      <c r="K1" s="40"/>
      <c r="L1" s="117"/>
      <c r="M1" s="40"/>
    </row>
    <row r="2" spans="1:17" ht="15.5" x14ac:dyDescent="0.35">
      <c r="A2" s="41" t="str">
        <f>IF(title="&gt; Enter workbook title here","Enter workbook title in Cover sheet",title)</f>
        <v>Police_EW - Consolidated Factor Spreadsheet</v>
      </c>
      <c r="B2" s="42"/>
      <c r="C2" s="42"/>
      <c r="D2" s="42"/>
      <c r="E2" s="42"/>
      <c r="F2" s="42"/>
      <c r="G2" s="42"/>
      <c r="H2" s="42"/>
      <c r="I2" s="42"/>
      <c r="J2" s="42"/>
      <c r="K2" s="42"/>
      <c r="L2" s="42"/>
      <c r="M2" s="42"/>
    </row>
    <row r="3" spans="1:17" ht="15.5" x14ac:dyDescent="0.35">
      <c r="A3" s="43" t="str">
        <f>TABLE_FACTOR_TYPE_1&amp;" - x-"&amp;TABLE_SERIES_NUMBER_1</f>
        <v>Commutation - x-506</v>
      </c>
      <c r="B3" s="42"/>
      <c r="C3" s="42"/>
      <c r="D3" s="42"/>
      <c r="E3" s="42"/>
      <c r="F3" s="42"/>
      <c r="G3" s="42"/>
      <c r="H3" s="42"/>
      <c r="I3" s="42"/>
      <c r="J3" s="42"/>
      <c r="K3" s="42"/>
      <c r="L3" s="42"/>
      <c r="M3" s="42"/>
    </row>
    <row r="4" spans="1:17" x14ac:dyDescent="0.25">
      <c r="A4" s="44"/>
    </row>
    <row r="6" spans="1:17" ht="26" x14ac:dyDescent="0.3">
      <c r="A6" s="171" t="s">
        <v>610</v>
      </c>
      <c r="B6" s="73" t="s">
        <v>611</v>
      </c>
      <c r="C6" s="73"/>
      <c r="D6" s="168"/>
      <c r="E6" s="168"/>
      <c r="F6" s="168"/>
      <c r="G6" s="168"/>
      <c r="H6" s="168"/>
      <c r="I6" s="168"/>
      <c r="J6" s="168"/>
      <c r="K6" s="168"/>
      <c r="L6" s="168"/>
      <c r="M6" s="168"/>
      <c r="Q6" s="76"/>
    </row>
    <row r="7" spans="1:17" x14ac:dyDescent="0.25">
      <c r="A7" s="72" t="s">
        <v>274</v>
      </c>
      <c r="B7" s="74" t="s">
        <v>72</v>
      </c>
      <c r="C7" s="74"/>
      <c r="D7" s="168"/>
      <c r="E7" s="168"/>
      <c r="F7" s="168"/>
      <c r="G7" s="168"/>
      <c r="H7" s="168"/>
      <c r="I7" s="168"/>
      <c r="J7" s="168"/>
      <c r="K7" s="168"/>
      <c r="L7" s="168"/>
      <c r="M7" s="168"/>
    </row>
    <row r="8" spans="1:17" x14ac:dyDescent="0.25">
      <c r="A8" s="72" t="s">
        <v>275</v>
      </c>
      <c r="B8" s="74">
        <v>1987</v>
      </c>
      <c r="C8" s="74"/>
      <c r="D8" s="168"/>
      <c r="E8" s="168"/>
      <c r="F8" s="168"/>
      <c r="G8" s="168"/>
      <c r="H8" s="168"/>
      <c r="I8" s="168"/>
      <c r="J8" s="168"/>
      <c r="K8" s="168"/>
      <c r="L8" s="168"/>
      <c r="M8" s="168"/>
    </row>
    <row r="9" spans="1:17" x14ac:dyDescent="0.25">
      <c r="A9" s="72" t="s">
        <v>276</v>
      </c>
      <c r="B9" s="74" t="s">
        <v>512</v>
      </c>
      <c r="C9" s="74"/>
      <c r="D9" s="168"/>
      <c r="E9" s="168"/>
      <c r="F9" s="168"/>
      <c r="G9" s="168"/>
      <c r="H9" s="168"/>
      <c r="I9" s="168"/>
      <c r="J9" s="168"/>
      <c r="K9" s="168"/>
      <c r="L9" s="168"/>
      <c r="M9" s="168"/>
    </row>
    <row r="10" spans="1:17" ht="87.5" x14ac:dyDescent="0.25">
      <c r="A10" s="72" t="s">
        <v>6</v>
      </c>
      <c r="B10" s="74" t="s">
        <v>515</v>
      </c>
      <c r="C10" s="74"/>
      <c r="D10" s="168"/>
      <c r="E10" s="168"/>
      <c r="F10" s="168"/>
      <c r="G10" s="168"/>
      <c r="H10" s="168"/>
      <c r="I10" s="168"/>
      <c r="J10" s="168"/>
      <c r="K10" s="168"/>
      <c r="L10" s="168"/>
      <c r="M10" s="168"/>
    </row>
    <row r="11" spans="1:17" x14ac:dyDescent="0.25">
      <c r="A11" s="72" t="s">
        <v>277</v>
      </c>
      <c r="B11" s="74" t="s">
        <v>424</v>
      </c>
      <c r="C11" s="74"/>
      <c r="D11" s="168"/>
      <c r="E11" s="168"/>
      <c r="F11" s="168"/>
      <c r="G11" s="168"/>
      <c r="H11" s="168"/>
      <c r="I11" s="168"/>
      <c r="J11" s="168"/>
      <c r="K11" s="168"/>
      <c r="L11" s="168"/>
      <c r="M11" s="168"/>
    </row>
    <row r="12" spans="1:17" x14ac:dyDescent="0.25">
      <c r="A12" s="72" t="s">
        <v>278</v>
      </c>
      <c r="B12" s="74" t="s">
        <v>510</v>
      </c>
      <c r="C12" s="74"/>
      <c r="D12" s="168"/>
      <c r="E12" s="168"/>
      <c r="F12" s="168"/>
      <c r="G12" s="168"/>
      <c r="H12" s="168"/>
      <c r="I12" s="168"/>
      <c r="J12" s="168"/>
      <c r="K12" s="168"/>
      <c r="L12" s="168"/>
      <c r="M12" s="168"/>
    </row>
    <row r="13" spans="1:17" x14ac:dyDescent="0.25">
      <c r="A13" s="72" t="s">
        <v>618</v>
      </c>
      <c r="B13" s="74">
        <v>2</v>
      </c>
      <c r="C13" s="74"/>
      <c r="D13" s="168"/>
      <c r="E13" s="168"/>
      <c r="F13" s="168"/>
      <c r="G13" s="168"/>
      <c r="H13" s="168"/>
      <c r="I13" s="168"/>
      <c r="J13" s="168"/>
      <c r="K13" s="168"/>
      <c r="L13" s="168"/>
      <c r="M13" s="168"/>
    </row>
    <row r="14" spans="1:17" x14ac:dyDescent="0.25">
      <c r="A14" s="72" t="s">
        <v>280</v>
      </c>
      <c r="B14" s="74">
        <v>506</v>
      </c>
      <c r="C14" s="74"/>
      <c r="D14" s="168"/>
      <c r="E14" s="168"/>
      <c r="F14" s="168"/>
      <c r="G14" s="168"/>
      <c r="H14" s="168"/>
      <c r="I14" s="168"/>
      <c r="J14" s="168"/>
      <c r="K14" s="168"/>
      <c r="L14" s="168"/>
      <c r="M14" s="168"/>
    </row>
    <row r="15" spans="1:17" x14ac:dyDescent="0.25">
      <c r="A15" s="72" t="s">
        <v>621</v>
      </c>
      <c r="B15" s="74">
        <v>506</v>
      </c>
      <c r="C15" s="74"/>
      <c r="D15" s="168"/>
      <c r="E15" s="168"/>
      <c r="F15" s="168"/>
      <c r="G15" s="168"/>
      <c r="H15" s="168"/>
      <c r="I15" s="168"/>
      <c r="J15" s="168"/>
      <c r="K15" s="168"/>
      <c r="L15" s="168"/>
      <c r="M15" s="168"/>
    </row>
    <row r="16" spans="1:17" x14ac:dyDescent="0.25">
      <c r="A16" s="72" t="s">
        <v>282</v>
      </c>
      <c r="B16" s="74" t="s">
        <v>503</v>
      </c>
      <c r="C16" s="74"/>
      <c r="D16" s="168"/>
      <c r="E16" s="168"/>
      <c r="F16" s="168"/>
      <c r="G16" s="168"/>
      <c r="H16" s="168"/>
      <c r="I16" s="168"/>
      <c r="J16" s="168"/>
      <c r="K16" s="168"/>
      <c r="L16" s="168"/>
      <c r="M16" s="168"/>
    </row>
    <row r="17" spans="1:17" x14ac:dyDescent="0.25">
      <c r="A17" s="72" t="s">
        <v>693</v>
      </c>
      <c r="B17" s="180"/>
      <c r="C17" s="180"/>
      <c r="D17" s="168"/>
      <c r="E17" s="168"/>
      <c r="F17" s="168"/>
      <c r="G17" s="168"/>
      <c r="H17" s="168"/>
      <c r="I17" s="168"/>
      <c r="J17" s="168"/>
      <c r="K17" s="168"/>
      <c r="L17" s="168"/>
      <c r="M17" s="168"/>
    </row>
    <row r="18" spans="1:17" x14ac:dyDescent="0.25">
      <c r="A18" s="72" t="s">
        <v>284</v>
      </c>
      <c r="B18" s="181" t="str">
        <f>"3 April 2023"</f>
        <v>3 April 2023</v>
      </c>
      <c r="C18" s="181"/>
      <c r="D18" s="168"/>
      <c r="E18" s="168"/>
      <c r="F18" s="168"/>
      <c r="G18" s="168"/>
      <c r="H18" s="168"/>
      <c r="I18" s="168"/>
      <c r="J18" s="168"/>
      <c r="K18" s="168"/>
      <c r="L18" s="168"/>
      <c r="M18" s="168"/>
    </row>
    <row r="19" spans="1:17" x14ac:dyDescent="0.25">
      <c r="A19" s="72" t="s">
        <v>285</v>
      </c>
      <c r="B19" s="181" t="str">
        <f>"3 April 2023"</f>
        <v>3 April 2023</v>
      </c>
      <c r="C19" s="181"/>
      <c r="D19" s="168"/>
      <c r="E19" s="168"/>
      <c r="F19" s="168"/>
      <c r="G19" s="168"/>
      <c r="H19" s="168"/>
      <c r="I19" s="168"/>
      <c r="J19" s="168"/>
      <c r="K19" s="168"/>
      <c r="L19" s="168"/>
      <c r="M19" s="168"/>
    </row>
    <row r="20" spans="1:17" x14ac:dyDescent="0.25">
      <c r="A20" s="72" t="s">
        <v>286</v>
      </c>
      <c r="B20" s="74" t="s">
        <v>294</v>
      </c>
      <c r="C20" s="74"/>
      <c r="D20" s="168"/>
      <c r="E20" s="168"/>
      <c r="F20" s="168"/>
      <c r="G20" s="168"/>
      <c r="H20" s="168"/>
      <c r="I20" s="168"/>
      <c r="J20" s="168"/>
      <c r="K20" s="168"/>
      <c r="L20" s="168"/>
      <c r="M20" s="168"/>
    </row>
    <row r="21" spans="1:17" x14ac:dyDescent="0.25">
      <c r="A21" s="72" t="s">
        <v>287</v>
      </c>
      <c r="B21" s="74" t="s">
        <v>295</v>
      </c>
      <c r="C21" s="74"/>
      <c r="D21" s="168"/>
      <c r="E21" s="168"/>
      <c r="F21" s="168"/>
      <c r="G21" s="168"/>
      <c r="H21" s="168"/>
      <c r="I21" s="168"/>
      <c r="J21" s="168"/>
      <c r="K21" s="168"/>
      <c r="L21" s="168"/>
      <c r="M21" s="168"/>
    </row>
    <row r="23" spans="1:17" x14ac:dyDescent="0.25">
      <c r="B23" s="84" t="str">
        <f>HYPERLINK("#'Factor List'!A1","Back to Factor List")</f>
        <v>Back to Factor List</v>
      </c>
      <c r="D23" s="111" t="s">
        <v>732</v>
      </c>
      <c r="E23" s="111"/>
      <c r="F23" s="111"/>
      <c r="G23" s="111"/>
      <c r="H23" s="111"/>
      <c r="I23" s="111"/>
      <c r="J23" s="111"/>
    </row>
    <row r="24" spans="1:17" ht="13" x14ac:dyDescent="0.3">
      <c r="B24" s="84" t="str">
        <f>HYPERLINK("#'Assumptions'!A1","Assumptions")</f>
        <v>Assumptions</v>
      </c>
      <c r="D24" s="111" t="s">
        <v>733</v>
      </c>
      <c r="E24" s="111"/>
      <c r="F24" s="111"/>
      <c r="G24" s="112"/>
      <c r="H24" s="113"/>
      <c r="I24" s="111"/>
      <c r="J24" s="111"/>
    </row>
    <row r="26" spans="1:17" ht="13.5" thickBot="1" x14ac:dyDescent="0.3">
      <c r="A26" s="80" t="s">
        <v>727</v>
      </c>
      <c r="B26" s="80">
        <v>0</v>
      </c>
      <c r="C26" s="80">
        <v>1</v>
      </c>
      <c r="D26" s="80">
        <v>2</v>
      </c>
      <c r="E26" s="80">
        <v>3</v>
      </c>
      <c r="F26" s="80">
        <v>4</v>
      </c>
      <c r="G26" s="80">
        <v>5</v>
      </c>
      <c r="H26" s="80">
        <v>6</v>
      </c>
      <c r="I26" s="80">
        <v>7</v>
      </c>
      <c r="J26" s="80">
        <v>8</v>
      </c>
      <c r="K26" s="80">
        <v>9</v>
      </c>
      <c r="L26" s="80">
        <v>10</v>
      </c>
      <c r="M26" s="80">
        <v>11</v>
      </c>
    </row>
    <row r="27" spans="1:17" ht="13.5" thickBot="1" x14ac:dyDescent="0.35">
      <c r="A27" s="81" t="s">
        <v>734</v>
      </c>
      <c r="B27" s="114">
        <v>19.5</v>
      </c>
      <c r="C27" s="110"/>
      <c r="D27" s="110"/>
      <c r="E27" s="110"/>
      <c r="F27" s="110"/>
      <c r="G27" s="110"/>
      <c r="H27" s="82"/>
      <c r="I27" s="82"/>
      <c r="J27" s="82"/>
      <c r="K27" s="82"/>
      <c r="L27" s="82"/>
      <c r="M27" s="82"/>
      <c r="Q27" s="76"/>
    </row>
    <row r="28" spans="1:17" ht="13.5" thickBot="1" x14ac:dyDescent="0.35">
      <c r="A28" s="81">
        <v>48</v>
      </c>
      <c r="B28" s="114">
        <v>19.5</v>
      </c>
      <c r="C28" s="114">
        <v>19.5</v>
      </c>
      <c r="D28" s="114">
        <v>19.5</v>
      </c>
      <c r="E28" s="114">
        <v>19.5</v>
      </c>
      <c r="F28" s="114">
        <v>19.5</v>
      </c>
      <c r="G28" s="114">
        <v>19.5</v>
      </c>
      <c r="H28" s="82">
        <v>21.8</v>
      </c>
      <c r="I28" s="82">
        <v>21.833333333333336</v>
      </c>
      <c r="J28" s="82">
        <v>21.866666666666667</v>
      </c>
      <c r="K28" s="82">
        <v>21.9</v>
      </c>
      <c r="L28" s="82">
        <v>21.93333333333333</v>
      </c>
      <c r="M28" s="82">
        <v>21.966666666666661</v>
      </c>
      <c r="Q28" s="77"/>
    </row>
    <row r="29" spans="1:17" x14ac:dyDescent="0.25">
      <c r="A29" s="81">
        <v>49</v>
      </c>
      <c r="B29" s="82">
        <v>22</v>
      </c>
      <c r="C29" s="82">
        <v>22.024999999999999</v>
      </c>
      <c r="D29" s="82">
        <v>22.049999999999997</v>
      </c>
      <c r="E29" s="82">
        <v>22.074999999999996</v>
      </c>
      <c r="F29" s="82">
        <v>22.099999999999994</v>
      </c>
      <c r="G29" s="82">
        <v>22.124999999999993</v>
      </c>
      <c r="H29" s="82">
        <v>22.149999999999991</v>
      </c>
      <c r="I29" s="82">
        <v>22.17499999999999</v>
      </c>
      <c r="J29" s="82">
        <v>22.199999999999989</v>
      </c>
      <c r="K29" s="82">
        <v>22.224999999999987</v>
      </c>
      <c r="L29" s="82">
        <v>22.249999999999986</v>
      </c>
      <c r="M29" s="82">
        <v>22.274999999999984</v>
      </c>
    </row>
    <row r="30" spans="1:17" x14ac:dyDescent="0.25">
      <c r="A30" s="81">
        <v>50</v>
      </c>
      <c r="B30" s="82">
        <v>22.3</v>
      </c>
      <c r="C30" s="82">
        <v>22.333333333333336</v>
      </c>
      <c r="D30" s="82">
        <v>22.366666666666667</v>
      </c>
      <c r="E30" s="82">
        <v>22.4</v>
      </c>
      <c r="F30" s="82">
        <v>22.43333333333333</v>
      </c>
      <c r="G30" s="82">
        <v>22.466666666666661</v>
      </c>
      <c r="H30" s="82">
        <v>22.499999999999993</v>
      </c>
      <c r="I30" s="82">
        <v>22.533333333333324</v>
      </c>
      <c r="J30" s="82">
        <v>22.566666666666656</v>
      </c>
      <c r="K30" s="82">
        <v>22.599999999999987</v>
      </c>
      <c r="L30" s="82">
        <v>22.633333333333319</v>
      </c>
      <c r="M30" s="82">
        <v>22.66666666666665</v>
      </c>
    </row>
    <row r="31" spans="1:17" x14ac:dyDescent="0.25">
      <c r="A31" s="81">
        <v>51</v>
      </c>
      <c r="B31" s="82">
        <v>22.7</v>
      </c>
      <c r="C31" s="82">
        <v>22.733333333333334</v>
      </c>
      <c r="D31" s="82">
        <v>22.766666666666669</v>
      </c>
      <c r="E31" s="82">
        <v>22.800000000000004</v>
      </c>
      <c r="F31" s="82">
        <v>22.833333333333339</v>
      </c>
      <c r="G31" s="82">
        <v>22.866666666666674</v>
      </c>
      <c r="H31" s="82">
        <v>22.900000000000009</v>
      </c>
      <c r="I31" s="82">
        <v>22.933333333333344</v>
      </c>
      <c r="J31" s="82">
        <v>22.966666666666679</v>
      </c>
      <c r="K31" s="82">
        <v>23.000000000000014</v>
      </c>
      <c r="L31" s="82">
        <v>23.033333333333349</v>
      </c>
      <c r="M31" s="82">
        <v>23.066666666666684</v>
      </c>
    </row>
    <row r="32" spans="1:17" x14ac:dyDescent="0.25">
      <c r="A32" s="81">
        <v>52</v>
      </c>
      <c r="B32" s="82">
        <v>23.1</v>
      </c>
      <c r="C32" s="82">
        <v>23.133333333333333</v>
      </c>
      <c r="D32" s="82">
        <v>23.166666666666664</v>
      </c>
      <c r="E32" s="82">
        <v>23.199999999999996</v>
      </c>
      <c r="F32" s="82">
        <v>23.233333333333327</v>
      </c>
      <c r="G32" s="82">
        <v>23.266666666666659</v>
      </c>
      <c r="H32" s="82">
        <v>23.29999999999999</v>
      </c>
      <c r="I32" s="82">
        <v>23.333333333333321</v>
      </c>
      <c r="J32" s="82">
        <v>23.366666666666653</v>
      </c>
      <c r="K32" s="82">
        <v>23.399999999999984</v>
      </c>
      <c r="L32" s="82">
        <v>23.433333333333316</v>
      </c>
      <c r="M32" s="82">
        <v>23.466666666666647</v>
      </c>
    </row>
    <row r="33" spans="1:13" x14ac:dyDescent="0.25">
      <c r="A33" s="81">
        <v>53</v>
      </c>
      <c r="B33" s="82">
        <v>23.5</v>
      </c>
      <c r="C33" s="82">
        <v>23.533333333333331</v>
      </c>
      <c r="D33" s="82">
        <v>23.566666666666663</v>
      </c>
      <c r="E33" s="82">
        <v>23.599999999999994</v>
      </c>
      <c r="F33" s="82">
        <v>23.633333333333326</v>
      </c>
      <c r="G33" s="82">
        <v>23.666666666666657</v>
      </c>
      <c r="H33" s="82">
        <v>23.699999999999989</v>
      </c>
      <c r="I33" s="82">
        <v>23.73333333333332</v>
      </c>
      <c r="J33" s="82">
        <v>23.766666666666652</v>
      </c>
      <c r="K33" s="82">
        <v>23.799999999999983</v>
      </c>
      <c r="L33" s="82">
        <v>23.833333333333314</v>
      </c>
      <c r="M33" s="82">
        <v>23.866666666666646</v>
      </c>
    </row>
    <row r="34" spans="1:13" x14ac:dyDescent="0.25">
      <c r="A34" s="81">
        <v>54</v>
      </c>
      <c r="B34" s="82">
        <v>23.9</v>
      </c>
      <c r="C34" s="82">
        <v>23.933333333333334</v>
      </c>
      <c r="D34" s="82">
        <v>23.966666666666669</v>
      </c>
      <c r="E34" s="82">
        <v>24.000000000000004</v>
      </c>
      <c r="F34" s="82">
        <v>24.033333333333339</v>
      </c>
      <c r="G34" s="82">
        <v>24.066666666666674</v>
      </c>
      <c r="H34" s="82">
        <v>24.100000000000009</v>
      </c>
      <c r="I34" s="82">
        <v>24.133333333333344</v>
      </c>
      <c r="J34" s="82">
        <v>24.166666666666679</v>
      </c>
      <c r="K34" s="82">
        <v>24.200000000000014</v>
      </c>
      <c r="L34" s="82">
        <v>24.233333333333348</v>
      </c>
      <c r="M34" s="82">
        <v>24.266666666666683</v>
      </c>
    </row>
  </sheetData>
  <sheetProtection algorithmName="SHA-512" hashValue="25311EE9cOXzhMNbsBZKB/ILxMemWKpsEZMLoRPrdIsnMck0AEUarDWVcM+luK1ARz4equjmIY4V9KaU4gx8Pw==" saltValue="s0xMfzKmBqxrkC8rPINV5g==" spinCount="100000" sheet="1" objects="1" scenarios="1"/>
  <conditionalFormatting sqref="A6:A21">
    <cfRule type="expression" dxfId="257" priority="15" stopIfTrue="1">
      <formula>MOD(ROW(),2)=0</formula>
    </cfRule>
    <cfRule type="expression" dxfId="256" priority="16" stopIfTrue="1">
      <formula>MOD(ROW(),2)&lt;&gt;0</formula>
    </cfRule>
  </conditionalFormatting>
  <conditionalFormatting sqref="A26:A34">
    <cfRule type="expression" dxfId="255" priority="9" stopIfTrue="1">
      <formula>MOD(ROW(),2)=0</formula>
    </cfRule>
    <cfRule type="expression" dxfId="254" priority="10" stopIfTrue="1">
      <formula>MOD(ROW(),2)&lt;&gt;0</formula>
    </cfRule>
  </conditionalFormatting>
  <conditionalFormatting sqref="B6:C21">
    <cfRule type="expression" dxfId="253" priority="1" stopIfTrue="1">
      <formula>MOD(ROW(),2)=0</formula>
    </cfRule>
    <cfRule type="expression" dxfId="252" priority="2" stopIfTrue="1">
      <formula>MOD(ROW(),2)&lt;&gt;0</formula>
    </cfRule>
  </conditionalFormatting>
  <conditionalFormatting sqref="D6:M21">
    <cfRule type="expression" dxfId="251" priority="17" stopIfTrue="1">
      <formula>MOD(ROW(),2)=0</formula>
    </cfRule>
    <cfRule type="expression" dxfId="250" priority="18" stopIfTrue="1">
      <formula>MOD(ROW(),2)&lt;&gt;0</formula>
    </cfRule>
  </conditionalFormatting>
  <conditionalFormatting sqref="D13:M21">
    <cfRule type="expression" dxfId="249" priority="13" stopIfTrue="1">
      <formula>MOD(ROW(),2)=0</formula>
    </cfRule>
    <cfRule type="expression" dxfId="248" priority="14"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codeName="Sheet89"/>
  <dimension ref="A1:Q34"/>
  <sheetViews>
    <sheetView showGridLines="0" zoomScale="85" zoomScaleNormal="85" workbookViewId="0"/>
  </sheetViews>
  <sheetFormatPr defaultColWidth="10" defaultRowHeight="12.5" x14ac:dyDescent="0.25"/>
  <cols>
    <col min="1" max="1" width="31.54296875" style="27" customWidth="1"/>
    <col min="2" max="4" width="10" style="27" customWidth="1"/>
    <col min="5" max="16384" width="10" style="27"/>
  </cols>
  <sheetData>
    <row r="1" spans="1:17" ht="20" x14ac:dyDescent="0.4">
      <c r="A1" s="39" t="s">
        <v>0</v>
      </c>
      <c r="B1" s="40"/>
      <c r="C1" s="40"/>
      <c r="D1" s="40"/>
      <c r="E1" s="40"/>
      <c r="F1" s="40"/>
      <c r="G1" s="40"/>
      <c r="H1" s="40"/>
      <c r="I1" s="40"/>
      <c r="J1" s="40"/>
      <c r="K1" s="40"/>
      <c r="L1" s="117"/>
      <c r="M1" s="40"/>
    </row>
    <row r="2" spans="1:17" ht="15.5" x14ac:dyDescent="0.35">
      <c r="A2" s="41" t="str">
        <f>IF(title="&gt; Enter workbook title here","Enter workbook title in Cover sheet",title)</f>
        <v>Police_EW - Consolidated Factor Spreadsheet</v>
      </c>
      <c r="B2" s="42"/>
      <c r="C2" s="42"/>
      <c r="D2" s="42"/>
      <c r="E2" s="42"/>
      <c r="F2" s="42"/>
      <c r="G2" s="42"/>
      <c r="H2" s="42"/>
      <c r="I2" s="42"/>
      <c r="J2" s="42"/>
      <c r="K2" s="42"/>
      <c r="L2" s="42"/>
      <c r="M2" s="42"/>
    </row>
    <row r="3" spans="1:17" ht="15.5" x14ac:dyDescent="0.35">
      <c r="A3" s="43" t="str">
        <f>TABLE_FACTOR_TYPE_1&amp;" - x-"&amp;TABLE_SERIES_NUMBER_1</f>
        <v>Commutation - x-507</v>
      </c>
      <c r="B3" s="42"/>
      <c r="C3" s="42"/>
      <c r="D3" s="42"/>
      <c r="E3" s="42"/>
      <c r="F3" s="42"/>
      <c r="G3" s="42"/>
      <c r="H3" s="42"/>
      <c r="I3" s="42"/>
      <c r="J3" s="42"/>
      <c r="K3" s="42"/>
      <c r="L3" s="42"/>
      <c r="M3" s="42"/>
    </row>
    <row r="4" spans="1:17" x14ac:dyDescent="0.25">
      <c r="A4" s="44"/>
    </row>
    <row r="6" spans="1:17" ht="26" x14ac:dyDescent="0.3">
      <c r="A6" s="171" t="s">
        <v>610</v>
      </c>
      <c r="B6" s="73" t="s">
        <v>611</v>
      </c>
      <c r="C6" s="73"/>
      <c r="D6" s="168"/>
      <c r="E6" s="168"/>
      <c r="F6" s="168"/>
      <c r="G6" s="168"/>
      <c r="H6" s="168"/>
      <c r="I6" s="168"/>
      <c r="J6" s="168"/>
      <c r="K6" s="168"/>
      <c r="L6" s="168"/>
      <c r="M6" s="168"/>
      <c r="Q6" s="76"/>
    </row>
    <row r="7" spans="1:17" x14ac:dyDescent="0.25">
      <c r="A7" s="72" t="s">
        <v>274</v>
      </c>
      <c r="B7" s="74" t="s">
        <v>72</v>
      </c>
      <c r="C7" s="74"/>
      <c r="D7" s="168"/>
      <c r="E7" s="168"/>
      <c r="F7" s="168"/>
      <c r="G7" s="168"/>
      <c r="H7" s="168"/>
      <c r="I7" s="168"/>
      <c r="J7" s="168"/>
      <c r="K7" s="168"/>
      <c r="L7" s="168"/>
      <c r="M7" s="168"/>
    </row>
    <row r="8" spans="1:17" x14ac:dyDescent="0.25">
      <c r="A8" s="72" t="s">
        <v>275</v>
      </c>
      <c r="B8" s="74">
        <v>1987</v>
      </c>
      <c r="C8" s="74"/>
      <c r="D8" s="168"/>
      <c r="E8" s="168"/>
      <c r="F8" s="168"/>
      <c r="G8" s="168"/>
      <c r="H8" s="168"/>
      <c r="I8" s="168"/>
      <c r="J8" s="168"/>
      <c r="K8" s="168"/>
      <c r="L8" s="168"/>
      <c r="M8" s="168"/>
    </row>
    <row r="9" spans="1:17" x14ac:dyDescent="0.25">
      <c r="A9" s="72" t="s">
        <v>276</v>
      </c>
      <c r="B9" s="74" t="s">
        <v>512</v>
      </c>
      <c r="C9" s="74"/>
      <c r="D9" s="168"/>
      <c r="E9" s="168"/>
      <c r="F9" s="168"/>
      <c r="G9" s="168"/>
      <c r="H9" s="168"/>
      <c r="I9" s="168"/>
      <c r="J9" s="168"/>
      <c r="K9" s="168"/>
      <c r="L9" s="168"/>
      <c r="M9" s="168"/>
    </row>
    <row r="10" spans="1:17" ht="75" x14ac:dyDescent="0.25">
      <c r="A10" s="72" t="s">
        <v>6</v>
      </c>
      <c r="B10" s="74" t="s">
        <v>517</v>
      </c>
      <c r="C10" s="74"/>
      <c r="D10" s="168"/>
      <c r="E10" s="168"/>
      <c r="F10" s="168"/>
      <c r="G10" s="168"/>
      <c r="H10" s="168"/>
      <c r="I10" s="168"/>
      <c r="J10" s="168"/>
      <c r="K10" s="168"/>
      <c r="L10" s="168"/>
      <c r="M10" s="168"/>
    </row>
    <row r="11" spans="1:17" x14ac:dyDescent="0.25">
      <c r="A11" s="72" t="s">
        <v>277</v>
      </c>
      <c r="B11" s="74" t="s">
        <v>424</v>
      </c>
      <c r="C11" s="74"/>
      <c r="D11" s="168"/>
      <c r="E11" s="168"/>
      <c r="F11" s="168"/>
      <c r="G11" s="168"/>
      <c r="H11" s="168"/>
      <c r="I11" s="168"/>
      <c r="J11" s="168"/>
      <c r="K11" s="168"/>
      <c r="L11" s="168"/>
      <c r="M11" s="168"/>
    </row>
    <row r="12" spans="1:17" x14ac:dyDescent="0.25">
      <c r="A12" s="72" t="s">
        <v>278</v>
      </c>
      <c r="B12" s="74" t="s">
        <v>510</v>
      </c>
      <c r="C12" s="74"/>
      <c r="D12" s="168"/>
      <c r="E12" s="168"/>
      <c r="F12" s="168"/>
      <c r="G12" s="168"/>
      <c r="H12" s="168"/>
      <c r="I12" s="168"/>
      <c r="J12" s="168"/>
      <c r="K12" s="168"/>
      <c r="L12" s="168"/>
      <c r="M12" s="168"/>
    </row>
    <row r="13" spans="1:17" x14ac:dyDescent="0.25">
      <c r="A13" s="72" t="s">
        <v>618</v>
      </c>
      <c r="B13" s="74">
        <v>2</v>
      </c>
      <c r="C13" s="74"/>
      <c r="D13" s="168"/>
      <c r="E13" s="168"/>
      <c r="F13" s="168"/>
      <c r="G13" s="168"/>
      <c r="H13" s="168"/>
      <c r="I13" s="168"/>
      <c r="J13" s="168"/>
      <c r="K13" s="168"/>
      <c r="L13" s="168"/>
      <c r="M13" s="168"/>
    </row>
    <row r="14" spans="1:17" x14ac:dyDescent="0.25">
      <c r="A14" s="72" t="s">
        <v>280</v>
      </c>
      <c r="B14" s="74">
        <v>507</v>
      </c>
      <c r="C14" s="74"/>
      <c r="D14" s="168"/>
      <c r="E14" s="168"/>
      <c r="F14" s="168"/>
      <c r="G14" s="168"/>
      <c r="H14" s="168"/>
      <c r="I14" s="168"/>
      <c r="J14" s="168"/>
      <c r="K14" s="168"/>
      <c r="L14" s="168"/>
      <c r="M14" s="168"/>
    </row>
    <row r="15" spans="1:17" x14ac:dyDescent="0.25">
      <c r="A15" s="72" t="s">
        <v>621</v>
      </c>
      <c r="B15" s="74">
        <v>507</v>
      </c>
      <c r="C15" s="74"/>
      <c r="D15" s="168"/>
      <c r="E15" s="168"/>
      <c r="F15" s="168"/>
      <c r="G15" s="168"/>
      <c r="H15" s="168"/>
      <c r="I15" s="168"/>
      <c r="J15" s="168"/>
      <c r="K15" s="168"/>
      <c r="L15" s="168"/>
      <c r="M15" s="168"/>
    </row>
    <row r="16" spans="1:17" x14ac:dyDescent="0.25">
      <c r="A16" s="72" t="s">
        <v>282</v>
      </c>
      <c r="B16" s="74" t="s">
        <v>507</v>
      </c>
      <c r="C16" s="74"/>
      <c r="D16" s="168"/>
      <c r="E16" s="168"/>
      <c r="F16" s="168"/>
      <c r="G16" s="168"/>
      <c r="H16" s="168"/>
      <c r="I16" s="168"/>
      <c r="J16" s="168"/>
      <c r="K16" s="168"/>
      <c r="L16" s="168"/>
      <c r="M16" s="168"/>
    </row>
    <row r="17" spans="1:17" x14ac:dyDescent="0.25">
      <c r="A17" s="72" t="s">
        <v>693</v>
      </c>
      <c r="B17" s="180"/>
      <c r="C17" s="180"/>
      <c r="D17" s="168"/>
      <c r="E17" s="168"/>
      <c r="F17" s="168"/>
      <c r="G17" s="168"/>
      <c r="H17" s="168"/>
      <c r="I17" s="168"/>
      <c r="J17" s="168"/>
      <c r="K17" s="168"/>
      <c r="L17" s="168"/>
      <c r="M17" s="168"/>
    </row>
    <row r="18" spans="1:17" x14ac:dyDescent="0.25">
      <c r="A18" s="72" t="s">
        <v>284</v>
      </c>
      <c r="B18" s="181" t="str">
        <f>"3 April 2023"</f>
        <v>3 April 2023</v>
      </c>
      <c r="C18" s="181"/>
      <c r="D18" s="168"/>
      <c r="E18" s="168"/>
      <c r="F18" s="168"/>
      <c r="G18" s="168"/>
      <c r="H18" s="168"/>
      <c r="I18" s="168"/>
      <c r="J18" s="168"/>
      <c r="K18" s="168"/>
      <c r="L18" s="168"/>
      <c r="M18" s="168"/>
    </row>
    <row r="19" spans="1:17" x14ac:dyDescent="0.25">
      <c r="A19" s="72" t="s">
        <v>285</v>
      </c>
      <c r="B19" s="181" t="str">
        <f>"3 April 2023"</f>
        <v>3 April 2023</v>
      </c>
      <c r="C19" s="181"/>
      <c r="D19" s="168"/>
      <c r="E19" s="168"/>
      <c r="F19" s="168"/>
      <c r="G19" s="168"/>
      <c r="H19" s="168"/>
      <c r="I19" s="168"/>
      <c r="J19" s="168"/>
      <c r="K19" s="168"/>
      <c r="L19" s="168"/>
      <c r="M19" s="168"/>
    </row>
    <row r="20" spans="1:17" x14ac:dyDescent="0.25">
      <c r="A20" s="72" t="s">
        <v>286</v>
      </c>
      <c r="B20" s="74" t="s">
        <v>294</v>
      </c>
      <c r="C20" s="74"/>
      <c r="D20" s="168"/>
      <c r="E20" s="168"/>
      <c r="F20" s="168"/>
      <c r="G20" s="168"/>
      <c r="H20" s="168"/>
      <c r="I20" s="168"/>
      <c r="J20" s="168"/>
      <c r="K20" s="168"/>
      <c r="L20" s="168"/>
      <c r="M20" s="168"/>
    </row>
    <row r="21" spans="1:17" x14ac:dyDescent="0.25">
      <c r="A21" s="72" t="s">
        <v>287</v>
      </c>
      <c r="B21" s="74" t="s">
        <v>295</v>
      </c>
      <c r="C21" s="74"/>
      <c r="D21" s="168"/>
      <c r="E21" s="168"/>
      <c r="F21" s="168"/>
      <c r="G21" s="168"/>
      <c r="H21" s="168"/>
      <c r="I21" s="168"/>
      <c r="J21" s="168"/>
      <c r="K21" s="168"/>
      <c r="L21" s="168"/>
      <c r="M21" s="168"/>
    </row>
    <row r="23" spans="1:17" x14ac:dyDescent="0.25">
      <c r="B23" s="84" t="str">
        <f>HYPERLINK("#'Factor List'!A1","Back to Factor List")</f>
        <v>Back to Factor List</v>
      </c>
      <c r="D23" s="111" t="s">
        <v>732</v>
      </c>
      <c r="E23" s="111"/>
      <c r="F23" s="111"/>
      <c r="G23" s="111"/>
      <c r="H23" s="111"/>
      <c r="I23" s="111"/>
      <c r="J23" s="111"/>
    </row>
    <row r="24" spans="1:17" ht="13" x14ac:dyDescent="0.3">
      <c r="B24" s="84" t="str">
        <f>HYPERLINK("#'Assumptions'!A1","Assumptions")</f>
        <v>Assumptions</v>
      </c>
      <c r="D24" s="111" t="s">
        <v>733</v>
      </c>
      <c r="E24" s="111"/>
      <c r="F24" s="111"/>
      <c r="G24" s="112"/>
      <c r="H24" s="113"/>
      <c r="I24" s="111"/>
      <c r="J24" s="111"/>
    </row>
    <row r="26" spans="1:17" ht="13.5" thickBot="1" x14ac:dyDescent="0.3">
      <c r="A26" s="80" t="s">
        <v>727</v>
      </c>
      <c r="B26" s="80">
        <v>0</v>
      </c>
      <c r="C26" s="80">
        <v>1</v>
      </c>
      <c r="D26" s="80">
        <v>2</v>
      </c>
      <c r="E26" s="80">
        <v>3</v>
      </c>
      <c r="F26" s="80">
        <v>4</v>
      </c>
      <c r="G26" s="80">
        <v>5</v>
      </c>
      <c r="H26" s="80">
        <v>6</v>
      </c>
      <c r="I26" s="80">
        <v>7</v>
      </c>
      <c r="J26" s="80">
        <v>8</v>
      </c>
      <c r="K26" s="80">
        <v>9</v>
      </c>
      <c r="L26" s="80">
        <v>10</v>
      </c>
      <c r="M26" s="80">
        <v>11</v>
      </c>
    </row>
    <row r="27" spans="1:17" ht="13.5" thickBot="1" x14ac:dyDescent="0.35">
      <c r="A27" s="81" t="s">
        <v>734</v>
      </c>
      <c r="B27" s="115">
        <v>0.70399999999999996</v>
      </c>
      <c r="C27" s="116"/>
      <c r="D27" s="116"/>
      <c r="E27" s="116"/>
      <c r="F27" s="116"/>
      <c r="G27" s="116"/>
      <c r="H27" s="90"/>
      <c r="I27" s="90"/>
      <c r="J27" s="90"/>
      <c r="K27" s="90"/>
      <c r="L27" s="90"/>
      <c r="M27" s="90"/>
      <c r="Q27" s="76"/>
    </row>
    <row r="28" spans="1:17" ht="13.5" thickBot="1" x14ac:dyDescent="0.35">
      <c r="A28" s="81">
        <v>48</v>
      </c>
      <c r="B28" s="115">
        <v>0.70399999999999996</v>
      </c>
      <c r="C28" s="115">
        <v>0.70399999999999996</v>
      </c>
      <c r="D28" s="115">
        <v>0.70399999999999996</v>
      </c>
      <c r="E28" s="115">
        <v>0.70399999999999996</v>
      </c>
      <c r="F28" s="115">
        <v>0.70399999999999996</v>
      </c>
      <c r="G28" s="115">
        <v>0.70399999999999996</v>
      </c>
      <c r="H28" s="90">
        <v>0.78800000000000003</v>
      </c>
      <c r="I28" s="90">
        <v>0.79100000000000004</v>
      </c>
      <c r="J28" s="90">
        <v>0.79400000000000004</v>
      </c>
      <c r="K28" s="90">
        <v>0.79700000000000004</v>
      </c>
      <c r="L28" s="90">
        <v>0.8</v>
      </c>
      <c r="M28" s="90">
        <v>0.80300000000000005</v>
      </c>
      <c r="Q28" s="77"/>
    </row>
    <row r="29" spans="1:17" x14ac:dyDescent="0.25">
      <c r="A29" s="81">
        <v>49</v>
      </c>
      <c r="B29" s="90">
        <v>0.80300000000000005</v>
      </c>
      <c r="C29" s="90">
        <v>0.80500000000000005</v>
      </c>
      <c r="D29" s="90">
        <v>0.80700000000000005</v>
      </c>
      <c r="E29" s="90">
        <v>0.81</v>
      </c>
      <c r="F29" s="90">
        <v>0.81200000000000006</v>
      </c>
      <c r="G29" s="90">
        <v>0.81499999999999995</v>
      </c>
      <c r="H29" s="90">
        <v>0.81699999999999995</v>
      </c>
      <c r="I29" s="90">
        <v>0.82</v>
      </c>
      <c r="J29" s="90">
        <v>0.82199999999999995</v>
      </c>
      <c r="K29" s="90">
        <v>0.82499999999999996</v>
      </c>
      <c r="L29" s="90">
        <v>0.82699999999999996</v>
      </c>
      <c r="M29" s="90">
        <v>0.83</v>
      </c>
    </row>
    <row r="30" spans="1:17" x14ac:dyDescent="0.25">
      <c r="A30" s="81">
        <v>50</v>
      </c>
      <c r="B30" s="90">
        <v>0.83299999999999996</v>
      </c>
      <c r="C30" s="90">
        <v>0.83499999999999996</v>
      </c>
      <c r="D30" s="90">
        <v>0.83799999999999997</v>
      </c>
      <c r="E30" s="90">
        <v>0.84</v>
      </c>
      <c r="F30" s="90">
        <v>0.84299999999999997</v>
      </c>
      <c r="G30" s="90">
        <v>0.84499999999999997</v>
      </c>
      <c r="H30" s="90">
        <v>0.84799999999999998</v>
      </c>
      <c r="I30" s="90">
        <v>0.85099999999999998</v>
      </c>
      <c r="J30" s="90">
        <v>0.85299999999999998</v>
      </c>
      <c r="K30" s="90">
        <v>0.85599999999999998</v>
      </c>
      <c r="L30" s="90">
        <v>0.85799999999999998</v>
      </c>
      <c r="M30" s="90">
        <v>0.86099999999999999</v>
      </c>
    </row>
    <row r="31" spans="1:17" x14ac:dyDescent="0.25">
      <c r="A31" s="81">
        <v>51</v>
      </c>
      <c r="B31" s="90">
        <v>0.86399999999999999</v>
      </c>
      <c r="C31" s="90">
        <v>0.86599999999999999</v>
      </c>
      <c r="D31" s="90">
        <v>0.86899999999999999</v>
      </c>
      <c r="E31" s="90">
        <v>0.872</v>
      </c>
      <c r="F31" s="90">
        <v>0.874</v>
      </c>
      <c r="G31" s="90">
        <v>0.877</v>
      </c>
      <c r="H31" s="90">
        <v>0.88</v>
      </c>
      <c r="I31" s="90">
        <v>0.88200000000000001</v>
      </c>
      <c r="J31" s="90">
        <v>0.88500000000000001</v>
      </c>
      <c r="K31" s="90">
        <v>0.88800000000000001</v>
      </c>
      <c r="L31" s="90">
        <v>0.89</v>
      </c>
      <c r="M31" s="90">
        <v>0.89300000000000002</v>
      </c>
    </row>
    <row r="32" spans="1:17" x14ac:dyDescent="0.25">
      <c r="A32" s="81">
        <v>52</v>
      </c>
      <c r="B32" s="90">
        <v>0.89600000000000002</v>
      </c>
      <c r="C32" s="90">
        <v>0.89900000000000002</v>
      </c>
      <c r="D32" s="90">
        <v>0.90100000000000002</v>
      </c>
      <c r="E32" s="90">
        <v>0.90400000000000003</v>
      </c>
      <c r="F32" s="90">
        <v>0.90700000000000003</v>
      </c>
      <c r="G32" s="90">
        <v>0.91</v>
      </c>
      <c r="H32" s="90">
        <v>0.91200000000000003</v>
      </c>
      <c r="I32" s="90">
        <v>0.91500000000000004</v>
      </c>
      <c r="J32" s="90">
        <v>0.91800000000000004</v>
      </c>
      <c r="K32" s="90">
        <v>0.92100000000000004</v>
      </c>
      <c r="L32" s="90">
        <v>0.92400000000000004</v>
      </c>
      <c r="M32" s="90">
        <v>0.92600000000000005</v>
      </c>
    </row>
    <row r="33" spans="1:13" x14ac:dyDescent="0.25">
      <c r="A33" s="81">
        <v>53</v>
      </c>
      <c r="B33" s="90">
        <v>0.92900000000000005</v>
      </c>
      <c r="C33" s="90">
        <v>0.93200000000000005</v>
      </c>
      <c r="D33" s="90">
        <v>0.93500000000000005</v>
      </c>
      <c r="E33" s="90">
        <v>0.93799999999999994</v>
      </c>
      <c r="F33" s="90">
        <v>0.94099999999999995</v>
      </c>
      <c r="G33" s="90">
        <v>0.94399999999999995</v>
      </c>
      <c r="H33" s="90">
        <v>0.94599999999999995</v>
      </c>
      <c r="I33" s="90">
        <v>0.94899999999999995</v>
      </c>
      <c r="J33" s="90">
        <v>0.95199999999999996</v>
      </c>
      <c r="K33" s="90">
        <v>0.95499999999999996</v>
      </c>
      <c r="L33" s="90">
        <v>0.95799999999999996</v>
      </c>
      <c r="M33" s="90">
        <v>0.96099999999999997</v>
      </c>
    </row>
    <row r="34" spans="1:13" x14ac:dyDescent="0.25">
      <c r="A34" s="81">
        <v>54</v>
      </c>
      <c r="B34" s="90">
        <v>0.96399999999999997</v>
      </c>
      <c r="C34" s="90">
        <v>0.96699999999999997</v>
      </c>
      <c r="D34" s="90">
        <v>0.97</v>
      </c>
      <c r="E34" s="90">
        <v>0.97299999999999998</v>
      </c>
      <c r="F34" s="90">
        <v>0.97599999999999998</v>
      </c>
      <c r="G34" s="90">
        <v>0.97899999999999998</v>
      </c>
      <c r="H34" s="90">
        <v>0.98199999999999998</v>
      </c>
      <c r="I34" s="90">
        <v>0.98499999999999999</v>
      </c>
      <c r="J34" s="90">
        <v>0.98799999999999999</v>
      </c>
      <c r="K34" s="90">
        <v>0.99099999999999999</v>
      </c>
      <c r="L34" s="90">
        <v>0.99399999999999999</v>
      </c>
      <c r="M34" s="90">
        <v>0.997</v>
      </c>
    </row>
  </sheetData>
  <sheetProtection algorithmName="SHA-512" hashValue="e7JztgQrRP2KPdJfmCfV3oV6cmLQ3NNnss54Qm9c2J78Q3nxls0n7yzFMK6NiL2AaQ0I+FeqEdTrFP9+dKZCnw==" saltValue="ljTiwVok7yHfdROKgpG2jA==" spinCount="100000" sheet="1" objects="1" scenarios="1"/>
  <conditionalFormatting sqref="A6:A21">
    <cfRule type="expression" dxfId="247" priority="15" stopIfTrue="1">
      <formula>MOD(ROW(),2)=0</formula>
    </cfRule>
    <cfRule type="expression" dxfId="246" priority="16" stopIfTrue="1">
      <formula>MOD(ROW(),2)&lt;&gt;0</formula>
    </cfRule>
  </conditionalFormatting>
  <conditionalFormatting sqref="A26:A34">
    <cfRule type="expression" dxfId="245" priority="9" stopIfTrue="1">
      <formula>MOD(ROW(),2)=0</formula>
    </cfRule>
    <cfRule type="expression" dxfId="244" priority="10" stopIfTrue="1">
      <formula>MOD(ROW(),2)&lt;&gt;0</formula>
    </cfRule>
  </conditionalFormatting>
  <conditionalFormatting sqref="B6:C21">
    <cfRule type="expression" dxfId="243" priority="1" stopIfTrue="1">
      <formula>MOD(ROW(),2)=0</formula>
    </cfRule>
    <cfRule type="expression" dxfId="242" priority="2" stopIfTrue="1">
      <formula>MOD(ROW(),2)&lt;&gt;0</formula>
    </cfRule>
  </conditionalFormatting>
  <conditionalFormatting sqref="D6:M21">
    <cfRule type="expression" dxfId="241" priority="17" stopIfTrue="1">
      <formula>MOD(ROW(),2)=0</formula>
    </cfRule>
    <cfRule type="expression" dxfId="240" priority="18" stopIfTrue="1">
      <formula>MOD(ROW(),2)&lt;&gt;0</formula>
    </cfRule>
  </conditionalFormatting>
  <conditionalFormatting sqref="D13:M21">
    <cfRule type="expression" dxfId="239" priority="13" stopIfTrue="1">
      <formula>MOD(ROW(),2)=0</formula>
    </cfRule>
    <cfRule type="expression" dxfId="238" priority="14"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6D5854-A42D-4A92-8AD6-4C5EDB10C09E}">
  <sheetPr codeName="Sheet91"/>
  <dimension ref="A1:M30"/>
  <sheetViews>
    <sheetView showGridLines="0" zoomScale="85" zoomScaleNormal="85" workbookViewId="0">
      <selection activeCell="G25" sqref="G25"/>
    </sheetView>
  </sheetViews>
  <sheetFormatPr defaultColWidth="10" defaultRowHeight="12.5" x14ac:dyDescent="0.25"/>
  <cols>
    <col min="1" max="1" width="31.54296875" style="27" customWidth="1"/>
    <col min="2" max="2" width="36.1796875" style="27" customWidth="1"/>
    <col min="3" max="4" width="10" style="27" customWidth="1"/>
    <col min="5" max="16384" width="10" style="27"/>
  </cols>
  <sheetData>
    <row r="1" spans="1:13" ht="20" x14ac:dyDescent="0.4">
      <c r="A1" s="39" t="s">
        <v>0</v>
      </c>
      <c r="B1" s="40"/>
      <c r="C1" s="40"/>
      <c r="D1" s="40"/>
      <c r="E1" s="40"/>
      <c r="F1" s="40"/>
      <c r="G1" s="40"/>
      <c r="H1" s="40"/>
      <c r="I1" s="40"/>
      <c r="J1" s="40"/>
      <c r="K1" s="40"/>
      <c r="L1" s="117"/>
      <c r="M1" s="40"/>
    </row>
    <row r="2" spans="1:13" ht="15.5" x14ac:dyDescent="0.35">
      <c r="A2" s="41" t="str">
        <f>IF(title="&gt; Enter workbook title here","Enter workbook title in Cover sheet",title)</f>
        <v>Police_EW - Consolidated Factor Spreadsheet</v>
      </c>
      <c r="B2" s="42"/>
      <c r="C2" s="42"/>
      <c r="D2" s="42"/>
      <c r="E2" s="42"/>
      <c r="F2" s="42"/>
      <c r="G2" s="42"/>
      <c r="H2" s="42"/>
      <c r="I2" s="42"/>
      <c r="J2" s="42"/>
      <c r="K2" s="42"/>
      <c r="L2" s="42"/>
      <c r="M2" s="42"/>
    </row>
    <row r="3" spans="1:13" ht="15.5" x14ac:dyDescent="0.35">
      <c r="A3" s="43" t="str" cm="1">
        <f t="array" ref="A3">TABLE_FACTOR_TYPE_1&amp;" - x-"&amp;TABLE_SERIES_NUMBER_1</f>
        <v>Triv Comm - x-508</v>
      </c>
      <c r="B3" s="42"/>
      <c r="C3" s="42"/>
      <c r="D3" s="42"/>
      <c r="E3" s="42"/>
      <c r="F3" s="42"/>
      <c r="G3" s="42"/>
      <c r="H3" s="42"/>
      <c r="I3" s="42"/>
      <c r="J3" s="42"/>
      <c r="K3" s="42"/>
      <c r="L3" s="42"/>
      <c r="M3" s="42"/>
    </row>
    <row r="6" spans="1:13" ht="15" customHeight="1" x14ac:dyDescent="0.3">
      <c r="A6" s="78" t="s">
        <v>610</v>
      </c>
      <c r="B6" s="73" t="s">
        <v>611</v>
      </c>
      <c r="C6" s="73"/>
      <c r="D6" s="76"/>
    </row>
    <row r="7" spans="1:13" x14ac:dyDescent="0.25">
      <c r="A7" s="79" t="s">
        <v>274</v>
      </c>
      <c r="B7" s="74" t="s">
        <v>72</v>
      </c>
      <c r="C7" s="74"/>
    </row>
    <row r="8" spans="1:13" ht="15" customHeight="1" x14ac:dyDescent="0.25">
      <c r="A8" s="79" t="s">
        <v>275</v>
      </c>
      <c r="B8" s="74" t="s">
        <v>504</v>
      </c>
      <c r="C8" s="74"/>
    </row>
    <row r="9" spans="1:13" x14ac:dyDescent="0.25">
      <c r="A9" s="79" t="s">
        <v>276</v>
      </c>
      <c r="B9" s="74" t="s">
        <v>495</v>
      </c>
      <c r="C9" s="74"/>
    </row>
    <row r="10" spans="1:13" ht="25" x14ac:dyDescent="0.25">
      <c r="A10" s="79" t="s">
        <v>6</v>
      </c>
      <c r="B10" s="74" t="s">
        <v>519</v>
      </c>
      <c r="C10" s="74"/>
    </row>
    <row r="11" spans="1:13" x14ac:dyDescent="0.25">
      <c r="A11" s="79" t="s">
        <v>277</v>
      </c>
      <c r="B11" s="74" t="s">
        <v>424</v>
      </c>
      <c r="C11" s="74"/>
    </row>
    <row r="12" spans="1:13" ht="18" customHeight="1" x14ac:dyDescent="0.25">
      <c r="A12" s="79" t="s">
        <v>278</v>
      </c>
      <c r="B12" s="74" t="s">
        <v>520</v>
      </c>
      <c r="C12" s="74"/>
    </row>
    <row r="13" spans="1:13" ht="18" customHeight="1" x14ac:dyDescent="0.25">
      <c r="A13" s="79" t="s">
        <v>618</v>
      </c>
      <c r="B13" s="74">
        <v>2</v>
      </c>
      <c r="C13" s="74"/>
    </row>
    <row r="14" spans="1:13" ht="18" customHeight="1" x14ac:dyDescent="0.25">
      <c r="A14" s="79" t="s">
        <v>280</v>
      </c>
      <c r="B14" s="74">
        <v>508</v>
      </c>
      <c r="C14" s="74"/>
    </row>
    <row r="15" spans="1:13" x14ac:dyDescent="0.25">
      <c r="A15" s="79" t="s">
        <v>621</v>
      </c>
      <c r="B15" s="74">
        <v>508</v>
      </c>
      <c r="C15" s="74"/>
    </row>
    <row r="16" spans="1:13" x14ac:dyDescent="0.25">
      <c r="A16" s="79" t="s">
        <v>282</v>
      </c>
      <c r="B16" s="74" t="s">
        <v>522</v>
      </c>
      <c r="C16" s="74"/>
    </row>
    <row r="17" spans="1:4" x14ac:dyDescent="0.25">
      <c r="A17" s="79" t="s">
        <v>693</v>
      </c>
      <c r="B17" s="180"/>
      <c r="C17" s="180"/>
    </row>
    <row r="18" spans="1:4" x14ac:dyDescent="0.25">
      <c r="A18" s="79" t="s">
        <v>284</v>
      </c>
      <c r="B18" s="181">
        <v>45737</v>
      </c>
      <c r="C18" s="181"/>
    </row>
    <row r="19" spans="1:4" x14ac:dyDescent="0.25">
      <c r="A19" s="79" t="s">
        <v>285</v>
      </c>
      <c r="B19" s="181"/>
      <c r="C19" s="181"/>
    </row>
    <row r="20" spans="1:4" x14ac:dyDescent="0.25">
      <c r="A20" s="79" t="s">
        <v>286</v>
      </c>
      <c r="B20" s="74" t="s">
        <v>294</v>
      </c>
      <c r="C20" s="74"/>
    </row>
    <row r="21" spans="1:4" ht="18" customHeight="1" x14ac:dyDescent="0.25">
      <c r="A21" s="79" t="s">
        <v>287</v>
      </c>
      <c r="B21" s="74" t="s">
        <v>295</v>
      </c>
      <c r="C21" s="74"/>
    </row>
    <row r="23" spans="1:4" x14ac:dyDescent="0.25">
      <c r="B23" s="84" t="str">
        <f>HYPERLINK("#'Factor List'!A1","Back to Factor List")</f>
        <v>Back to Factor List</v>
      </c>
    </row>
    <row r="24" spans="1:4" x14ac:dyDescent="0.25">
      <c r="B24" s="84" t="str">
        <f>HYPERLINK("#'Assumptions'!A1","Assumptions")</f>
        <v>Assumptions</v>
      </c>
    </row>
    <row r="26" spans="1:4" ht="13" x14ac:dyDescent="0.25">
      <c r="A26" s="85" t="s">
        <v>735</v>
      </c>
      <c r="B26" s="151" t="s">
        <v>736</v>
      </c>
    </row>
    <row r="27" spans="1:4" ht="14.15" customHeight="1" x14ac:dyDescent="0.25">
      <c r="A27" s="152" t="s">
        <v>737</v>
      </c>
      <c r="B27" s="153">
        <v>21.9</v>
      </c>
    </row>
    <row r="29" spans="1:4" ht="13" x14ac:dyDescent="0.3">
      <c r="D29" s="76"/>
    </row>
    <row r="30" spans="1:4" ht="13" x14ac:dyDescent="0.3">
      <c r="D30" s="77"/>
    </row>
  </sheetData>
  <sheetProtection algorithmName="SHA-512" hashValue="FRiDW7DKwHPrSLoqoH3ClVgb3upaiksK3LE9pqy6MeDd9hYHfr/rCWKeTueUfuBooyfX0rGb4hQftDKqOJomUg==" saltValue="wV0qMbQtThfoFf3kN5ZmYg==" spinCount="100000" sheet="1" objects="1" scenarios="1"/>
  <conditionalFormatting sqref="A6:A21">
    <cfRule type="expression" dxfId="237" priority="15" stopIfTrue="1">
      <formula>MOD(ROW(),2)=0</formula>
    </cfRule>
    <cfRule type="expression" dxfId="236" priority="16" stopIfTrue="1">
      <formula>MOD(ROW(),2)&lt;&gt;0</formula>
    </cfRule>
  </conditionalFormatting>
  <conditionalFormatting sqref="A26:A27">
    <cfRule type="expression" dxfId="235" priority="29" stopIfTrue="1">
      <formula>MOD(ROW(),2)=0</formula>
    </cfRule>
    <cfRule type="expression" dxfId="234" priority="30" stopIfTrue="1">
      <formula>MOD(ROW(),2)&lt;&gt;0</formula>
    </cfRule>
  </conditionalFormatting>
  <conditionalFormatting sqref="B26:B27">
    <cfRule type="expression" dxfId="233" priority="31" stopIfTrue="1">
      <formula>MOD(ROW(),2)=0</formula>
    </cfRule>
    <cfRule type="expression" dxfId="232" priority="32" stopIfTrue="1">
      <formula>MOD(ROW(),2)&lt;&gt;0</formula>
    </cfRule>
  </conditionalFormatting>
  <conditionalFormatting sqref="B6:C21">
    <cfRule type="expression" dxfId="231" priority="1" stopIfTrue="1">
      <formula>MOD(ROW(),2)=0</formula>
    </cfRule>
    <cfRule type="expression" dxfId="230" priority="2"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codeName="Sheet104"/>
  <dimension ref="A1:L68"/>
  <sheetViews>
    <sheetView showGridLines="0" zoomScale="85" zoomScaleNormal="85" workbookViewId="0">
      <selection activeCell="B23" sqref="B23"/>
    </sheetView>
  </sheetViews>
  <sheetFormatPr defaultColWidth="10" defaultRowHeight="12.5" x14ac:dyDescent="0.25"/>
  <cols>
    <col min="1" max="1" width="31.54296875" style="27" customWidth="1"/>
    <col min="2" max="2" width="22.54296875" style="27" customWidth="1"/>
    <col min="3" max="3" width="10.1796875" style="27" customWidth="1"/>
    <col min="4" max="4" width="10" style="27" customWidth="1"/>
    <col min="5" max="16384" width="10" style="27"/>
  </cols>
  <sheetData>
    <row r="1" spans="1:12" ht="20" x14ac:dyDescent="0.4">
      <c r="A1" s="39" t="s">
        <v>0</v>
      </c>
      <c r="B1" s="40"/>
      <c r="C1" s="40"/>
      <c r="D1" s="40"/>
      <c r="E1" s="40"/>
      <c r="F1" s="40"/>
      <c r="G1" s="40"/>
      <c r="H1" s="40"/>
      <c r="I1" s="40"/>
      <c r="L1" s="84"/>
    </row>
    <row r="2" spans="1:12" ht="15.5" x14ac:dyDescent="0.35">
      <c r="A2" s="83" t="str">
        <f>'[6]Purpose of spreadsheet'!A2</f>
        <v>Police_EW - Scheme Pays factors</v>
      </c>
      <c r="B2" s="42"/>
      <c r="C2" s="42"/>
      <c r="D2" s="42"/>
      <c r="E2" s="42"/>
      <c r="F2" s="42"/>
      <c r="G2" s="42"/>
      <c r="H2" s="42"/>
      <c r="I2" s="42"/>
    </row>
    <row r="3" spans="1:12" ht="15.5" x14ac:dyDescent="0.35">
      <c r="A3" s="43" t="str">
        <f>TABLE_FACTOR_TYPE_1&amp;" - x-"&amp;TABLE_SERIES_NUMBER_1</f>
        <v>Scheme pays AA - x-601</v>
      </c>
      <c r="B3" s="42"/>
      <c r="C3" s="42"/>
      <c r="D3" s="42"/>
      <c r="E3" s="42"/>
      <c r="F3" s="42"/>
      <c r="G3" s="42"/>
      <c r="H3" s="42"/>
      <c r="I3" s="42"/>
    </row>
    <row r="6" spans="1:12" ht="13" x14ac:dyDescent="0.3">
      <c r="A6" s="78" t="s">
        <v>610</v>
      </c>
      <c r="B6" s="73" t="s">
        <v>611</v>
      </c>
      <c r="C6" s="73"/>
    </row>
    <row r="7" spans="1:12" x14ac:dyDescent="0.25">
      <c r="A7" s="79" t="s">
        <v>274</v>
      </c>
      <c r="B7" s="74" t="s">
        <v>72</v>
      </c>
      <c r="C7" s="74"/>
    </row>
    <row r="8" spans="1:12" x14ac:dyDescent="0.25">
      <c r="A8" s="79" t="s">
        <v>275</v>
      </c>
      <c r="B8" s="74">
        <v>1987</v>
      </c>
      <c r="C8" s="74"/>
    </row>
    <row r="9" spans="1:12" x14ac:dyDescent="0.25">
      <c r="A9" s="79" t="s">
        <v>276</v>
      </c>
      <c r="B9" s="74" t="s">
        <v>523</v>
      </c>
      <c r="C9" s="74"/>
    </row>
    <row r="10" spans="1:12" ht="25" x14ac:dyDescent="0.25">
      <c r="A10" s="79" t="s">
        <v>6</v>
      </c>
      <c r="B10" s="74" t="s">
        <v>524</v>
      </c>
      <c r="C10" s="74"/>
    </row>
    <row r="11" spans="1:12" x14ac:dyDescent="0.25">
      <c r="A11" s="79" t="s">
        <v>277</v>
      </c>
      <c r="B11" s="74" t="s">
        <v>424</v>
      </c>
      <c r="C11" s="74"/>
    </row>
    <row r="12" spans="1:12" x14ac:dyDescent="0.25">
      <c r="A12" s="79" t="s">
        <v>278</v>
      </c>
      <c r="B12" s="74" t="s">
        <v>291</v>
      </c>
      <c r="C12" s="74"/>
    </row>
    <row r="13" spans="1:12" x14ac:dyDescent="0.25">
      <c r="A13" s="79" t="s">
        <v>618</v>
      </c>
      <c r="B13" s="74">
        <v>2</v>
      </c>
      <c r="C13" s="74"/>
    </row>
    <row r="14" spans="1:12" x14ac:dyDescent="0.25">
      <c r="A14" s="79" t="s">
        <v>280</v>
      </c>
      <c r="B14" s="74">
        <v>601</v>
      </c>
      <c r="C14" s="74"/>
    </row>
    <row r="15" spans="1:12" x14ac:dyDescent="0.25">
      <c r="A15" s="79" t="s">
        <v>621</v>
      </c>
      <c r="B15" s="74">
        <v>601</v>
      </c>
      <c r="C15" s="74"/>
    </row>
    <row r="16" spans="1:12" x14ac:dyDescent="0.25">
      <c r="A16" s="79" t="s">
        <v>282</v>
      </c>
      <c r="B16" s="74" t="s">
        <v>526</v>
      </c>
      <c r="C16" s="74"/>
    </row>
    <row r="17" spans="1:3" ht="84.65" customHeight="1" x14ac:dyDescent="0.25">
      <c r="A17" s="79" t="s">
        <v>693</v>
      </c>
      <c r="B17" s="180"/>
      <c r="C17" s="180"/>
    </row>
    <row r="18" spans="1:3" x14ac:dyDescent="0.25">
      <c r="A18" s="79" t="s">
        <v>284</v>
      </c>
      <c r="B18" s="181">
        <v>45135</v>
      </c>
      <c r="C18" s="181"/>
    </row>
    <row r="19" spans="1:3" x14ac:dyDescent="0.25">
      <c r="A19" s="79" t="s">
        <v>285</v>
      </c>
      <c r="B19" s="181">
        <v>45135</v>
      </c>
      <c r="C19" s="181"/>
    </row>
    <row r="20" spans="1:3" x14ac:dyDescent="0.25">
      <c r="A20" s="79" t="s">
        <v>286</v>
      </c>
      <c r="B20" s="74" t="s">
        <v>294</v>
      </c>
      <c r="C20" s="74"/>
    </row>
    <row r="21" spans="1:3" x14ac:dyDescent="0.25">
      <c r="A21" s="79" t="s">
        <v>287</v>
      </c>
      <c r="B21" s="74" t="s">
        <v>295</v>
      </c>
      <c r="C21" s="74"/>
    </row>
    <row r="23" spans="1:3" x14ac:dyDescent="0.25">
      <c r="B23" s="84" t="str">
        <f>HYPERLINK("#'Factor List'!A1","Back to Factor List")</f>
        <v>Back to Factor List</v>
      </c>
    </row>
    <row r="24" spans="1:3" x14ac:dyDescent="0.25">
      <c r="B24" s="84" t="str">
        <f>HYPERLINK("#'Assumptions'!A1","Assumptions")</f>
        <v>Assumptions</v>
      </c>
    </row>
    <row r="26" spans="1:3" ht="26" x14ac:dyDescent="0.25">
      <c r="A26" s="107" t="s">
        <v>694</v>
      </c>
      <c r="B26" s="107" t="s">
        <v>738</v>
      </c>
    </row>
    <row r="27" spans="1:3" x14ac:dyDescent="0.25">
      <c r="A27" s="108">
        <v>18</v>
      </c>
      <c r="B27" s="104">
        <v>11.29</v>
      </c>
    </row>
    <row r="28" spans="1:3" x14ac:dyDescent="0.25">
      <c r="A28" s="108">
        <v>19</v>
      </c>
      <c r="B28" s="104">
        <v>11.46</v>
      </c>
    </row>
    <row r="29" spans="1:3" x14ac:dyDescent="0.25">
      <c r="A29" s="108">
        <v>20</v>
      </c>
      <c r="B29" s="104">
        <v>11.63</v>
      </c>
    </row>
    <row r="30" spans="1:3" x14ac:dyDescent="0.25">
      <c r="A30" s="108">
        <v>21</v>
      </c>
      <c r="B30" s="104">
        <v>11.8</v>
      </c>
    </row>
    <row r="31" spans="1:3" x14ac:dyDescent="0.25">
      <c r="A31" s="108">
        <v>22</v>
      </c>
      <c r="B31" s="104">
        <v>11.97</v>
      </c>
    </row>
    <row r="32" spans="1:3" x14ac:dyDescent="0.25">
      <c r="A32" s="108">
        <v>23</v>
      </c>
      <c r="B32" s="104">
        <v>12.15</v>
      </c>
    </row>
    <row r="33" spans="1:2" x14ac:dyDescent="0.25">
      <c r="A33" s="108">
        <v>24</v>
      </c>
      <c r="B33" s="104">
        <v>12.33</v>
      </c>
    </row>
    <row r="34" spans="1:2" x14ac:dyDescent="0.25">
      <c r="A34" s="108">
        <v>25</v>
      </c>
      <c r="B34" s="104">
        <v>12.51</v>
      </c>
    </row>
    <row r="35" spans="1:2" x14ac:dyDescent="0.25">
      <c r="A35" s="108">
        <v>26</v>
      </c>
      <c r="B35" s="104">
        <v>12.7</v>
      </c>
    </row>
    <row r="36" spans="1:2" x14ac:dyDescent="0.25">
      <c r="A36" s="108">
        <v>27</v>
      </c>
      <c r="B36" s="104">
        <v>12.88</v>
      </c>
    </row>
    <row r="37" spans="1:2" x14ac:dyDescent="0.25">
      <c r="A37" s="108">
        <v>28</v>
      </c>
      <c r="B37" s="104">
        <v>13.07</v>
      </c>
    </row>
    <row r="38" spans="1:2" x14ac:dyDescent="0.25">
      <c r="A38" s="108">
        <v>29</v>
      </c>
      <c r="B38" s="104">
        <v>13.27</v>
      </c>
    </row>
    <row r="39" spans="1:2" x14ac:dyDescent="0.25">
      <c r="A39" s="108">
        <v>30</v>
      </c>
      <c r="B39" s="104">
        <v>13.47</v>
      </c>
    </row>
    <row r="40" spans="1:2" x14ac:dyDescent="0.25">
      <c r="A40" s="108">
        <v>31</v>
      </c>
      <c r="B40" s="104">
        <v>13.67</v>
      </c>
    </row>
    <row r="41" spans="1:2" x14ac:dyDescent="0.25">
      <c r="A41" s="108">
        <v>32</v>
      </c>
      <c r="B41" s="104">
        <v>13.87</v>
      </c>
    </row>
    <row r="42" spans="1:2" x14ac:dyDescent="0.25">
      <c r="A42" s="108">
        <v>33</v>
      </c>
      <c r="B42" s="104">
        <v>14.08</v>
      </c>
    </row>
    <row r="43" spans="1:2" x14ac:dyDescent="0.25">
      <c r="A43" s="108">
        <v>34</v>
      </c>
      <c r="B43" s="104">
        <v>14.29</v>
      </c>
    </row>
    <row r="44" spans="1:2" x14ac:dyDescent="0.25">
      <c r="A44" s="108">
        <v>35</v>
      </c>
      <c r="B44" s="104">
        <v>14.5</v>
      </c>
    </row>
    <row r="45" spans="1:2" x14ac:dyDescent="0.25">
      <c r="A45" s="108">
        <v>36</v>
      </c>
      <c r="B45" s="104">
        <v>14.72</v>
      </c>
    </row>
    <row r="46" spans="1:2" x14ac:dyDescent="0.25">
      <c r="A46" s="108">
        <v>37</v>
      </c>
      <c r="B46" s="104">
        <v>14.95</v>
      </c>
    </row>
    <row r="47" spans="1:2" x14ac:dyDescent="0.25">
      <c r="A47" s="108">
        <v>38</v>
      </c>
      <c r="B47" s="104">
        <v>15.17</v>
      </c>
    </row>
    <row r="48" spans="1:2" x14ac:dyDescent="0.25">
      <c r="A48" s="108">
        <v>39</v>
      </c>
      <c r="B48" s="104">
        <v>15.4</v>
      </c>
    </row>
    <row r="49" spans="1:2" x14ac:dyDescent="0.25">
      <c r="A49" s="108">
        <v>40</v>
      </c>
      <c r="B49" s="104">
        <v>15.64</v>
      </c>
    </row>
    <row r="50" spans="1:2" x14ac:dyDescent="0.25">
      <c r="A50" s="108">
        <v>41</v>
      </c>
      <c r="B50" s="104">
        <v>15.88</v>
      </c>
    </row>
    <row r="51" spans="1:2" x14ac:dyDescent="0.25">
      <c r="A51" s="108">
        <v>42</v>
      </c>
      <c r="B51" s="104">
        <v>16.12</v>
      </c>
    </row>
    <row r="52" spans="1:2" x14ac:dyDescent="0.25">
      <c r="A52" s="108">
        <v>43</v>
      </c>
      <c r="B52" s="104">
        <v>16.37</v>
      </c>
    </row>
    <row r="53" spans="1:2" x14ac:dyDescent="0.25">
      <c r="A53" s="108">
        <v>44</v>
      </c>
      <c r="B53" s="104">
        <v>16.62</v>
      </c>
    </row>
    <row r="54" spans="1:2" x14ac:dyDescent="0.25">
      <c r="A54" s="108">
        <v>45</v>
      </c>
      <c r="B54" s="104">
        <v>16.88</v>
      </c>
    </row>
    <row r="55" spans="1:2" x14ac:dyDescent="0.25">
      <c r="A55" s="108">
        <v>46</v>
      </c>
      <c r="B55" s="104">
        <v>17.149999999999999</v>
      </c>
    </row>
    <row r="56" spans="1:2" x14ac:dyDescent="0.25">
      <c r="A56" s="108">
        <v>47</v>
      </c>
      <c r="B56" s="104">
        <v>17.420000000000002</v>
      </c>
    </row>
    <row r="57" spans="1:2" x14ac:dyDescent="0.25">
      <c r="A57" s="108">
        <v>48</v>
      </c>
      <c r="B57" s="104">
        <v>17.690000000000001</v>
      </c>
    </row>
    <row r="58" spans="1:2" x14ac:dyDescent="0.25">
      <c r="A58" s="108">
        <v>49</v>
      </c>
      <c r="B58" s="104">
        <v>17.97</v>
      </c>
    </row>
    <row r="59" spans="1:2" x14ac:dyDescent="0.25">
      <c r="A59" s="108">
        <v>50</v>
      </c>
      <c r="B59" s="104">
        <v>18.260000000000002</v>
      </c>
    </row>
    <row r="60" spans="1:2" x14ac:dyDescent="0.25">
      <c r="A60" s="108">
        <v>51</v>
      </c>
      <c r="B60" s="104">
        <v>18.559999999999999</v>
      </c>
    </row>
    <row r="61" spans="1:2" x14ac:dyDescent="0.25">
      <c r="A61" s="108">
        <v>52</v>
      </c>
      <c r="B61" s="104">
        <v>18.86</v>
      </c>
    </row>
    <row r="62" spans="1:2" x14ac:dyDescent="0.25">
      <c r="A62" s="108">
        <v>53</v>
      </c>
      <c r="B62" s="104">
        <v>19.170000000000002</v>
      </c>
    </row>
    <row r="63" spans="1:2" x14ac:dyDescent="0.25">
      <c r="A63" s="108">
        <v>54</v>
      </c>
      <c r="B63" s="104">
        <v>19.489999999999998</v>
      </c>
    </row>
    <row r="64" spans="1:2" x14ac:dyDescent="0.25">
      <c r="A64" s="108">
        <v>55</v>
      </c>
      <c r="B64" s="104">
        <v>19.82</v>
      </c>
    </row>
    <row r="65" spans="1:2" x14ac:dyDescent="0.25">
      <c r="A65" s="108">
        <v>56</v>
      </c>
      <c r="B65" s="104">
        <v>20.16</v>
      </c>
    </row>
    <row r="66" spans="1:2" x14ac:dyDescent="0.25">
      <c r="A66" s="108">
        <v>57</v>
      </c>
      <c r="B66" s="104">
        <v>20.5</v>
      </c>
    </row>
    <row r="67" spans="1:2" x14ac:dyDescent="0.25">
      <c r="A67" s="108">
        <v>58</v>
      </c>
      <c r="B67" s="104">
        <v>20.86</v>
      </c>
    </row>
    <row r="68" spans="1:2" x14ac:dyDescent="0.25">
      <c r="A68" s="108">
        <v>59</v>
      </c>
      <c r="B68" s="104">
        <v>21.23</v>
      </c>
    </row>
  </sheetData>
  <sheetProtection algorithmName="SHA-512" hashValue="RyT9GE9hHJtDL8qGAUHTpiHrGb0LyyY2qJAxzjCP8azFB0mX+FypRpV1icT1h/po/st7Vb1K/YpPlbmjLOs2MQ==" saltValue="/4Z0Io43TXpooIdC/M8+2g==" spinCount="100000" sheet="1" objects="1" scenarios="1"/>
  <conditionalFormatting sqref="A6:A21">
    <cfRule type="expression" dxfId="229" priority="11" stopIfTrue="1">
      <formula>MOD(ROW(),2)=0</formula>
    </cfRule>
    <cfRule type="expression" dxfId="228" priority="12" stopIfTrue="1">
      <formula>MOD(ROW(),2)&lt;&gt;0</formula>
    </cfRule>
  </conditionalFormatting>
  <conditionalFormatting sqref="A26:A68">
    <cfRule type="expression" dxfId="227" priority="27" stopIfTrue="1">
      <formula>MOD(ROW(),2)=0</formula>
    </cfRule>
    <cfRule type="expression" dxfId="226" priority="28" stopIfTrue="1">
      <formula>MOD(ROW(),2)&lt;&gt;0</formula>
    </cfRule>
  </conditionalFormatting>
  <conditionalFormatting sqref="B26:B68">
    <cfRule type="expression" dxfId="225" priority="29" stopIfTrue="1">
      <formula>MOD(ROW(),2)=0</formula>
    </cfRule>
    <cfRule type="expression" dxfId="224" priority="30" stopIfTrue="1">
      <formula>MOD(ROW(),2)&lt;&gt;0</formula>
    </cfRule>
  </conditionalFormatting>
  <conditionalFormatting sqref="B6:C21">
    <cfRule type="expression" dxfId="223" priority="1" stopIfTrue="1">
      <formula>MOD(ROW(),2)=0</formula>
    </cfRule>
    <cfRule type="expression" dxfId="222" priority="2"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29"/>
  <dimension ref="A1:L68"/>
  <sheetViews>
    <sheetView showGridLines="0" zoomScale="85" zoomScaleNormal="85" workbookViewId="0"/>
  </sheetViews>
  <sheetFormatPr defaultColWidth="10" defaultRowHeight="12.5" x14ac:dyDescent="0.25"/>
  <cols>
    <col min="1" max="1" width="31.54296875" style="27" customWidth="1"/>
    <col min="2" max="3" width="22.54296875" style="27" customWidth="1"/>
    <col min="4" max="4" width="10" style="27" customWidth="1"/>
    <col min="5" max="16384" width="10" style="27"/>
  </cols>
  <sheetData>
    <row r="1" spans="1:12" ht="20" x14ac:dyDescent="0.4">
      <c r="A1" s="39" t="s">
        <v>0</v>
      </c>
      <c r="B1" s="40"/>
      <c r="C1" s="40"/>
      <c r="D1" s="40"/>
      <c r="E1" s="40"/>
      <c r="F1" s="40"/>
      <c r="G1" s="40"/>
      <c r="H1" s="40"/>
      <c r="I1" s="40"/>
      <c r="L1" s="84"/>
    </row>
    <row r="2" spans="1:12" ht="15.5" x14ac:dyDescent="0.35">
      <c r="A2" s="41" t="str">
        <f>IF(title="&gt; Enter workbook title here","Enter workbook title in Cover sheet",title)</f>
        <v>Police_EW - Consolidated Factor Spreadsheet</v>
      </c>
      <c r="B2" s="42"/>
      <c r="C2" s="42"/>
      <c r="D2" s="42"/>
      <c r="E2" s="42"/>
      <c r="F2" s="42"/>
      <c r="G2" s="42"/>
      <c r="H2" s="42"/>
      <c r="I2" s="42"/>
    </row>
    <row r="3" spans="1:12" ht="15.5" x14ac:dyDescent="0.35">
      <c r="A3" s="43" t="str">
        <f>TABLE_FACTOR_TYPE_1&amp;" - x-"&amp;TABLE_SERIES_NUMBER_1</f>
        <v>CETV - x-201</v>
      </c>
      <c r="B3" s="42"/>
      <c r="C3" s="42"/>
      <c r="D3" s="42"/>
      <c r="E3" s="42"/>
      <c r="F3" s="42"/>
      <c r="G3" s="42"/>
      <c r="H3" s="42"/>
      <c r="I3" s="42"/>
    </row>
    <row r="4" spans="1:12" x14ac:dyDescent="0.25">
      <c r="A4" s="44"/>
    </row>
    <row r="6" spans="1:12" ht="13" x14ac:dyDescent="0.3">
      <c r="A6" s="169" t="s">
        <v>610</v>
      </c>
      <c r="B6" s="73" t="s">
        <v>611</v>
      </c>
      <c r="C6" s="73"/>
    </row>
    <row r="7" spans="1:12" x14ac:dyDescent="0.25">
      <c r="A7" s="170" t="s">
        <v>274</v>
      </c>
      <c r="B7" s="74" t="s">
        <v>72</v>
      </c>
      <c r="C7" s="74"/>
    </row>
    <row r="8" spans="1:12" x14ac:dyDescent="0.25">
      <c r="A8" s="170" t="s">
        <v>275</v>
      </c>
      <c r="B8" s="74">
        <v>1987</v>
      </c>
      <c r="C8" s="74"/>
    </row>
    <row r="9" spans="1:12" x14ac:dyDescent="0.25">
      <c r="A9" s="170" t="s">
        <v>276</v>
      </c>
      <c r="B9" s="74" t="s">
        <v>288</v>
      </c>
      <c r="C9" s="74"/>
    </row>
    <row r="10" spans="1:12" ht="25" x14ac:dyDescent="0.25">
      <c r="A10" s="170" t="s">
        <v>6</v>
      </c>
      <c r="B10" s="74" t="s">
        <v>289</v>
      </c>
      <c r="C10" s="74"/>
    </row>
    <row r="11" spans="1:12" x14ac:dyDescent="0.25">
      <c r="A11" s="170" t="s">
        <v>277</v>
      </c>
      <c r="B11" s="74" t="s">
        <v>290</v>
      </c>
      <c r="C11" s="74"/>
    </row>
    <row r="12" spans="1:12" x14ac:dyDescent="0.25">
      <c r="A12" s="170" t="s">
        <v>278</v>
      </c>
      <c r="B12" s="74" t="s">
        <v>291</v>
      </c>
      <c r="C12" s="74"/>
    </row>
    <row r="13" spans="1:12" x14ac:dyDescent="0.25">
      <c r="A13" s="170" t="s">
        <v>618</v>
      </c>
      <c r="B13" s="74">
        <v>2</v>
      </c>
      <c r="C13" s="74"/>
    </row>
    <row r="14" spans="1:12" x14ac:dyDescent="0.25">
      <c r="A14" s="170" t="s">
        <v>280</v>
      </c>
      <c r="B14" s="74">
        <v>201</v>
      </c>
      <c r="C14" s="74"/>
    </row>
    <row r="15" spans="1:12" x14ac:dyDescent="0.25">
      <c r="A15" s="170" t="s">
        <v>621</v>
      </c>
      <c r="B15" s="74">
        <v>201</v>
      </c>
      <c r="C15" s="74"/>
    </row>
    <row r="16" spans="1:12" x14ac:dyDescent="0.25">
      <c r="A16" s="170" t="s">
        <v>282</v>
      </c>
      <c r="B16" s="74" t="s">
        <v>293</v>
      </c>
      <c r="C16" s="74"/>
    </row>
    <row r="17" spans="1:5" x14ac:dyDescent="0.25">
      <c r="A17" s="170" t="s">
        <v>693</v>
      </c>
      <c r="B17" s="180"/>
      <c r="C17" s="180"/>
      <c r="D17" s="26"/>
      <c r="E17" s="26"/>
    </row>
    <row r="18" spans="1:5" x14ac:dyDescent="0.25">
      <c r="A18" s="170" t="s">
        <v>284</v>
      </c>
      <c r="B18" s="181" t="str">
        <f>"24 May 2023"</f>
        <v>24 May 2023</v>
      </c>
      <c r="C18" s="181"/>
    </row>
    <row r="19" spans="1:5" x14ac:dyDescent="0.25">
      <c r="A19" s="170" t="s">
        <v>285</v>
      </c>
      <c r="B19" s="181"/>
      <c r="C19" s="181"/>
    </row>
    <row r="20" spans="1:5" x14ac:dyDescent="0.25">
      <c r="A20" s="170" t="s">
        <v>286</v>
      </c>
      <c r="B20" s="74" t="s">
        <v>294</v>
      </c>
      <c r="C20" s="74"/>
    </row>
    <row r="21" spans="1:5" x14ac:dyDescent="0.25">
      <c r="A21" s="170" t="s">
        <v>287</v>
      </c>
      <c r="B21" s="74" t="s">
        <v>295</v>
      </c>
      <c r="C21" s="74"/>
    </row>
    <row r="23" spans="1:5" x14ac:dyDescent="0.25">
      <c r="B23" s="84" t="str">
        <f>HYPERLINK("#'Factor List'!A1","Back to Factor List")</f>
        <v>Back to Factor List</v>
      </c>
    </row>
    <row r="24" spans="1:5" x14ac:dyDescent="0.25">
      <c r="B24" s="84" t="str">
        <f>HYPERLINK("#'Assumptions'!A1","Assumptions")</f>
        <v>Assumptions</v>
      </c>
    </row>
    <row r="26" spans="1:5" ht="26" x14ac:dyDescent="0.25">
      <c r="A26" s="80" t="s">
        <v>694</v>
      </c>
      <c r="B26" s="80" t="s">
        <v>695</v>
      </c>
      <c r="C26" s="80" t="s">
        <v>696</v>
      </c>
    </row>
    <row r="27" spans="1:5" x14ac:dyDescent="0.25">
      <c r="A27" s="81">
        <v>18</v>
      </c>
      <c r="B27" s="82">
        <v>11.29</v>
      </c>
      <c r="C27" s="82">
        <v>2</v>
      </c>
    </row>
    <row r="28" spans="1:5" x14ac:dyDescent="0.25">
      <c r="A28" s="81">
        <v>19</v>
      </c>
      <c r="B28" s="82">
        <v>11.46</v>
      </c>
      <c r="C28" s="82">
        <v>2.09</v>
      </c>
    </row>
    <row r="29" spans="1:5" x14ac:dyDescent="0.25">
      <c r="A29" s="81">
        <v>20</v>
      </c>
      <c r="B29" s="82">
        <v>11.63</v>
      </c>
      <c r="C29" s="82">
        <v>2.12</v>
      </c>
    </row>
    <row r="30" spans="1:5" x14ac:dyDescent="0.25">
      <c r="A30" s="81">
        <v>21</v>
      </c>
      <c r="B30" s="82">
        <v>11.8</v>
      </c>
      <c r="C30" s="82">
        <v>2.16</v>
      </c>
    </row>
    <row r="31" spans="1:5" x14ac:dyDescent="0.25">
      <c r="A31" s="81">
        <v>22</v>
      </c>
      <c r="B31" s="82">
        <v>11.97</v>
      </c>
      <c r="C31" s="82">
        <v>2.19</v>
      </c>
    </row>
    <row r="32" spans="1:5" x14ac:dyDescent="0.25">
      <c r="A32" s="81">
        <v>23</v>
      </c>
      <c r="B32" s="82">
        <v>12.15</v>
      </c>
      <c r="C32" s="82">
        <v>2.2200000000000002</v>
      </c>
    </row>
    <row r="33" spans="1:3" x14ac:dyDescent="0.25">
      <c r="A33" s="81">
        <v>24</v>
      </c>
      <c r="B33" s="82">
        <v>12.33</v>
      </c>
      <c r="C33" s="82">
        <v>2.2599999999999998</v>
      </c>
    </row>
    <row r="34" spans="1:3" x14ac:dyDescent="0.25">
      <c r="A34" s="81">
        <v>25</v>
      </c>
      <c r="B34" s="82">
        <v>12.51</v>
      </c>
      <c r="C34" s="82">
        <v>2.29</v>
      </c>
    </row>
    <row r="35" spans="1:3" x14ac:dyDescent="0.25">
      <c r="A35" s="81">
        <v>26</v>
      </c>
      <c r="B35" s="82">
        <v>12.7</v>
      </c>
      <c r="C35" s="82">
        <v>2.33</v>
      </c>
    </row>
    <row r="36" spans="1:3" x14ac:dyDescent="0.25">
      <c r="A36" s="81">
        <v>27</v>
      </c>
      <c r="B36" s="82">
        <v>12.88</v>
      </c>
      <c r="C36" s="82">
        <v>2.36</v>
      </c>
    </row>
    <row r="37" spans="1:3" x14ac:dyDescent="0.25">
      <c r="A37" s="81">
        <v>28</v>
      </c>
      <c r="B37" s="82">
        <v>13.07</v>
      </c>
      <c r="C37" s="82">
        <v>2.4</v>
      </c>
    </row>
    <row r="38" spans="1:3" x14ac:dyDescent="0.25">
      <c r="A38" s="81">
        <v>29</v>
      </c>
      <c r="B38" s="82">
        <v>13.27</v>
      </c>
      <c r="C38" s="82">
        <v>2.4300000000000002</v>
      </c>
    </row>
    <row r="39" spans="1:3" x14ac:dyDescent="0.25">
      <c r="A39" s="81">
        <v>30</v>
      </c>
      <c r="B39" s="82">
        <v>13.47</v>
      </c>
      <c r="C39" s="82">
        <v>2.4700000000000002</v>
      </c>
    </row>
    <row r="40" spans="1:3" x14ac:dyDescent="0.25">
      <c r="A40" s="81">
        <v>31</v>
      </c>
      <c r="B40" s="82">
        <v>13.67</v>
      </c>
      <c r="C40" s="82">
        <v>2.5</v>
      </c>
    </row>
    <row r="41" spans="1:3" x14ac:dyDescent="0.25">
      <c r="A41" s="81">
        <v>32</v>
      </c>
      <c r="B41" s="82">
        <v>13.87</v>
      </c>
      <c r="C41" s="82">
        <v>2.5299999999999998</v>
      </c>
    </row>
    <row r="42" spans="1:3" x14ac:dyDescent="0.25">
      <c r="A42" s="81">
        <v>33</v>
      </c>
      <c r="B42" s="82">
        <v>14.08</v>
      </c>
      <c r="C42" s="82">
        <v>2.57</v>
      </c>
    </row>
    <row r="43" spans="1:3" x14ac:dyDescent="0.25">
      <c r="A43" s="81">
        <v>34</v>
      </c>
      <c r="B43" s="82">
        <v>14.29</v>
      </c>
      <c r="C43" s="82">
        <v>2.6</v>
      </c>
    </row>
    <row r="44" spans="1:3" x14ac:dyDescent="0.25">
      <c r="A44" s="81">
        <v>35</v>
      </c>
      <c r="B44" s="82">
        <v>14.5</v>
      </c>
      <c r="C44" s="82">
        <v>2.63</v>
      </c>
    </row>
    <row r="45" spans="1:3" x14ac:dyDescent="0.25">
      <c r="A45" s="81">
        <v>36</v>
      </c>
      <c r="B45" s="82">
        <v>14.72</v>
      </c>
      <c r="C45" s="82">
        <v>2.67</v>
      </c>
    </row>
    <row r="46" spans="1:3" x14ac:dyDescent="0.25">
      <c r="A46" s="81">
        <v>37</v>
      </c>
      <c r="B46" s="82">
        <v>14.95</v>
      </c>
      <c r="C46" s="82">
        <v>2.7</v>
      </c>
    </row>
    <row r="47" spans="1:3" x14ac:dyDescent="0.25">
      <c r="A47" s="81">
        <v>38</v>
      </c>
      <c r="B47" s="82">
        <v>15.17</v>
      </c>
      <c r="C47" s="82">
        <v>2.73</v>
      </c>
    </row>
    <row r="48" spans="1:3" x14ac:dyDescent="0.25">
      <c r="A48" s="81">
        <v>39</v>
      </c>
      <c r="B48" s="82">
        <v>15.4</v>
      </c>
      <c r="C48" s="82">
        <v>2.76</v>
      </c>
    </row>
    <row r="49" spans="1:3" x14ac:dyDescent="0.25">
      <c r="A49" s="81">
        <v>40</v>
      </c>
      <c r="B49" s="82">
        <v>15.64</v>
      </c>
      <c r="C49" s="82">
        <v>2.8</v>
      </c>
    </row>
    <row r="50" spans="1:3" x14ac:dyDescent="0.25">
      <c r="A50" s="81">
        <v>41</v>
      </c>
      <c r="B50" s="82">
        <v>15.88</v>
      </c>
      <c r="C50" s="82">
        <v>2.83</v>
      </c>
    </row>
    <row r="51" spans="1:3" x14ac:dyDescent="0.25">
      <c r="A51" s="81">
        <v>42</v>
      </c>
      <c r="B51" s="82">
        <v>16.12</v>
      </c>
      <c r="C51" s="82">
        <v>2.86</v>
      </c>
    </row>
    <row r="52" spans="1:3" x14ac:dyDescent="0.25">
      <c r="A52" s="81">
        <v>43</v>
      </c>
      <c r="B52" s="82">
        <v>16.37</v>
      </c>
      <c r="C52" s="82">
        <v>2.88</v>
      </c>
    </row>
    <row r="53" spans="1:3" x14ac:dyDescent="0.25">
      <c r="A53" s="81">
        <v>44</v>
      </c>
      <c r="B53" s="82">
        <v>16.62</v>
      </c>
      <c r="C53" s="82">
        <v>2.91</v>
      </c>
    </row>
    <row r="54" spans="1:3" x14ac:dyDescent="0.25">
      <c r="A54" s="81">
        <v>45</v>
      </c>
      <c r="B54" s="82">
        <v>16.88</v>
      </c>
      <c r="C54" s="82">
        <v>2.94</v>
      </c>
    </row>
    <row r="55" spans="1:3" x14ac:dyDescent="0.25">
      <c r="A55" s="81">
        <v>46</v>
      </c>
      <c r="B55" s="82">
        <v>17.149999999999999</v>
      </c>
      <c r="C55" s="82">
        <v>2.97</v>
      </c>
    </row>
    <row r="56" spans="1:3" x14ac:dyDescent="0.25">
      <c r="A56" s="81">
        <v>47</v>
      </c>
      <c r="B56" s="82">
        <v>17.420000000000002</v>
      </c>
      <c r="C56" s="82">
        <v>2.99</v>
      </c>
    </row>
    <row r="57" spans="1:3" x14ac:dyDescent="0.25">
      <c r="A57" s="81">
        <v>48</v>
      </c>
      <c r="B57" s="82">
        <v>17.690000000000001</v>
      </c>
      <c r="C57" s="82">
        <v>3.02</v>
      </c>
    </row>
    <row r="58" spans="1:3" x14ac:dyDescent="0.25">
      <c r="A58" s="81">
        <v>49</v>
      </c>
      <c r="B58" s="82">
        <v>17.97</v>
      </c>
      <c r="C58" s="82">
        <v>3.04</v>
      </c>
    </row>
    <row r="59" spans="1:3" x14ac:dyDescent="0.25">
      <c r="A59" s="81">
        <v>50</v>
      </c>
      <c r="B59" s="82">
        <v>18.260000000000002</v>
      </c>
      <c r="C59" s="82">
        <v>3.06</v>
      </c>
    </row>
    <row r="60" spans="1:3" x14ac:dyDescent="0.25">
      <c r="A60" s="81">
        <v>51</v>
      </c>
      <c r="B60" s="82">
        <v>18.559999999999999</v>
      </c>
      <c r="C60" s="82">
        <v>3.08</v>
      </c>
    </row>
    <row r="61" spans="1:3" x14ac:dyDescent="0.25">
      <c r="A61" s="81">
        <v>52</v>
      </c>
      <c r="B61" s="82">
        <v>18.86</v>
      </c>
      <c r="C61" s="82">
        <v>3.1</v>
      </c>
    </row>
    <row r="62" spans="1:3" x14ac:dyDescent="0.25">
      <c r="A62" s="81">
        <v>53</v>
      </c>
      <c r="B62" s="82">
        <v>19.170000000000002</v>
      </c>
      <c r="C62" s="82">
        <v>3.12</v>
      </c>
    </row>
    <row r="63" spans="1:3" x14ac:dyDescent="0.25">
      <c r="A63" s="81">
        <v>54</v>
      </c>
      <c r="B63" s="82">
        <v>19.489999999999998</v>
      </c>
      <c r="C63" s="82">
        <v>3.14</v>
      </c>
    </row>
    <row r="64" spans="1:3" x14ac:dyDescent="0.25">
      <c r="A64" s="81">
        <v>55</v>
      </c>
      <c r="B64" s="82">
        <v>19.82</v>
      </c>
      <c r="C64" s="82">
        <v>3.15</v>
      </c>
    </row>
    <row r="65" spans="1:3" x14ac:dyDescent="0.25">
      <c r="A65" s="81">
        <v>56</v>
      </c>
      <c r="B65" s="82">
        <v>20.16</v>
      </c>
      <c r="C65" s="82">
        <v>3.17</v>
      </c>
    </row>
    <row r="66" spans="1:3" x14ac:dyDescent="0.25">
      <c r="A66" s="81">
        <v>57</v>
      </c>
      <c r="B66" s="82">
        <v>20.5</v>
      </c>
      <c r="C66" s="82">
        <v>3.18</v>
      </c>
    </row>
    <row r="67" spans="1:3" x14ac:dyDescent="0.25">
      <c r="A67" s="81">
        <v>58</v>
      </c>
      <c r="B67" s="82">
        <v>20.86</v>
      </c>
      <c r="C67" s="82">
        <v>3.19</v>
      </c>
    </row>
    <row r="68" spans="1:3" x14ac:dyDescent="0.25">
      <c r="A68" s="81">
        <v>59</v>
      </c>
      <c r="B68" s="82">
        <v>21.23</v>
      </c>
      <c r="C68" s="82">
        <v>3.19</v>
      </c>
    </row>
  </sheetData>
  <sheetProtection algorithmName="SHA-512" hashValue="/B4vxXdEAkvNrmiAgZMdMVPd49y/J0gZoohXsyAlXUhKhhtULbKAB8lZRqdD1DOeLYzP6DOcJ2XYcowD1tRu1w==" saltValue="237uqG7/urr/FxpK7sTzjA==" spinCount="100000" sheet="1" objects="1" scenarios="1"/>
  <phoneticPr fontId="3" type="noConversion"/>
  <conditionalFormatting sqref="A6:A21">
    <cfRule type="expression" dxfId="911" priority="9" stopIfTrue="1">
      <formula>MOD(ROW(),2)=0</formula>
    </cfRule>
    <cfRule type="expression" dxfId="910" priority="10" stopIfTrue="1">
      <formula>MOD(ROW(),2)&lt;&gt;0</formula>
    </cfRule>
  </conditionalFormatting>
  <conditionalFormatting sqref="A26:A68">
    <cfRule type="expression" dxfId="909" priority="15" stopIfTrue="1">
      <formula>MOD(ROW(),2)=0</formula>
    </cfRule>
    <cfRule type="expression" dxfId="908" priority="16" stopIfTrue="1">
      <formula>MOD(ROW(),2)&lt;&gt;0</formula>
    </cfRule>
  </conditionalFormatting>
  <conditionalFormatting sqref="B6:C21">
    <cfRule type="expression" dxfId="907" priority="1" stopIfTrue="1">
      <formula>MOD(ROW(),2)=0</formula>
    </cfRule>
    <cfRule type="expression" dxfId="906" priority="2" stopIfTrue="1">
      <formula>MOD(ROW(),2)&lt;&gt;0</formula>
    </cfRule>
  </conditionalFormatting>
  <conditionalFormatting sqref="B26:C68">
    <cfRule type="expression" dxfId="905" priority="17" stopIfTrue="1">
      <formula>MOD(ROW(),2)=0</formula>
    </cfRule>
    <cfRule type="expression" dxfId="904" priority="18"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codeName="Sheet105"/>
  <dimension ref="A1:L73"/>
  <sheetViews>
    <sheetView showGridLines="0" zoomScale="85" zoomScaleNormal="85" workbookViewId="0">
      <selection activeCell="I26" sqref="I26"/>
    </sheetView>
  </sheetViews>
  <sheetFormatPr defaultColWidth="10" defaultRowHeight="12.5" x14ac:dyDescent="0.25"/>
  <cols>
    <col min="1" max="1" width="31.54296875" style="27" customWidth="1"/>
    <col min="2" max="3" width="22.54296875" style="27" customWidth="1"/>
    <col min="4" max="4" width="10" style="27" customWidth="1"/>
    <col min="5" max="16384" width="10" style="27"/>
  </cols>
  <sheetData>
    <row r="1" spans="1:12" ht="20" x14ac:dyDescent="0.4">
      <c r="A1" s="39" t="s">
        <v>0</v>
      </c>
      <c r="B1" s="40"/>
      <c r="C1" s="40"/>
      <c r="D1" s="40"/>
      <c r="E1" s="40"/>
      <c r="F1" s="40"/>
      <c r="G1" s="40"/>
      <c r="H1" s="40"/>
      <c r="I1" s="40"/>
      <c r="L1" s="84"/>
    </row>
    <row r="2" spans="1:12" ht="15.5" x14ac:dyDescent="0.35">
      <c r="A2" s="83" t="str">
        <f>'[6]Purpose of spreadsheet'!A2</f>
        <v>Police_EW - Scheme Pays factors</v>
      </c>
      <c r="B2" s="42"/>
      <c r="C2" s="42"/>
      <c r="D2" s="42"/>
      <c r="E2" s="42"/>
      <c r="F2" s="42"/>
      <c r="G2" s="42"/>
      <c r="H2" s="42"/>
      <c r="I2" s="42"/>
    </row>
    <row r="3" spans="1:12" ht="15.5" x14ac:dyDescent="0.35">
      <c r="A3" s="43" t="str">
        <f>TABLE_FACTOR_TYPE_1&amp;" - x-"&amp;TABLE_SERIES_NUMBER_1</f>
        <v>Scheme pays AA - x-602</v>
      </c>
      <c r="B3" s="42"/>
      <c r="C3" s="42"/>
      <c r="D3" s="42"/>
      <c r="E3" s="42"/>
      <c r="F3" s="42"/>
      <c r="G3" s="42"/>
      <c r="H3" s="42"/>
      <c r="I3" s="42"/>
    </row>
    <row r="6" spans="1:12" ht="13" x14ac:dyDescent="0.3">
      <c r="A6" s="78" t="s">
        <v>610</v>
      </c>
      <c r="B6" s="73" t="s">
        <v>611</v>
      </c>
      <c r="C6" s="73"/>
    </row>
    <row r="7" spans="1:12" x14ac:dyDescent="0.25">
      <c r="A7" s="79" t="s">
        <v>274</v>
      </c>
      <c r="B7" s="74" t="s">
        <v>72</v>
      </c>
      <c r="C7" s="74"/>
    </row>
    <row r="8" spans="1:12" x14ac:dyDescent="0.25">
      <c r="A8" s="79" t="s">
        <v>275</v>
      </c>
      <c r="B8" s="74">
        <v>2006</v>
      </c>
      <c r="C8" s="74"/>
    </row>
    <row r="9" spans="1:12" x14ac:dyDescent="0.25">
      <c r="A9" s="79" t="s">
        <v>276</v>
      </c>
      <c r="B9" s="74" t="s">
        <v>523</v>
      </c>
      <c r="C9" s="74"/>
    </row>
    <row r="10" spans="1:12" ht="12.65" customHeight="1" x14ac:dyDescent="0.25">
      <c r="A10" s="79" t="s">
        <v>6</v>
      </c>
      <c r="B10" s="74" t="s">
        <v>524</v>
      </c>
      <c r="C10" s="74"/>
    </row>
    <row r="11" spans="1:12" x14ac:dyDescent="0.25">
      <c r="A11" s="79" t="s">
        <v>277</v>
      </c>
      <c r="B11" s="74" t="s">
        <v>424</v>
      </c>
      <c r="C11" s="74"/>
    </row>
    <row r="12" spans="1:12" ht="12.65" customHeight="1" x14ac:dyDescent="0.25">
      <c r="A12" s="79" t="s">
        <v>278</v>
      </c>
      <c r="B12" s="74" t="s">
        <v>291</v>
      </c>
      <c r="C12" s="74"/>
    </row>
    <row r="13" spans="1:12" ht="12.65" customHeight="1" x14ac:dyDescent="0.25">
      <c r="A13" s="79" t="s">
        <v>618</v>
      </c>
      <c r="B13" s="74">
        <v>1</v>
      </c>
      <c r="C13" s="74"/>
    </row>
    <row r="14" spans="1:12" ht="12.65" customHeight="1" x14ac:dyDescent="0.25">
      <c r="A14" s="79" t="s">
        <v>280</v>
      </c>
      <c r="B14" s="74">
        <v>602</v>
      </c>
      <c r="C14" s="74"/>
    </row>
    <row r="15" spans="1:12" x14ac:dyDescent="0.25">
      <c r="A15" s="79" t="s">
        <v>621</v>
      </c>
      <c r="B15" s="74">
        <v>602</v>
      </c>
      <c r="C15" s="74"/>
    </row>
    <row r="16" spans="1:12" x14ac:dyDescent="0.25">
      <c r="A16" s="79" t="s">
        <v>282</v>
      </c>
      <c r="B16" s="74" t="s">
        <v>528</v>
      </c>
      <c r="C16" s="74"/>
    </row>
    <row r="17" spans="1:3" ht="37.5" customHeight="1" x14ac:dyDescent="0.25">
      <c r="A17" s="72" t="s">
        <v>693</v>
      </c>
      <c r="B17" s="180"/>
      <c r="C17" s="180"/>
    </row>
    <row r="18" spans="1:3" x14ac:dyDescent="0.25">
      <c r="A18" s="79" t="s">
        <v>284</v>
      </c>
      <c r="B18" s="181">
        <v>45135</v>
      </c>
      <c r="C18" s="181"/>
    </row>
    <row r="19" spans="1:3" x14ac:dyDescent="0.25">
      <c r="A19" s="79" t="s">
        <v>285</v>
      </c>
      <c r="B19" s="181">
        <v>45135</v>
      </c>
      <c r="C19" s="181"/>
    </row>
    <row r="20" spans="1:3" x14ac:dyDescent="0.25">
      <c r="A20" s="79" t="s">
        <v>286</v>
      </c>
      <c r="B20" s="74" t="s">
        <v>294</v>
      </c>
      <c r="C20" s="74"/>
    </row>
    <row r="21" spans="1:3" x14ac:dyDescent="0.25">
      <c r="A21" s="79" t="s">
        <v>287</v>
      </c>
      <c r="B21" s="74" t="s">
        <v>295</v>
      </c>
      <c r="C21" s="74"/>
    </row>
    <row r="23" spans="1:3" x14ac:dyDescent="0.25">
      <c r="B23" s="84" t="str">
        <f>HYPERLINK("#'Factor List'!A1","Back to Factor List")</f>
        <v>Back to Factor List</v>
      </c>
    </row>
    <row r="24" spans="1:3" x14ac:dyDescent="0.25">
      <c r="B24" s="84" t="str">
        <f>HYPERLINK("#'Assumptions'!A1","Assumptions")</f>
        <v>Assumptions</v>
      </c>
    </row>
    <row r="26" spans="1:3" ht="39" x14ac:dyDescent="0.25">
      <c r="A26" s="85" t="s">
        <v>694</v>
      </c>
      <c r="B26" s="85" t="s">
        <v>739</v>
      </c>
      <c r="C26" s="85" t="s">
        <v>740</v>
      </c>
    </row>
    <row r="27" spans="1:3" x14ac:dyDescent="0.25">
      <c r="A27" s="86">
        <v>18</v>
      </c>
      <c r="B27" s="87">
        <v>9</v>
      </c>
      <c r="C27" s="87">
        <v>0.46</v>
      </c>
    </row>
    <row r="28" spans="1:3" x14ac:dyDescent="0.25">
      <c r="A28" s="86">
        <v>19</v>
      </c>
      <c r="B28" s="87">
        <v>9.1300000000000008</v>
      </c>
      <c r="C28" s="87">
        <v>0.46</v>
      </c>
    </row>
    <row r="29" spans="1:3" x14ac:dyDescent="0.25">
      <c r="A29" s="86">
        <v>20</v>
      </c>
      <c r="B29" s="87">
        <v>9.26</v>
      </c>
      <c r="C29" s="87">
        <v>0.47</v>
      </c>
    </row>
    <row r="30" spans="1:3" x14ac:dyDescent="0.25">
      <c r="A30" s="86">
        <v>21</v>
      </c>
      <c r="B30" s="87">
        <v>9.4</v>
      </c>
      <c r="C30" s="87">
        <v>0.48</v>
      </c>
    </row>
    <row r="31" spans="1:3" x14ac:dyDescent="0.25">
      <c r="A31" s="86">
        <v>22</v>
      </c>
      <c r="B31" s="87">
        <v>9.5299999999999994</v>
      </c>
      <c r="C31" s="87">
        <v>0.49</v>
      </c>
    </row>
    <row r="32" spans="1:3" x14ac:dyDescent="0.25">
      <c r="A32" s="86">
        <v>23</v>
      </c>
      <c r="B32" s="87">
        <v>9.66</v>
      </c>
      <c r="C32" s="87">
        <v>0.5</v>
      </c>
    </row>
    <row r="33" spans="1:3" x14ac:dyDescent="0.25">
      <c r="A33" s="86">
        <v>24</v>
      </c>
      <c r="B33" s="87">
        <v>9.8000000000000007</v>
      </c>
      <c r="C33" s="87">
        <v>0.51</v>
      </c>
    </row>
    <row r="34" spans="1:3" x14ac:dyDescent="0.25">
      <c r="A34" s="86">
        <v>25</v>
      </c>
      <c r="B34" s="87">
        <v>9.94</v>
      </c>
      <c r="C34" s="87">
        <v>0.51</v>
      </c>
    </row>
    <row r="35" spans="1:3" x14ac:dyDescent="0.25">
      <c r="A35" s="86">
        <v>26</v>
      </c>
      <c r="B35" s="87">
        <v>10.08</v>
      </c>
      <c r="C35" s="87">
        <v>0.52</v>
      </c>
    </row>
    <row r="36" spans="1:3" x14ac:dyDescent="0.25">
      <c r="A36" s="86">
        <v>27</v>
      </c>
      <c r="B36" s="87">
        <v>10.23</v>
      </c>
      <c r="C36" s="87">
        <v>0.53</v>
      </c>
    </row>
    <row r="37" spans="1:3" x14ac:dyDescent="0.25">
      <c r="A37" s="86">
        <v>28</v>
      </c>
      <c r="B37" s="87">
        <v>10.37</v>
      </c>
      <c r="C37" s="87">
        <v>0.54</v>
      </c>
    </row>
    <row r="38" spans="1:3" x14ac:dyDescent="0.25">
      <c r="A38" s="86">
        <v>29</v>
      </c>
      <c r="B38" s="87">
        <v>10.52</v>
      </c>
      <c r="C38" s="87">
        <v>0.55000000000000004</v>
      </c>
    </row>
    <row r="39" spans="1:3" x14ac:dyDescent="0.25">
      <c r="A39" s="86">
        <v>30</v>
      </c>
      <c r="B39" s="87">
        <v>10.67</v>
      </c>
      <c r="C39" s="87">
        <v>0.56000000000000005</v>
      </c>
    </row>
    <row r="40" spans="1:3" x14ac:dyDescent="0.25">
      <c r="A40" s="86">
        <v>31</v>
      </c>
      <c r="B40" s="87">
        <v>10.83</v>
      </c>
      <c r="C40" s="87">
        <v>0.56999999999999995</v>
      </c>
    </row>
    <row r="41" spans="1:3" x14ac:dyDescent="0.25">
      <c r="A41" s="86">
        <v>32</v>
      </c>
      <c r="B41" s="87">
        <v>10.98</v>
      </c>
      <c r="C41" s="87">
        <v>0.57999999999999996</v>
      </c>
    </row>
    <row r="42" spans="1:3" x14ac:dyDescent="0.25">
      <c r="A42" s="86">
        <v>33</v>
      </c>
      <c r="B42" s="87">
        <v>11.14</v>
      </c>
      <c r="C42" s="87">
        <v>0.59</v>
      </c>
    </row>
    <row r="43" spans="1:3" x14ac:dyDescent="0.25">
      <c r="A43" s="86">
        <v>34</v>
      </c>
      <c r="B43" s="87">
        <v>11.3</v>
      </c>
      <c r="C43" s="87">
        <v>0.6</v>
      </c>
    </row>
    <row r="44" spans="1:3" x14ac:dyDescent="0.25">
      <c r="A44" s="86">
        <v>35</v>
      </c>
      <c r="B44" s="87">
        <v>11.46</v>
      </c>
      <c r="C44" s="87">
        <v>0.61</v>
      </c>
    </row>
    <row r="45" spans="1:3" x14ac:dyDescent="0.25">
      <c r="A45" s="86">
        <v>36</v>
      </c>
      <c r="B45" s="87">
        <v>11.63</v>
      </c>
      <c r="C45" s="87">
        <v>0.62</v>
      </c>
    </row>
    <row r="46" spans="1:3" x14ac:dyDescent="0.25">
      <c r="A46" s="86">
        <v>37</v>
      </c>
      <c r="B46" s="87">
        <v>11.8</v>
      </c>
      <c r="C46" s="87">
        <v>0.63</v>
      </c>
    </row>
    <row r="47" spans="1:3" x14ac:dyDescent="0.25">
      <c r="A47" s="86">
        <v>38</v>
      </c>
      <c r="B47" s="87">
        <v>11.97</v>
      </c>
      <c r="C47" s="87">
        <v>0.64</v>
      </c>
    </row>
    <row r="48" spans="1:3" x14ac:dyDescent="0.25">
      <c r="A48" s="86">
        <v>39</v>
      </c>
      <c r="B48" s="87">
        <v>12.14</v>
      </c>
      <c r="C48" s="87">
        <v>0.65</v>
      </c>
    </row>
    <row r="49" spans="1:3" x14ac:dyDescent="0.25">
      <c r="A49" s="86">
        <v>40</v>
      </c>
      <c r="B49" s="87">
        <v>12.32</v>
      </c>
      <c r="C49" s="87">
        <v>0.66</v>
      </c>
    </row>
    <row r="50" spans="1:3" x14ac:dyDescent="0.25">
      <c r="A50" s="86">
        <v>41</v>
      </c>
      <c r="B50" s="87">
        <v>12.5</v>
      </c>
      <c r="C50" s="87">
        <v>0.67</v>
      </c>
    </row>
    <row r="51" spans="1:3" x14ac:dyDescent="0.25">
      <c r="A51" s="86">
        <v>42</v>
      </c>
      <c r="B51" s="87">
        <v>12.69</v>
      </c>
      <c r="C51" s="87">
        <v>0.68</v>
      </c>
    </row>
    <row r="52" spans="1:3" x14ac:dyDescent="0.25">
      <c r="A52" s="86">
        <v>43</v>
      </c>
      <c r="B52" s="87">
        <v>12.88</v>
      </c>
      <c r="C52" s="87">
        <v>0.7</v>
      </c>
    </row>
    <row r="53" spans="1:3" x14ac:dyDescent="0.25">
      <c r="A53" s="86">
        <v>44</v>
      </c>
      <c r="B53" s="87">
        <v>13.07</v>
      </c>
      <c r="C53" s="87">
        <v>0.71</v>
      </c>
    </row>
    <row r="54" spans="1:3" x14ac:dyDescent="0.25">
      <c r="A54" s="86">
        <v>45</v>
      </c>
      <c r="B54" s="87">
        <v>13.26</v>
      </c>
      <c r="C54" s="87">
        <v>0.72</v>
      </c>
    </row>
    <row r="55" spans="1:3" x14ac:dyDescent="0.25">
      <c r="A55" s="86">
        <v>46</v>
      </c>
      <c r="B55" s="87">
        <v>13.46</v>
      </c>
      <c r="C55" s="87">
        <v>0.73</v>
      </c>
    </row>
    <row r="56" spans="1:3" x14ac:dyDescent="0.25">
      <c r="A56" s="86">
        <v>47</v>
      </c>
      <c r="B56" s="87">
        <v>13.67</v>
      </c>
      <c r="C56" s="87">
        <v>0.74</v>
      </c>
    </row>
    <row r="57" spans="1:3" x14ac:dyDescent="0.25">
      <c r="A57" s="86">
        <v>48</v>
      </c>
      <c r="B57" s="87">
        <v>13.87</v>
      </c>
      <c r="C57" s="87">
        <v>0.76</v>
      </c>
    </row>
    <row r="58" spans="1:3" x14ac:dyDescent="0.25">
      <c r="A58" s="86">
        <v>49</v>
      </c>
      <c r="B58" s="87">
        <v>14.09</v>
      </c>
      <c r="C58" s="87">
        <v>0.77</v>
      </c>
    </row>
    <row r="59" spans="1:3" x14ac:dyDescent="0.25">
      <c r="A59" s="86">
        <v>50</v>
      </c>
      <c r="B59" s="87">
        <v>14.3</v>
      </c>
      <c r="C59" s="87">
        <v>0.78</v>
      </c>
    </row>
    <row r="60" spans="1:3" x14ac:dyDescent="0.25">
      <c r="A60" s="86">
        <v>51</v>
      </c>
      <c r="B60" s="87">
        <v>14.53</v>
      </c>
      <c r="C60" s="87">
        <v>0.8</v>
      </c>
    </row>
    <row r="61" spans="1:3" x14ac:dyDescent="0.25">
      <c r="A61" s="86">
        <v>52</v>
      </c>
      <c r="B61" s="87">
        <v>14.75</v>
      </c>
      <c r="C61" s="87">
        <v>0.81</v>
      </c>
    </row>
    <row r="62" spans="1:3" x14ac:dyDescent="0.25">
      <c r="A62" s="86">
        <v>53</v>
      </c>
      <c r="B62" s="87">
        <v>14.99</v>
      </c>
      <c r="C62" s="87">
        <v>0.82</v>
      </c>
    </row>
    <row r="63" spans="1:3" x14ac:dyDescent="0.25">
      <c r="A63" s="86">
        <v>54</v>
      </c>
      <c r="B63" s="87">
        <v>15.23</v>
      </c>
      <c r="C63" s="87">
        <v>0.84</v>
      </c>
    </row>
    <row r="64" spans="1:3" x14ac:dyDescent="0.25">
      <c r="A64" s="86">
        <v>55</v>
      </c>
      <c r="B64" s="87">
        <v>15.47</v>
      </c>
      <c r="C64" s="87">
        <v>0.85</v>
      </c>
    </row>
    <row r="65" spans="1:3" x14ac:dyDescent="0.25">
      <c r="A65" s="86">
        <v>56</v>
      </c>
      <c r="B65" s="87">
        <v>15.72</v>
      </c>
      <c r="C65" s="87">
        <v>0.87</v>
      </c>
    </row>
    <row r="66" spans="1:3" x14ac:dyDescent="0.25">
      <c r="A66" s="86">
        <v>57</v>
      </c>
      <c r="B66" s="87">
        <v>15.98</v>
      </c>
      <c r="C66" s="87">
        <v>0.88</v>
      </c>
    </row>
    <row r="67" spans="1:3" x14ac:dyDescent="0.25">
      <c r="A67" s="86">
        <v>58</v>
      </c>
      <c r="B67" s="87">
        <v>16.25</v>
      </c>
      <c r="C67" s="87">
        <v>0.9</v>
      </c>
    </row>
    <row r="68" spans="1:3" x14ac:dyDescent="0.25">
      <c r="A68" s="86">
        <v>59</v>
      </c>
      <c r="B68" s="87">
        <v>16.53</v>
      </c>
      <c r="C68" s="87">
        <v>0.91</v>
      </c>
    </row>
    <row r="69" spans="1:3" x14ac:dyDescent="0.25">
      <c r="A69" s="86">
        <v>60</v>
      </c>
      <c r="B69" s="87">
        <v>16.82</v>
      </c>
      <c r="C69" s="87">
        <v>0.93</v>
      </c>
    </row>
    <row r="70" spans="1:3" x14ac:dyDescent="0.25">
      <c r="A70" s="86">
        <v>61</v>
      </c>
      <c r="B70" s="87">
        <v>17.11</v>
      </c>
      <c r="C70" s="87">
        <v>0.94</v>
      </c>
    </row>
    <row r="71" spans="1:3" x14ac:dyDescent="0.25">
      <c r="A71" s="86">
        <v>62</v>
      </c>
      <c r="B71" s="87">
        <v>17.420000000000002</v>
      </c>
      <c r="C71" s="87">
        <v>0.96</v>
      </c>
    </row>
    <row r="72" spans="1:3" x14ac:dyDescent="0.25">
      <c r="A72" s="86">
        <v>63</v>
      </c>
      <c r="B72" s="87">
        <v>17.75</v>
      </c>
      <c r="C72" s="87">
        <v>0.98</v>
      </c>
    </row>
    <row r="73" spans="1:3" x14ac:dyDescent="0.25">
      <c r="A73" s="86">
        <v>64</v>
      </c>
      <c r="B73" s="87">
        <v>18.09</v>
      </c>
      <c r="C73" s="87">
        <v>0.99</v>
      </c>
    </row>
  </sheetData>
  <sheetProtection algorithmName="SHA-512" hashValue="cF9vkv6bk2F2McNpaUXk7MtlQq3YqV9Y4bFmUkV0IKerhXjAc8reAZwfcEoWyaMTMyQkpVU1Dd53XcBmh0msHg==" saltValue="YT8PmsXmaLMHveODi/aDLw==" spinCount="100000" sheet="1" objects="1" scenarios="1"/>
  <conditionalFormatting sqref="A6:A21">
    <cfRule type="expression" dxfId="221" priority="9" stopIfTrue="1">
      <formula>MOD(ROW(),2)=0</formula>
    </cfRule>
    <cfRule type="expression" dxfId="220" priority="10" stopIfTrue="1">
      <formula>MOD(ROW(),2)&lt;&gt;0</formula>
    </cfRule>
  </conditionalFormatting>
  <conditionalFormatting sqref="A26:A73">
    <cfRule type="expression" dxfId="219" priority="19" stopIfTrue="1">
      <formula>MOD(ROW(),2)=0</formula>
    </cfRule>
    <cfRule type="expression" dxfId="218" priority="20" stopIfTrue="1">
      <formula>MOD(ROW(),2)&lt;&gt;0</formula>
    </cfRule>
  </conditionalFormatting>
  <conditionalFormatting sqref="B6:C21">
    <cfRule type="expression" dxfId="217" priority="1" stopIfTrue="1">
      <formula>MOD(ROW(),2)=0</formula>
    </cfRule>
    <cfRule type="expression" dxfId="216" priority="2" stopIfTrue="1">
      <formula>MOD(ROW(),2)&lt;&gt;0</formula>
    </cfRule>
  </conditionalFormatting>
  <conditionalFormatting sqref="B26:C73">
    <cfRule type="expression" dxfId="215" priority="17" stopIfTrue="1">
      <formula>MOD(ROW(),2)=0</formula>
    </cfRule>
    <cfRule type="expression" dxfId="214" priority="18"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codeName="Sheet106"/>
  <dimension ref="A1:L73"/>
  <sheetViews>
    <sheetView showGridLines="0" zoomScale="85" zoomScaleNormal="85" workbookViewId="0">
      <selection activeCell="I26" sqref="I26"/>
    </sheetView>
  </sheetViews>
  <sheetFormatPr defaultColWidth="10" defaultRowHeight="12.5" x14ac:dyDescent="0.25"/>
  <cols>
    <col min="1" max="1" width="31.54296875" style="27" customWidth="1"/>
    <col min="2" max="2" width="22.54296875" style="27" customWidth="1"/>
    <col min="3" max="3" width="10.1796875" style="27" customWidth="1"/>
    <col min="4" max="4" width="10" style="27" customWidth="1"/>
    <col min="5" max="16384" width="10" style="27"/>
  </cols>
  <sheetData>
    <row r="1" spans="1:12" ht="20" x14ac:dyDescent="0.4">
      <c r="A1" s="39" t="s">
        <v>0</v>
      </c>
      <c r="B1" s="40"/>
      <c r="C1" s="40"/>
      <c r="D1" s="40"/>
      <c r="E1" s="40"/>
      <c r="F1" s="40"/>
      <c r="G1" s="40"/>
      <c r="H1" s="40"/>
      <c r="I1" s="40"/>
      <c r="L1" s="84"/>
    </row>
    <row r="2" spans="1:12" ht="15.5" x14ac:dyDescent="0.35">
      <c r="A2" s="83" t="str">
        <f>'[6]Purpose of spreadsheet'!A2</f>
        <v>Police_EW - Scheme Pays factors</v>
      </c>
      <c r="B2" s="42"/>
      <c r="C2" s="42"/>
      <c r="D2" s="42"/>
      <c r="E2" s="42"/>
      <c r="F2" s="42"/>
      <c r="G2" s="42"/>
      <c r="H2" s="42"/>
      <c r="I2" s="42"/>
    </row>
    <row r="3" spans="1:12" ht="15.5" x14ac:dyDescent="0.35">
      <c r="A3" s="43" t="str">
        <f>TABLE_FACTOR_TYPE_1&amp;" - x-"&amp;TABLE_SERIES_NUMBER_1</f>
        <v>Scheme pays AA - x-603</v>
      </c>
      <c r="B3" s="42"/>
      <c r="C3" s="42"/>
      <c r="D3" s="42"/>
      <c r="E3" s="42"/>
      <c r="F3" s="42"/>
      <c r="G3" s="42"/>
      <c r="H3" s="42"/>
      <c r="I3" s="42"/>
    </row>
    <row r="6" spans="1:12" ht="13" x14ac:dyDescent="0.3">
      <c r="A6" s="78" t="s">
        <v>610</v>
      </c>
      <c r="B6" s="73" t="s">
        <v>611</v>
      </c>
      <c r="C6" s="73"/>
    </row>
    <row r="7" spans="1:12" x14ac:dyDescent="0.25">
      <c r="A7" s="79" t="s">
        <v>274</v>
      </c>
      <c r="B7" s="74" t="s">
        <v>72</v>
      </c>
      <c r="C7" s="74"/>
    </row>
    <row r="8" spans="1:12" x14ac:dyDescent="0.25">
      <c r="A8" s="79" t="s">
        <v>275</v>
      </c>
      <c r="B8" s="74">
        <v>2015</v>
      </c>
      <c r="C8" s="74"/>
    </row>
    <row r="9" spans="1:12" x14ac:dyDescent="0.25">
      <c r="A9" s="79" t="s">
        <v>276</v>
      </c>
      <c r="B9" s="74" t="s">
        <v>523</v>
      </c>
      <c r="C9" s="74"/>
    </row>
    <row r="10" spans="1:12" ht="25" x14ac:dyDescent="0.25">
      <c r="A10" s="79" t="s">
        <v>6</v>
      </c>
      <c r="B10" s="74" t="s">
        <v>524</v>
      </c>
      <c r="C10" s="74"/>
    </row>
    <row r="11" spans="1:12" x14ac:dyDescent="0.25">
      <c r="A11" s="79" t="s">
        <v>277</v>
      </c>
      <c r="B11" s="74" t="s">
        <v>424</v>
      </c>
      <c r="C11" s="74"/>
    </row>
    <row r="12" spans="1:12" x14ac:dyDescent="0.25">
      <c r="A12" s="79" t="s">
        <v>278</v>
      </c>
      <c r="B12" s="74" t="s">
        <v>291</v>
      </c>
      <c r="C12" s="74"/>
    </row>
    <row r="13" spans="1:12" x14ac:dyDescent="0.25">
      <c r="A13" s="79" t="s">
        <v>618</v>
      </c>
      <c r="B13" s="74">
        <v>0</v>
      </c>
      <c r="C13" s="74"/>
    </row>
    <row r="14" spans="1:12" x14ac:dyDescent="0.25">
      <c r="A14" s="79" t="s">
        <v>280</v>
      </c>
      <c r="B14" s="74">
        <v>603</v>
      </c>
      <c r="C14" s="74"/>
    </row>
    <row r="15" spans="1:12" x14ac:dyDescent="0.25">
      <c r="A15" s="79" t="s">
        <v>621</v>
      </c>
      <c r="B15" s="74">
        <v>603</v>
      </c>
      <c r="C15" s="74"/>
    </row>
    <row r="16" spans="1:12" x14ac:dyDescent="0.25">
      <c r="A16" s="79" t="s">
        <v>282</v>
      </c>
      <c r="B16" s="74" t="s">
        <v>530</v>
      </c>
      <c r="C16" s="74"/>
    </row>
    <row r="17" spans="1:3" ht="82.4" customHeight="1" x14ac:dyDescent="0.25">
      <c r="A17" s="79" t="s">
        <v>693</v>
      </c>
      <c r="B17" s="180"/>
      <c r="C17" s="180"/>
    </row>
    <row r="18" spans="1:3" x14ac:dyDescent="0.25">
      <c r="A18" s="79" t="s">
        <v>284</v>
      </c>
      <c r="B18" s="181">
        <v>45135</v>
      </c>
      <c r="C18" s="181"/>
    </row>
    <row r="19" spans="1:3" x14ac:dyDescent="0.25">
      <c r="A19" s="79" t="s">
        <v>285</v>
      </c>
      <c r="B19" s="181">
        <v>45135</v>
      </c>
      <c r="C19" s="181"/>
    </row>
    <row r="20" spans="1:3" x14ac:dyDescent="0.25">
      <c r="A20" s="79" t="s">
        <v>286</v>
      </c>
      <c r="B20" s="74" t="s">
        <v>294</v>
      </c>
      <c r="C20" s="74"/>
    </row>
    <row r="21" spans="1:3" x14ac:dyDescent="0.25">
      <c r="A21" s="79" t="s">
        <v>287</v>
      </c>
      <c r="B21" s="74" t="s">
        <v>295</v>
      </c>
      <c r="C21" s="74"/>
    </row>
    <row r="23" spans="1:3" x14ac:dyDescent="0.25">
      <c r="B23" s="84" t="str">
        <f>HYPERLINK("#'Factor List'!A1","Back to Factor List")</f>
        <v>Back to Factor List</v>
      </c>
    </row>
    <row r="24" spans="1:3" x14ac:dyDescent="0.25">
      <c r="B24" s="84" t="str">
        <f>HYPERLINK("#'Assumptions'!A1","Assumptions")</f>
        <v>Assumptions</v>
      </c>
    </row>
    <row r="26" spans="1:3" ht="26" x14ac:dyDescent="0.25">
      <c r="A26" s="85" t="s">
        <v>694</v>
      </c>
      <c r="B26" s="85" t="s">
        <v>738</v>
      </c>
    </row>
    <row r="27" spans="1:3" x14ac:dyDescent="0.25">
      <c r="A27" s="86">
        <v>18</v>
      </c>
      <c r="B27" s="87">
        <v>9</v>
      </c>
    </row>
    <row r="28" spans="1:3" x14ac:dyDescent="0.25">
      <c r="A28" s="86">
        <v>19</v>
      </c>
      <c r="B28" s="87">
        <v>9.1300000000000008</v>
      </c>
    </row>
    <row r="29" spans="1:3" x14ac:dyDescent="0.25">
      <c r="A29" s="86">
        <v>20</v>
      </c>
      <c r="B29" s="87">
        <v>9.26</v>
      </c>
    </row>
    <row r="30" spans="1:3" x14ac:dyDescent="0.25">
      <c r="A30" s="86">
        <v>21</v>
      </c>
      <c r="B30" s="87">
        <v>9.4</v>
      </c>
    </row>
    <row r="31" spans="1:3" x14ac:dyDescent="0.25">
      <c r="A31" s="86">
        <v>22</v>
      </c>
      <c r="B31" s="87">
        <v>9.5299999999999994</v>
      </c>
    </row>
    <row r="32" spans="1:3" x14ac:dyDescent="0.25">
      <c r="A32" s="86">
        <v>23</v>
      </c>
      <c r="B32" s="87">
        <v>9.66</v>
      </c>
    </row>
    <row r="33" spans="1:2" x14ac:dyDescent="0.25">
      <c r="A33" s="86">
        <v>24</v>
      </c>
      <c r="B33" s="87">
        <v>9.8000000000000007</v>
      </c>
    </row>
    <row r="34" spans="1:2" x14ac:dyDescent="0.25">
      <c r="A34" s="86">
        <v>25</v>
      </c>
      <c r="B34" s="87">
        <v>9.94</v>
      </c>
    </row>
    <row r="35" spans="1:2" x14ac:dyDescent="0.25">
      <c r="A35" s="86">
        <v>26</v>
      </c>
      <c r="B35" s="87">
        <v>10.08</v>
      </c>
    </row>
    <row r="36" spans="1:2" x14ac:dyDescent="0.25">
      <c r="A36" s="86">
        <v>27</v>
      </c>
      <c r="B36" s="87">
        <v>10.23</v>
      </c>
    </row>
    <row r="37" spans="1:2" x14ac:dyDescent="0.25">
      <c r="A37" s="86">
        <v>28</v>
      </c>
      <c r="B37" s="87">
        <v>10.37</v>
      </c>
    </row>
    <row r="38" spans="1:2" x14ac:dyDescent="0.25">
      <c r="A38" s="86">
        <v>29</v>
      </c>
      <c r="B38" s="87">
        <v>10.52</v>
      </c>
    </row>
    <row r="39" spans="1:2" x14ac:dyDescent="0.25">
      <c r="A39" s="86">
        <v>30</v>
      </c>
      <c r="B39" s="87">
        <v>10.67</v>
      </c>
    </row>
    <row r="40" spans="1:2" x14ac:dyDescent="0.25">
      <c r="A40" s="86">
        <v>31</v>
      </c>
      <c r="B40" s="87">
        <v>10.83</v>
      </c>
    </row>
    <row r="41" spans="1:2" x14ac:dyDescent="0.25">
      <c r="A41" s="86">
        <v>32</v>
      </c>
      <c r="B41" s="87">
        <v>10.98</v>
      </c>
    </row>
    <row r="42" spans="1:2" x14ac:dyDescent="0.25">
      <c r="A42" s="86">
        <v>33</v>
      </c>
      <c r="B42" s="87">
        <v>11.14</v>
      </c>
    </row>
    <row r="43" spans="1:2" x14ac:dyDescent="0.25">
      <c r="A43" s="86">
        <v>34</v>
      </c>
      <c r="B43" s="87">
        <v>11.3</v>
      </c>
    </row>
    <row r="44" spans="1:2" x14ac:dyDescent="0.25">
      <c r="A44" s="86">
        <v>35</v>
      </c>
      <c r="B44" s="87">
        <v>11.46</v>
      </c>
    </row>
    <row r="45" spans="1:2" x14ac:dyDescent="0.25">
      <c r="A45" s="86">
        <v>36</v>
      </c>
      <c r="B45" s="87">
        <v>11.63</v>
      </c>
    </row>
    <row r="46" spans="1:2" x14ac:dyDescent="0.25">
      <c r="A46" s="86">
        <v>37</v>
      </c>
      <c r="B46" s="87">
        <v>11.8</v>
      </c>
    </row>
    <row r="47" spans="1:2" x14ac:dyDescent="0.25">
      <c r="A47" s="86">
        <v>38</v>
      </c>
      <c r="B47" s="87">
        <v>11.97</v>
      </c>
    </row>
    <row r="48" spans="1:2" x14ac:dyDescent="0.25">
      <c r="A48" s="86">
        <v>39</v>
      </c>
      <c r="B48" s="87">
        <v>12.14</v>
      </c>
    </row>
    <row r="49" spans="1:2" x14ac:dyDescent="0.25">
      <c r="A49" s="86">
        <v>40</v>
      </c>
      <c r="B49" s="87">
        <v>12.32</v>
      </c>
    </row>
    <row r="50" spans="1:2" x14ac:dyDescent="0.25">
      <c r="A50" s="86">
        <v>41</v>
      </c>
      <c r="B50" s="87">
        <v>12.5</v>
      </c>
    </row>
    <row r="51" spans="1:2" x14ac:dyDescent="0.25">
      <c r="A51" s="86">
        <v>42</v>
      </c>
      <c r="B51" s="87">
        <v>12.69</v>
      </c>
    </row>
    <row r="52" spans="1:2" x14ac:dyDescent="0.25">
      <c r="A52" s="86">
        <v>43</v>
      </c>
      <c r="B52" s="87">
        <v>12.88</v>
      </c>
    </row>
    <row r="53" spans="1:2" x14ac:dyDescent="0.25">
      <c r="A53" s="86">
        <v>44</v>
      </c>
      <c r="B53" s="87">
        <v>13.07</v>
      </c>
    </row>
    <row r="54" spans="1:2" x14ac:dyDescent="0.25">
      <c r="A54" s="86">
        <v>45</v>
      </c>
      <c r="B54" s="87">
        <v>13.26</v>
      </c>
    </row>
    <row r="55" spans="1:2" x14ac:dyDescent="0.25">
      <c r="A55" s="86">
        <v>46</v>
      </c>
      <c r="B55" s="87">
        <v>13.46</v>
      </c>
    </row>
    <row r="56" spans="1:2" x14ac:dyDescent="0.25">
      <c r="A56" s="86">
        <v>47</v>
      </c>
      <c r="B56" s="87">
        <v>13.67</v>
      </c>
    </row>
    <row r="57" spans="1:2" x14ac:dyDescent="0.25">
      <c r="A57" s="86">
        <v>48</v>
      </c>
      <c r="B57" s="87">
        <v>13.87</v>
      </c>
    </row>
    <row r="58" spans="1:2" x14ac:dyDescent="0.25">
      <c r="A58" s="86">
        <v>49</v>
      </c>
      <c r="B58" s="87">
        <v>14.09</v>
      </c>
    </row>
    <row r="59" spans="1:2" x14ac:dyDescent="0.25">
      <c r="A59" s="86">
        <v>50</v>
      </c>
      <c r="B59" s="87">
        <v>14.3</v>
      </c>
    </row>
    <row r="60" spans="1:2" x14ac:dyDescent="0.25">
      <c r="A60" s="86">
        <v>51</v>
      </c>
      <c r="B60" s="87">
        <v>14.53</v>
      </c>
    </row>
    <row r="61" spans="1:2" x14ac:dyDescent="0.25">
      <c r="A61" s="86">
        <v>52</v>
      </c>
      <c r="B61" s="87">
        <v>14.75</v>
      </c>
    </row>
    <row r="62" spans="1:2" x14ac:dyDescent="0.25">
      <c r="A62" s="86">
        <v>53</v>
      </c>
      <c r="B62" s="87">
        <v>14.99</v>
      </c>
    </row>
    <row r="63" spans="1:2" x14ac:dyDescent="0.25">
      <c r="A63" s="86">
        <v>54</v>
      </c>
      <c r="B63" s="87">
        <v>15.23</v>
      </c>
    </row>
    <row r="64" spans="1:2" x14ac:dyDescent="0.25">
      <c r="A64" s="86">
        <v>55</v>
      </c>
      <c r="B64" s="87">
        <v>15.47</v>
      </c>
    </row>
    <row r="65" spans="1:2" x14ac:dyDescent="0.25">
      <c r="A65" s="86">
        <v>56</v>
      </c>
      <c r="B65" s="87">
        <v>15.72</v>
      </c>
    </row>
    <row r="66" spans="1:2" x14ac:dyDescent="0.25">
      <c r="A66" s="86">
        <v>57</v>
      </c>
      <c r="B66" s="87">
        <v>15.98</v>
      </c>
    </row>
    <row r="67" spans="1:2" x14ac:dyDescent="0.25">
      <c r="A67" s="86">
        <v>58</v>
      </c>
      <c r="B67" s="87">
        <v>16.25</v>
      </c>
    </row>
    <row r="68" spans="1:2" x14ac:dyDescent="0.25">
      <c r="A68" s="86">
        <v>59</v>
      </c>
      <c r="B68" s="87">
        <v>16.53</v>
      </c>
    </row>
    <row r="69" spans="1:2" x14ac:dyDescent="0.25">
      <c r="A69" s="86">
        <v>60</v>
      </c>
      <c r="B69" s="87">
        <v>16.82</v>
      </c>
    </row>
    <row r="70" spans="1:2" x14ac:dyDescent="0.25">
      <c r="A70" s="86">
        <v>61</v>
      </c>
      <c r="B70" s="87">
        <v>17.11</v>
      </c>
    </row>
    <row r="71" spans="1:2" x14ac:dyDescent="0.25">
      <c r="A71" s="86">
        <v>62</v>
      </c>
      <c r="B71" s="87">
        <v>17.420000000000002</v>
      </c>
    </row>
    <row r="72" spans="1:2" x14ac:dyDescent="0.25">
      <c r="A72" s="86">
        <v>63</v>
      </c>
      <c r="B72" s="87">
        <v>17.75</v>
      </c>
    </row>
    <row r="73" spans="1:2" x14ac:dyDescent="0.25">
      <c r="A73" s="86">
        <v>64</v>
      </c>
      <c r="B73" s="87">
        <v>18.09</v>
      </c>
    </row>
  </sheetData>
  <sheetProtection algorithmName="SHA-512" hashValue="TVFV/HQIwbMIj8F2qREVkCqY6llFeQ0PYfV27teQ8Z9fBKSylrNWGjThpxnoiJq1HTtbrGucqAYf307nT0N5rQ==" saltValue="l0IMeZI6MJG05b3PKIbLfQ==" spinCount="100000" sheet="1" objects="1" scenarios="1"/>
  <conditionalFormatting sqref="A6:A21">
    <cfRule type="expression" dxfId="213" priority="9" stopIfTrue="1">
      <formula>MOD(ROW(),2)=0</formula>
    </cfRule>
    <cfRule type="expression" dxfId="212" priority="10" stopIfTrue="1">
      <formula>MOD(ROW(),2)&lt;&gt;0</formula>
    </cfRule>
  </conditionalFormatting>
  <conditionalFormatting sqref="A26:A73">
    <cfRule type="expression" dxfId="211" priority="17" stopIfTrue="1">
      <formula>MOD(ROW(),2)=0</formula>
    </cfRule>
    <cfRule type="expression" dxfId="210" priority="18" stopIfTrue="1">
      <formula>MOD(ROW(),2)&lt;&gt;0</formula>
    </cfRule>
  </conditionalFormatting>
  <conditionalFormatting sqref="B26:B73">
    <cfRule type="expression" dxfId="209" priority="19" stopIfTrue="1">
      <formula>MOD(ROW(),2)=0</formula>
    </cfRule>
    <cfRule type="expression" dxfId="208" priority="20" stopIfTrue="1">
      <formula>MOD(ROW(),2)&lt;&gt;0</formula>
    </cfRule>
  </conditionalFormatting>
  <conditionalFormatting sqref="B6:C21">
    <cfRule type="expression" dxfId="207" priority="1" stopIfTrue="1">
      <formula>MOD(ROW(),2)=0</formula>
    </cfRule>
    <cfRule type="expression" dxfId="206" priority="2"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900-000000000000}">
  <sheetPr codeName="Sheet107"/>
  <dimension ref="A1:L74"/>
  <sheetViews>
    <sheetView showGridLines="0" zoomScale="85" zoomScaleNormal="85" workbookViewId="0">
      <selection activeCell="I26" sqref="I26"/>
    </sheetView>
  </sheetViews>
  <sheetFormatPr defaultColWidth="10" defaultRowHeight="12.5" x14ac:dyDescent="0.25"/>
  <cols>
    <col min="1" max="1" width="31.54296875" style="27" customWidth="1"/>
    <col min="2" max="2" width="22.54296875" style="27" customWidth="1"/>
    <col min="3" max="3" width="10.1796875" style="27" customWidth="1"/>
    <col min="4" max="4" width="10" style="27" customWidth="1"/>
    <col min="5" max="16384" width="10" style="27"/>
  </cols>
  <sheetData>
    <row r="1" spans="1:12" ht="20" x14ac:dyDescent="0.4">
      <c r="A1" s="39" t="s">
        <v>0</v>
      </c>
      <c r="B1" s="40"/>
      <c r="C1" s="40"/>
      <c r="D1" s="40"/>
      <c r="E1" s="40"/>
      <c r="F1" s="40"/>
      <c r="G1" s="40"/>
      <c r="H1" s="40"/>
      <c r="I1" s="40"/>
      <c r="L1" s="84"/>
    </row>
    <row r="2" spans="1:12" ht="15.5" x14ac:dyDescent="0.35">
      <c r="A2" s="83" t="str">
        <f>'[6]Purpose of spreadsheet'!A2</f>
        <v>Police_EW - Scheme Pays factors</v>
      </c>
      <c r="B2" s="42"/>
      <c r="C2" s="42"/>
      <c r="D2" s="42"/>
      <c r="E2" s="42"/>
      <c r="F2" s="42"/>
      <c r="G2" s="42"/>
      <c r="H2" s="42"/>
      <c r="I2" s="42"/>
    </row>
    <row r="3" spans="1:12" ht="15.5" x14ac:dyDescent="0.35">
      <c r="A3" s="43" t="str">
        <f>TABLE_FACTOR_TYPE_1&amp;" - x-"&amp;TABLE_SERIES_NUMBER_1</f>
        <v>Scheme pays AA - x-604</v>
      </c>
      <c r="B3" s="42"/>
      <c r="C3" s="42"/>
      <c r="D3" s="42"/>
      <c r="E3" s="42"/>
      <c r="F3" s="42"/>
      <c r="G3" s="42"/>
      <c r="H3" s="42"/>
      <c r="I3" s="42"/>
    </row>
    <row r="6" spans="1:12" ht="13" x14ac:dyDescent="0.3">
      <c r="A6" s="78" t="s">
        <v>610</v>
      </c>
      <c r="B6" s="73" t="s">
        <v>611</v>
      </c>
      <c r="C6" s="73"/>
    </row>
    <row r="7" spans="1:12" x14ac:dyDescent="0.25">
      <c r="A7" s="79" t="s">
        <v>274</v>
      </c>
      <c r="B7" s="74" t="s">
        <v>72</v>
      </c>
      <c r="C7" s="74"/>
    </row>
    <row r="8" spans="1:12" x14ac:dyDescent="0.25">
      <c r="A8" s="79" t="s">
        <v>275</v>
      </c>
      <c r="B8" s="74">
        <v>2015</v>
      </c>
      <c r="C8" s="74"/>
    </row>
    <row r="9" spans="1:12" x14ac:dyDescent="0.25">
      <c r="A9" s="79" t="s">
        <v>276</v>
      </c>
      <c r="B9" s="74" t="s">
        <v>523</v>
      </c>
      <c r="C9" s="74"/>
    </row>
    <row r="10" spans="1:12" ht="25" x14ac:dyDescent="0.25">
      <c r="A10" s="79" t="s">
        <v>6</v>
      </c>
      <c r="B10" s="74" t="s">
        <v>524</v>
      </c>
      <c r="C10" s="74"/>
    </row>
    <row r="11" spans="1:12" x14ac:dyDescent="0.25">
      <c r="A11" s="79" t="s">
        <v>277</v>
      </c>
      <c r="B11" s="74" t="s">
        <v>424</v>
      </c>
      <c r="C11" s="74"/>
    </row>
    <row r="12" spans="1:12" x14ac:dyDescent="0.25">
      <c r="A12" s="79" t="s">
        <v>278</v>
      </c>
      <c r="B12" s="74" t="s">
        <v>291</v>
      </c>
      <c r="C12" s="74"/>
    </row>
    <row r="13" spans="1:12" x14ac:dyDescent="0.25">
      <c r="A13" s="79" t="s">
        <v>618</v>
      </c>
      <c r="B13" s="74">
        <v>0</v>
      </c>
      <c r="C13" s="74"/>
    </row>
    <row r="14" spans="1:12" x14ac:dyDescent="0.25">
      <c r="A14" s="79" t="s">
        <v>280</v>
      </c>
      <c r="B14" s="74">
        <v>604</v>
      </c>
      <c r="C14" s="74"/>
    </row>
    <row r="15" spans="1:12" x14ac:dyDescent="0.25">
      <c r="A15" s="79" t="s">
        <v>621</v>
      </c>
      <c r="B15" s="74">
        <v>604</v>
      </c>
      <c r="C15" s="74"/>
    </row>
    <row r="16" spans="1:12" x14ac:dyDescent="0.25">
      <c r="A16" s="79" t="s">
        <v>282</v>
      </c>
      <c r="B16" s="74" t="s">
        <v>532</v>
      </c>
      <c r="C16" s="74"/>
    </row>
    <row r="17" spans="1:3" ht="78.650000000000006" customHeight="1" x14ac:dyDescent="0.25">
      <c r="A17" s="79" t="s">
        <v>693</v>
      </c>
      <c r="B17" s="180"/>
      <c r="C17" s="180"/>
    </row>
    <row r="18" spans="1:3" x14ac:dyDescent="0.25">
      <c r="A18" s="79" t="s">
        <v>284</v>
      </c>
      <c r="B18" s="181">
        <v>45135</v>
      </c>
      <c r="C18" s="181"/>
    </row>
    <row r="19" spans="1:3" x14ac:dyDescent="0.25">
      <c r="A19" s="79" t="s">
        <v>285</v>
      </c>
      <c r="B19" s="181">
        <v>45135</v>
      </c>
      <c r="C19" s="181"/>
    </row>
    <row r="20" spans="1:3" x14ac:dyDescent="0.25">
      <c r="A20" s="79" t="s">
        <v>286</v>
      </c>
      <c r="B20" s="74" t="s">
        <v>294</v>
      </c>
      <c r="C20" s="74"/>
    </row>
    <row r="21" spans="1:3" x14ac:dyDescent="0.25">
      <c r="A21" s="79" t="s">
        <v>287</v>
      </c>
      <c r="B21" s="74" t="s">
        <v>295</v>
      </c>
      <c r="C21" s="74"/>
    </row>
    <row r="23" spans="1:3" x14ac:dyDescent="0.25">
      <c r="B23" s="84" t="str">
        <f>HYPERLINK("#'Factor List'!A1","Back to Factor List")</f>
        <v>Back to Factor List</v>
      </c>
    </row>
    <row r="24" spans="1:3" x14ac:dyDescent="0.25">
      <c r="B24" s="84" t="str">
        <f>HYPERLINK("#'Assumptions'!A1","Assumptions")</f>
        <v>Assumptions</v>
      </c>
    </row>
    <row r="26" spans="1:3" ht="26" x14ac:dyDescent="0.25">
      <c r="A26" s="85" t="s">
        <v>694</v>
      </c>
      <c r="B26" s="85" t="s">
        <v>738</v>
      </c>
    </row>
    <row r="27" spans="1:3" x14ac:dyDescent="0.25">
      <c r="A27" s="86">
        <v>18</v>
      </c>
      <c r="B27" s="87">
        <v>8.57</v>
      </c>
    </row>
    <row r="28" spans="1:3" x14ac:dyDescent="0.25">
      <c r="A28" s="86">
        <v>19</v>
      </c>
      <c r="B28" s="87">
        <v>8.6999999999999993</v>
      </c>
    </row>
    <row r="29" spans="1:3" x14ac:dyDescent="0.25">
      <c r="A29" s="86">
        <v>20</v>
      </c>
      <c r="B29" s="87">
        <v>8.82</v>
      </c>
    </row>
    <row r="30" spans="1:3" x14ac:dyDescent="0.25">
      <c r="A30" s="86">
        <v>21</v>
      </c>
      <c r="B30" s="87">
        <v>8.94</v>
      </c>
    </row>
    <row r="31" spans="1:3" x14ac:dyDescent="0.25">
      <c r="A31" s="86">
        <v>22</v>
      </c>
      <c r="B31" s="87">
        <v>9.07</v>
      </c>
    </row>
    <row r="32" spans="1:3" x14ac:dyDescent="0.25">
      <c r="A32" s="86">
        <v>23</v>
      </c>
      <c r="B32" s="87">
        <v>9.1999999999999993</v>
      </c>
    </row>
    <row r="33" spans="1:2" x14ac:dyDescent="0.25">
      <c r="A33" s="86">
        <v>24</v>
      </c>
      <c r="B33" s="87">
        <v>9.33</v>
      </c>
    </row>
    <row r="34" spans="1:2" x14ac:dyDescent="0.25">
      <c r="A34" s="86">
        <v>25</v>
      </c>
      <c r="B34" s="87">
        <v>9.4600000000000009</v>
      </c>
    </row>
    <row r="35" spans="1:2" x14ac:dyDescent="0.25">
      <c r="A35" s="86">
        <v>26</v>
      </c>
      <c r="B35" s="87">
        <v>9.59</v>
      </c>
    </row>
    <row r="36" spans="1:2" x14ac:dyDescent="0.25">
      <c r="A36" s="86">
        <v>27</v>
      </c>
      <c r="B36" s="87">
        <v>9.73</v>
      </c>
    </row>
    <row r="37" spans="1:2" x14ac:dyDescent="0.25">
      <c r="A37" s="86">
        <v>28</v>
      </c>
      <c r="B37" s="87">
        <v>9.8699999999999992</v>
      </c>
    </row>
    <row r="38" spans="1:2" x14ac:dyDescent="0.25">
      <c r="A38" s="86">
        <v>29</v>
      </c>
      <c r="B38" s="87">
        <v>10.01</v>
      </c>
    </row>
    <row r="39" spans="1:2" x14ac:dyDescent="0.25">
      <c r="A39" s="86">
        <v>30</v>
      </c>
      <c r="B39" s="87">
        <v>10.15</v>
      </c>
    </row>
    <row r="40" spans="1:2" x14ac:dyDescent="0.25">
      <c r="A40" s="86">
        <v>31</v>
      </c>
      <c r="B40" s="87">
        <v>10.29</v>
      </c>
    </row>
    <row r="41" spans="1:2" x14ac:dyDescent="0.25">
      <c r="A41" s="86">
        <v>32</v>
      </c>
      <c r="B41" s="87">
        <v>10.44</v>
      </c>
    </row>
    <row r="42" spans="1:2" x14ac:dyDescent="0.25">
      <c r="A42" s="86">
        <v>33</v>
      </c>
      <c r="B42" s="87">
        <v>10.59</v>
      </c>
    </row>
    <row r="43" spans="1:2" x14ac:dyDescent="0.25">
      <c r="A43" s="86">
        <v>34</v>
      </c>
      <c r="B43" s="87">
        <v>10.74</v>
      </c>
    </row>
    <row r="44" spans="1:2" x14ac:dyDescent="0.25">
      <c r="A44" s="86">
        <v>35</v>
      </c>
      <c r="B44" s="87">
        <v>10.89</v>
      </c>
    </row>
    <row r="45" spans="1:2" x14ac:dyDescent="0.25">
      <c r="A45" s="86">
        <v>36</v>
      </c>
      <c r="B45" s="87">
        <v>11.05</v>
      </c>
    </row>
    <row r="46" spans="1:2" x14ac:dyDescent="0.25">
      <c r="A46" s="86">
        <v>37</v>
      </c>
      <c r="B46" s="87">
        <v>11.21</v>
      </c>
    </row>
    <row r="47" spans="1:2" x14ac:dyDescent="0.25">
      <c r="A47" s="86">
        <v>38</v>
      </c>
      <c r="B47" s="87">
        <v>11.37</v>
      </c>
    </row>
    <row r="48" spans="1:2" x14ac:dyDescent="0.25">
      <c r="A48" s="86">
        <v>39</v>
      </c>
      <c r="B48" s="87">
        <v>11.53</v>
      </c>
    </row>
    <row r="49" spans="1:2" x14ac:dyDescent="0.25">
      <c r="A49" s="86">
        <v>40</v>
      </c>
      <c r="B49" s="87">
        <v>11.7</v>
      </c>
    </row>
    <row r="50" spans="1:2" x14ac:dyDescent="0.25">
      <c r="A50" s="86">
        <v>41</v>
      </c>
      <c r="B50" s="87">
        <v>11.87</v>
      </c>
    </row>
    <row r="51" spans="1:2" x14ac:dyDescent="0.25">
      <c r="A51" s="86">
        <v>42</v>
      </c>
      <c r="B51" s="87">
        <v>12.04</v>
      </c>
    </row>
    <row r="52" spans="1:2" x14ac:dyDescent="0.25">
      <c r="A52" s="86">
        <v>43</v>
      </c>
      <c r="B52" s="87">
        <v>12.22</v>
      </c>
    </row>
    <row r="53" spans="1:2" x14ac:dyDescent="0.25">
      <c r="A53" s="86">
        <v>44</v>
      </c>
      <c r="B53" s="87">
        <v>12.4</v>
      </c>
    </row>
    <row r="54" spans="1:2" x14ac:dyDescent="0.25">
      <c r="A54" s="86">
        <v>45</v>
      </c>
      <c r="B54" s="87">
        <v>12.58</v>
      </c>
    </row>
    <row r="55" spans="1:2" x14ac:dyDescent="0.25">
      <c r="A55" s="86">
        <v>46</v>
      </c>
      <c r="B55" s="87">
        <v>12.77</v>
      </c>
    </row>
    <row r="56" spans="1:2" x14ac:dyDescent="0.25">
      <c r="A56" s="86">
        <v>47</v>
      </c>
      <c r="B56" s="87">
        <v>12.96</v>
      </c>
    </row>
    <row r="57" spans="1:2" x14ac:dyDescent="0.25">
      <c r="A57" s="86">
        <v>48</v>
      </c>
      <c r="B57" s="87">
        <v>13.16</v>
      </c>
    </row>
    <row r="58" spans="1:2" x14ac:dyDescent="0.25">
      <c r="A58" s="86">
        <v>49</v>
      </c>
      <c r="B58" s="87">
        <v>13.36</v>
      </c>
    </row>
    <row r="59" spans="1:2" x14ac:dyDescent="0.25">
      <c r="A59" s="86">
        <v>50</v>
      </c>
      <c r="B59" s="87">
        <v>13.56</v>
      </c>
    </row>
    <row r="60" spans="1:2" x14ac:dyDescent="0.25">
      <c r="A60" s="86">
        <v>51</v>
      </c>
      <c r="B60" s="87">
        <v>13.77</v>
      </c>
    </row>
    <row r="61" spans="1:2" x14ac:dyDescent="0.25">
      <c r="A61" s="86">
        <v>52</v>
      </c>
      <c r="B61" s="87">
        <v>13.98</v>
      </c>
    </row>
    <row r="62" spans="1:2" x14ac:dyDescent="0.25">
      <c r="A62" s="86">
        <v>53</v>
      </c>
      <c r="B62" s="87">
        <v>14.2</v>
      </c>
    </row>
    <row r="63" spans="1:2" x14ac:dyDescent="0.25">
      <c r="A63" s="86">
        <v>54</v>
      </c>
      <c r="B63" s="87">
        <v>14.43</v>
      </c>
    </row>
    <row r="64" spans="1:2" x14ac:dyDescent="0.25">
      <c r="A64" s="86">
        <v>55</v>
      </c>
      <c r="B64" s="87">
        <v>14.66</v>
      </c>
    </row>
    <row r="65" spans="1:2" x14ac:dyDescent="0.25">
      <c r="A65" s="86">
        <v>56</v>
      </c>
      <c r="B65" s="87">
        <v>14.89</v>
      </c>
    </row>
    <row r="66" spans="1:2" x14ac:dyDescent="0.25">
      <c r="A66" s="86">
        <v>57</v>
      </c>
      <c r="B66" s="87">
        <v>15.14</v>
      </c>
    </row>
    <row r="67" spans="1:2" x14ac:dyDescent="0.25">
      <c r="A67" s="86">
        <v>58</v>
      </c>
      <c r="B67" s="87">
        <v>15.39</v>
      </c>
    </row>
    <row r="68" spans="1:2" x14ac:dyDescent="0.25">
      <c r="A68" s="86">
        <v>59</v>
      </c>
      <c r="B68" s="87">
        <v>15.65</v>
      </c>
    </row>
    <row r="69" spans="1:2" x14ac:dyDescent="0.25">
      <c r="A69" s="86">
        <v>60</v>
      </c>
      <c r="B69" s="87">
        <v>15.92</v>
      </c>
    </row>
    <row r="70" spans="1:2" x14ac:dyDescent="0.25">
      <c r="A70" s="86">
        <v>61</v>
      </c>
      <c r="B70" s="87">
        <v>16.2</v>
      </c>
    </row>
    <row r="71" spans="1:2" x14ac:dyDescent="0.25">
      <c r="A71" s="86">
        <v>62</v>
      </c>
      <c r="B71" s="87">
        <v>16.489999999999998</v>
      </c>
    </row>
    <row r="72" spans="1:2" x14ac:dyDescent="0.25">
      <c r="A72" s="86">
        <v>63</v>
      </c>
      <c r="B72" s="87">
        <v>16.79</v>
      </c>
    </row>
    <row r="73" spans="1:2" x14ac:dyDescent="0.25">
      <c r="A73" s="86">
        <v>64</v>
      </c>
      <c r="B73" s="87">
        <v>17.11</v>
      </c>
    </row>
    <row r="74" spans="1:2" x14ac:dyDescent="0.25">
      <c r="A74" s="86">
        <v>65</v>
      </c>
      <c r="B74" s="87">
        <v>17.45</v>
      </c>
    </row>
  </sheetData>
  <sheetProtection algorithmName="SHA-512" hashValue="aIHSHk3DV9KYpxrIo9XGYBBdkWO2C85D7qOYrIb+I4jjlyjF9/NQQDv99pAPVx66k3mMS9Dexh6imO0Bfk1eZg==" saltValue="/Fr2NWtG3DPe1cIj5VN63Q==" spinCount="100000" sheet="1" objects="1" scenarios="1"/>
  <conditionalFormatting sqref="A6:A21">
    <cfRule type="expression" dxfId="205" priority="9" stopIfTrue="1">
      <formula>MOD(ROW(),2)=0</formula>
    </cfRule>
    <cfRule type="expression" dxfId="204" priority="10" stopIfTrue="1">
      <formula>MOD(ROW(),2)&lt;&gt;0</formula>
    </cfRule>
  </conditionalFormatting>
  <conditionalFormatting sqref="A26:A74">
    <cfRule type="expression" dxfId="203" priority="21" stopIfTrue="1">
      <formula>MOD(ROW(),2)=0</formula>
    </cfRule>
    <cfRule type="expression" dxfId="202" priority="22" stopIfTrue="1">
      <formula>MOD(ROW(),2)&lt;&gt;0</formula>
    </cfRule>
  </conditionalFormatting>
  <conditionalFormatting sqref="B26:B74">
    <cfRule type="expression" dxfId="201" priority="23" stopIfTrue="1">
      <formula>MOD(ROW(),2)=0</formula>
    </cfRule>
    <cfRule type="expression" dxfId="200" priority="24" stopIfTrue="1">
      <formula>MOD(ROW(),2)&lt;&gt;0</formula>
    </cfRule>
  </conditionalFormatting>
  <conditionalFormatting sqref="B6:C21">
    <cfRule type="expression" dxfId="199" priority="1" stopIfTrue="1">
      <formula>MOD(ROW(),2)=0</formula>
    </cfRule>
    <cfRule type="expression" dxfId="198" priority="2"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A00-000000000000}">
  <sheetPr codeName="Sheet108"/>
  <dimension ref="A1:L75"/>
  <sheetViews>
    <sheetView showGridLines="0" zoomScale="85" zoomScaleNormal="85" workbookViewId="0">
      <selection activeCell="I26" sqref="I26"/>
    </sheetView>
  </sheetViews>
  <sheetFormatPr defaultColWidth="10" defaultRowHeight="12.5" x14ac:dyDescent="0.25"/>
  <cols>
    <col min="1" max="1" width="31.54296875" style="27" customWidth="1"/>
    <col min="2" max="2" width="22.54296875" style="27" customWidth="1"/>
    <col min="3" max="3" width="10.1796875" style="27" customWidth="1"/>
    <col min="4" max="4" width="10" style="27" customWidth="1"/>
    <col min="5" max="16384" width="10" style="27"/>
  </cols>
  <sheetData>
    <row r="1" spans="1:12" ht="20" x14ac:dyDescent="0.4">
      <c r="A1" s="39" t="s">
        <v>0</v>
      </c>
      <c r="B1" s="40"/>
      <c r="C1" s="40"/>
      <c r="D1" s="40"/>
      <c r="E1" s="40"/>
      <c r="F1" s="40"/>
      <c r="G1" s="40"/>
      <c r="H1" s="40"/>
      <c r="I1" s="40"/>
      <c r="L1" s="84"/>
    </row>
    <row r="2" spans="1:12" ht="15.5" x14ac:dyDescent="0.35">
      <c r="A2" s="83" t="str">
        <f>'[6]Purpose of spreadsheet'!A2</f>
        <v>Police_EW - Scheme Pays factors</v>
      </c>
      <c r="B2" s="42"/>
      <c r="C2" s="42"/>
      <c r="D2" s="42"/>
      <c r="E2" s="42"/>
      <c r="F2" s="42"/>
      <c r="G2" s="42"/>
      <c r="H2" s="42"/>
      <c r="I2" s="42"/>
    </row>
    <row r="3" spans="1:12" ht="15.5" x14ac:dyDescent="0.35">
      <c r="A3" s="43" t="str">
        <f>TABLE_FACTOR_TYPE_1&amp;" - x-"&amp;TABLE_SERIES_NUMBER_1</f>
        <v>Scheme pays AA - x-605</v>
      </c>
      <c r="B3" s="42"/>
      <c r="C3" s="42"/>
      <c r="D3" s="42"/>
      <c r="E3" s="42"/>
      <c r="F3" s="42"/>
      <c r="G3" s="42"/>
      <c r="H3" s="42"/>
      <c r="I3" s="42"/>
    </row>
    <row r="6" spans="1:12" ht="13" x14ac:dyDescent="0.3">
      <c r="A6" s="78" t="s">
        <v>610</v>
      </c>
      <c r="B6" s="73" t="s">
        <v>611</v>
      </c>
      <c r="C6" s="73"/>
    </row>
    <row r="7" spans="1:12" x14ac:dyDescent="0.25">
      <c r="A7" s="79" t="s">
        <v>274</v>
      </c>
      <c r="B7" s="74" t="s">
        <v>72</v>
      </c>
      <c r="C7" s="74"/>
    </row>
    <row r="8" spans="1:12" x14ac:dyDescent="0.25">
      <c r="A8" s="79" t="s">
        <v>275</v>
      </c>
      <c r="B8" s="74">
        <v>2015</v>
      </c>
      <c r="C8" s="74"/>
    </row>
    <row r="9" spans="1:12" x14ac:dyDescent="0.25">
      <c r="A9" s="79" t="s">
        <v>276</v>
      </c>
      <c r="B9" s="74" t="s">
        <v>523</v>
      </c>
      <c r="C9" s="74"/>
    </row>
    <row r="10" spans="1:12" ht="25" x14ac:dyDescent="0.25">
      <c r="A10" s="79" t="s">
        <v>6</v>
      </c>
      <c r="B10" s="74" t="s">
        <v>524</v>
      </c>
      <c r="C10" s="74"/>
    </row>
    <row r="11" spans="1:12" x14ac:dyDescent="0.25">
      <c r="A11" s="79" t="s">
        <v>277</v>
      </c>
      <c r="B11" s="74" t="s">
        <v>424</v>
      </c>
      <c r="C11" s="74"/>
    </row>
    <row r="12" spans="1:12" x14ac:dyDescent="0.25">
      <c r="A12" s="79" t="s">
        <v>278</v>
      </c>
      <c r="B12" s="74" t="s">
        <v>291</v>
      </c>
      <c r="C12" s="74"/>
    </row>
    <row r="13" spans="1:12" x14ac:dyDescent="0.25">
      <c r="A13" s="79" t="s">
        <v>618</v>
      </c>
      <c r="B13" s="74">
        <v>0</v>
      </c>
      <c r="C13" s="74"/>
    </row>
    <row r="14" spans="1:12" x14ac:dyDescent="0.25">
      <c r="A14" s="79" t="s">
        <v>280</v>
      </c>
      <c r="B14" s="74">
        <v>605</v>
      </c>
      <c r="C14" s="74"/>
    </row>
    <row r="15" spans="1:12" x14ac:dyDescent="0.25">
      <c r="A15" s="79" t="s">
        <v>621</v>
      </c>
      <c r="B15" s="74">
        <v>605</v>
      </c>
      <c r="C15" s="74"/>
    </row>
    <row r="16" spans="1:12" x14ac:dyDescent="0.25">
      <c r="A16" s="79" t="s">
        <v>282</v>
      </c>
      <c r="B16" s="74" t="s">
        <v>534</v>
      </c>
      <c r="C16" s="74"/>
    </row>
    <row r="17" spans="1:3" ht="78.650000000000006" customHeight="1" x14ac:dyDescent="0.25">
      <c r="A17" s="79" t="s">
        <v>693</v>
      </c>
      <c r="B17" s="180"/>
      <c r="C17" s="180"/>
    </row>
    <row r="18" spans="1:3" x14ac:dyDescent="0.25">
      <c r="A18" s="79" t="s">
        <v>284</v>
      </c>
      <c r="B18" s="181">
        <v>45135</v>
      </c>
      <c r="C18" s="181"/>
    </row>
    <row r="19" spans="1:3" x14ac:dyDescent="0.25">
      <c r="A19" s="79" t="s">
        <v>285</v>
      </c>
      <c r="B19" s="181">
        <v>45135</v>
      </c>
      <c r="C19" s="181"/>
    </row>
    <row r="20" spans="1:3" x14ac:dyDescent="0.25">
      <c r="A20" s="79" t="s">
        <v>286</v>
      </c>
      <c r="B20" s="74" t="s">
        <v>294</v>
      </c>
      <c r="C20" s="74"/>
    </row>
    <row r="21" spans="1:3" x14ac:dyDescent="0.25">
      <c r="A21" s="79" t="s">
        <v>287</v>
      </c>
      <c r="B21" s="74" t="s">
        <v>295</v>
      </c>
      <c r="C21" s="74"/>
    </row>
    <row r="23" spans="1:3" x14ac:dyDescent="0.25">
      <c r="B23" s="84" t="str">
        <f>HYPERLINK("#'Factor List'!A1","Back to Factor List")</f>
        <v>Back to Factor List</v>
      </c>
    </row>
    <row r="24" spans="1:3" x14ac:dyDescent="0.25">
      <c r="B24" s="84" t="str">
        <f>HYPERLINK("#'Assumptions'!A1","Assumptions")</f>
        <v>Assumptions</v>
      </c>
    </row>
    <row r="26" spans="1:3" ht="26" x14ac:dyDescent="0.25">
      <c r="A26" s="85" t="s">
        <v>694</v>
      </c>
      <c r="B26" s="85" t="s">
        <v>738</v>
      </c>
    </row>
    <row r="27" spans="1:3" x14ac:dyDescent="0.25">
      <c r="A27" s="86">
        <v>18</v>
      </c>
      <c r="B27" s="87">
        <v>8.15</v>
      </c>
    </row>
    <row r="28" spans="1:3" x14ac:dyDescent="0.25">
      <c r="A28" s="86">
        <v>19</v>
      </c>
      <c r="B28" s="87">
        <v>8.27</v>
      </c>
    </row>
    <row r="29" spans="1:3" x14ac:dyDescent="0.25">
      <c r="A29" s="86">
        <v>20</v>
      </c>
      <c r="B29" s="87">
        <v>8.3800000000000008</v>
      </c>
    </row>
    <row r="30" spans="1:3" x14ac:dyDescent="0.25">
      <c r="A30" s="86">
        <v>21</v>
      </c>
      <c r="B30" s="87">
        <v>8.5</v>
      </c>
    </row>
    <row r="31" spans="1:3" x14ac:dyDescent="0.25">
      <c r="A31" s="86">
        <v>22</v>
      </c>
      <c r="B31" s="87">
        <v>8.6199999999999992</v>
      </c>
    </row>
    <row r="32" spans="1:3" x14ac:dyDescent="0.25">
      <c r="A32" s="86">
        <v>23</v>
      </c>
      <c r="B32" s="87">
        <v>8.74</v>
      </c>
    </row>
    <row r="33" spans="1:2" x14ac:dyDescent="0.25">
      <c r="A33" s="86">
        <v>24</v>
      </c>
      <c r="B33" s="87">
        <v>8.86</v>
      </c>
    </row>
    <row r="34" spans="1:2" x14ac:dyDescent="0.25">
      <c r="A34" s="86">
        <v>25</v>
      </c>
      <c r="B34" s="87">
        <v>8.99</v>
      </c>
    </row>
    <row r="35" spans="1:2" x14ac:dyDescent="0.25">
      <c r="A35" s="86">
        <v>26</v>
      </c>
      <c r="B35" s="87">
        <v>9.11</v>
      </c>
    </row>
    <row r="36" spans="1:2" x14ac:dyDescent="0.25">
      <c r="A36" s="86">
        <v>27</v>
      </c>
      <c r="B36" s="87">
        <v>9.24</v>
      </c>
    </row>
    <row r="37" spans="1:2" x14ac:dyDescent="0.25">
      <c r="A37" s="86">
        <v>28</v>
      </c>
      <c r="B37" s="87">
        <v>9.3699999999999992</v>
      </c>
    </row>
    <row r="38" spans="1:2" x14ac:dyDescent="0.25">
      <c r="A38" s="86">
        <v>29</v>
      </c>
      <c r="B38" s="87">
        <v>9.5</v>
      </c>
    </row>
    <row r="39" spans="1:2" x14ac:dyDescent="0.25">
      <c r="A39" s="86">
        <v>30</v>
      </c>
      <c r="B39" s="87">
        <v>9.6300000000000008</v>
      </c>
    </row>
    <row r="40" spans="1:2" x14ac:dyDescent="0.25">
      <c r="A40" s="86">
        <v>31</v>
      </c>
      <c r="B40" s="87">
        <v>9.77</v>
      </c>
    </row>
    <row r="41" spans="1:2" x14ac:dyDescent="0.25">
      <c r="A41" s="86">
        <v>32</v>
      </c>
      <c r="B41" s="87">
        <v>9.91</v>
      </c>
    </row>
    <row r="42" spans="1:2" x14ac:dyDescent="0.25">
      <c r="A42" s="86">
        <v>33</v>
      </c>
      <c r="B42" s="87">
        <v>10.050000000000001</v>
      </c>
    </row>
    <row r="43" spans="1:2" x14ac:dyDescent="0.25">
      <c r="A43" s="86">
        <v>34</v>
      </c>
      <c r="B43" s="87">
        <v>10.19</v>
      </c>
    </row>
    <row r="44" spans="1:2" x14ac:dyDescent="0.25">
      <c r="A44" s="86">
        <v>35</v>
      </c>
      <c r="B44" s="87">
        <v>10.33</v>
      </c>
    </row>
    <row r="45" spans="1:2" x14ac:dyDescent="0.25">
      <c r="A45" s="86">
        <v>36</v>
      </c>
      <c r="B45" s="87">
        <v>10.48</v>
      </c>
    </row>
    <row r="46" spans="1:2" x14ac:dyDescent="0.25">
      <c r="A46" s="86">
        <v>37</v>
      </c>
      <c r="B46" s="87">
        <v>10.63</v>
      </c>
    </row>
    <row r="47" spans="1:2" x14ac:dyDescent="0.25">
      <c r="A47" s="86">
        <v>38</v>
      </c>
      <c r="B47" s="87">
        <v>10.78</v>
      </c>
    </row>
    <row r="48" spans="1:2" x14ac:dyDescent="0.25">
      <c r="A48" s="86">
        <v>39</v>
      </c>
      <c r="B48" s="87">
        <v>10.93</v>
      </c>
    </row>
    <row r="49" spans="1:2" x14ac:dyDescent="0.25">
      <c r="A49" s="86">
        <v>40</v>
      </c>
      <c r="B49" s="87">
        <v>11.09</v>
      </c>
    </row>
    <row r="50" spans="1:2" x14ac:dyDescent="0.25">
      <c r="A50" s="86">
        <v>41</v>
      </c>
      <c r="B50" s="87">
        <v>11.25</v>
      </c>
    </row>
    <row r="51" spans="1:2" x14ac:dyDescent="0.25">
      <c r="A51" s="86">
        <v>42</v>
      </c>
      <c r="B51" s="87">
        <v>11.41</v>
      </c>
    </row>
    <row r="52" spans="1:2" x14ac:dyDescent="0.25">
      <c r="A52" s="86">
        <v>43</v>
      </c>
      <c r="B52" s="87">
        <v>11.58</v>
      </c>
    </row>
    <row r="53" spans="1:2" x14ac:dyDescent="0.25">
      <c r="A53" s="86">
        <v>44</v>
      </c>
      <c r="B53" s="87">
        <v>11.75</v>
      </c>
    </row>
    <row r="54" spans="1:2" x14ac:dyDescent="0.25">
      <c r="A54" s="86">
        <v>45</v>
      </c>
      <c r="B54" s="87">
        <v>11.92</v>
      </c>
    </row>
    <row r="55" spans="1:2" x14ac:dyDescent="0.25">
      <c r="A55" s="86">
        <v>46</v>
      </c>
      <c r="B55" s="87">
        <v>12.09</v>
      </c>
    </row>
    <row r="56" spans="1:2" x14ac:dyDescent="0.25">
      <c r="A56" s="86">
        <v>47</v>
      </c>
      <c r="B56" s="87">
        <v>12.27</v>
      </c>
    </row>
    <row r="57" spans="1:2" x14ac:dyDescent="0.25">
      <c r="A57" s="86">
        <v>48</v>
      </c>
      <c r="B57" s="87">
        <v>12.46</v>
      </c>
    </row>
    <row r="58" spans="1:2" x14ac:dyDescent="0.25">
      <c r="A58" s="86">
        <v>49</v>
      </c>
      <c r="B58" s="87">
        <v>12.64</v>
      </c>
    </row>
    <row r="59" spans="1:2" x14ac:dyDescent="0.25">
      <c r="A59" s="86">
        <v>50</v>
      </c>
      <c r="B59" s="87">
        <v>12.83</v>
      </c>
    </row>
    <row r="60" spans="1:2" x14ac:dyDescent="0.25">
      <c r="A60" s="86">
        <v>51</v>
      </c>
      <c r="B60" s="87">
        <v>13.03</v>
      </c>
    </row>
    <row r="61" spans="1:2" x14ac:dyDescent="0.25">
      <c r="A61" s="86">
        <v>52</v>
      </c>
      <c r="B61" s="87">
        <v>13.23</v>
      </c>
    </row>
    <row r="62" spans="1:2" x14ac:dyDescent="0.25">
      <c r="A62" s="86">
        <v>53</v>
      </c>
      <c r="B62" s="87">
        <v>13.43</v>
      </c>
    </row>
    <row r="63" spans="1:2" x14ac:dyDescent="0.25">
      <c r="A63" s="86">
        <v>54</v>
      </c>
      <c r="B63" s="87">
        <v>13.64</v>
      </c>
    </row>
    <row r="64" spans="1:2" x14ac:dyDescent="0.25">
      <c r="A64" s="86">
        <v>55</v>
      </c>
      <c r="B64" s="87">
        <v>13.86</v>
      </c>
    </row>
    <row r="65" spans="1:2" x14ac:dyDescent="0.25">
      <c r="A65" s="86">
        <v>56</v>
      </c>
      <c r="B65" s="87">
        <v>14.08</v>
      </c>
    </row>
    <row r="66" spans="1:2" x14ac:dyDescent="0.25">
      <c r="A66" s="86">
        <v>57</v>
      </c>
      <c r="B66" s="87">
        <v>14.31</v>
      </c>
    </row>
    <row r="67" spans="1:2" x14ac:dyDescent="0.25">
      <c r="A67" s="86">
        <v>58</v>
      </c>
      <c r="B67" s="87">
        <v>14.54</v>
      </c>
    </row>
    <row r="68" spans="1:2" x14ac:dyDescent="0.25">
      <c r="A68" s="86">
        <v>59</v>
      </c>
      <c r="B68" s="87">
        <v>14.79</v>
      </c>
    </row>
    <row r="69" spans="1:2" x14ac:dyDescent="0.25">
      <c r="A69" s="86">
        <v>60</v>
      </c>
      <c r="B69" s="87">
        <v>15.04</v>
      </c>
    </row>
    <row r="70" spans="1:2" x14ac:dyDescent="0.25">
      <c r="A70" s="86">
        <v>61</v>
      </c>
      <c r="B70" s="87">
        <v>15.3</v>
      </c>
    </row>
    <row r="71" spans="1:2" x14ac:dyDescent="0.25">
      <c r="A71" s="86">
        <v>62</v>
      </c>
      <c r="B71" s="87">
        <v>15.57</v>
      </c>
    </row>
    <row r="72" spans="1:2" x14ac:dyDescent="0.25">
      <c r="A72" s="86">
        <v>63</v>
      </c>
      <c r="B72" s="87">
        <v>15.86</v>
      </c>
    </row>
    <row r="73" spans="1:2" x14ac:dyDescent="0.25">
      <c r="A73" s="86">
        <v>64</v>
      </c>
      <c r="B73" s="87">
        <v>16.16</v>
      </c>
    </row>
    <row r="74" spans="1:2" x14ac:dyDescent="0.25">
      <c r="A74" s="86">
        <v>65</v>
      </c>
      <c r="B74" s="87">
        <v>16.47</v>
      </c>
    </row>
    <row r="75" spans="1:2" x14ac:dyDescent="0.25">
      <c r="A75" s="86">
        <v>66</v>
      </c>
      <c r="B75" s="87">
        <v>16.809999999999999</v>
      </c>
    </row>
  </sheetData>
  <sheetProtection algorithmName="SHA-512" hashValue="HvqAHLURXvuPd/Egyq38JQal2Vv18o309pVHiQAI382TLcA5PE+ezMhre81yjfi+vKsbfsp0EVO77/Yv69tXGw==" saltValue="wff7acxHi2QG1urxwW6Yww==" spinCount="100000" sheet="1" objects="1" scenarios="1"/>
  <conditionalFormatting sqref="A6:A21">
    <cfRule type="expression" dxfId="197" priority="9" stopIfTrue="1">
      <formula>MOD(ROW(),2)=0</formula>
    </cfRule>
    <cfRule type="expression" dxfId="196" priority="10" stopIfTrue="1">
      <formula>MOD(ROW(),2)&lt;&gt;0</formula>
    </cfRule>
  </conditionalFormatting>
  <conditionalFormatting sqref="A26:A75">
    <cfRule type="expression" dxfId="195" priority="21" stopIfTrue="1">
      <formula>MOD(ROW(),2)=0</formula>
    </cfRule>
    <cfRule type="expression" dxfId="194" priority="22" stopIfTrue="1">
      <formula>MOD(ROW(),2)&lt;&gt;0</formula>
    </cfRule>
  </conditionalFormatting>
  <conditionalFormatting sqref="B26:B75">
    <cfRule type="expression" dxfId="193" priority="23" stopIfTrue="1">
      <formula>MOD(ROW(),2)=0</formula>
    </cfRule>
    <cfRule type="expression" dxfId="192" priority="24" stopIfTrue="1">
      <formula>MOD(ROW(),2)&lt;&gt;0</formula>
    </cfRule>
  </conditionalFormatting>
  <conditionalFormatting sqref="B6:C21">
    <cfRule type="expression" dxfId="191" priority="1" stopIfTrue="1">
      <formula>MOD(ROW(),2)=0</formula>
    </cfRule>
    <cfRule type="expression" dxfId="190" priority="2"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B00-000000000000}">
  <sheetPr codeName="Sheet109"/>
  <dimension ref="A1:L76"/>
  <sheetViews>
    <sheetView showGridLines="0" zoomScale="85" zoomScaleNormal="85" workbookViewId="0">
      <selection activeCell="B23" sqref="B23"/>
    </sheetView>
  </sheetViews>
  <sheetFormatPr defaultColWidth="10" defaultRowHeight="12.5" x14ac:dyDescent="0.25"/>
  <cols>
    <col min="1" max="1" width="31.54296875" style="27" customWidth="1"/>
    <col min="2" max="2" width="22.54296875" style="27" customWidth="1"/>
    <col min="3" max="3" width="10.1796875" style="27" customWidth="1"/>
    <col min="4" max="4" width="10" style="27" customWidth="1"/>
    <col min="5" max="16384" width="10" style="27"/>
  </cols>
  <sheetData>
    <row r="1" spans="1:12" ht="20" x14ac:dyDescent="0.4">
      <c r="A1" s="39" t="s">
        <v>0</v>
      </c>
      <c r="B1" s="40"/>
      <c r="C1" s="40"/>
      <c r="D1" s="40"/>
      <c r="E1" s="40"/>
      <c r="F1" s="40"/>
      <c r="G1" s="40"/>
      <c r="H1" s="40"/>
      <c r="I1" s="40"/>
      <c r="L1" s="84"/>
    </row>
    <row r="2" spans="1:12" ht="15.5" x14ac:dyDescent="0.35">
      <c r="A2" s="83" t="str">
        <f>'[6]Purpose of spreadsheet'!A2</f>
        <v>Police_EW - Scheme Pays factors</v>
      </c>
      <c r="B2" s="42"/>
      <c r="C2" s="42"/>
      <c r="D2" s="42"/>
      <c r="E2" s="42"/>
      <c r="F2" s="42"/>
      <c r="G2" s="42"/>
      <c r="H2" s="42"/>
      <c r="I2" s="42"/>
    </row>
    <row r="3" spans="1:12" ht="15.5" x14ac:dyDescent="0.35">
      <c r="A3" s="43" t="str">
        <f>TABLE_FACTOR_TYPE_1&amp;" - x-"&amp;TABLE_SERIES_NUMBER_1</f>
        <v>Scheme pays AA - x-606</v>
      </c>
      <c r="B3" s="42"/>
      <c r="C3" s="42"/>
      <c r="D3" s="42"/>
      <c r="E3" s="42"/>
      <c r="F3" s="42"/>
      <c r="G3" s="42"/>
      <c r="H3" s="42"/>
      <c r="I3" s="42"/>
    </row>
    <row r="6" spans="1:12" ht="13" x14ac:dyDescent="0.3">
      <c r="A6" s="78" t="s">
        <v>610</v>
      </c>
      <c r="B6" s="73" t="s">
        <v>611</v>
      </c>
      <c r="C6" s="73"/>
    </row>
    <row r="7" spans="1:12" x14ac:dyDescent="0.25">
      <c r="A7" s="79" t="s">
        <v>274</v>
      </c>
      <c r="B7" s="74" t="s">
        <v>72</v>
      </c>
      <c r="C7" s="74"/>
    </row>
    <row r="8" spans="1:12" x14ac:dyDescent="0.25">
      <c r="A8" s="79" t="s">
        <v>275</v>
      </c>
      <c r="B8" s="74">
        <v>2015</v>
      </c>
      <c r="C8" s="74"/>
    </row>
    <row r="9" spans="1:12" x14ac:dyDescent="0.25">
      <c r="A9" s="79" t="s">
        <v>276</v>
      </c>
      <c r="B9" s="74" t="s">
        <v>523</v>
      </c>
      <c r="C9" s="74"/>
    </row>
    <row r="10" spans="1:12" ht="25" x14ac:dyDescent="0.25">
      <c r="A10" s="79" t="s">
        <v>6</v>
      </c>
      <c r="B10" s="74" t="s">
        <v>524</v>
      </c>
      <c r="C10" s="74"/>
    </row>
    <row r="11" spans="1:12" x14ac:dyDescent="0.25">
      <c r="A11" s="79" t="s">
        <v>277</v>
      </c>
      <c r="B11" s="74" t="s">
        <v>424</v>
      </c>
      <c r="C11" s="74"/>
    </row>
    <row r="12" spans="1:12" x14ac:dyDescent="0.25">
      <c r="A12" s="79" t="s">
        <v>278</v>
      </c>
      <c r="B12" s="74" t="s">
        <v>291</v>
      </c>
      <c r="C12" s="74"/>
    </row>
    <row r="13" spans="1:12" x14ac:dyDescent="0.25">
      <c r="A13" s="79" t="s">
        <v>618</v>
      </c>
      <c r="B13" s="74">
        <v>0</v>
      </c>
      <c r="C13" s="74"/>
    </row>
    <row r="14" spans="1:12" x14ac:dyDescent="0.25">
      <c r="A14" s="79" t="s">
        <v>280</v>
      </c>
      <c r="B14" s="74">
        <v>606</v>
      </c>
      <c r="C14" s="74"/>
    </row>
    <row r="15" spans="1:12" x14ac:dyDescent="0.25">
      <c r="A15" s="79" t="s">
        <v>621</v>
      </c>
      <c r="B15" s="74">
        <v>606</v>
      </c>
      <c r="C15" s="74"/>
    </row>
    <row r="16" spans="1:12" x14ac:dyDescent="0.25">
      <c r="A16" s="79" t="s">
        <v>282</v>
      </c>
      <c r="B16" s="74" t="s">
        <v>536</v>
      </c>
      <c r="C16" s="74"/>
    </row>
    <row r="17" spans="1:3" ht="90.65" customHeight="1" x14ac:dyDescent="0.25">
      <c r="A17" s="79" t="s">
        <v>693</v>
      </c>
      <c r="B17" s="180"/>
      <c r="C17" s="180"/>
    </row>
    <row r="18" spans="1:3" x14ac:dyDescent="0.25">
      <c r="A18" s="79" t="s">
        <v>284</v>
      </c>
      <c r="B18" s="181">
        <v>45135</v>
      </c>
      <c r="C18" s="181"/>
    </row>
    <row r="19" spans="1:3" x14ac:dyDescent="0.25">
      <c r="A19" s="79" t="s">
        <v>285</v>
      </c>
      <c r="B19" s="181">
        <v>45135</v>
      </c>
      <c r="C19" s="181"/>
    </row>
    <row r="20" spans="1:3" x14ac:dyDescent="0.25">
      <c r="A20" s="79" t="s">
        <v>286</v>
      </c>
      <c r="B20" s="74" t="s">
        <v>294</v>
      </c>
      <c r="C20" s="74"/>
    </row>
    <row r="21" spans="1:3" x14ac:dyDescent="0.25">
      <c r="A21" s="79" t="s">
        <v>287</v>
      </c>
      <c r="B21" s="74" t="s">
        <v>295</v>
      </c>
      <c r="C21" s="74"/>
    </row>
    <row r="23" spans="1:3" x14ac:dyDescent="0.25">
      <c r="B23" s="84" t="str">
        <f>HYPERLINK("#'Factor List'!A1","Back to Factor List")</f>
        <v>Back to Factor List</v>
      </c>
    </row>
    <row r="24" spans="1:3" x14ac:dyDescent="0.25">
      <c r="B24" s="84" t="str">
        <f>HYPERLINK("#'Assumptions'!A1","Assumptions")</f>
        <v>Assumptions</v>
      </c>
    </row>
    <row r="26" spans="1:3" ht="26" x14ac:dyDescent="0.25">
      <c r="A26" s="85" t="s">
        <v>694</v>
      </c>
      <c r="B26" s="85" t="s">
        <v>738</v>
      </c>
    </row>
    <row r="27" spans="1:3" x14ac:dyDescent="0.25">
      <c r="A27" s="86">
        <v>18</v>
      </c>
      <c r="B27" s="87">
        <v>7.74</v>
      </c>
    </row>
    <row r="28" spans="1:3" x14ac:dyDescent="0.25">
      <c r="A28" s="86">
        <v>19</v>
      </c>
      <c r="B28" s="87">
        <v>7.85</v>
      </c>
    </row>
    <row r="29" spans="1:3" x14ac:dyDescent="0.25">
      <c r="A29" s="86">
        <v>20</v>
      </c>
      <c r="B29" s="87">
        <v>7.96</v>
      </c>
    </row>
    <row r="30" spans="1:3" x14ac:dyDescent="0.25">
      <c r="A30" s="86">
        <v>21</v>
      </c>
      <c r="B30" s="87">
        <v>8.07</v>
      </c>
    </row>
    <row r="31" spans="1:3" x14ac:dyDescent="0.25">
      <c r="A31" s="86">
        <v>22</v>
      </c>
      <c r="B31" s="87">
        <v>8.18</v>
      </c>
    </row>
    <row r="32" spans="1:3" x14ac:dyDescent="0.25">
      <c r="A32" s="86">
        <v>23</v>
      </c>
      <c r="B32" s="87">
        <v>8.2899999999999991</v>
      </c>
    </row>
    <row r="33" spans="1:2" x14ac:dyDescent="0.25">
      <c r="A33" s="86">
        <v>24</v>
      </c>
      <c r="B33" s="87">
        <v>8.41</v>
      </c>
    </row>
    <row r="34" spans="1:2" x14ac:dyDescent="0.25">
      <c r="A34" s="86">
        <v>25</v>
      </c>
      <c r="B34" s="87">
        <v>8.52</v>
      </c>
    </row>
    <row r="35" spans="1:2" x14ac:dyDescent="0.25">
      <c r="A35" s="86">
        <v>26</v>
      </c>
      <c r="B35" s="87">
        <v>8.64</v>
      </c>
    </row>
    <row r="36" spans="1:2" x14ac:dyDescent="0.25">
      <c r="A36" s="86">
        <v>27</v>
      </c>
      <c r="B36" s="87">
        <v>8.76</v>
      </c>
    </row>
    <row r="37" spans="1:2" x14ac:dyDescent="0.25">
      <c r="A37" s="86">
        <v>28</v>
      </c>
      <c r="B37" s="87">
        <v>8.8800000000000008</v>
      </c>
    </row>
    <row r="38" spans="1:2" x14ac:dyDescent="0.25">
      <c r="A38" s="86">
        <v>29</v>
      </c>
      <c r="B38" s="87">
        <v>9</v>
      </c>
    </row>
    <row r="39" spans="1:2" x14ac:dyDescent="0.25">
      <c r="A39" s="86">
        <v>30</v>
      </c>
      <c r="B39" s="87">
        <v>9.1300000000000008</v>
      </c>
    </row>
    <row r="40" spans="1:2" x14ac:dyDescent="0.25">
      <c r="A40" s="86">
        <v>31</v>
      </c>
      <c r="B40" s="87">
        <v>9.26</v>
      </c>
    </row>
    <row r="41" spans="1:2" x14ac:dyDescent="0.25">
      <c r="A41" s="86">
        <v>32</v>
      </c>
      <c r="B41" s="87">
        <v>9.39</v>
      </c>
    </row>
    <row r="42" spans="1:2" x14ac:dyDescent="0.25">
      <c r="A42" s="86">
        <v>33</v>
      </c>
      <c r="B42" s="87">
        <v>9.52</v>
      </c>
    </row>
    <row r="43" spans="1:2" x14ac:dyDescent="0.25">
      <c r="A43" s="86">
        <v>34</v>
      </c>
      <c r="B43" s="87">
        <v>9.65</v>
      </c>
    </row>
    <row r="44" spans="1:2" x14ac:dyDescent="0.25">
      <c r="A44" s="86">
        <v>35</v>
      </c>
      <c r="B44" s="87">
        <v>9.7799999999999994</v>
      </c>
    </row>
    <row r="45" spans="1:2" x14ac:dyDescent="0.25">
      <c r="A45" s="86">
        <v>36</v>
      </c>
      <c r="B45" s="87">
        <v>9.92</v>
      </c>
    </row>
    <row r="46" spans="1:2" x14ac:dyDescent="0.25">
      <c r="A46" s="86">
        <v>37</v>
      </c>
      <c r="B46" s="87">
        <v>10.06</v>
      </c>
    </row>
    <row r="47" spans="1:2" x14ac:dyDescent="0.25">
      <c r="A47" s="86">
        <v>38</v>
      </c>
      <c r="B47" s="87">
        <v>10.199999999999999</v>
      </c>
    </row>
    <row r="48" spans="1:2" x14ac:dyDescent="0.25">
      <c r="A48" s="86">
        <v>39</v>
      </c>
      <c r="B48" s="87">
        <v>10.35</v>
      </c>
    </row>
    <row r="49" spans="1:2" x14ac:dyDescent="0.25">
      <c r="A49" s="86">
        <v>40</v>
      </c>
      <c r="B49" s="87">
        <v>10.49</v>
      </c>
    </row>
    <row r="50" spans="1:2" x14ac:dyDescent="0.25">
      <c r="A50" s="86">
        <v>41</v>
      </c>
      <c r="B50" s="87">
        <v>10.64</v>
      </c>
    </row>
    <row r="51" spans="1:2" x14ac:dyDescent="0.25">
      <c r="A51" s="86">
        <v>42</v>
      </c>
      <c r="B51" s="87">
        <v>10.8</v>
      </c>
    </row>
    <row r="52" spans="1:2" x14ac:dyDescent="0.25">
      <c r="A52" s="86">
        <v>43</v>
      </c>
      <c r="B52" s="87">
        <v>10.95</v>
      </c>
    </row>
    <row r="53" spans="1:2" x14ac:dyDescent="0.25">
      <c r="A53" s="86">
        <v>44</v>
      </c>
      <c r="B53" s="87">
        <v>11.11</v>
      </c>
    </row>
    <row r="54" spans="1:2" x14ac:dyDescent="0.25">
      <c r="A54" s="86">
        <v>45</v>
      </c>
      <c r="B54" s="87">
        <v>11.27</v>
      </c>
    </row>
    <row r="55" spans="1:2" x14ac:dyDescent="0.25">
      <c r="A55" s="86">
        <v>46</v>
      </c>
      <c r="B55" s="87">
        <v>11.43</v>
      </c>
    </row>
    <row r="56" spans="1:2" x14ac:dyDescent="0.25">
      <c r="A56" s="86">
        <v>47</v>
      </c>
      <c r="B56" s="87">
        <v>11.6</v>
      </c>
    </row>
    <row r="57" spans="1:2" x14ac:dyDescent="0.25">
      <c r="A57" s="86">
        <v>48</v>
      </c>
      <c r="B57" s="87">
        <v>11.77</v>
      </c>
    </row>
    <row r="58" spans="1:2" x14ac:dyDescent="0.25">
      <c r="A58" s="86">
        <v>49</v>
      </c>
      <c r="B58" s="87">
        <v>11.95</v>
      </c>
    </row>
    <row r="59" spans="1:2" x14ac:dyDescent="0.25">
      <c r="A59" s="86">
        <v>50</v>
      </c>
      <c r="B59" s="87">
        <v>12.12</v>
      </c>
    </row>
    <row r="60" spans="1:2" x14ac:dyDescent="0.25">
      <c r="A60" s="86">
        <v>51</v>
      </c>
      <c r="B60" s="87">
        <v>12.31</v>
      </c>
    </row>
    <row r="61" spans="1:2" x14ac:dyDescent="0.25">
      <c r="A61" s="86">
        <v>52</v>
      </c>
      <c r="B61" s="87">
        <v>12.49</v>
      </c>
    </row>
    <row r="62" spans="1:2" x14ac:dyDescent="0.25">
      <c r="A62" s="86">
        <v>53</v>
      </c>
      <c r="B62" s="87">
        <v>12.68</v>
      </c>
    </row>
    <row r="63" spans="1:2" x14ac:dyDescent="0.25">
      <c r="A63" s="86">
        <v>54</v>
      </c>
      <c r="B63" s="87">
        <v>12.88</v>
      </c>
    </row>
    <row r="64" spans="1:2" x14ac:dyDescent="0.25">
      <c r="A64" s="86">
        <v>55</v>
      </c>
      <c r="B64" s="87">
        <v>13.08</v>
      </c>
    </row>
    <row r="65" spans="1:2" x14ac:dyDescent="0.25">
      <c r="A65" s="86">
        <v>56</v>
      </c>
      <c r="B65" s="87">
        <v>13.29</v>
      </c>
    </row>
    <row r="66" spans="1:2" x14ac:dyDescent="0.25">
      <c r="A66" s="86">
        <v>57</v>
      </c>
      <c r="B66" s="87">
        <v>13.5</v>
      </c>
    </row>
    <row r="67" spans="1:2" x14ac:dyDescent="0.25">
      <c r="A67" s="86">
        <v>58</v>
      </c>
      <c r="B67" s="87">
        <v>13.72</v>
      </c>
    </row>
    <row r="68" spans="1:2" x14ac:dyDescent="0.25">
      <c r="A68" s="86">
        <v>59</v>
      </c>
      <c r="B68" s="87">
        <v>13.95</v>
      </c>
    </row>
    <row r="69" spans="1:2" x14ac:dyDescent="0.25">
      <c r="A69" s="86">
        <v>60</v>
      </c>
      <c r="B69" s="87">
        <v>14.18</v>
      </c>
    </row>
    <row r="70" spans="1:2" x14ac:dyDescent="0.25">
      <c r="A70" s="86">
        <v>61</v>
      </c>
      <c r="B70" s="87">
        <v>14.42</v>
      </c>
    </row>
    <row r="71" spans="1:2" x14ac:dyDescent="0.25">
      <c r="A71" s="86">
        <v>62</v>
      </c>
      <c r="B71" s="87">
        <v>14.68</v>
      </c>
    </row>
    <row r="72" spans="1:2" x14ac:dyDescent="0.25">
      <c r="A72" s="86">
        <v>63</v>
      </c>
      <c r="B72" s="87">
        <v>14.95</v>
      </c>
    </row>
    <row r="73" spans="1:2" x14ac:dyDescent="0.25">
      <c r="A73" s="86">
        <v>64</v>
      </c>
      <c r="B73" s="87">
        <v>15.23</v>
      </c>
    </row>
    <row r="74" spans="1:2" x14ac:dyDescent="0.25">
      <c r="A74" s="86">
        <v>65</v>
      </c>
      <c r="B74" s="87">
        <v>15.52</v>
      </c>
    </row>
    <row r="75" spans="1:2" x14ac:dyDescent="0.25">
      <c r="A75" s="86">
        <v>66</v>
      </c>
      <c r="B75" s="87">
        <v>15.83</v>
      </c>
    </row>
    <row r="76" spans="1:2" x14ac:dyDescent="0.25">
      <c r="A76" s="86">
        <v>67</v>
      </c>
      <c r="B76" s="87">
        <v>16.16</v>
      </c>
    </row>
  </sheetData>
  <sheetProtection algorithmName="SHA-512" hashValue="RB+eSIqT74KRgpOETLp6OlyVPCBsdRHuk4XLs82HxPBhQfBeINUTlP/dqCpjJxg6sm8w7IyUa6Q/LvuvxQdkwQ==" saltValue="lYIlrHqmtmu+4FsyZr8sPg==" spinCount="100000" sheet="1" objects="1" scenarios="1"/>
  <conditionalFormatting sqref="A6:A21">
    <cfRule type="expression" dxfId="189" priority="9" stopIfTrue="1">
      <formula>MOD(ROW(),2)=0</formula>
    </cfRule>
    <cfRule type="expression" dxfId="188" priority="10" stopIfTrue="1">
      <formula>MOD(ROW(),2)&lt;&gt;0</formula>
    </cfRule>
  </conditionalFormatting>
  <conditionalFormatting sqref="A26:A76">
    <cfRule type="expression" dxfId="187" priority="21" stopIfTrue="1">
      <formula>MOD(ROW(),2)=0</formula>
    </cfRule>
    <cfRule type="expression" dxfId="186" priority="22" stopIfTrue="1">
      <formula>MOD(ROW(),2)&lt;&gt;0</formula>
    </cfRule>
  </conditionalFormatting>
  <conditionalFormatting sqref="B26:B76">
    <cfRule type="expression" dxfId="185" priority="23" stopIfTrue="1">
      <formula>MOD(ROW(),2)=0</formula>
    </cfRule>
    <cfRule type="expression" dxfId="184" priority="24" stopIfTrue="1">
      <formula>MOD(ROW(),2)&lt;&gt;0</formula>
    </cfRule>
  </conditionalFormatting>
  <conditionalFormatting sqref="B6:C21">
    <cfRule type="expression" dxfId="183" priority="1" stopIfTrue="1">
      <formula>MOD(ROW(),2)=0</formula>
    </cfRule>
    <cfRule type="expression" dxfId="182" priority="2"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C00-000000000000}">
  <sheetPr codeName="Sheet110"/>
  <dimension ref="A1:S46"/>
  <sheetViews>
    <sheetView showGridLines="0" zoomScale="85" zoomScaleNormal="85" workbookViewId="0">
      <selection activeCell="I26" sqref="I26"/>
    </sheetView>
  </sheetViews>
  <sheetFormatPr defaultColWidth="10" defaultRowHeight="12.5" x14ac:dyDescent="0.25"/>
  <cols>
    <col min="1" max="1" width="31.54296875" style="27" customWidth="1"/>
    <col min="2" max="19" width="22.54296875" style="27" customWidth="1"/>
    <col min="20" max="16384" width="10" style="27"/>
  </cols>
  <sheetData>
    <row r="1" spans="1:19" ht="20" x14ac:dyDescent="0.4">
      <c r="A1" s="39" t="s">
        <v>0</v>
      </c>
      <c r="B1" s="40"/>
      <c r="C1" s="40"/>
      <c r="D1" s="40"/>
      <c r="E1" s="40"/>
      <c r="F1" s="40"/>
      <c r="G1" s="40"/>
      <c r="H1" s="40"/>
      <c r="I1" s="40"/>
      <c r="L1" s="84"/>
    </row>
    <row r="2" spans="1:19" ht="15.5" x14ac:dyDescent="0.35">
      <c r="A2" s="83" t="str">
        <f>'[6]Purpose of spreadsheet'!A2</f>
        <v>Police_EW - Scheme Pays factors</v>
      </c>
      <c r="B2" s="42"/>
      <c r="C2" s="42"/>
      <c r="D2" s="42"/>
      <c r="E2" s="42"/>
      <c r="F2" s="42"/>
      <c r="G2" s="42"/>
      <c r="H2" s="42"/>
      <c r="I2" s="42"/>
    </row>
    <row r="3" spans="1:19" ht="15.5" x14ac:dyDescent="0.35">
      <c r="A3" s="43" t="str">
        <f>TABLE_FACTOR_TYPE_1&amp;" - x-"&amp;TABLE_SERIES_NUMBER_1</f>
        <v>Scheme pays AA - x-607</v>
      </c>
      <c r="B3" s="42"/>
      <c r="C3" s="42"/>
      <c r="D3" s="42"/>
      <c r="E3" s="42"/>
      <c r="F3" s="42"/>
      <c r="G3" s="42"/>
      <c r="H3" s="42"/>
      <c r="I3" s="42"/>
    </row>
    <row r="6" spans="1:19" ht="13" x14ac:dyDescent="0.3">
      <c r="A6" s="78" t="s">
        <v>610</v>
      </c>
      <c r="B6" s="73" t="s">
        <v>611</v>
      </c>
      <c r="C6" s="73"/>
      <c r="D6" s="172"/>
      <c r="E6" s="172"/>
      <c r="F6" s="172"/>
      <c r="G6" s="172"/>
      <c r="H6" s="172"/>
      <c r="I6" s="172"/>
      <c r="J6" s="172"/>
      <c r="K6" s="172"/>
      <c r="L6" s="172"/>
      <c r="M6" s="172"/>
      <c r="N6" s="172"/>
      <c r="O6" s="172"/>
      <c r="P6" s="172"/>
      <c r="Q6" s="172"/>
      <c r="R6" s="172"/>
      <c r="S6" s="172"/>
    </row>
    <row r="7" spans="1:19" x14ac:dyDescent="0.25">
      <c r="A7" s="79" t="s">
        <v>274</v>
      </c>
      <c r="B7" s="74" t="s">
        <v>72</v>
      </c>
      <c r="C7" s="74"/>
      <c r="D7" s="172"/>
      <c r="E7" s="172"/>
      <c r="F7" s="172"/>
      <c r="G7" s="172"/>
      <c r="H7" s="172"/>
      <c r="I7" s="172"/>
      <c r="J7" s="172"/>
      <c r="K7" s="172"/>
      <c r="L7" s="172"/>
      <c r="M7" s="172"/>
      <c r="N7" s="172"/>
      <c r="O7" s="172"/>
      <c r="P7" s="172"/>
      <c r="Q7" s="172"/>
      <c r="R7" s="172"/>
      <c r="S7" s="172"/>
    </row>
    <row r="8" spans="1:19" x14ac:dyDescent="0.25">
      <c r="A8" s="79" t="s">
        <v>275</v>
      </c>
      <c r="B8" s="74">
        <v>1987</v>
      </c>
      <c r="C8" s="74"/>
      <c r="D8" s="172"/>
      <c r="E8" s="172"/>
      <c r="F8" s="172"/>
      <c r="G8" s="172"/>
      <c r="H8" s="172"/>
      <c r="I8" s="172"/>
      <c r="J8" s="172"/>
      <c r="K8" s="172"/>
      <c r="L8" s="172"/>
      <c r="M8" s="172"/>
      <c r="N8" s="172"/>
      <c r="O8" s="172"/>
      <c r="P8" s="172"/>
      <c r="Q8" s="172"/>
      <c r="R8" s="172"/>
      <c r="S8" s="172"/>
    </row>
    <row r="9" spans="1:19" x14ac:dyDescent="0.25">
      <c r="A9" s="79" t="s">
        <v>276</v>
      </c>
      <c r="B9" s="74" t="s">
        <v>523</v>
      </c>
      <c r="C9" s="74"/>
      <c r="D9" s="172"/>
      <c r="E9" s="172"/>
      <c r="F9" s="172"/>
      <c r="G9" s="172"/>
      <c r="H9" s="172"/>
      <c r="I9" s="172"/>
      <c r="J9" s="172"/>
      <c r="K9" s="172"/>
      <c r="L9" s="172"/>
      <c r="M9" s="172"/>
      <c r="N9" s="172"/>
      <c r="O9" s="172"/>
      <c r="P9" s="172"/>
      <c r="Q9" s="172"/>
      <c r="R9" s="172"/>
      <c r="S9" s="172"/>
    </row>
    <row r="10" spans="1:19" ht="12.65" customHeight="1" x14ac:dyDescent="0.25">
      <c r="A10" s="79" t="s">
        <v>6</v>
      </c>
      <c r="B10" s="74" t="s">
        <v>537</v>
      </c>
      <c r="C10" s="74"/>
      <c r="D10" s="172"/>
      <c r="E10" s="172"/>
      <c r="F10" s="172"/>
      <c r="G10" s="172"/>
      <c r="H10" s="172"/>
      <c r="I10" s="172"/>
      <c r="J10" s="172"/>
      <c r="K10" s="172"/>
      <c r="L10" s="172"/>
      <c r="M10" s="172"/>
      <c r="N10" s="172"/>
      <c r="O10" s="172"/>
      <c r="P10" s="172"/>
      <c r="Q10" s="172"/>
      <c r="R10" s="172"/>
      <c r="S10" s="172"/>
    </row>
    <row r="11" spans="1:19" x14ac:dyDescent="0.25">
      <c r="A11" s="79" t="s">
        <v>277</v>
      </c>
      <c r="B11" s="74" t="s">
        <v>424</v>
      </c>
      <c r="C11" s="74"/>
      <c r="D11" s="172"/>
      <c r="E11" s="172"/>
      <c r="F11" s="172"/>
      <c r="G11" s="172"/>
      <c r="H11" s="172"/>
      <c r="I11" s="172"/>
      <c r="J11" s="172"/>
      <c r="K11" s="172"/>
      <c r="L11" s="172"/>
      <c r="M11" s="172"/>
      <c r="N11" s="172"/>
      <c r="O11" s="172"/>
      <c r="P11" s="172"/>
      <c r="Q11" s="172"/>
      <c r="R11" s="172"/>
      <c r="S11" s="172"/>
    </row>
    <row r="12" spans="1:19" ht="12.65" customHeight="1" x14ac:dyDescent="0.25">
      <c r="A12" s="79" t="s">
        <v>278</v>
      </c>
      <c r="B12" s="74" t="s">
        <v>425</v>
      </c>
      <c r="C12" s="74"/>
      <c r="D12" s="172"/>
      <c r="E12" s="172"/>
      <c r="F12" s="172"/>
      <c r="G12" s="172"/>
      <c r="H12" s="172"/>
      <c r="I12" s="172"/>
      <c r="J12" s="172"/>
      <c r="K12" s="172"/>
      <c r="L12" s="172"/>
      <c r="M12" s="172"/>
      <c r="N12" s="172"/>
      <c r="O12" s="172"/>
      <c r="P12" s="172"/>
      <c r="Q12" s="172"/>
      <c r="R12" s="172"/>
      <c r="S12" s="172"/>
    </row>
    <row r="13" spans="1:19" ht="12.65" customHeight="1" x14ac:dyDescent="0.25">
      <c r="A13" s="79" t="s">
        <v>618</v>
      </c>
      <c r="B13" s="74">
        <v>2</v>
      </c>
      <c r="C13" s="74"/>
      <c r="D13" s="172"/>
      <c r="E13" s="172"/>
      <c r="F13" s="172"/>
      <c r="G13" s="172"/>
      <c r="H13" s="172"/>
      <c r="I13" s="172"/>
      <c r="J13" s="172"/>
      <c r="K13" s="172"/>
      <c r="L13" s="172"/>
      <c r="M13" s="172"/>
      <c r="N13" s="172"/>
      <c r="O13" s="172"/>
      <c r="P13" s="172"/>
      <c r="Q13" s="172"/>
      <c r="R13" s="172"/>
      <c r="S13" s="172"/>
    </row>
    <row r="14" spans="1:19" ht="12.65" customHeight="1" x14ac:dyDescent="0.25">
      <c r="A14" s="79" t="s">
        <v>280</v>
      </c>
      <c r="B14" s="74">
        <v>607</v>
      </c>
      <c r="C14" s="74"/>
      <c r="D14" s="172"/>
      <c r="E14" s="172"/>
      <c r="F14" s="172"/>
      <c r="G14" s="172"/>
      <c r="H14" s="172"/>
      <c r="I14" s="172"/>
      <c r="J14" s="172"/>
      <c r="K14" s="172"/>
      <c r="L14" s="172"/>
      <c r="M14" s="172"/>
      <c r="N14" s="172"/>
      <c r="O14" s="172"/>
      <c r="P14" s="172"/>
      <c r="Q14" s="172"/>
      <c r="R14" s="172"/>
      <c r="S14" s="172"/>
    </row>
    <row r="15" spans="1:19" x14ac:dyDescent="0.25">
      <c r="A15" s="79" t="s">
        <v>621</v>
      </c>
      <c r="B15" s="74">
        <v>607</v>
      </c>
      <c r="C15" s="74"/>
      <c r="D15" s="172"/>
      <c r="E15" s="172"/>
      <c r="F15" s="172"/>
      <c r="G15" s="172"/>
      <c r="H15" s="172"/>
      <c r="I15" s="172"/>
      <c r="J15" s="172"/>
      <c r="K15" s="172"/>
      <c r="L15" s="172"/>
      <c r="M15" s="172"/>
      <c r="N15" s="172"/>
      <c r="O15" s="172"/>
      <c r="P15" s="172"/>
      <c r="Q15" s="172"/>
      <c r="R15" s="172"/>
      <c r="S15" s="172"/>
    </row>
    <row r="16" spans="1:19" x14ac:dyDescent="0.25">
      <c r="A16" s="79" t="s">
        <v>282</v>
      </c>
      <c r="B16" s="74" t="s">
        <v>539</v>
      </c>
      <c r="C16" s="74"/>
      <c r="D16" s="172"/>
      <c r="E16" s="172"/>
      <c r="F16" s="172"/>
      <c r="G16" s="172"/>
      <c r="H16" s="172"/>
      <c r="I16" s="172"/>
      <c r="J16" s="172"/>
      <c r="K16" s="172"/>
      <c r="L16" s="172"/>
      <c r="M16" s="172"/>
      <c r="N16" s="172"/>
      <c r="O16" s="172"/>
      <c r="P16" s="172"/>
      <c r="Q16" s="172"/>
      <c r="R16" s="172"/>
      <c r="S16" s="172"/>
    </row>
    <row r="17" spans="1:19" ht="12.65" customHeight="1" x14ac:dyDescent="0.25">
      <c r="A17" s="79" t="s">
        <v>693</v>
      </c>
      <c r="B17" s="180"/>
      <c r="C17" s="180"/>
      <c r="D17" s="172"/>
      <c r="E17" s="172"/>
      <c r="F17" s="172"/>
      <c r="G17" s="172"/>
      <c r="H17" s="172"/>
      <c r="I17" s="172"/>
      <c r="J17" s="172"/>
      <c r="K17" s="172"/>
      <c r="L17" s="172"/>
      <c r="M17" s="172"/>
      <c r="N17" s="172"/>
      <c r="O17" s="172"/>
      <c r="P17" s="172"/>
      <c r="Q17" s="172"/>
      <c r="R17" s="172"/>
      <c r="S17" s="172"/>
    </row>
    <row r="18" spans="1:19" x14ac:dyDescent="0.25">
      <c r="A18" s="79" t="s">
        <v>284</v>
      </c>
      <c r="B18" s="181">
        <v>45135</v>
      </c>
      <c r="C18" s="181"/>
      <c r="D18" s="172"/>
      <c r="E18" s="172"/>
      <c r="F18" s="172"/>
      <c r="G18" s="172"/>
      <c r="H18" s="172"/>
      <c r="I18" s="172"/>
      <c r="J18" s="172"/>
      <c r="K18" s="172"/>
      <c r="L18" s="172"/>
      <c r="M18" s="172"/>
      <c r="N18" s="172"/>
      <c r="O18" s="172"/>
      <c r="P18" s="172"/>
      <c r="Q18" s="172"/>
      <c r="R18" s="172"/>
      <c r="S18" s="172"/>
    </row>
    <row r="19" spans="1:19" x14ac:dyDescent="0.25">
      <c r="A19" s="79" t="s">
        <v>285</v>
      </c>
      <c r="B19" s="181">
        <v>45135</v>
      </c>
      <c r="C19" s="181"/>
      <c r="D19" s="172"/>
      <c r="E19" s="172"/>
      <c r="F19" s="172"/>
      <c r="G19" s="172"/>
      <c r="H19" s="172"/>
      <c r="I19" s="172"/>
      <c r="J19" s="172"/>
      <c r="K19" s="172"/>
      <c r="L19" s="172"/>
      <c r="M19" s="172"/>
      <c r="N19" s="172"/>
      <c r="O19" s="172"/>
      <c r="P19" s="172"/>
      <c r="Q19" s="172"/>
      <c r="R19" s="172"/>
      <c r="S19" s="172"/>
    </row>
    <row r="20" spans="1:19" x14ac:dyDescent="0.25">
      <c r="A20" s="79" t="s">
        <v>286</v>
      </c>
      <c r="B20" s="74" t="s">
        <v>294</v>
      </c>
      <c r="C20" s="74"/>
      <c r="D20" s="172"/>
      <c r="E20" s="172"/>
      <c r="F20" s="172"/>
      <c r="G20" s="172"/>
      <c r="H20" s="172"/>
      <c r="I20" s="172"/>
      <c r="J20" s="172"/>
      <c r="K20" s="172"/>
      <c r="L20" s="172"/>
      <c r="M20" s="172"/>
      <c r="N20" s="172"/>
      <c r="O20" s="172"/>
      <c r="P20" s="172"/>
      <c r="Q20" s="172"/>
      <c r="R20" s="172"/>
      <c r="S20" s="172"/>
    </row>
    <row r="21" spans="1:19" x14ac:dyDescent="0.25">
      <c r="A21" s="79" t="s">
        <v>287</v>
      </c>
      <c r="B21" s="74" t="s">
        <v>295</v>
      </c>
      <c r="C21" s="74"/>
      <c r="D21" s="172"/>
      <c r="E21" s="172"/>
      <c r="F21" s="172"/>
      <c r="G21" s="172"/>
      <c r="H21" s="172"/>
      <c r="I21" s="172"/>
      <c r="J21" s="172"/>
      <c r="K21" s="172"/>
      <c r="L21" s="172"/>
      <c r="M21" s="172"/>
      <c r="N21" s="172"/>
      <c r="O21" s="172"/>
      <c r="P21" s="172"/>
      <c r="Q21" s="172"/>
      <c r="R21" s="172"/>
      <c r="S21" s="172"/>
    </row>
    <row r="23" spans="1:19" x14ac:dyDescent="0.25">
      <c r="B23" s="84" t="str">
        <f>HYPERLINK("#'Factor List'!A1","Back to Factor List")</f>
        <v>Back to Factor List</v>
      </c>
    </row>
    <row r="24" spans="1:19" x14ac:dyDescent="0.25">
      <c r="B24" s="84" t="str">
        <f>HYPERLINK("#'Assumptions'!A1","Assumptions")</f>
        <v>Assumptions</v>
      </c>
    </row>
    <row r="26" spans="1:19" ht="13" x14ac:dyDescent="0.25">
      <c r="A26" s="85" t="s">
        <v>722</v>
      </c>
      <c r="B26" s="85">
        <v>48</v>
      </c>
      <c r="C26" s="85">
        <v>49</v>
      </c>
      <c r="D26" s="85">
        <v>50</v>
      </c>
      <c r="E26" s="85">
        <v>51</v>
      </c>
      <c r="F26" s="85">
        <v>52</v>
      </c>
      <c r="G26" s="85">
        <v>53</v>
      </c>
      <c r="H26" s="85">
        <v>54</v>
      </c>
      <c r="I26" s="85">
        <v>55</v>
      </c>
      <c r="J26" s="85">
        <v>56</v>
      </c>
      <c r="K26" s="85">
        <v>57</v>
      </c>
      <c r="L26" s="85">
        <v>58</v>
      </c>
      <c r="M26" s="85">
        <v>59</v>
      </c>
      <c r="N26" s="85">
        <v>60</v>
      </c>
      <c r="O26" s="85">
        <v>61</v>
      </c>
      <c r="P26" s="85">
        <v>62</v>
      </c>
      <c r="Q26" s="85">
        <v>63</v>
      </c>
      <c r="R26" s="85">
        <v>64</v>
      </c>
      <c r="S26" s="85">
        <v>65</v>
      </c>
    </row>
    <row r="27" spans="1:19" x14ac:dyDescent="0.25">
      <c r="A27" s="86">
        <v>0</v>
      </c>
      <c r="B27" s="88">
        <v>0.63</v>
      </c>
      <c r="C27" s="88">
        <v>0.65</v>
      </c>
      <c r="D27" s="88">
        <v>0.67100000000000004</v>
      </c>
      <c r="E27" s="88">
        <v>0.69399999999999995</v>
      </c>
      <c r="F27" s="88">
        <v>0.71799999999999997</v>
      </c>
      <c r="G27" s="88">
        <v>0.745</v>
      </c>
      <c r="H27" s="88">
        <v>0.77400000000000002</v>
      </c>
      <c r="I27" s="88">
        <v>0.80500000000000005</v>
      </c>
      <c r="J27" s="88">
        <v>0.83899999999999997</v>
      </c>
      <c r="K27" s="88">
        <v>0.875</v>
      </c>
      <c r="L27" s="88">
        <v>0.91300000000000003</v>
      </c>
      <c r="M27" s="88">
        <v>0.95499999999999996</v>
      </c>
      <c r="N27" s="88">
        <v>1</v>
      </c>
      <c r="O27" s="88">
        <v>1.048</v>
      </c>
      <c r="P27" s="88">
        <v>1.101</v>
      </c>
      <c r="Q27" s="88">
        <v>1.157</v>
      </c>
      <c r="R27" s="88">
        <v>1.2190000000000001</v>
      </c>
      <c r="S27" s="88">
        <v>1.286</v>
      </c>
    </row>
    <row r="28" spans="1:19" x14ac:dyDescent="0.25">
      <c r="A28" s="86">
        <v>1</v>
      </c>
      <c r="B28" s="88">
        <v>0.63100000000000001</v>
      </c>
      <c r="C28" s="88">
        <v>0.65100000000000002</v>
      </c>
      <c r="D28" s="88">
        <v>0.67300000000000004</v>
      </c>
      <c r="E28" s="88">
        <v>0.69599999999999995</v>
      </c>
      <c r="F28" s="88">
        <v>0.72099999999999997</v>
      </c>
      <c r="G28" s="88">
        <v>0.747</v>
      </c>
      <c r="H28" s="88">
        <v>0.77600000000000002</v>
      </c>
      <c r="I28" s="88">
        <v>0.80800000000000005</v>
      </c>
      <c r="J28" s="88">
        <v>0.84199999999999997</v>
      </c>
      <c r="K28" s="88">
        <v>0.878</v>
      </c>
      <c r="L28" s="88">
        <v>0.91700000000000004</v>
      </c>
      <c r="M28" s="88">
        <v>0.95899999999999996</v>
      </c>
      <c r="N28" s="88">
        <v>1.004</v>
      </c>
      <c r="O28" s="88">
        <v>1.0529999999999999</v>
      </c>
      <c r="P28" s="88">
        <v>1.1060000000000001</v>
      </c>
      <c r="Q28" s="88">
        <v>1.163</v>
      </c>
      <c r="R28" s="88">
        <v>1.224</v>
      </c>
      <c r="S28" s="88"/>
    </row>
    <row r="29" spans="1:19" x14ac:dyDescent="0.25">
      <c r="A29" s="86">
        <v>2</v>
      </c>
      <c r="B29" s="88">
        <v>0.63300000000000001</v>
      </c>
      <c r="C29" s="88">
        <v>0.65300000000000002</v>
      </c>
      <c r="D29" s="88">
        <v>0.67500000000000004</v>
      </c>
      <c r="E29" s="88">
        <v>0.69799999999999995</v>
      </c>
      <c r="F29" s="88">
        <v>0.72299999999999998</v>
      </c>
      <c r="G29" s="88">
        <v>0.75</v>
      </c>
      <c r="H29" s="88">
        <v>0.77900000000000003</v>
      </c>
      <c r="I29" s="88">
        <v>0.81</v>
      </c>
      <c r="J29" s="88">
        <v>0.84499999999999997</v>
      </c>
      <c r="K29" s="88">
        <v>0.88100000000000001</v>
      </c>
      <c r="L29" s="88">
        <v>0.92</v>
      </c>
      <c r="M29" s="88">
        <v>0.96299999999999997</v>
      </c>
      <c r="N29" s="88">
        <v>1.008</v>
      </c>
      <c r="O29" s="88">
        <v>1.0569999999999999</v>
      </c>
      <c r="P29" s="88">
        <v>1.1100000000000001</v>
      </c>
      <c r="Q29" s="88">
        <v>1.1679999999999999</v>
      </c>
      <c r="R29" s="88">
        <v>1.23</v>
      </c>
      <c r="S29" s="88"/>
    </row>
    <row r="30" spans="1:19" x14ac:dyDescent="0.25">
      <c r="A30" s="86">
        <v>3</v>
      </c>
      <c r="B30" s="88">
        <v>0.63500000000000001</v>
      </c>
      <c r="C30" s="88">
        <v>0.65500000000000003</v>
      </c>
      <c r="D30" s="88">
        <v>0.67700000000000005</v>
      </c>
      <c r="E30" s="88">
        <v>0.7</v>
      </c>
      <c r="F30" s="88">
        <v>0.72499999999999998</v>
      </c>
      <c r="G30" s="88">
        <v>0.752</v>
      </c>
      <c r="H30" s="88">
        <v>0.78100000000000003</v>
      </c>
      <c r="I30" s="88">
        <v>0.81299999999999994</v>
      </c>
      <c r="J30" s="88">
        <v>0.84799999999999998</v>
      </c>
      <c r="K30" s="88">
        <v>0.88400000000000001</v>
      </c>
      <c r="L30" s="88">
        <v>0.92400000000000004</v>
      </c>
      <c r="M30" s="88">
        <v>0.96599999999999997</v>
      </c>
      <c r="N30" s="88">
        <v>1.012</v>
      </c>
      <c r="O30" s="88">
        <v>1.0620000000000001</v>
      </c>
      <c r="P30" s="88">
        <v>1.115</v>
      </c>
      <c r="Q30" s="88">
        <v>1.173</v>
      </c>
      <c r="R30" s="88">
        <v>1.236</v>
      </c>
      <c r="S30" s="88"/>
    </row>
    <row r="31" spans="1:19" x14ac:dyDescent="0.25">
      <c r="A31" s="86">
        <v>4</v>
      </c>
      <c r="B31" s="88">
        <v>0.63600000000000001</v>
      </c>
      <c r="C31" s="88">
        <v>0.65700000000000003</v>
      </c>
      <c r="D31" s="88">
        <v>0.67900000000000005</v>
      </c>
      <c r="E31" s="88">
        <v>0.70199999999999996</v>
      </c>
      <c r="F31" s="88">
        <v>0.72699999999999998</v>
      </c>
      <c r="G31" s="88">
        <v>0.755</v>
      </c>
      <c r="H31" s="88">
        <v>0.78400000000000003</v>
      </c>
      <c r="I31" s="88">
        <v>0.81599999999999995</v>
      </c>
      <c r="J31" s="88">
        <v>0.85099999999999998</v>
      </c>
      <c r="K31" s="88">
        <v>0.88800000000000001</v>
      </c>
      <c r="L31" s="88">
        <v>0.92700000000000005</v>
      </c>
      <c r="M31" s="88">
        <v>0.97</v>
      </c>
      <c r="N31" s="88">
        <v>1.016</v>
      </c>
      <c r="O31" s="88">
        <v>1.0660000000000001</v>
      </c>
      <c r="P31" s="88">
        <v>1.1200000000000001</v>
      </c>
      <c r="Q31" s="88">
        <v>1.1779999999999999</v>
      </c>
      <c r="R31" s="88">
        <v>1.2410000000000001</v>
      </c>
      <c r="S31" s="88"/>
    </row>
    <row r="32" spans="1:19" x14ac:dyDescent="0.25">
      <c r="A32" s="86">
        <v>5</v>
      </c>
      <c r="B32" s="88">
        <v>0.63800000000000001</v>
      </c>
      <c r="C32" s="88">
        <v>0.65900000000000003</v>
      </c>
      <c r="D32" s="88">
        <v>0.68</v>
      </c>
      <c r="E32" s="88">
        <v>0.70399999999999996</v>
      </c>
      <c r="F32" s="88">
        <v>0.72899999999999998</v>
      </c>
      <c r="G32" s="88">
        <v>0.75700000000000001</v>
      </c>
      <c r="H32" s="88">
        <v>0.78700000000000003</v>
      </c>
      <c r="I32" s="88">
        <v>0.81899999999999995</v>
      </c>
      <c r="J32" s="88">
        <v>0.85399999999999998</v>
      </c>
      <c r="K32" s="88">
        <v>0.89100000000000001</v>
      </c>
      <c r="L32" s="88">
        <v>0.93100000000000005</v>
      </c>
      <c r="M32" s="88">
        <v>0.97399999999999998</v>
      </c>
      <c r="N32" s="88">
        <v>1.02</v>
      </c>
      <c r="O32" s="88">
        <v>1.07</v>
      </c>
      <c r="P32" s="88">
        <v>1.1240000000000001</v>
      </c>
      <c r="Q32" s="88">
        <v>1.1830000000000001</v>
      </c>
      <c r="R32" s="88">
        <v>1.2470000000000001</v>
      </c>
      <c r="S32" s="88"/>
    </row>
    <row r="33" spans="1:19" x14ac:dyDescent="0.25">
      <c r="A33" s="86">
        <v>6</v>
      </c>
      <c r="B33" s="88">
        <v>0.64</v>
      </c>
      <c r="C33" s="88">
        <v>0.66</v>
      </c>
      <c r="D33" s="88">
        <v>0.68200000000000005</v>
      </c>
      <c r="E33" s="88">
        <v>0.70599999999999996</v>
      </c>
      <c r="F33" s="88">
        <v>0.73199999999999998</v>
      </c>
      <c r="G33" s="88">
        <v>0.75900000000000001</v>
      </c>
      <c r="H33" s="88">
        <v>0.78900000000000003</v>
      </c>
      <c r="I33" s="88">
        <v>0.82199999999999995</v>
      </c>
      <c r="J33" s="88">
        <v>0.85699999999999998</v>
      </c>
      <c r="K33" s="88">
        <v>0.89400000000000002</v>
      </c>
      <c r="L33" s="88">
        <v>0.93400000000000005</v>
      </c>
      <c r="M33" s="88">
        <v>0.97799999999999998</v>
      </c>
      <c r="N33" s="88">
        <v>1.024</v>
      </c>
      <c r="O33" s="88">
        <v>1.075</v>
      </c>
      <c r="P33" s="88">
        <v>1.129</v>
      </c>
      <c r="Q33" s="88">
        <v>1.1879999999999999</v>
      </c>
      <c r="R33" s="88">
        <v>1.252</v>
      </c>
      <c r="S33" s="88"/>
    </row>
    <row r="34" spans="1:19" x14ac:dyDescent="0.25">
      <c r="A34" s="86">
        <v>7</v>
      </c>
      <c r="B34" s="88">
        <v>0.64100000000000001</v>
      </c>
      <c r="C34" s="88">
        <v>0.66200000000000003</v>
      </c>
      <c r="D34" s="88">
        <v>0.68400000000000005</v>
      </c>
      <c r="E34" s="88">
        <v>0.70799999999999996</v>
      </c>
      <c r="F34" s="88">
        <v>0.73399999999999999</v>
      </c>
      <c r="G34" s="88">
        <v>0.76200000000000001</v>
      </c>
      <c r="H34" s="88">
        <v>0.79200000000000004</v>
      </c>
      <c r="I34" s="88">
        <v>0.82499999999999996</v>
      </c>
      <c r="J34" s="88">
        <v>0.86</v>
      </c>
      <c r="K34" s="88">
        <v>0.89700000000000002</v>
      </c>
      <c r="L34" s="88">
        <v>0.93799999999999994</v>
      </c>
      <c r="M34" s="88">
        <v>0.98099999999999998</v>
      </c>
      <c r="N34" s="88">
        <v>1.028</v>
      </c>
      <c r="O34" s="88">
        <v>1.079</v>
      </c>
      <c r="P34" s="88">
        <v>1.1339999999999999</v>
      </c>
      <c r="Q34" s="88">
        <v>1.1930000000000001</v>
      </c>
      <c r="R34" s="88">
        <v>1.258</v>
      </c>
      <c r="S34" s="88"/>
    </row>
    <row r="35" spans="1:19" x14ac:dyDescent="0.25">
      <c r="A35" s="86">
        <v>8</v>
      </c>
      <c r="B35" s="88">
        <v>0.64300000000000002</v>
      </c>
      <c r="C35" s="88">
        <v>0.66400000000000003</v>
      </c>
      <c r="D35" s="88">
        <v>0.68600000000000005</v>
      </c>
      <c r="E35" s="88">
        <v>0.71</v>
      </c>
      <c r="F35" s="88">
        <v>0.73599999999999999</v>
      </c>
      <c r="G35" s="88">
        <v>0.76400000000000001</v>
      </c>
      <c r="H35" s="88">
        <v>0.79400000000000004</v>
      </c>
      <c r="I35" s="88">
        <v>0.82699999999999996</v>
      </c>
      <c r="J35" s="88">
        <v>0.86299999999999999</v>
      </c>
      <c r="K35" s="88">
        <v>0.9</v>
      </c>
      <c r="L35" s="88">
        <v>0.94099999999999995</v>
      </c>
      <c r="M35" s="88">
        <v>0.98499999999999999</v>
      </c>
      <c r="N35" s="88">
        <v>1.032</v>
      </c>
      <c r="O35" s="88">
        <v>1.083</v>
      </c>
      <c r="P35" s="88">
        <v>1.139</v>
      </c>
      <c r="Q35" s="88">
        <v>1.198</v>
      </c>
      <c r="R35" s="88">
        <v>1.2629999999999999</v>
      </c>
      <c r="S35" s="88"/>
    </row>
    <row r="36" spans="1:19" x14ac:dyDescent="0.25">
      <c r="A36" s="86">
        <v>9</v>
      </c>
      <c r="B36" s="88">
        <v>0.64500000000000002</v>
      </c>
      <c r="C36" s="88">
        <v>0.66600000000000004</v>
      </c>
      <c r="D36" s="88">
        <v>0.68799999999999994</v>
      </c>
      <c r="E36" s="88">
        <v>0.71199999999999997</v>
      </c>
      <c r="F36" s="88">
        <v>0.73799999999999999</v>
      </c>
      <c r="G36" s="88">
        <v>0.76600000000000001</v>
      </c>
      <c r="H36" s="88">
        <v>0.79700000000000004</v>
      </c>
      <c r="I36" s="88">
        <v>0.83</v>
      </c>
      <c r="J36" s="88">
        <v>0.86599999999999999</v>
      </c>
      <c r="K36" s="88">
        <v>0.90400000000000003</v>
      </c>
      <c r="L36" s="88">
        <v>0.94499999999999995</v>
      </c>
      <c r="M36" s="88">
        <v>0.98899999999999999</v>
      </c>
      <c r="N36" s="88">
        <v>1.036</v>
      </c>
      <c r="O36" s="88">
        <v>1.0880000000000001</v>
      </c>
      <c r="P36" s="88">
        <v>1.143</v>
      </c>
      <c r="Q36" s="88">
        <v>1.204</v>
      </c>
      <c r="R36" s="88">
        <v>1.2689999999999999</v>
      </c>
      <c r="S36" s="88"/>
    </row>
    <row r="37" spans="1:19" x14ac:dyDescent="0.25">
      <c r="A37" s="86">
        <v>10</v>
      </c>
      <c r="B37" s="88">
        <v>0.64600000000000002</v>
      </c>
      <c r="C37" s="88">
        <v>0.66700000000000004</v>
      </c>
      <c r="D37" s="88">
        <v>0.69</v>
      </c>
      <c r="E37" s="88">
        <v>0.71399999999999997</v>
      </c>
      <c r="F37" s="88">
        <v>0.74</v>
      </c>
      <c r="G37" s="88">
        <v>0.76900000000000002</v>
      </c>
      <c r="H37" s="88">
        <v>0.8</v>
      </c>
      <c r="I37" s="88">
        <v>0.83299999999999996</v>
      </c>
      <c r="J37" s="88">
        <v>0.86899999999999999</v>
      </c>
      <c r="K37" s="88">
        <v>0.90700000000000003</v>
      </c>
      <c r="L37" s="88">
        <v>0.94799999999999995</v>
      </c>
      <c r="M37" s="88">
        <v>0.99299999999999999</v>
      </c>
      <c r="N37" s="88">
        <v>1.04</v>
      </c>
      <c r="O37" s="88">
        <v>1.0920000000000001</v>
      </c>
      <c r="P37" s="88">
        <v>1.1479999999999999</v>
      </c>
      <c r="Q37" s="88">
        <v>1.2090000000000001</v>
      </c>
      <c r="R37" s="88">
        <v>1.274</v>
      </c>
      <c r="S37" s="88"/>
    </row>
    <row r="38" spans="1:19" x14ac:dyDescent="0.25">
      <c r="A38" s="86">
        <v>11</v>
      </c>
      <c r="B38" s="88">
        <v>0.64800000000000002</v>
      </c>
      <c r="C38" s="88">
        <v>0.66900000000000004</v>
      </c>
      <c r="D38" s="88">
        <v>0.69199999999999995</v>
      </c>
      <c r="E38" s="88">
        <v>0.71599999999999997</v>
      </c>
      <c r="F38" s="88">
        <v>0.74299999999999999</v>
      </c>
      <c r="G38" s="88">
        <v>0.77100000000000002</v>
      </c>
      <c r="H38" s="88">
        <v>0.80200000000000005</v>
      </c>
      <c r="I38" s="88">
        <v>0.83599999999999997</v>
      </c>
      <c r="J38" s="88">
        <v>0.872</v>
      </c>
      <c r="K38" s="88">
        <v>0.91</v>
      </c>
      <c r="L38" s="88">
        <v>0.95199999999999996</v>
      </c>
      <c r="M38" s="88">
        <v>0.996</v>
      </c>
      <c r="N38" s="88">
        <v>1.044</v>
      </c>
      <c r="O38" s="88">
        <v>1.0960000000000001</v>
      </c>
      <c r="P38" s="88">
        <v>1.153</v>
      </c>
      <c r="Q38" s="88">
        <v>1.214</v>
      </c>
      <c r="R38" s="88">
        <v>1.28</v>
      </c>
      <c r="S38" s="88"/>
    </row>
    <row r="44" spans="1:19" ht="39.65" customHeight="1" x14ac:dyDescent="0.25"/>
    <row r="46" spans="1:19" ht="27.65" customHeight="1" x14ac:dyDescent="0.25"/>
  </sheetData>
  <sheetProtection algorithmName="SHA-512" hashValue="v0JwmRj/1lblcnrA38Q7rxRMOCWz1wJgKI70ORCcuCgsPC/caqaL+9vRPNK3nLKTI53lI0OVUcef9xSEzSetcQ==" saltValue="Q+KPSmluVFvn2U/dfUJdzA==" spinCount="100000" sheet="1" objects="1" scenarios="1"/>
  <conditionalFormatting sqref="A6:A21">
    <cfRule type="expression" dxfId="181" priority="9" stopIfTrue="1">
      <formula>MOD(ROW(),2)=0</formula>
    </cfRule>
    <cfRule type="expression" dxfId="180" priority="10" stopIfTrue="1">
      <formula>MOD(ROW(),2)&lt;&gt;0</formula>
    </cfRule>
  </conditionalFormatting>
  <conditionalFormatting sqref="A26:A38">
    <cfRule type="expression" dxfId="179" priority="21" stopIfTrue="1">
      <formula>MOD(ROW(),2)=0</formula>
    </cfRule>
    <cfRule type="expression" dxfId="178" priority="22" stopIfTrue="1">
      <formula>MOD(ROW(),2)&lt;&gt;0</formula>
    </cfRule>
  </conditionalFormatting>
  <conditionalFormatting sqref="B6:S21">
    <cfRule type="expression" dxfId="177" priority="1" stopIfTrue="1">
      <formula>MOD(ROW(),2)=0</formula>
    </cfRule>
    <cfRule type="expression" dxfId="176" priority="2" stopIfTrue="1">
      <formula>MOD(ROW(),2)&lt;&gt;0</formula>
    </cfRule>
  </conditionalFormatting>
  <conditionalFormatting sqref="B26:S38">
    <cfRule type="expression" dxfId="175" priority="23" stopIfTrue="1">
      <formula>MOD(ROW(),2)=0</formula>
    </cfRule>
    <cfRule type="expression" dxfId="174" priority="24"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D00-000000000000}">
  <sheetPr codeName="Sheet111"/>
  <dimension ref="A1:AK46"/>
  <sheetViews>
    <sheetView showGridLines="0" zoomScale="85" zoomScaleNormal="85" workbookViewId="0">
      <selection activeCell="I26" sqref="I26"/>
    </sheetView>
  </sheetViews>
  <sheetFormatPr defaultColWidth="10" defaultRowHeight="12.5" x14ac:dyDescent="0.25"/>
  <cols>
    <col min="1" max="1" width="31.54296875" style="27" customWidth="1"/>
    <col min="2" max="37" width="22.54296875" style="27" customWidth="1"/>
    <col min="38" max="16384" width="10" style="27"/>
  </cols>
  <sheetData>
    <row r="1" spans="1:37" ht="20" x14ac:dyDescent="0.4">
      <c r="A1" s="39" t="s">
        <v>0</v>
      </c>
      <c r="B1" s="40"/>
      <c r="C1" s="40"/>
      <c r="D1" s="40"/>
      <c r="E1" s="40"/>
      <c r="F1" s="40"/>
      <c r="G1" s="40"/>
      <c r="H1" s="40"/>
      <c r="I1" s="40"/>
      <c r="L1" s="84"/>
    </row>
    <row r="2" spans="1:37" ht="15.5" x14ac:dyDescent="0.35">
      <c r="A2" s="83" t="str">
        <f>'[6]Purpose of spreadsheet'!A2</f>
        <v>Police_EW - Scheme Pays factors</v>
      </c>
      <c r="B2" s="42"/>
      <c r="C2" s="42"/>
      <c r="D2" s="42"/>
      <c r="E2" s="42"/>
      <c r="F2" s="42"/>
      <c r="G2" s="42"/>
      <c r="H2" s="42"/>
      <c r="I2" s="42"/>
    </row>
    <row r="3" spans="1:37" ht="15.5" x14ac:dyDescent="0.35">
      <c r="A3" s="43" t="str">
        <f>TABLE_FACTOR_TYPE_1&amp;" - x-"&amp;TABLE_SERIES_NUMBER_1</f>
        <v>Scheme pays AA - x-608</v>
      </c>
      <c r="B3" s="42"/>
      <c r="C3" s="42"/>
      <c r="D3" s="42"/>
      <c r="E3" s="42"/>
      <c r="F3" s="42"/>
      <c r="G3" s="42"/>
      <c r="H3" s="42"/>
      <c r="I3" s="42"/>
    </row>
    <row r="6" spans="1:37" ht="13" x14ac:dyDescent="0.3">
      <c r="A6" s="78" t="s">
        <v>610</v>
      </c>
      <c r="B6" s="73" t="s">
        <v>611</v>
      </c>
      <c r="C6" s="73"/>
      <c r="D6" s="172"/>
      <c r="E6" s="172"/>
      <c r="F6" s="172"/>
      <c r="G6" s="172"/>
      <c r="H6" s="172"/>
      <c r="I6" s="172"/>
      <c r="J6" s="172"/>
      <c r="K6" s="172"/>
      <c r="L6" s="172"/>
      <c r="M6" s="172"/>
      <c r="N6" s="172"/>
      <c r="O6" s="172"/>
      <c r="P6" s="172"/>
      <c r="Q6" s="172"/>
      <c r="R6" s="172"/>
      <c r="S6" s="172"/>
      <c r="T6" s="172"/>
      <c r="U6" s="172"/>
      <c r="V6" s="172"/>
      <c r="W6" s="172"/>
      <c r="X6" s="172"/>
      <c r="Y6" s="172"/>
      <c r="Z6" s="172"/>
      <c r="AA6" s="172"/>
      <c r="AB6" s="172"/>
      <c r="AC6" s="172"/>
      <c r="AD6" s="172"/>
      <c r="AE6" s="172"/>
      <c r="AF6" s="172"/>
      <c r="AG6" s="172"/>
      <c r="AH6" s="172"/>
      <c r="AI6" s="172"/>
      <c r="AJ6" s="172"/>
      <c r="AK6" s="172"/>
    </row>
    <row r="7" spans="1:37" x14ac:dyDescent="0.25">
      <c r="A7" s="79" t="s">
        <v>274</v>
      </c>
      <c r="B7" s="74" t="s">
        <v>72</v>
      </c>
      <c r="C7" s="74"/>
      <c r="D7" s="172"/>
      <c r="E7" s="172"/>
      <c r="F7" s="172"/>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72"/>
    </row>
    <row r="8" spans="1:37" x14ac:dyDescent="0.25">
      <c r="A8" s="79" t="s">
        <v>275</v>
      </c>
      <c r="B8" s="74">
        <v>1987</v>
      </c>
      <c r="C8" s="74"/>
      <c r="D8" s="172"/>
      <c r="E8" s="172"/>
      <c r="F8" s="172"/>
      <c r="G8" s="172"/>
      <c r="H8" s="172"/>
      <c r="I8" s="172"/>
      <c r="J8" s="172"/>
      <c r="K8" s="172"/>
      <c r="L8" s="172"/>
      <c r="M8" s="172"/>
      <c r="N8" s="172"/>
      <c r="O8" s="172"/>
      <c r="P8" s="172"/>
      <c r="Q8" s="172"/>
      <c r="R8" s="172"/>
      <c r="S8" s="172"/>
      <c r="T8" s="172"/>
      <c r="U8" s="172"/>
      <c r="V8" s="172"/>
      <c r="W8" s="172"/>
      <c r="X8" s="172"/>
      <c r="Y8" s="172"/>
      <c r="Z8" s="172"/>
      <c r="AA8" s="172"/>
      <c r="AB8" s="172"/>
      <c r="AC8" s="172"/>
      <c r="AD8" s="172"/>
      <c r="AE8" s="172"/>
      <c r="AF8" s="172"/>
      <c r="AG8" s="172"/>
      <c r="AH8" s="172"/>
      <c r="AI8" s="172"/>
      <c r="AJ8" s="172"/>
      <c r="AK8" s="172"/>
    </row>
    <row r="9" spans="1:37" x14ac:dyDescent="0.25">
      <c r="A9" s="79" t="s">
        <v>276</v>
      </c>
      <c r="B9" s="74" t="s">
        <v>523</v>
      </c>
      <c r="C9" s="74"/>
      <c r="D9" s="172"/>
      <c r="E9" s="172"/>
      <c r="F9" s="172"/>
      <c r="G9" s="172"/>
      <c r="H9" s="172"/>
      <c r="I9" s="172"/>
      <c r="J9" s="172"/>
      <c r="K9" s="172"/>
      <c r="L9" s="172"/>
      <c r="M9" s="172"/>
      <c r="N9" s="172"/>
      <c r="O9" s="172"/>
      <c r="P9" s="172"/>
      <c r="Q9" s="172"/>
      <c r="R9" s="172"/>
      <c r="S9" s="172"/>
      <c r="T9" s="172"/>
      <c r="U9" s="172"/>
      <c r="V9" s="172"/>
      <c r="W9" s="172"/>
      <c r="X9" s="172"/>
      <c r="Y9" s="172"/>
      <c r="Z9" s="172"/>
      <c r="AA9" s="172"/>
      <c r="AB9" s="172"/>
      <c r="AC9" s="172"/>
      <c r="AD9" s="172"/>
      <c r="AE9" s="172"/>
      <c r="AF9" s="172"/>
      <c r="AG9" s="172"/>
      <c r="AH9" s="172"/>
      <c r="AI9" s="172"/>
      <c r="AJ9" s="172"/>
      <c r="AK9" s="172"/>
    </row>
    <row r="10" spans="1:37" ht="12.65" customHeight="1" x14ac:dyDescent="0.25">
      <c r="A10" s="79" t="s">
        <v>6</v>
      </c>
      <c r="B10" s="74" t="s">
        <v>540</v>
      </c>
      <c r="C10" s="74"/>
      <c r="D10" s="172"/>
      <c r="E10" s="172"/>
      <c r="F10" s="172"/>
      <c r="G10" s="172"/>
      <c r="H10" s="172"/>
      <c r="I10" s="172"/>
      <c r="J10" s="172"/>
      <c r="K10" s="172"/>
      <c r="L10" s="172"/>
      <c r="M10" s="172"/>
      <c r="N10" s="172"/>
      <c r="O10" s="172"/>
      <c r="P10" s="172"/>
      <c r="Q10" s="172"/>
      <c r="R10" s="172"/>
      <c r="S10" s="172"/>
      <c r="T10" s="172"/>
      <c r="U10" s="172"/>
      <c r="V10" s="172"/>
      <c r="W10" s="172"/>
      <c r="X10" s="172"/>
      <c r="Y10" s="172"/>
      <c r="Z10" s="172"/>
      <c r="AA10" s="172"/>
      <c r="AB10" s="172"/>
      <c r="AC10" s="172"/>
      <c r="AD10" s="172"/>
      <c r="AE10" s="172"/>
      <c r="AF10" s="172"/>
      <c r="AG10" s="172"/>
      <c r="AH10" s="172"/>
      <c r="AI10" s="172"/>
      <c r="AJ10" s="172"/>
      <c r="AK10" s="172"/>
    </row>
    <row r="11" spans="1:37" x14ac:dyDescent="0.25">
      <c r="A11" s="79" t="s">
        <v>277</v>
      </c>
      <c r="B11" s="74" t="s">
        <v>424</v>
      </c>
      <c r="C11" s="74"/>
      <c r="D11" s="172"/>
      <c r="E11" s="172"/>
      <c r="F11" s="172"/>
      <c r="G11" s="172"/>
      <c r="H11" s="172"/>
      <c r="I11" s="172"/>
      <c r="J11" s="172"/>
      <c r="K11" s="172"/>
      <c r="L11" s="172"/>
      <c r="M11" s="172"/>
      <c r="N11" s="172"/>
      <c r="O11" s="172"/>
      <c r="P11" s="172"/>
      <c r="Q11" s="172"/>
      <c r="R11" s="172"/>
      <c r="S11" s="172"/>
      <c r="T11" s="172"/>
      <c r="U11" s="172"/>
      <c r="V11" s="172"/>
      <c r="W11" s="172"/>
      <c r="X11" s="172"/>
      <c r="Y11" s="172"/>
      <c r="Z11" s="172"/>
      <c r="AA11" s="172"/>
      <c r="AB11" s="172"/>
      <c r="AC11" s="172"/>
      <c r="AD11" s="172"/>
      <c r="AE11" s="172"/>
      <c r="AF11" s="172"/>
      <c r="AG11" s="172"/>
      <c r="AH11" s="172"/>
      <c r="AI11" s="172"/>
      <c r="AJ11" s="172"/>
      <c r="AK11" s="172"/>
    </row>
    <row r="12" spans="1:37" ht="12.65" customHeight="1" x14ac:dyDescent="0.25">
      <c r="A12" s="79" t="s">
        <v>278</v>
      </c>
      <c r="B12" s="74" t="s">
        <v>425</v>
      </c>
      <c r="C12" s="74"/>
      <c r="D12" s="172"/>
      <c r="E12" s="172"/>
      <c r="F12" s="172"/>
      <c r="G12" s="172"/>
      <c r="H12" s="172"/>
      <c r="I12" s="172"/>
      <c r="J12" s="172"/>
      <c r="K12" s="172"/>
      <c r="L12" s="172"/>
      <c r="M12" s="172"/>
      <c r="N12" s="172"/>
      <c r="O12" s="172"/>
      <c r="P12" s="172"/>
      <c r="Q12" s="172"/>
      <c r="R12" s="172"/>
      <c r="S12" s="172"/>
      <c r="T12" s="172"/>
      <c r="U12" s="172"/>
      <c r="V12" s="172"/>
      <c r="W12" s="172"/>
      <c r="X12" s="172"/>
      <c r="Y12" s="172"/>
      <c r="Z12" s="172"/>
      <c r="AA12" s="172"/>
      <c r="AB12" s="172"/>
      <c r="AC12" s="172"/>
      <c r="AD12" s="172"/>
      <c r="AE12" s="172"/>
      <c r="AF12" s="172"/>
      <c r="AG12" s="172"/>
      <c r="AH12" s="172"/>
      <c r="AI12" s="172"/>
      <c r="AJ12" s="172"/>
      <c r="AK12" s="172"/>
    </row>
    <row r="13" spans="1:37" ht="12.65" customHeight="1" x14ac:dyDescent="0.25">
      <c r="A13" s="79" t="s">
        <v>618</v>
      </c>
      <c r="B13" s="74">
        <v>2</v>
      </c>
      <c r="C13" s="74"/>
      <c r="D13" s="172"/>
      <c r="E13" s="172"/>
      <c r="F13" s="172"/>
      <c r="G13" s="172"/>
      <c r="H13" s="172"/>
      <c r="I13" s="172"/>
      <c r="J13" s="172"/>
      <c r="K13" s="172"/>
      <c r="L13" s="172"/>
      <c r="M13" s="172"/>
      <c r="N13" s="172"/>
      <c r="O13" s="172"/>
      <c r="P13" s="172"/>
      <c r="Q13" s="172"/>
      <c r="R13" s="172"/>
      <c r="S13" s="172"/>
      <c r="T13" s="172"/>
      <c r="U13" s="172"/>
      <c r="V13" s="172"/>
      <c r="W13" s="172"/>
      <c r="X13" s="172"/>
      <c r="Y13" s="172"/>
      <c r="Z13" s="172"/>
      <c r="AA13" s="172"/>
      <c r="AB13" s="172"/>
      <c r="AC13" s="172"/>
      <c r="AD13" s="172"/>
      <c r="AE13" s="172"/>
      <c r="AF13" s="172"/>
      <c r="AG13" s="172"/>
      <c r="AH13" s="172"/>
      <c r="AI13" s="172"/>
      <c r="AJ13" s="172"/>
      <c r="AK13" s="172"/>
    </row>
    <row r="14" spans="1:37" ht="12.65" customHeight="1" x14ac:dyDescent="0.25">
      <c r="A14" s="79" t="s">
        <v>280</v>
      </c>
      <c r="B14" s="74">
        <v>608</v>
      </c>
      <c r="C14" s="74"/>
      <c r="D14" s="172"/>
      <c r="E14" s="172"/>
      <c r="F14" s="172"/>
      <c r="G14" s="172"/>
      <c r="H14" s="172"/>
      <c r="I14" s="172"/>
      <c r="J14" s="172"/>
      <c r="K14" s="172"/>
      <c r="L14" s="172"/>
      <c r="M14" s="172"/>
      <c r="N14" s="172"/>
      <c r="O14" s="172"/>
      <c r="P14" s="172"/>
      <c r="Q14" s="172"/>
      <c r="R14" s="172"/>
      <c r="S14" s="172"/>
      <c r="T14" s="172"/>
      <c r="U14" s="172"/>
      <c r="V14" s="172"/>
      <c r="W14" s="172"/>
      <c r="X14" s="172"/>
      <c r="Y14" s="172"/>
      <c r="Z14" s="172"/>
      <c r="AA14" s="172"/>
      <c r="AB14" s="172"/>
      <c r="AC14" s="172"/>
      <c r="AD14" s="172"/>
      <c r="AE14" s="172"/>
      <c r="AF14" s="172"/>
      <c r="AG14" s="172"/>
      <c r="AH14" s="172"/>
      <c r="AI14" s="172"/>
      <c r="AJ14" s="172"/>
      <c r="AK14" s="172"/>
    </row>
    <row r="15" spans="1:37" x14ac:dyDescent="0.25">
      <c r="A15" s="79" t="s">
        <v>621</v>
      </c>
      <c r="B15" s="74">
        <v>608</v>
      </c>
      <c r="C15" s="74"/>
      <c r="D15" s="172"/>
      <c r="E15" s="172"/>
      <c r="F15" s="172"/>
      <c r="G15" s="172"/>
      <c r="H15" s="172"/>
      <c r="I15" s="172"/>
      <c r="J15" s="172"/>
      <c r="K15" s="172"/>
      <c r="L15" s="172"/>
      <c r="M15" s="172"/>
      <c r="N15" s="172"/>
      <c r="O15" s="172"/>
      <c r="P15" s="172"/>
      <c r="Q15" s="172"/>
      <c r="R15" s="172"/>
      <c r="S15" s="172"/>
      <c r="T15" s="172"/>
      <c r="U15" s="172"/>
      <c r="V15" s="172"/>
      <c r="W15" s="172"/>
      <c r="X15" s="172"/>
      <c r="Y15" s="172"/>
      <c r="Z15" s="172"/>
      <c r="AA15" s="172"/>
      <c r="AB15" s="172"/>
      <c r="AC15" s="172"/>
      <c r="AD15" s="172"/>
      <c r="AE15" s="172"/>
      <c r="AF15" s="172"/>
      <c r="AG15" s="172"/>
      <c r="AH15" s="172"/>
      <c r="AI15" s="172"/>
      <c r="AJ15" s="172"/>
      <c r="AK15" s="172"/>
    </row>
    <row r="16" spans="1:37" x14ac:dyDescent="0.25">
      <c r="A16" s="79" t="s">
        <v>282</v>
      </c>
      <c r="B16" s="74" t="s">
        <v>542</v>
      </c>
      <c r="C16" s="74"/>
      <c r="D16" s="172"/>
      <c r="E16" s="172"/>
      <c r="F16" s="172"/>
      <c r="G16" s="172"/>
      <c r="H16" s="172"/>
      <c r="I16" s="172"/>
      <c r="J16" s="172"/>
      <c r="K16" s="172"/>
      <c r="L16" s="172"/>
      <c r="M16" s="172"/>
      <c r="N16" s="172"/>
      <c r="O16" s="172"/>
      <c r="P16" s="172"/>
      <c r="Q16" s="172"/>
      <c r="R16" s="172"/>
      <c r="S16" s="172"/>
      <c r="T16" s="172"/>
      <c r="U16" s="172"/>
      <c r="V16" s="172"/>
      <c r="W16" s="172"/>
      <c r="X16" s="172"/>
      <c r="Y16" s="172"/>
      <c r="Z16" s="172"/>
      <c r="AA16" s="172"/>
      <c r="AB16" s="172"/>
      <c r="AC16" s="172"/>
      <c r="AD16" s="172"/>
      <c r="AE16" s="172"/>
      <c r="AF16" s="172"/>
      <c r="AG16" s="172"/>
      <c r="AH16" s="172"/>
      <c r="AI16" s="172"/>
      <c r="AJ16" s="172"/>
      <c r="AK16" s="172"/>
    </row>
    <row r="17" spans="1:37" ht="12.65" customHeight="1" x14ac:dyDescent="0.25">
      <c r="A17" s="79" t="s">
        <v>693</v>
      </c>
      <c r="B17" s="180"/>
      <c r="C17" s="180"/>
      <c r="D17" s="172"/>
      <c r="E17" s="172"/>
      <c r="F17" s="172"/>
      <c r="G17" s="172"/>
      <c r="H17" s="172"/>
      <c r="I17" s="172"/>
      <c r="J17" s="172"/>
      <c r="K17" s="172"/>
      <c r="L17" s="172"/>
      <c r="M17" s="172"/>
      <c r="N17" s="172"/>
      <c r="O17" s="172"/>
      <c r="P17" s="172"/>
      <c r="Q17" s="172"/>
      <c r="R17" s="172"/>
      <c r="S17" s="172"/>
      <c r="T17" s="172"/>
      <c r="U17" s="172"/>
      <c r="V17" s="172"/>
      <c r="W17" s="172"/>
      <c r="X17" s="172"/>
      <c r="Y17" s="172"/>
      <c r="Z17" s="172"/>
      <c r="AA17" s="172"/>
      <c r="AB17" s="172"/>
      <c r="AC17" s="172"/>
      <c r="AD17" s="172"/>
      <c r="AE17" s="172"/>
      <c r="AF17" s="172"/>
      <c r="AG17" s="172"/>
      <c r="AH17" s="172"/>
      <c r="AI17" s="172"/>
      <c r="AJ17" s="172"/>
      <c r="AK17" s="172"/>
    </row>
    <row r="18" spans="1:37" x14ac:dyDescent="0.25">
      <c r="A18" s="79" t="s">
        <v>284</v>
      </c>
      <c r="B18" s="181">
        <v>45135</v>
      </c>
      <c r="C18" s="181"/>
      <c r="D18" s="172"/>
      <c r="E18" s="172"/>
      <c r="F18" s="172"/>
      <c r="G18" s="172"/>
      <c r="H18" s="172"/>
      <c r="I18" s="172"/>
      <c r="J18" s="172"/>
      <c r="K18" s="172"/>
      <c r="L18" s="172"/>
      <c r="M18" s="172"/>
      <c r="N18" s="172"/>
      <c r="O18" s="172"/>
      <c r="P18" s="172"/>
      <c r="Q18" s="172"/>
      <c r="R18" s="172"/>
      <c r="S18" s="172"/>
      <c r="T18" s="172"/>
      <c r="U18" s="172"/>
      <c r="V18" s="172"/>
      <c r="W18" s="172"/>
      <c r="X18" s="172"/>
      <c r="Y18" s="172"/>
      <c r="Z18" s="172"/>
      <c r="AA18" s="172"/>
      <c r="AB18" s="172"/>
      <c r="AC18" s="172"/>
      <c r="AD18" s="172"/>
      <c r="AE18" s="172"/>
      <c r="AF18" s="172"/>
      <c r="AG18" s="172"/>
      <c r="AH18" s="172"/>
      <c r="AI18" s="172"/>
      <c r="AJ18" s="172"/>
      <c r="AK18" s="172"/>
    </row>
    <row r="19" spans="1:37" x14ac:dyDescent="0.25">
      <c r="A19" s="79" t="s">
        <v>285</v>
      </c>
      <c r="B19" s="181">
        <v>45135</v>
      </c>
      <c r="C19" s="181"/>
      <c r="D19" s="172"/>
      <c r="E19" s="172"/>
      <c r="F19" s="172"/>
      <c r="G19" s="172"/>
      <c r="H19" s="172"/>
      <c r="I19" s="172"/>
      <c r="J19" s="172"/>
      <c r="K19" s="172"/>
      <c r="L19" s="172"/>
      <c r="M19" s="172"/>
      <c r="N19" s="172"/>
      <c r="O19" s="172"/>
      <c r="P19" s="172"/>
      <c r="Q19" s="172"/>
      <c r="R19" s="172"/>
      <c r="S19" s="172"/>
      <c r="T19" s="172"/>
      <c r="U19" s="172"/>
      <c r="V19" s="172"/>
      <c r="W19" s="172"/>
      <c r="X19" s="172"/>
      <c r="Y19" s="172"/>
      <c r="Z19" s="172"/>
      <c r="AA19" s="172"/>
      <c r="AB19" s="172"/>
      <c r="AC19" s="172"/>
      <c r="AD19" s="172"/>
      <c r="AE19" s="172"/>
      <c r="AF19" s="172"/>
      <c r="AG19" s="172"/>
      <c r="AH19" s="172"/>
      <c r="AI19" s="172"/>
      <c r="AJ19" s="172"/>
      <c r="AK19" s="172"/>
    </row>
    <row r="20" spans="1:37" x14ac:dyDescent="0.25">
      <c r="A20" s="79" t="s">
        <v>286</v>
      </c>
      <c r="B20" s="74" t="s">
        <v>294</v>
      </c>
      <c r="C20" s="74"/>
      <c r="D20" s="172"/>
      <c r="E20" s="172"/>
      <c r="F20" s="172"/>
      <c r="G20" s="172"/>
      <c r="H20" s="172"/>
      <c r="I20" s="172"/>
      <c r="J20" s="172"/>
      <c r="K20" s="172"/>
      <c r="L20" s="172"/>
      <c r="M20" s="172"/>
      <c r="N20" s="172"/>
      <c r="O20" s="172"/>
      <c r="P20" s="172"/>
      <c r="Q20" s="172"/>
      <c r="R20" s="172"/>
      <c r="S20" s="172"/>
      <c r="T20" s="172"/>
      <c r="U20" s="172"/>
      <c r="V20" s="172"/>
      <c r="W20" s="172"/>
      <c r="X20" s="172"/>
      <c r="Y20" s="172"/>
      <c r="Z20" s="172"/>
      <c r="AA20" s="172"/>
      <c r="AB20" s="172"/>
      <c r="AC20" s="172"/>
      <c r="AD20" s="172"/>
      <c r="AE20" s="172"/>
      <c r="AF20" s="172"/>
      <c r="AG20" s="172"/>
      <c r="AH20" s="172"/>
      <c r="AI20" s="172"/>
      <c r="AJ20" s="172"/>
      <c r="AK20" s="172"/>
    </row>
    <row r="21" spans="1:37" x14ac:dyDescent="0.25">
      <c r="A21" s="79" t="s">
        <v>287</v>
      </c>
      <c r="B21" s="74" t="s">
        <v>295</v>
      </c>
      <c r="C21" s="74"/>
      <c r="D21" s="172"/>
      <c r="E21" s="172"/>
      <c r="F21" s="172"/>
      <c r="G21" s="172"/>
      <c r="H21" s="172"/>
      <c r="I21" s="172"/>
      <c r="J21" s="172"/>
      <c r="K21" s="172"/>
      <c r="L21" s="172"/>
      <c r="M21" s="172"/>
      <c r="N21" s="172"/>
      <c r="O21" s="172"/>
      <c r="P21" s="172"/>
      <c r="Q21" s="172"/>
      <c r="R21" s="172"/>
      <c r="S21" s="172"/>
      <c r="T21" s="172"/>
      <c r="U21" s="172"/>
      <c r="V21" s="172"/>
      <c r="W21" s="172"/>
      <c r="X21" s="172"/>
      <c r="Y21" s="172"/>
      <c r="Z21" s="172"/>
      <c r="AA21" s="172"/>
      <c r="AB21" s="172"/>
      <c r="AC21" s="172"/>
      <c r="AD21" s="172"/>
      <c r="AE21" s="172"/>
      <c r="AF21" s="172"/>
      <c r="AG21" s="172"/>
      <c r="AH21" s="172"/>
      <c r="AI21" s="172"/>
      <c r="AJ21" s="172"/>
      <c r="AK21" s="172"/>
    </row>
    <row r="23" spans="1:37" x14ac:dyDescent="0.25">
      <c r="B23" s="84" t="str">
        <f>HYPERLINK("#'Factor List'!A1","Back to Factor List")</f>
        <v>Back to Factor List</v>
      </c>
    </row>
    <row r="24" spans="1:37" x14ac:dyDescent="0.25">
      <c r="B24" s="84" t="str">
        <f>HYPERLINK("#'Assumptions'!A1","Assumptions")</f>
        <v>Assumptions</v>
      </c>
    </row>
    <row r="26" spans="1:37" ht="13" x14ac:dyDescent="0.25">
      <c r="A26" s="85" t="s">
        <v>722</v>
      </c>
      <c r="B26" s="85">
        <v>25</v>
      </c>
      <c r="C26" s="85">
        <v>26</v>
      </c>
      <c r="D26" s="85">
        <v>27</v>
      </c>
      <c r="E26" s="85">
        <v>28</v>
      </c>
      <c r="F26" s="85">
        <v>29</v>
      </c>
      <c r="G26" s="85">
        <v>30</v>
      </c>
      <c r="H26" s="85">
        <v>31</v>
      </c>
      <c r="I26" s="85">
        <v>32</v>
      </c>
      <c r="J26" s="85">
        <v>33</v>
      </c>
      <c r="K26" s="85">
        <v>34</v>
      </c>
      <c r="L26" s="85">
        <v>35</v>
      </c>
      <c r="M26" s="85">
        <v>36</v>
      </c>
      <c r="N26" s="85">
        <v>37</v>
      </c>
      <c r="O26" s="85">
        <v>38</v>
      </c>
      <c r="P26" s="85">
        <v>39</v>
      </c>
      <c r="Q26" s="85">
        <v>40</v>
      </c>
      <c r="R26" s="85">
        <v>41</v>
      </c>
      <c r="S26" s="85">
        <v>42</v>
      </c>
      <c r="T26" s="85">
        <v>43</v>
      </c>
      <c r="U26" s="85">
        <v>44</v>
      </c>
      <c r="V26" s="85">
        <v>45</v>
      </c>
      <c r="W26" s="85">
        <v>46</v>
      </c>
      <c r="X26" s="85">
        <v>47</v>
      </c>
      <c r="Y26" s="85">
        <v>48</v>
      </c>
      <c r="Z26" s="85">
        <v>49</v>
      </c>
      <c r="AA26" s="85">
        <v>50</v>
      </c>
      <c r="AB26" s="85">
        <v>51</v>
      </c>
      <c r="AC26" s="85">
        <v>52</v>
      </c>
      <c r="AD26" s="85">
        <v>53</v>
      </c>
      <c r="AE26" s="85">
        <v>54</v>
      </c>
      <c r="AF26" s="85">
        <v>55</v>
      </c>
      <c r="AG26" s="85">
        <v>56</v>
      </c>
      <c r="AH26" s="85">
        <v>57</v>
      </c>
      <c r="AI26" s="85">
        <v>58</v>
      </c>
      <c r="AJ26" s="85">
        <v>59</v>
      </c>
      <c r="AK26" s="85">
        <v>60</v>
      </c>
    </row>
    <row r="27" spans="1:37" x14ac:dyDescent="0.25">
      <c r="A27" s="86">
        <v>0</v>
      </c>
      <c r="B27" s="88">
        <v>0.307</v>
      </c>
      <c r="C27" s="88">
        <v>0.315</v>
      </c>
      <c r="D27" s="88">
        <v>0.32300000000000001</v>
      </c>
      <c r="E27" s="88">
        <v>0.33100000000000002</v>
      </c>
      <c r="F27" s="88">
        <v>0.34</v>
      </c>
      <c r="G27" s="88">
        <v>0.34799999999999998</v>
      </c>
      <c r="H27" s="88">
        <v>0.35799999999999998</v>
      </c>
      <c r="I27" s="88">
        <v>0.36699999999999999</v>
      </c>
      <c r="J27" s="88">
        <v>0.377</v>
      </c>
      <c r="K27" s="88">
        <v>0.38800000000000001</v>
      </c>
      <c r="L27" s="88">
        <v>0.39900000000000002</v>
      </c>
      <c r="M27" s="88">
        <v>0.41</v>
      </c>
      <c r="N27" s="88">
        <v>0.42199999999999999</v>
      </c>
      <c r="O27" s="88">
        <v>0.435</v>
      </c>
      <c r="P27" s="88">
        <v>0.44800000000000001</v>
      </c>
      <c r="Q27" s="88">
        <v>0.46200000000000002</v>
      </c>
      <c r="R27" s="88">
        <v>0.47599999999999998</v>
      </c>
      <c r="S27" s="88">
        <v>0.49099999999999999</v>
      </c>
      <c r="T27" s="88">
        <v>0.50700000000000001</v>
      </c>
      <c r="U27" s="88">
        <v>0.52400000000000002</v>
      </c>
      <c r="V27" s="88">
        <v>0.54200000000000004</v>
      </c>
      <c r="W27" s="88">
        <v>0.56100000000000005</v>
      </c>
      <c r="X27" s="88">
        <v>0.58099999999999996</v>
      </c>
      <c r="Y27" s="88">
        <v>0.60199999999999998</v>
      </c>
      <c r="Z27" s="88">
        <v>0.624</v>
      </c>
      <c r="AA27" s="88">
        <v>0.64800000000000002</v>
      </c>
      <c r="AB27" s="88">
        <v>0.67300000000000004</v>
      </c>
      <c r="AC27" s="88">
        <v>0.7</v>
      </c>
      <c r="AD27" s="88">
        <v>0.72899999999999998</v>
      </c>
      <c r="AE27" s="88">
        <v>0.75900000000000001</v>
      </c>
      <c r="AF27" s="88">
        <v>0.79200000000000004</v>
      </c>
      <c r="AG27" s="88">
        <v>0.82799999999999996</v>
      </c>
      <c r="AH27" s="88">
        <v>0.86599999999999999</v>
      </c>
      <c r="AI27" s="88">
        <v>0.90700000000000003</v>
      </c>
      <c r="AJ27" s="88">
        <v>0.95199999999999996</v>
      </c>
      <c r="AK27" s="88">
        <v>1</v>
      </c>
    </row>
    <row r="28" spans="1:37" x14ac:dyDescent="0.25">
      <c r="A28" s="86">
        <v>1</v>
      </c>
      <c r="B28" s="88">
        <v>0.308</v>
      </c>
      <c r="C28" s="88">
        <v>0.315</v>
      </c>
      <c r="D28" s="88">
        <v>0.32300000000000001</v>
      </c>
      <c r="E28" s="88">
        <v>0.33200000000000002</v>
      </c>
      <c r="F28" s="88">
        <v>0.34</v>
      </c>
      <c r="G28" s="88">
        <v>0.34899999999999998</v>
      </c>
      <c r="H28" s="88">
        <v>0.35899999999999999</v>
      </c>
      <c r="I28" s="88">
        <v>0.36799999999999999</v>
      </c>
      <c r="J28" s="88">
        <v>0.378</v>
      </c>
      <c r="K28" s="88">
        <v>0.38900000000000001</v>
      </c>
      <c r="L28" s="88">
        <v>0.4</v>
      </c>
      <c r="M28" s="88">
        <v>0.41099999999999998</v>
      </c>
      <c r="N28" s="88">
        <v>0.42299999999999999</v>
      </c>
      <c r="O28" s="88">
        <v>0.436</v>
      </c>
      <c r="P28" s="88">
        <v>0.44900000000000001</v>
      </c>
      <c r="Q28" s="88">
        <v>0.46300000000000002</v>
      </c>
      <c r="R28" s="88">
        <v>0.47799999999999998</v>
      </c>
      <c r="S28" s="88">
        <v>0.49299999999999999</v>
      </c>
      <c r="T28" s="88">
        <v>0.50900000000000001</v>
      </c>
      <c r="U28" s="88">
        <v>0.52600000000000002</v>
      </c>
      <c r="V28" s="88">
        <v>0.54400000000000004</v>
      </c>
      <c r="W28" s="88">
        <v>0.56299999999999994</v>
      </c>
      <c r="X28" s="88">
        <v>0.58299999999999996</v>
      </c>
      <c r="Y28" s="88">
        <v>0.60399999999999998</v>
      </c>
      <c r="Z28" s="88">
        <v>0.626</v>
      </c>
      <c r="AA28" s="88">
        <v>0.65</v>
      </c>
      <c r="AB28" s="88">
        <v>0.67500000000000004</v>
      </c>
      <c r="AC28" s="88">
        <v>0.70199999999999996</v>
      </c>
      <c r="AD28" s="88">
        <v>0.73099999999999998</v>
      </c>
      <c r="AE28" s="88">
        <v>0.76200000000000001</v>
      </c>
      <c r="AF28" s="88">
        <v>0.79500000000000004</v>
      </c>
      <c r="AG28" s="88">
        <v>0.83099999999999996</v>
      </c>
      <c r="AH28" s="88">
        <v>0.86899999999999999</v>
      </c>
      <c r="AI28" s="88">
        <v>0.91100000000000003</v>
      </c>
      <c r="AJ28" s="88">
        <v>0.95599999999999996</v>
      </c>
      <c r="AK28" s="88"/>
    </row>
    <row r="29" spans="1:37" x14ac:dyDescent="0.25">
      <c r="A29" s="86">
        <v>2</v>
      </c>
      <c r="B29" s="88">
        <v>0.308</v>
      </c>
      <c r="C29" s="88">
        <v>0.316</v>
      </c>
      <c r="D29" s="88">
        <v>0.32400000000000001</v>
      </c>
      <c r="E29" s="88">
        <v>0.33200000000000002</v>
      </c>
      <c r="F29" s="88">
        <v>0.34100000000000003</v>
      </c>
      <c r="G29" s="88">
        <v>0.35</v>
      </c>
      <c r="H29" s="88">
        <v>0.35899999999999999</v>
      </c>
      <c r="I29" s="88">
        <v>0.36899999999999999</v>
      </c>
      <c r="J29" s="88">
        <v>0.379</v>
      </c>
      <c r="K29" s="88">
        <v>0.39</v>
      </c>
      <c r="L29" s="88">
        <v>0.40100000000000002</v>
      </c>
      <c r="M29" s="88">
        <v>0.41199999999999998</v>
      </c>
      <c r="N29" s="88">
        <v>0.42399999999999999</v>
      </c>
      <c r="O29" s="88">
        <v>0.437</v>
      </c>
      <c r="P29" s="88">
        <v>0.45</v>
      </c>
      <c r="Q29" s="88">
        <v>0.46400000000000002</v>
      </c>
      <c r="R29" s="88">
        <v>0.47899999999999998</v>
      </c>
      <c r="S29" s="88">
        <v>0.49399999999999999</v>
      </c>
      <c r="T29" s="88">
        <v>0.51</v>
      </c>
      <c r="U29" s="88">
        <v>0.52700000000000002</v>
      </c>
      <c r="V29" s="88">
        <v>0.54500000000000004</v>
      </c>
      <c r="W29" s="88">
        <v>0.56399999999999995</v>
      </c>
      <c r="X29" s="88">
        <v>0.58399999999999996</v>
      </c>
      <c r="Y29" s="88">
        <v>0.60599999999999998</v>
      </c>
      <c r="Z29" s="88">
        <v>0.628</v>
      </c>
      <c r="AA29" s="88">
        <v>0.65200000000000002</v>
      </c>
      <c r="AB29" s="88">
        <v>0.67800000000000005</v>
      </c>
      <c r="AC29" s="88">
        <v>0.70499999999999996</v>
      </c>
      <c r="AD29" s="88">
        <v>0.73399999999999999</v>
      </c>
      <c r="AE29" s="88">
        <v>0.76500000000000001</v>
      </c>
      <c r="AF29" s="88">
        <v>0.79800000000000004</v>
      </c>
      <c r="AG29" s="88">
        <v>0.83399999999999996</v>
      </c>
      <c r="AH29" s="88">
        <v>0.873</v>
      </c>
      <c r="AI29" s="88">
        <v>0.91500000000000004</v>
      </c>
      <c r="AJ29" s="88">
        <v>0.96</v>
      </c>
      <c r="AK29" s="88"/>
    </row>
    <row r="30" spans="1:37" x14ac:dyDescent="0.25">
      <c r="A30" s="86">
        <v>3</v>
      </c>
      <c r="B30" s="88">
        <v>0.309</v>
      </c>
      <c r="C30" s="88">
        <v>0.317</v>
      </c>
      <c r="D30" s="88">
        <v>0.32500000000000001</v>
      </c>
      <c r="E30" s="88">
        <v>0.33300000000000002</v>
      </c>
      <c r="F30" s="88">
        <v>0.34200000000000003</v>
      </c>
      <c r="G30" s="88">
        <v>0.35099999999999998</v>
      </c>
      <c r="H30" s="88">
        <v>0.36</v>
      </c>
      <c r="I30" s="88">
        <v>0.37</v>
      </c>
      <c r="J30" s="88">
        <v>0.38</v>
      </c>
      <c r="K30" s="88">
        <v>0.39100000000000001</v>
      </c>
      <c r="L30" s="88">
        <v>0.40200000000000002</v>
      </c>
      <c r="M30" s="88">
        <v>0.41299999999999998</v>
      </c>
      <c r="N30" s="88">
        <v>0.42599999999999999</v>
      </c>
      <c r="O30" s="88">
        <v>0.438</v>
      </c>
      <c r="P30" s="88">
        <v>0.45100000000000001</v>
      </c>
      <c r="Q30" s="88">
        <v>0.46500000000000002</v>
      </c>
      <c r="R30" s="88">
        <v>0.48</v>
      </c>
      <c r="S30" s="88">
        <v>0.495</v>
      </c>
      <c r="T30" s="88">
        <v>0.51200000000000001</v>
      </c>
      <c r="U30" s="88">
        <v>0.52900000000000003</v>
      </c>
      <c r="V30" s="88">
        <v>0.54700000000000004</v>
      </c>
      <c r="W30" s="88">
        <v>0.56599999999999995</v>
      </c>
      <c r="X30" s="88">
        <v>0.58599999999999997</v>
      </c>
      <c r="Y30" s="88">
        <v>0.60699999999999998</v>
      </c>
      <c r="Z30" s="88">
        <v>0.63</v>
      </c>
      <c r="AA30" s="88">
        <v>0.65400000000000003</v>
      </c>
      <c r="AB30" s="88">
        <v>0.68</v>
      </c>
      <c r="AC30" s="88">
        <v>0.70699999999999996</v>
      </c>
      <c r="AD30" s="88">
        <v>0.73599999999999999</v>
      </c>
      <c r="AE30" s="88">
        <v>0.76800000000000002</v>
      </c>
      <c r="AF30" s="88">
        <v>0.80100000000000005</v>
      </c>
      <c r="AG30" s="88">
        <v>0.83699999999999997</v>
      </c>
      <c r="AH30" s="88">
        <v>0.876</v>
      </c>
      <c r="AI30" s="88">
        <v>0.91800000000000004</v>
      </c>
      <c r="AJ30" s="88">
        <v>0.96399999999999997</v>
      </c>
      <c r="AK30" s="88"/>
    </row>
    <row r="31" spans="1:37" x14ac:dyDescent="0.25">
      <c r="A31" s="86">
        <v>4</v>
      </c>
      <c r="B31" s="88">
        <v>0.31</v>
      </c>
      <c r="C31" s="88">
        <v>0.317</v>
      </c>
      <c r="D31" s="88">
        <v>0.32500000000000001</v>
      </c>
      <c r="E31" s="88">
        <v>0.33400000000000002</v>
      </c>
      <c r="F31" s="88">
        <v>0.34300000000000003</v>
      </c>
      <c r="G31" s="88">
        <v>0.35199999999999998</v>
      </c>
      <c r="H31" s="88">
        <v>0.36099999999999999</v>
      </c>
      <c r="I31" s="88">
        <v>0.371</v>
      </c>
      <c r="J31" s="88">
        <v>0.38100000000000001</v>
      </c>
      <c r="K31" s="88">
        <v>0.39200000000000002</v>
      </c>
      <c r="L31" s="88">
        <v>0.40300000000000002</v>
      </c>
      <c r="M31" s="88">
        <v>0.41399999999999998</v>
      </c>
      <c r="N31" s="88">
        <v>0.42699999999999999</v>
      </c>
      <c r="O31" s="88">
        <v>0.439</v>
      </c>
      <c r="P31" s="88">
        <v>0.45300000000000001</v>
      </c>
      <c r="Q31" s="88">
        <v>0.46700000000000003</v>
      </c>
      <c r="R31" s="88">
        <v>0.48099999999999998</v>
      </c>
      <c r="S31" s="88">
        <v>0.497</v>
      </c>
      <c r="T31" s="88">
        <v>0.51300000000000001</v>
      </c>
      <c r="U31" s="88">
        <v>0.53</v>
      </c>
      <c r="V31" s="88">
        <v>0.54800000000000004</v>
      </c>
      <c r="W31" s="88">
        <v>0.56799999999999995</v>
      </c>
      <c r="X31" s="88">
        <v>0.58799999999999997</v>
      </c>
      <c r="Y31" s="88">
        <v>0.60899999999999999</v>
      </c>
      <c r="Z31" s="88">
        <v>0.63200000000000001</v>
      </c>
      <c r="AA31" s="88">
        <v>0.65600000000000003</v>
      </c>
      <c r="AB31" s="88">
        <v>0.68200000000000005</v>
      </c>
      <c r="AC31" s="88">
        <v>0.71</v>
      </c>
      <c r="AD31" s="88">
        <v>0.73899999999999999</v>
      </c>
      <c r="AE31" s="88">
        <v>0.77</v>
      </c>
      <c r="AF31" s="88">
        <v>0.80400000000000005</v>
      </c>
      <c r="AG31" s="88">
        <v>0.84</v>
      </c>
      <c r="AH31" s="88">
        <v>0.88</v>
      </c>
      <c r="AI31" s="88">
        <v>0.92200000000000004</v>
      </c>
      <c r="AJ31" s="88">
        <v>0.96799999999999997</v>
      </c>
      <c r="AK31" s="88"/>
    </row>
    <row r="32" spans="1:37" x14ac:dyDescent="0.25">
      <c r="A32" s="86">
        <v>5</v>
      </c>
      <c r="B32" s="88">
        <v>0.31</v>
      </c>
      <c r="C32" s="88">
        <v>0.318</v>
      </c>
      <c r="D32" s="88">
        <v>0.32600000000000001</v>
      </c>
      <c r="E32" s="88">
        <v>0.33500000000000002</v>
      </c>
      <c r="F32" s="88">
        <v>0.34300000000000003</v>
      </c>
      <c r="G32" s="88">
        <v>0.35199999999999998</v>
      </c>
      <c r="H32" s="88">
        <v>0.36199999999999999</v>
      </c>
      <c r="I32" s="88">
        <v>0.372</v>
      </c>
      <c r="J32" s="88">
        <v>0.38200000000000001</v>
      </c>
      <c r="K32" s="88">
        <v>0.39300000000000002</v>
      </c>
      <c r="L32" s="88">
        <v>0.40400000000000003</v>
      </c>
      <c r="M32" s="88">
        <v>0.41499999999999998</v>
      </c>
      <c r="N32" s="88">
        <v>0.42799999999999999</v>
      </c>
      <c r="O32" s="88">
        <v>0.44</v>
      </c>
      <c r="P32" s="88">
        <v>0.45400000000000001</v>
      </c>
      <c r="Q32" s="88">
        <v>0.46800000000000003</v>
      </c>
      <c r="R32" s="88">
        <v>0.48299999999999998</v>
      </c>
      <c r="S32" s="88">
        <v>0.498</v>
      </c>
      <c r="T32" s="88">
        <v>0.51500000000000001</v>
      </c>
      <c r="U32" s="88">
        <v>0.53200000000000003</v>
      </c>
      <c r="V32" s="88">
        <v>0.55000000000000004</v>
      </c>
      <c r="W32" s="88">
        <v>0.56899999999999995</v>
      </c>
      <c r="X32" s="88">
        <v>0.59</v>
      </c>
      <c r="Y32" s="88">
        <v>0.61099999999999999</v>
      </c>
      <c r="Z32" s="88">
        <v>0.63400000000000001</v>
      </c>
      <c r="AA32" s="88">
        <v>0.65800000000000003</v>
      </c>
      <c r="AB32" s="88">
        <v>0.68400000000000005</v>
      </c>
      <c r="AC32" s="88">
        <v>0.71199999999999997</v>
      </c>
      <c r="AD32" s="88">
        <v>0.74099999999999999</v>
      </c>
      <c r="AE32" s="88">
        <v>0.77300000000000002</v>
      </c>
      <c r="AF32" s="88">
        <v>0.80700000000000005</v>
      </c>
      <c r="AG32" s="88">
        <v>0.84399999999999997</v>
      </c>
      <c r="AH32" s="88">
        <v>0.88300000000000001</v>
      </c>
      <c r="AI32" s="88">
        <v>0.92600000000000005</v>
      </c>
      <c r="AJ32" s="88">
        <v>0.97199999999999998</v>
      </c>
      <c r="AK32" s="88"/>
    </row>
    <row r="33" spans="1:37" x14ac:dyDescent="0.25">
      <c r="A33" s="86">
        <v>6</v>
      </c>
      <c r="B33" s="88">
        <v>0.311</v>
      </c>
      <c r="C33" s="88">
        <v>0.31900000000000001</v>
      </c>
      <c r="D33" s="88">
        <v>0.32700000000000001</v>
      </c>
      <c r="E33" s="88">
        <v>0.33500000000000002</v>
      </c>
      <c r="F33" s="88">
        <v>0.34399999999999997</v>
      </c>
      <c r="G33" s="88">
        <v>0.35299999999999998</v>
      </c>
      <c r="H33" s="88">
        <v>0.36299999999999999</v>
      </c>
      <c r="I33" s="88">
        <v>0.372</v>
      </c>
      <c r="J33" s="88">
        <v>0.38300000000000001</v>
      </c>
      <c r="K33" s="88">
        <v>0.39300000000000002</v>
      </c>
      <c r="L33" s="88">
        <v>0.40500000000000003</v>
      </c>
      <c r="M33" s="88">
        <v>0.41599999999999998</v>
      </c>
      <c r="N33" s="88">
        <v>0.42899999999999999</v>
      </c>
      <c r="O33" s="88">
        <v>0.441</v>
      </c>
      <c r="P33" s="88">
        <v>0.45500000000000002</v>
      </c>
      <c r="Q33" s="88">
        <v>0.46899999999999997</v>
      </c>
      <c r="R33" s="88">
        <v>0.48399999999999999</v>
      </c>
      <c r="S33" s="88">
        <v>0.499</v>
      </c>
      <c r="T33" s="88">
        <v>0.51600000000000001</v>
      </c>
      <c r="U33" s="88">
        <v>0.53300000000000003</v>
      </c>
      <c r="V33" s="88">
        <v>0.55200000000000005</v>
      </c>
      <c r="W33" s="88">
        <v>0.57099999999999995</v>
      </c>
      <c r="X33" s="88">
        <v>0.59099999999999997</v>
      </c>
      <c r="Y33" s="88">
        <v>0.61299999999999999</v>
      </c>
      <c r="Z33" s="88">
        <v>0.63600000000000001</v>
      </c>
      <c r="AA33" s="88">
        <v>0.66</v>
      </c>
      <c r="AB33" s="88">
        <v>0.68700000000000006</v>
      </c>
      <c r="AC33" s="88">
        <v>0.71399999999999997</v>
      </c>
      <c r="AD33" s="88">
        <v>0.74399999999999999</v>
      </c>
      <c r="AE33" s="88">
        <v>0.77600000000000002</v>
      </c>
      <c r="AF33" s="88">
        <v>0.81</v>
      </c>
      <c r="AG33" s="88">
        <v>0.84699999999999998</v>
      </c>
      <c r="AH33" s="88">
        <v>0.88700000000000001</v>
      </c>
      <c r="AI33" s="88">
        <v>0.92900000000000005</v>
      </c>
      <c r="AJ33" s="88">
        <v>0.97599999999999998</v>
      </c>
      <c r="AK33" s="88"/>
    </row>
    <row r="34" spans="1:37" x14ac:dyDescent="0.25">
      <c r="A34" s="86">
        <v>7</v>
      </c>
      <c r="B34" s="88">
        <v>0.312</v>
      </c>
      <c r="C34" s="88">
        <v>0.31900000000000001</v>
      </c>
      <c r="D34" s="88">
        <v>0.32800000000000001</v>
      </c>
      <c r="E34" s="88">
        <v>0.33600000000000002</v>
      </c>
      <c r="F34" s="88">
        <v>0.34499999999999997</v>
      </c>
      <c r="G34" s="88">
        <v>0.35399999999999998</v>
      </c>
      <c r="H34" s="88">
        <v>0.36299999999999999</v>
      </c>
      <c r="I34" s="88">
        <v>0.373</v>
      </c>
      <c r="J34" s="88">
        <v>0.38400000000000001</v>
      </c>
      <c r="K34" s="88">
        <v>0.39400000000000002</v>
      </c>
      <c r="L34" s="88">
        <v>0.40600000000000003</v>
      </c>
      <c r="M34" s="88">
        <v>0.41699999999999998</v>
      </c>
      <c r="N34" s="88">
        <v>0.43</v>
      </c>
      <c r="O34" s="88">
        <v>0.443</v>
      </c>
      <c r="P34" s="88">
        <v>0.45600000000000002</v>
      </c>
      <c r="Q34" s="88">
        <v>0.47</v>
      </c>
      <c r="R34" s="88">
        <v>0.48499999999999999</v>
      </c>
      <c r="S34" s="88">
        <v>0.501</v>
      </c>
      <c r="T34" s="88">
        <v>0.51700000000000002</v>
      </c>
      <c r="U34" s="88">
        <v>0.53500000000000003</v>
      </c>
      <c r="V34" s="88">
        <v>0.55300000000000005</v>
      </c>
      <c r="W34" s="88">
        <v>0.57199999999999995</v>
      </c>
      <c r="X34" s="88">
        <v>0.59299999999999997</v>
      </c>
      <c r="Y34" s="88">
        <v>0.61499999999999999</v>
      </c>
      <c r="Z34" s="88">
        <v>0.63800000000000001</v>
      </c>
      <c r="AA34" s="88">
        <v>0.66300000000000003</v>
      </c>
      <c r="AB34" s="88">
        <v>0.68899999999999995</v>
      </c>
      <c r="AC34" s="88">
        <v>0.71699999999999997</v>
      </c>
      <c r="AD34" s="88">
        <v>0.747</v>
      </c>
      <c r="AE34" s="88">
        <v>0.77900000000000003</v>
      </c>
      <c r="AF34" s="88">
        <v>0.81299999999999994</v>
      </c>
      <c r="AG34" s="88">
        <v>0.85</v>
      </c>
      <c r="AH34" s="88">
        <v>0.89</v>
      </c>
      <c r="AI34" s="88">
        <v>0.93300000000000005</v>
      </c>
      <c r="AJ34" s="88">
        <v>0.98</v>
      </c>
      <c r="AK34" s="88"/>
    </row>
    <row r="35" spans="1:37" x14ac:dyDescent="0.25">
      <c r="A35" s="86">
        <v>8</v>
      </c>
      <c r="B35" s="88">
        <v>0.312</v>
      </c>
      <c r="C35" s="88">
        <v>0.32</v>
      </c>
      <c r="D35" s="88">
        <v>0.32800000000000001</v>
      </c>
      <c r="E35" s="88">
        <v>0.33700000000000002</v>
      </c>
      <c r="F35" s="88">
        <v>0.34599999999999997</v>
      </c>
      <c r="G35" s="88">
        <v>0.35499999999999998</v>
      </c>
      <c r="H35" s="88">
        <v>0.36399999999999999</v>
      </c>
      <c r="I35" s="88">
        <v>0.374</v>
      </c>
      <c r="J35" s="88">
        <v>0.38400000000000001</v>
      </c>
      <c r="K35" s="88">
        <v>0.39500000000000002</v>
      </c>
      <c r="L35" s="88">
        <v>0.40699999999999997</v>
      </c>
      <c r="M35" s="88">
        <v>0.41799999999999998</v>
      </c>
      <c r="N35" s="88">
        <v>0.43099999999999999</v>
      </c>
      <c r="O35" s="88">
        <v>0.44400000000000001</v>
      </c>
      <c r="P35" s="88">
        <v>0.45700000000000002</v>
      </c>
      <c r="Q35" s="88">
        <v>0.47099999999999997</v>
      </c>
      <c r="R35" s="88">
        <v>0.48599999999999999</v>
      </c>
      <c r="S35" s="88">
        <v>0.502</v>
      </c>
      <c r="T35" s="88">
        <v>0.51900000000000002</v>
      </c>
      <c r="U35" s="88">
        <v>0.53600000000000003</v>
      </c>
      <c r="V35" s="88">
        <v>0.55500000000000005</v>
      </c>
      <c r="W35" s="88">
        <v>0.57399999999999995</v>
      </c>
      <c r="X35" s="88">
        <v>0.59499999999999997</v>
      </c>
      <c r="Y35" s="88">
        <v>0.61699999999999999</v>
      </c>
      <c r="Z35" s="88">
        <v>0.64</v>
      </c>
      <c r="AA35" s="88">
        <v>0.66500000000000004</v>
      </c>
      <c r="AB35" s="88">
        <v>0.69099999999999995</v>
      </c>
      <c r="AC35" s="88">
        <v>0.71899999999999997</v>
      </c>
      <c r="AD35" s="88">
        <v>0.749</v>
      </c>
      <c r="AE35" s="88">
        <v>0.78100000000000003</v>
      </c>
      <c r="AF35" s="88">
        <v>0.81599999999999995</v>
      </c>
      <c r="AG35" s="88">
        <v>0.85299999999999998</v>
      </c>
      <c r="AH35" s="88">
        <v>0.89300000000000002</v>
      </c>
      <c r="AI35" s="88">
        <v>0.93700000000000006</v>
      </c>
      <c r="AJ35" s="88">
        <v>0.98399999999999999</v>
      </c>
      <c r="AK35" s="88"/>
    </row>
    <row r="36" spans="1:37" x14ac:dyDescent="0.25">
      <c r="A36" s="86">
        <v>9</v>
      </c>
      <c r="B36" s="88">
        <v>0.313</v>
      </c>
      <c r="C36" s="88">
        <v>0.32100000000000001</v>
      </c>
      <c r="D36" s="88">
        <v>0.32900000000000001</v>
      </c>
      <c r="E36" s="88">
        <v>0.33700000000000002</v>
      </c>
      <c r="F36" s="88">
        <v>0.34599999999999997</v>
      </c>
      <c r="G36" s="88">
        <v>0.35499999999999998</v>
      </c>
      <c r="H36" s="88">
        <v>0.36499999999999999</v>
      </c>
      <c r="I36" s="88">
        <v>0.375</v>
      </c>
      <c r="J36" s="88">
        <v>0.38500000000000001</v>
      </c>
      <c r="K36" s="88">
        <v>0.39600000000000002</v>
      </c>
      <c r="L36" s="88">
        <v>0.40799999999999997</v>
      </c>
      <c r="M36" s="88">
        <v>0.41899999999999998</v>
      </c>
      <c r="N36" s="88">
        <v>0.432</v>
      </c>
      <c r="O36" s="88">
        <v>0.44500000000000001</v>
      </c>
      <c r="P36" s="88">
        <v>0.45800000000000002</v>
      </c>
      <c r="Q36" s="88">
        <v>0.47299999999999998</v>
      </c>
      <c r="R36" s="88">
        <v>0.48799999999999999</v>
      </c>
      <c r="S36" s="88">
        <v>0.503</v>
      </c>
      <c r="T36" s="88">
        <v>0.52</v>
      </c>
      <c r="U36" s="88">
        <v>0.53800000000000003</v>
      </c>
      <c r="V36" s="88">
        <v>0.55600000000000005</v>
      </c>
      <c r="W36" s="88">
        <v>0.57599999999999996</v>
      </c>
      <c r="X36" s="88">
        <v>0.59699999999999998</v>
      </c>
      <c r="Y36" s="88">
        <v>0.61899999999999999</v>
      </c>
      <c r="Z36" s="88">
        <v>0.64200000000000002</v>
      </c>
      <c r="AA36" s="88">
        <v>0.66700000000000004</v>
      </c>
      <c r="AB36" s="88">
        <v>0.69299999999999995</v>
      </c>
      <c r="AC36" s="88">
        <v>0.72099999999999997</v>
      </c>
      <c r="AD36" s="88">
        <v>0.752</v>
      </c>
      <c r="AE36" s="88">
        <v>0.78400000000000003</v>
      </c>
      <c r="AF36" s="88">
        <v>0.81899999999999995</v>
      </c>
      <c r="AG36" s="88">
        <v>0.85599999999999998</v>
      </c>
      <c r="AH36" s="88">
        <v>0.89700000000000002</v>
      </c>
      <c r="AI36" s="88">
        <v>0.94099999999999995</v>
      </c>
      <c r="AJ36" s="88">
        <v>0.98799999999999999</v>
      </c>
      <c r="AK36" s="88"/>
    </row>
    <row r="37" spans="1:37" x14ac:dyDescent="0.25">
      <c r="A37" s="86">
        <v>10</v>
      </c>
      <c r="B37" s="88">
        <v>0.314</v>
      </c>
      <c r="C37" s="88">
        <v>0.32100000000000001</v>
      </c>
      <c r="D37" s="88">
        <v>0.33</v>
      </c>
      <c r="E37" s="88">
        <v>0.33800000000000002</v>
      </c>
      <c r="F37" s="88">
        <v>0.34699999999999998</v>
      </c>
      <c r="G37" s="88">
        <v>0.35599999999999998</v>
      </c>
      <c r="H37" s="88">
        <v>0.36599999999999999</v>
      </c>
      <c r="I37" s="88">
        <v>0.376</v>
      </c>
      <c r="J37" s="88">
        <v>0.38600000000000001</v>
      </c>
      <c r="K37" s="88">
        <v>0.39700000000000002</v>
      </c>
      <c r="L37" s="88">
        <v>0.40799999999999997</v>
      </c>
      <c r="M37" s="88">
        <v>0.42</v>
      </c>
      <c r="N37" s="88">
        <v>0.433</v>
      </c>
      <c r="O37" s="88">
        <v>0.44600000000000001</v>
      </c>
      <c r="P37" s="88">
        <v>0.46</v>
      </c>
      <c r="Q37" s="88">
        <v>0.47399999999999998</v>
      </c>
      <c r="R37" s="88">
        <v>0.48899999999999999</v>
      </c>
      <c r="S37" s="88">
        <v>0.505</v>
      </c>
      <c r="T37" s="88">
        <v>0.52200000000000002</v>
      </c>
      <c r="U37" s="88">
        <v>0.53900000000000003</v>
      </c>
      <c r="V37" s="88">
        <v>0.55800000000000005</v>
      </c>
      <c r="W37" s="88">
        <v>0.57699999999999996</v>
      </c>
      <c r="X37" s="88">
        <v>0.59799999999999998</v>
      </c>
      <c r="Y37" s="88">
        <v>0.62</v>
      </c>
      <c r="Z37" s="88">
        <v>0.64400000000000002</v>
      </c>
      <c r="AA37" s="88">
        <v>0.66900000000000004</v>
      </c>
      <c r="AB37" s="88">
        <v>0.69499999999999995</v>
      </c>
      <c r="AC37" s="88">
        <v>0.72399999999999998</v>
      </c>
      <c r="AD37" s="88">
        <v>0.754</v>
      </c>
      <c r="AE37" s="88">
        <v>0.78700000000000003</v>
      </c>
      <c r="AF37" s="88">
        <v>0.82199999999999995</v>
      </c>
      <c r="AG37" s="88">
        <v>0.86</v>
      </c>
      <c r="AH37" s="88">
        <v>0.9</v>
      </c>
      <c r="AI37" s="88">
        <v>0.94399999999999995</v>
      </c>
      <c r="AJ37" s="88">
        <v>0.99199999999999999</v>
      </c>
      <c r="AK37" s="88"/>
    </row>
    <row r="38" spans="1:37" x14ac:dyDescent="0.25">
      <c r="A38" s="86">
        <v>11</v>
      </c>
      <c r="B38" s="88">
        <v>0.314</v>
      </c>
      <c r="C38" s="88">
        <v>0.32200000000000001</v>
      </c>
      <c r="D38" s="88">
        <v>0.33</v>
      </c>
      <c r="E38" s="88">
        <v>0.33900000000000002</v>
      </c>
      <c r="F38" s="88">
        <v>0.34799999999999998</v>
      </c>
      <c r="G38" s="88">
        <v>0.35699999999999998</v>
      </c>
      <c r="H38" s="88">
        <v>0.36699999999999999</v>
      </c>
      <c r="I38" s="88">
        <v>0.377</v>
      </c>
      <c r="J38" s="88">
        <v>0.38700000000000001</v>
      </c>
      <c r="K38" s="88">
        <v>0.39800000000000002</v>
      </c>
      <c r="L38" s="88">
        <v>0.40899999999999997</v>
      </c>
      <c r="M38" s="88">
        <v>0.42099999999999999</v>
      </c>
      <c r="N38" s="88">
        <v>0.434</v>
      </c>
      <c r="O38" s="88">
        <v>0.44700000000000001</v>
      </c>
      <c r="P38" s="88">
        <v>0.46100000000000002</v>
      </c>
      <c r="Q38" s="88">
        <v>0.47499999999999998</v>
      </c>
      <c r="R38" s="88">
        <v>0.49</v>
      </c>
      <c r="S38" s="88">
        <v>0.50600000000000001</v>
      </c>
      <c r="T38" s="88">
        <v>0.52300000000000002</v>
      </c>
      <c r="U38" s="88">
        <v>0.54100000000000004</v>
      </c>
      <c r="V38" s="88">
        <v>0.55900000000000005</v>
      </c>
      <c r="W38" s="88">
        <v>0.57899999999999996</v>
      </c>
      <c r="X38" s="88">
        <v>0.6</v>
      </c>
      <c r="Y38" s="88">
        <v>0.622</v>
      </c>
      <c r="Z38" s="88">
        <v>0.64600000000000002</v>
      </c>
      <c r="AA38" s="88">
        <v>0.67100000000000004</v>
      </c>
      <c r="AB38" s="88">
        <v>0.69799999999999995</v>
      </c>
      <c r="AC38" s="88">
        <v>0.72599999999999998</v>
      </c>
      <c r="AD38" s="88">
        <v>0.75700000000000001</v>
      </c>
      <c r="AE38" s="88">
        <v>0.79</v>
      </c>
      <c r="AF38" s="88">
        <v>0.82499999999999996</v>
      </c>
      <c r="AG38" s="88">
        <v>0.86299999999999999</v>
      </c>
      <c r="AH38" s="88">
        <v>0.90400000000000003</v>
      </c>
      <c r="AI38" s="88">
        <v>0.94799999999999995</v>
      </c>
      <c r="AJ38" s="88">
        <v>0.996</v>
      </c>
      <c r="AK38" s="88"/>
    </row>
    <row r="44" spans="1:37" ht="39.65" customHeight="1" x14ac:dyDescent="0.25"/>
    <row r="46" spans="1:37" ht="27.65" customHeight="1" x14ac:dyDescent="0.25"/>
  </sheetData>
  <sheetProtection algorithmName="SHA-512" hashValue="MAzn+vl6I/3ttXLNEao1/flTqI7XQ4uJ9vi6PZCA8dCkEasyHVeQJtKIsncBYrXiWKVz3ZSfTct83YfvDXbOGA==" saltValue="t428zImj6xnAHM2p5c3JTA==" spinCount="100000" sheet="1" objects="1" scenarios="1"/>
  <conditionalFormatting sqref="A6:A21">
    <cfRule type="expression" dxfId="173" priority="9" stopIfTrue="1">
      <formula>MOD(ROW(),2)=0</formula>
    </cfRule>
    <cfRule type="expression" dxfId="172" priority="10" stopIfTrue="1">
      <formula>MOD(ROW(),2)&lt;&gt;0</formula>
    </cfRule>
  </conditionalFormatting>
  <conditionalFormatting sqref="A26:A38">
    <cfRule type="expression" dxfId="171" priority="21" stopIfTrue="1">
      <formula>MOD(ROW(),2)=0</formula>
    </cfRule>
    <cfRule type="expression" dxfId="170" priority="22" stopIfTrue="1">
      <formula>MOD(ROW(),2)&lt;&gt;0</formula>
    </cfRule>
  </conditionalFormatting>
  <conditionalFormatting sqref="B6:AK21">
    <cfRule type="expression" dxfId="169" priority="1" stopIfTrue="1">
      <formula>MOD(ROW(),2)=0</formula>
    </cfRule>
    <cfRule type="expression" dxfId="168" priority="2" stopIfTrue="1">
      <formula>MOD(ROW(),2)&lt;&gt;0</formula>
    </cfRule>
  </conditionalFormatting>
  <conditionalFormatting sqref="B26:AK38">
    <cfRule type="expression" dxfId="167" priority="23" stopIfTrue="1">
      <formula>MOD(ROW(),2)=0</formula>
    </cfRule>
    <cfRule type="expression" dxfId="166" priority="24"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E00-000000000000}">
  <sheetPr codeName="Sheet112"/>
  <dimension ref="A1:L46"/>
  <sheetViews>
    <sheetView showGridLines="0" zoomScale="85" zoomScaleNormal="85" workbookViewId="0">
      <selection activeCell="F25" sqref="F25"/>
    </sheetView>
  </sheetViews>
  <sheetFormatPr defaultColWidth="10" defaultRowHeight="12.5" x14ac:dyDescent="0.25"/>
  <cols>
    <col min="1" max="1" width="31.54296875" style="27" customWidth="1"/>
    <col min="2" max="2" width="22.54296875" style="27" customWidth="1"/>
    <col min="3" max="3" width="10.1796875" style="27" customWidth="1"/>
    <col min="4" max="4" width="10" style="27" customWidth="1"/>
    <col min="5" max="16384" width="10" style="27"/>
  </cols>
  <sheetData>
    <row r="1" spans="1:12" ht="20" x14ac:dyDescent="0.4">
      <c r="A1" s="39" t="s">
        <v>0</v>
      </c>
      <c r="B1" s="40"/>
      <c r="C1" s="40"/>
      <c r="D1" s="40"/>
      <c r="E1" s="40"/>
      <c r="F1" s="40"/>
      <c r="G1" s="40"/>
      <c r="H1" s="40"/>
      <c r="I1" s="40"/>
      <c r="L1" s="84"/>
    </row>
    <row r="2" spans="1:12" ht="15.5" x14ac:dyDescent="0.35">
      <c r="A2" s="83" t="str">
        <f>'[6]Purpose of spreadsheet'!A2</f>
        <v>Police_EW - Scheme Pays factors</v>
      </c>
      <c r="B2" s="42"/>
      <c r="C2" s="42"/>
      <c r="D2" s="42"/>
      <c r="E2" s="42"/>
      <c r="F2" s="42"/>
      <c r="G2" s="42"/>
      <c r="H2" s="42"/>
      <c r="I2" s="42"/>
    </row>
    <row r="3" spans="1:12" ht="15.5" x14ac:dyDescent="0.35">
      <c r="A3" s="43" t="str">
        <f>TABLE_FACTOR_TYPE_1&amp;" - x-"&amp;TABLE_SERIES_NUMBER_1</f>
        <v>Scheme pays LTA - x-609</v>
      </c>
      <c r="B3" s="42"/>
      <c r="C3" s="42"/>
      <c r="D3" s="42"/>
      <c r="E3" s="42"/>
      <c r="F3" s="42"/>
      <c r="G3" s="42"/>
      <c r="H3" s="42"/>
      <c r="I3" s="42"/>
    </row>
    <row r="6" spans="1:12" ht="13" x14ac:dyDescent="0.3">
      <c r="A6" s="78" t="s">
        <v>610</v>
      </c>
      <c r="B6" s="73" t="s">
        <v>611</v>
      </c>
      <c r="C6" s="73"/>
    </row>
    <row r="7" spans="1:12" x14ac:dyDescent="0.25">
      <c r="A7" s="79" t="s">
        <v>274</v>
      </c>
      <c r="B7" s="74" t="s">
        <v>72</v>
      </c>
      <c r="C7" s="74"/>
    </row>
    <row r="8" spans="1:12" x14ac:dyDescent="0.25">
      <c r="A8" s="79" t="s">
        <v>275</v>
      </c>
      <c r="B8" s="74">
        <v>1987</v>
      </c>
      <c r="C8" s="74"/>
    </row>
    <row r="9" spans="1:12" ht="16.25" customHeight="1" x14ac:dyDescent="0.25">
      <c r="A9" s="79" t="s">
        <v>276</v>
      </c>
      <c r="B9" s="74" t="s">
        <v>543</v>
      </c>
      <c r="C9" s="74"/>
    </row>
    <row r="10" spans="1:12" ht="40.5" customHeight="1" x14ac:dyDescent="0.25">
      <c r="A10" s="79" t="s">
        <v>6</v>
      </c>
      <c r="B10" s="74" t="s">
        <v>544</v>
      </c>
      <c r="C10" s="74"/>
    </row>
    <row r="11" spans="1:12" x14ac:dyDescent="0.25">
      <c r="A11" s="79" t="s">
        <v>277</v>
      </c>
      <c r="B11" s="74" t="s">
        <v>424</v>
      </c>
      <c r="C11" s="74"/>
    </row>
    <row r="12" spans="1:12" x14ac:dyDescent="0.25">
      <c r="A12" s="79" t="s">
        <v>278</v>
      </c>
      <c r="B12" s="74" t="s">
        <v>291</v>
      </c>
      <c r="C12" s="74"/>
    </row>
    <row r="13" spans="1:12" x14ac:dyDescent="0.25">
      <c r="A13" s="79" t="s">
        <v>618</v>
      </c>
      <c r="B13" s="74">
        <v>2</v>
      </c>
      <c r="C13" s="74"/>
    </row>
    <row r="14" spans="1:12" x14ac:dyDescent="0.25">
      <c r="A14" s="79" t="s">
        <v>280</v>
      </c>
      <c r="B14" s="74">
        <v>609</v>
      </c>
      <c r="C14" s="74"/>
    </row>
    <row r="15" spans="1:12" x14ac:dyDescent="0.25">
      <c r="A15" s="79" t="s">
        <v>621</v>
      </c>
      <c r="B15" s="74">
        <v>609</v>
      </c>
      <c r="C15" s="74"/>
    </row>
    <row r="16" spans="1:12" x14ac:dyDescent="0.25">
      <c r="A16" s="79" t="s">
        <v>282</v>
      </c>
      <c r="B16" s="74" t="s">
        <v>546</v>
      </c>
      <c r="C16" s="74"/>
    </row>
    <row r="17" spans="1:3" ht="64.5" customHeight="1" x14ac:dyDescent="0.25">
      <c r="A17" s="79" t="s">
        <v>693</v>
      </c>
      <c r="B17" s="180"/>
      <c r="C17" s="180"/>
    </row>
    <row r="18" spans="1:3" x14ac:dyDescent="0.25">
      <c r="A18" s="79" t="s">
        <v>284</v>
      </c>
      <c r="B18" s="181">
        <v>45135</v>
      </c>
      <c r="C18" s="181"/>
    </row>
    <row r="19" spans="1:3" x14ac:dyDescent="0.25">
      <c r="A19" s="79" t="s">
        <v>285</v>
      </c>
      <c r="B19" s="181">
        <v>45135</v>
      </c>
      <c r="C19" s="181"/>
    </row>
    <row r="20" spans="1:3" x14ac:dyDescent="0.25">
      <c r="A20" s="79" t="s">
        <v>286</v>
      </c>
      <c r="B20" s="74" t="s">
        <v>547</v>
      </c>
      <c r="C20" s="74"/>
    </row>
    <row r="21" spans="1:3" x14ac:dyDescent="0.25">
      <c r="A21" s="79" t="s">
        <v>287</v>
      </c>
      <c r="B21" s="74" t="s">
        <v>295</v>
      </c>
      <c r="C21" s="74"/>
    </row>
    <row r="23" spans="1:3" x14ac:dyDescent="0.25">
      <c r="B23" s="84" t="str">
        <f>HYPERLINK("#'Factor List'!A1","Back to Factor List")</f>
        <v>Back to Factor List</v>
      </c>
    </row>
    <row r="24" spans="1:3" x14ac:dyDescent="0.25">
      <c r="B24" s="84" t="str">
        <f>HYPERLINK("#'Assumptions'!A1","Assumptions")</f>
        <v>Assumptions</v>
      </c>
    </row>
    <row r="46" ht="27.65" customHeight="1" x14ac:dyDescent="0.25"/>
  </sheetData>
  <sheetProtection algorithmName="SHA-512" hashValue="FyjqkerjezTpkWiSRYcQtcmyDDzpgRln/o3ju6470j+1eLdn8l6v+aqAEAM3cpXbxxIcR9DPmH5rVYzYEzRN6g==" saltValue="ripGfJju4Ww/Ant/cglXPg==" spinCount="100000" sheet="1" objects="1" scenarios="1"/>
  <conditionalFormatting sqref="A6:A21">
    <cfRule type="expression" dxfId="165" priority="9" stopIfTrue="1">
      <formula>MOD(ROW(),2)=0</formula>
    </cfRule>
    <cfRule type="expression" dxfId="164" priority="10" stopIfTrue="1">
      <formula>MOD(ROW(),2)&lt;&gt;0</formula>
    </cfRule>
  </conditionalFormatting>
  <conditionalFormatting sqref="B6:C21">
    <cfRule type="expression" dxfId="163" priority="1" stopIfTrue="1">
      <formula>MOD(ROW(),2)=0</formula>
    </cfRule>
    <cfRule type="expression" dxfId="162" priority="2"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F00-000000000000}">
  <sheetPr codeName="Sheet113"/>
  <dimension ref="A1:L24"/>
  <sheetViews>
    <sheetView showGridLines="0" zoomScale="85" zoomScaleNormal="85" workbookViewId="0">
      <selection activeCell="F25" sqref="F25"/>
    </sheetView>
  </sheetViews>
  <sheetFormatPr defaultColWidth="10" defaultRowHeight="12.5" x14ac:dyDescent="0.25"/>
  <cols>
    <col min="1" max="1" width="31.54296875" style="27" customWidth="1"/>
    <col min="2" max="2" width="22.54296875" style="27" customWidth="1"/>
    <col min="3" max="3" width="10.1796875" style="27" customWidth="1"/>
    <col min="4" max="4" width="10" style="27" customWidth="1"/>
    <col min="5" max="16384" width="10" style="27"/>
  </cols>
  <sheetData>
    <row r="1" spans="1:12" ht="20" x14ac:dyDescent="0.4">
      <c r="A1" s="39" t="s">
        <v>0</v>
      </c>
      <c r="B1" s="40"/>
      <c r="C1" s="40"/>
      <c r="D1" s="40"/>
      <c r="E1" s="40"/>
      <c r="F1" s="40"/>
      <c r="G1" s="40"/>
      <c r="H1" s="40"/>
      <c r="I1" s="40"/>
      <c r="L1" s="84"/>
    </row>
    <row r="2" spans="1:12" ht="15.5" x14ac:dyDescent="0.35">
      <c r="A2" s="83" t="str">
        <f>'[6]Purpose of spreadsheet'!A2</f>
        <v>Police_EW - Scheme Pays factors</v>
      </c>
      <c r="B2" s="42"/>
      <c r="C2" s="42"/>
      <c r="D2" s="42"/>
      <c r="E2" s="42"/>
      <c r="F2" s="42"/>
      <c r="G2" s="42"/>
      <c r="H2" s="42"/>
      <c r="I2" s="42"/>
    </row>
    <row r="3" spans="1:12" ht="15.5" x14ac:dyDescent="0.35">
      <c r="A3" s="43" t="str">
        <f>TABLE_FACTOR_TYPE_1&amp;" - x-"&amp;TABLE_SERIES_NUMBER_1</f>
        <v>Scheme pays LTA - x-610</v>
      </c>
      <c r="B3" s="42"/>
      <c r="C3" s="42"/>
      <c r="D3" s="42"/>
      <c r="E3" s="42"/>
      <c r="F3" s="42"/>
      <c r="G3" s="42"/>
      <c r="H3" s="42"/>
      <c r="I3" s="42"/>
    </row>
    <row r="6" spans="1:12" ht="13" x14ac:dyDescent="0.3">
      <c r="A6" s="78" t="s">
        <v>610</v>
      </c>
      <c r="B6" s="73" t="s">
        <v>611</v>
      </c>
      <c r="C6" s="73"/>
    </row>
    <row r="7" spans="1:12" x14ac:dyDescent="0.25">
      <c r="A7" s="79" t="s">
        <v>274</v>
      </c>
      <c r="B7" s="74" t="s">
        <v>72</v>
      </c>
      <c r="C7" s="74"/>
    </row>
    <row r="8" spans="1:12" x14ac:dyDescent="0.25">
      <c r="A8" s="79" t="s">
        <v>275</v>
      </c>
      <c r="B8" s="74">
        <v>1987</v>
      </c>
      <c r="C8" s="74"/>
    </row>
    <row r="9" spans="1:12" ht="19.25" customHeight="1" x14ac:dyDescent="0.25">
      <c r="A9" s="79" t="s">
        <v>276</v>
      </c>
      <c r="B9" s="74" t="s">
        <v>543</v>
      </c>
      <c r="C9" s="74"/>
    </row>
    <row r="10" spans="1:12" ht="37.5" customHeight="1" x14ac:dyDescent="0.25">
      <c r="A10" s="79" t="s">
        <v>6</v>
      </c>
      <c r="B10" s="74" t="s">
        <v>548</v>
      </c>
      <c r="C10" s="74"/>
    </row>
    <row r="11" spans="1:12" x14ac:dyDescent="0.25">
      <c r="A11" s="79" t="s">
        <v>277</v>
      </c>
      <c r="B11" s="74" t="s">
        <v>424</v>
      </c>
      <c r="C11" s="74"/>
    </row>
    <row r="12" spans="1:12" x14ac:dyDescent="0.25">
      <c r="A12" s="79" t="s">
        <v>278</v>
      </c>
      <c r="B12" s="74" t="s">
        <v>291</v>
      </c>
      <c r="C12" s="74"/>
    </row>
    <row r="13" spans="1:12" x14ac:dyDescent="0.25">
      <c r="A13" s="79" t="s">
        <v>618</v>
      </c>
      <c r="B13" s="74">
        <v>2</v>
      </c>
      <c r="C13" s="74"/>
    </row>
    <row r="14" spans="1:12" x14ac:dyDescent="0.25">
      <c r="A14" s="79" t="s">
        <v>280</v>
      </c>
      <c r="B14" s="74">
        <v>610</v>
      </c>
      <c r="C14" s="74"/>
    </row>
    <row r="15" spans="1:12" x14ac:dyDescent="0.25">
      <c r="A15" s="79" t="s">
        <v>621</v>
      </c>
      <c r="B15" s="74">
        <v>610</v>
      </c>
      <c r="C15" s="74"/>
    </row>
    <row r="16" spans="1:12" x14ac:dyDescent="0.25">
      <c r="A16" s="79" t="s">
        <v>282</v>
      </c>
      <c r="B16" s="74" t="s">
        <v>550</v>
      </c>
      <c r="C16" s="74"/>
    </row>
    <row r="17" spans="1:3" ht="72" customHeight="1" x14ac:dyDescent="0.25">
      <c r="A17" s="79" t="s">
        <v>693</v>
      </c>
      <c r="B17" s="180"/>
      <c r="C17" s="180"/>
    </row>
    <row r="18" spans="1:3" x14ac:dyDescent="0.25">
      <c r="A18" s="79" t="s">
        <v>284</v>
      </c>
      <c r="B18" s="181">
        <v>45135</v>
      </c>
      <c r="C18" s="181"/>
    </row>
    <row r="19" spans="1:3" x14ac:dyDescent="0.25">
      <c r="A19" s="79" t="s">
        <v>285</v>
      </c>
      <c r="B19" s="181">
        <v>45135</v>
      </c>
      <c r="C19" s="181"/>
    </row>
    <row r="20" spans="1:3" x14ac:dyDescent="0.25">
      <c r="A20" s="79" t="s">
        <v>286</v>
      </c>
      <c r="B20" s="74" t="s">
        <v>547</v>
      </c>
      <c r="C20" s="74"/>
    </row>
    <row r="21" spans="1:3" x14ac:dyDescent="0.25">
      <c r="A21" s="79" t="s">
        <v>287</v>
      </c>
      <c r="B21" s="74" t="s">
        <v>295</v>
      </c>
      <c r="C21" s="74"/>
    </row>
    <row r="23" spans="1:3" x14ac:dyDescent="0.25">
      <c r="B23" s="84" t="str">
        <f>HYPERLINK("#'Factor List'!A1","Back to Factor List")</f>
        <v>Back to Factor List</v>
      </c>
    </row>
    <row r="24" spans="1:3" x14ac:dyDescent="0.25">
      <c r="B24" s="84" t="str">
        <f>HYPERLINK("#'Assumptions'!A1","Assumptions")</f>
        <v>Assumptions</v>
      </c>
    </row>
  </sheetData>
  <sheetProtection algorithmName="SHA-512" hashValue="hxDDroKXcGaJcNXiNdD8+NENFyO36Cm0o29FtmVOMiIWuFMjWHUk5rxckkR3o355VhlprJWPWSo3imzYQOFsvw==" saltValue="d5v5/C7sIhEEvSvEwEbKSw==" spinCount="100000" sheet="1" objects="1" scenarios="1"/>
  <conditionalFormatting sqref="A6:A21">
    <cfRule type="expression" dxfId="161" priority="9" stopIfTrue="1">
      <formula>MOD(ROW(),2)=0</formula>
    </cfRule>
    <cfRule type="expression" dxfId="160" priority="10" stopIfTrue="1">
      <formula>MOD(ROW(),2)&lt;&gt;0</formula>
    </cfRule>
  </conditionalFormatting>
  <conditionalFormatting sqref="B6:C21">
    <cfRule type="expression" dxfId="159" priority="1" stopIfTrue="1">
      <formula>MOD(ROW(),2)=0</formula>
    </cfRule>
    <cfRule type="expression" dxfId="158" priority="2"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9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000-000000000000}">
  <sheetPr codeName="Sheet114"/>
  <dimension ref="A1:L24"/>
  <sheetViews>
    <sheetView showGridLines="0" zoomScale="85" zoomScaleNormal="85" workbookViewId="0">
      <selection activeCell="F25" sqref="F25"/>
    </sheetView>
  </sheetViews>
  <sheetFormatPr defaultColWidth="10" defaultRowHeight="12.5" x14ac:dyDescent="0.25"/>
  <cols>
    <col min="1" max="1" width="31.54296875" style="27" customWidth="1"/>
    <col min="2" max="2" width="22.54296875" style="27" customWidth="1"/>
    <col min="3" max="3" width="10.1796875" style="27" customWidth="1"/>
    <col min="4" max="4" width="10" style="27" customWidth="1"/>
    <col min="5" max="16384" width="10" style="27"/>
  </cols>
  <sheetData>
    <row r="1" spans="1:12" ht="20" x14ac:dyDescent="0.4">
      <c r="A1" s="39" t="s">
        <v>0</v>
      </c>
      <c r="B1" s="40"/>
      <c r="C1" s="40"/>
      <c r="D1" s="40"/>
      <c r="E1" s="40"/>
      <c r="F1" s="40"/>
      <c r="G1" s="40"/>
      <c r="H1" s="40"/>
      <c r="I1" s="40"/>
      <c r="L1" s="84"/>
    </row>
    <row r="2" spans="1:12" ht="15.5" x14ac:dyDescent="0.35">
      <c r="A2" s="83" t="str">
        <f>'[6]Purpose of spreadsheet'!A2</f>
        <v>Police_EW - Scheme Pays factors</v>
      </c>
      <c r="B2" s="42"/>
      <c r="C2" s="42"/>
      <c r="D2" s="42"/>
      <c r="E2" s="42"/>
      <c r="F2" s="42"/>
      <c r="G2" s="42"/>
      <c r="H2" s="42"/>
      <c r="I2" s="42"/>
    </row>
    <row r="3" spans="1:12" ht="15.5" x14ac:dyDescent="0.35">
      <c r="A3" s="43" t="str">
        <f>TABLE_FACTOR_TYPE_1&amp;" - x-"&amp;TABLE_SERIES_NUMBER_1</f>
        <v>Scheme pays LTA - x-611</v>
      </c>
      <c r="B3" s="42"/>
      <c r="C3" s="42"/>
      <c r="D3" s="42"/>
      <c r="E3" s="42"/>
      <c r="F3" s="42"/>
      <c r="G3" s="42"/>
      <c r="H3" s="42"/>
      <c r="I3" s="42"/>
    </row>
    <row r="6" spans="1:12" ht="13" x14ac:dyDescent="0.3">
      <c r="A6" s="78" t="s">
        <v>610</v>
      </c>
      <c r="B6" s="73" t="s">
        <v>611</v>
      </c>
      <c r="C6" s="73"/>
    </row>
    <row r="7" spans="1:12" x14ac:dyDescent="0.25">
      <c r="A7" s="79" t="s">
        <v>274</v>
      </c>
      <c r="B7" s="74" t="s">
        <v>72</v>
      </c>
      <c r="C7" s="74"/>
    </row>
    <row r="8" spans="1:12" x14ac:dyDescent="0.25">
      <c r="A8" s="79" t="s">
        <v>275</v>
      </c>
      <c r="B8" s="74">
        <v>2006</v>
      </c>
      <c r="C8" s="74"/>
    </row>
    <row r="9" spans="1:12" ht="13.5" customHeight="1" x14ac:dyDescent="0.25">
      <c r="A9" s="79" t="s">
        <v>276</v>
      </c>
      <c r="B9" s="74" t="s">
        <v>543</v>
      </c>
      <c r="C9" s="74"/>
    </row>
    <row r="10" spans="1:12" ht="49.5" customHeight="1" x14ac:dyDescent="0.25">
      <c r="A10" s="79" t="s">
        <v>6</v>
      </c>
      <c r="B10" s="74" t="s">
        <v>551</v>
      </c>
      <c r="C10" s="74"/>
    </row>
    <row r="11" spans="1:12" x14ac:dyDescent="0.25">
      <c r="A11" s="79" t="s">
        <v>277</v>
      </c>
      <c r="B11" s="74" t="s">
        <v>424</v>
      </c>
      <c r="C11" s="74"/>
    </row>
    <row r="12" spans="1:12" x14ac:dyDescent="0.25">
      <c r="A12" s="79" t="s">
        <v>278</v>
      </c>
      <c r="B12" s="74" t="s">
        <v>291</v>
      </c>
      <c r="C12" s="74"/>
    </row>
    <row r="13" spans="1:12" x14ac:dyDescent="0.25">
      <c r="A13" s="79" t="s">
        <v>618</v>
      </c>
      <c r="B13" s="74">
        <v>1</v>
      </c>
      <c r="C13" s="74"/>
    </row>
    <row r="14" spans="1:12" x14ac:dyDescent="0.25">
      <c r="A14" s="79" t="s">
        <v>280</v>
      </c>
      <c r="B14" s="74">
        <v>611</v>
      </c>
      <c r="C14" s="74"/>
    </row>
    <row r="15" spans="1:12" x14ac:dyDescent="0.25">
      <c r="A15" s="79" t="s">
        <v>621</v>
      </c>
      <c r="B15" s="74">
        <v>611</v>
      </c>
      <c r="C15" s="74"/>
    </row>
    <row r="16" spans="1:12" x14ac:dyDescent="0.25">
      <c r="A16" s="79" t="s">
        <v>282</v>
      </c>
      <c r="B16" s="74" t="s">
        <v>553</v>
      </c>
      <c r="C16" s="74"/>
    </row>
    <row r="17" spans="1:3" ht="70.25" customHeight="1" x14ac:dyDescent="0.25">
      <c r="A17" s="79" t="s">
        <v>693</v>
      </c>
      <c r="B17" s="180"/>
      <c r="C17" s="180"/>
    </row>
    <row r="18" spans="1:3" x14ac:dyDescent="0.25">
      <c r="A18" s="79" t="s">
        <v>284</v>
      </c>
      <c r="B18" s="181">
        <v>45135</v>
      </c>
      <c r="C18" s="181"/>
    </row>
    <row r="19" spans="1:3" x14ac:dyDescent="0.25">
      <c r="A19" s="79" t="s">
        <v>285</v>
      </c>
      <c r="B19" s="181">
        <v>45135</v>
      </c>
      <c r="C19" s="181"/>
    </row>
    <row r="20" spans="1:3" x14ac:dyDescent="0.25">
      <c r="A20" s="79" t="s">
        <v>286</v>
      </c>
      <c r="B20" s="74" t="s">
        <v>547</v>
      </c>
      <c r="C20" s="74"/>
    </row>
    <row r="21" spans="1:3" x14ac:dyDescent="0.25">
      <c r="A21" s="79" t="s">
        <v>287</v>
      </c>
      <c r="B21" s="74" t="s">
        <v>295</v>
      </c>
      <c r="C21" s="74"/>
    </row>
    <row r="23" spans="1:3" x14ac:dyDescent="0.25">
      <c r="B23" s="84" t="str">
        <f>HYPERLINK("#'Factor List'!A1","Back to Factor List")</f>
        <v>Back to Factor List</v>
      </c>
    </row>
    <row r="24" spans="1:3" x14ac:dyDescent="0.25">
      <c r="B24" s="84" t="str">
        <f>HYPERLINK("#'Assumptions'!A1","Assumptions")</f>
        <v>Assumptions</v>
      </c>
    </row>
  </sheetData>
  <sheetProtection algorithmName="SHA-512" hashValue="O7j0v7PFgkU37AAhm6TqvzU9E4K5Td5hRwzrN41Wc7LcBZT/jzSBhZCjrAlZPxkJmF8juN+csWvTRknWxDRMIA==" saltValue="aD26RBOGGwhxYJUork8tyQ==" spinCount="100000" sheet="1" objects="1" scenarios="1"/>
  <conditionalFormatting sqref="A6:A21">
    <cfRule type="expression" dxfId="157" priority="11" stopIfTrue="1">
      <formula>MOD(ROW(),2)=0</formula>
    </cfRule>
    <cfRule type="expression" dxfId="156" priority="12" stopIfTrue="1">
      <formula>MOD(ROW(),2)&lt;&gt;0</formula>
    </cfRule>
  </conditionalFormatting>
  <conditionalFormatting sqref="B6:C21">
    <cfRule type="expression" dxfId="155" priority="1" stopIfTrue="1">
      <formula>MOD(ROW(),2)=0</formula>
    </cfRule>
    <cfRule type="expression" dxfId="154" priority="2"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dlc_EmailBCC xmlns="http://schemas.microsoft.com/sharepoint/v3" xsi:nil="true"/>
    <Project_x0020_Sub_x002d_Type xmlns="62c7038d-3aec-4dd4-8afa-8b92667eb25d" xsi:nil="true"/>
    <TaxCatchAll xmlns="f69fd3ce-e1df-49de-b78d-1d800e75d0a3">
      <Value>1</Value>
    </TaxCatchAll>
    <Client xmlns="62c7038d-3aec-4dd4-8afa-8b92667eb25d" xsi:nil="true"/>
    <HMT_DocumentTypeHTField0 xmlns="f69fd3ce-e1df-49de-b78d-1d800e75d0a3">
      <Terms xmlns="http://schemas.microsoft.com/office/infopath/2007/PartnerControls">
        <TermInfo xmlns="http://schemas.microsoft.com/office/infopath/2007/PartnerControls">
          <TermName xmlns="http://schemas.microsoft.com/office/infopath/2007/PartnerControls">Other</TermName>
          <TermId xmlns="http://schemas.microsoft.com/office/infopath/2007/PartnerControls">150be646-4ed5-450e-b2aa-5a7d8e5fc7d1</TermId>
        </TermInfo>
      </Terms>
    </HMT_DocumentTypeHTField0>
    <dlc_EmailReceivedUTC xmlns="http://schemas.microsoft.com/sharepoint/v3" xsi:nil="true"/>
    <Sign_x002d_Off_x0020_Date xmlns="62c7038d-3aec-4dd4-8afa-8b92667eb25d" xsi:nil="true"/>
    <dlc_EmailSentUTC xmlns="http://schemas.microsoft.com/sharepoint/v3" xsi:nil="true"/>
    <Signatory xmlns="62c7038d-3aec-4dd4-8afa-8b92667eb25d">
      <UserInfo>
        <DisplayName/>
        <AccountId xsi:nil="true"/>
        <AccountType/>
      </UserInfo>
    </Signatory>
    <Peer_x0020_Reviewer xmlns="62c7038d-3aec-4dd4-8afa-8b92667eb25d">
      <UserInfo>
        <DisplayName/>
        <AccountId xsi:nil="true"/>
        <AccountType/>
      </UserInfo>
    </Peer_x0020_Reviewer>
    <dlc_EmailSubject xmlns="http://schemas.microsoft.com/sharepoint/v3" xsi:nil="true"/>
    <dlc_EmailTo xmlns="http://schemas.microsoft.com/sharepoint/v3" xsi:nil="true"/>
    <dlc_EmailFrom xmlns="http://schemas.microsoft.com/sharepoint/v3" xsi:nil="true"/>
    <dlc_EmailCC xmlns="http://schemas.microsoft.com/sharepoint/v3" xsi:nil="true"/>
    <lcf76f155ced4ddcb4097134ff3c332f xmlns="62c7038d-3aec-4dd4-8afa-8b92667eb25d">
      <Terms xmlns="http://schemas.microsoft.com/office/infopath/2007/PartnerControls"/>
    </lcf76f155ced4ddcb4097134ff3c332f>
    <dlc_EmailMailbox xmlns="http://schemas.microsoft.com/sharepoint/v3">
      <UserInfo>
        <DisplayName/>
        <AccountId xsi:nil="true"/>
        <AccountType/>
      </UserInfo>
    </dlc_EmailMailbox>
    <HMT_ClosedbyOrig xmlns="f69fd3ce-e1df-49de-b78d-1d800e75d0a3">
      <UserInfo>
        <DisplayName/>
        <AccountId xsi:nil="true"/>
        <AccountType/>
      </UserInfo>
    </HMT_ClosedbyOrig>
    <Optional_x0020_Information xmlns="62c7038d-3aec-4dd4-8afa-8b92667eb25d" xsi:nil="true"/>
    <_dlc_DocId xmlns="f69fd3ce-e1df-49de-b78d-1d800e75d0a3">GADWRKGRPACTUA-1580777631-136382</_dlc_DocId>
    <HMT_LegacySensitive xmlns="f69fd3ce-e1df-49de-b78d-1d800e75d0a3">false</HMT_LegacySensitive>
    <_dlc_DocIdUrl xmlns="f69fd3ce-e1df-49de-b78d-1d800e75d0a3">
      <Url>https://tris42.sharepoint.com/sites/gad_wrkgrp_actuarial/_layouts/15/DocIdRedir.aspx?ID=GADWRKGRPACTUA-1580777631-136382</Url>
      <Description>GADWRKGRPACTUA-1580777631-136382</Description>
    </_dlc_DocIdUrl>
    <HMT_ClosedArchive xmlns="f69fd3ce-e1df-49de-b78d-1d800e75d0a3">false</HMT_ClosedArchive>
    <HMT_LegacyRecord xmlns="f69fd3ce-e1df-49de-b78d-1d800e75d0a3">false</HMT_LegacyRecord>
    <HMT_SubTeamHTField0 xmlns="f69fd3ce-e1df-49de-b78d-1d800e75d0a3">
      <Terms xmlns="http://schemas.microsoft.com/office/infopath/2007/PartnerControls"/>
    </HMT_SubTeamHTField0>
    <HMT_TeamHTField0 xmlns="f69fd3ce-e1df-49de-b78d-1d800e75d0a3">
      <Terms xmlns="http://schemas.microsoft.com/office/infopath/2007/PartnerControls"/>
    </HMT_TeamHTField0>
    <HMT_CategoryHTField0 xmlns="f69fd3ce-e1df-49de-b78d-1d800e75d0a3">
      <Terms xmlns="http://schemas.microsoft.com/office/infopath/2007/PartnerControls"/>
    </HMT_CategoryHTField0>
    <b9c42a306c8b47fcbaf8a41a71352f3a xmlns="f69fd3ce-e1df-49de-b78d-1d800e75d0a3">
      <Terms xmlns="http://schemas.microsoft.com/office/infopath/2007/PartnerControls"/>
    </b9c42a306c8b47fcbaf8a41a71352f3a>
    <HMT_GroupHTField0 xmlns="f69fd3ce-e1df-49de-b78d-1d800e75d0a3">
      <Terms xmlns="http://schemas.microsoft.com/office/infopath/2007/PartnerControls"/>
    </HMT_GroupHTField0>
    <PrimeCorrectedByUser xmlns="f69fd3ce-e1df-49de-b78d-1d800e75d0a3" xsi:nil="true"/>
    <PrimeClassificationStatus xmlns="f69fd3ce-e1df-49de-b78d-1d800e75d0a3" xsi:nil="true"/>
    <PrimeClassificationStatusDetails xmlns="f69fd3ce-e1df-49de-b78d-1d800e75d0a3" xsi:nil="true"/>
    <PrimeLastClassified xmlns="f69fd3ce-e1df-49de-b78d-1d800e75d0a3" xsi:nil="true"/>
  </documentManagement>
</p:propertie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GAD Document" ma:contentTypeID="0x010100F3DA492754083E45834DB37B66A75980002A3B63146CD44B419A2F18985232D5ED" ma:contentTypeVersion="42" ma:contentTypeDescription="Create a GAD Document" ma:contentTypeScope="" ma:versionID="b5d48989e559b760262ea2bf7d5f03ab">
  <xsd:schema xmlns:xsd="http://www.w3.org/2001/XMLSchema" xmlns:xs="http://www.w3.org/2001/XMLSchema" xmlns:p="http://schemas.microsoft.com/office/2006/metadata/properties" xmlns:ns1="http://schemas.microsoft.com/sharepoint/v3" xmlns:ns2="f69fd3ce-e1df-49de-b78d-1d800e75d0a3" xmlns:ns3="62c7038d-3aec-4dd4-8afa-8b92667eb25d" targetNamespace="http://schemas.microsoft.com/office/2006/metadata/properties" ma:root="true" ma:fieldsID="3d49a0053a9cee834e1e7742f2fa30ca" ns1:_="" ns2:_="" ns3:_="">
    <xsd:import namespace="http://schemas.microsoft.com/sharepoint/v3"/>
    <xsd:import namespace="f69fd3ce-e1df-49de-b78d-1d800e75d0a3"/>
    <xsd:import namespace="62c7038d-3aec-4dd4-8afa-8b92667eb25d"/>
    <xsd:element name="properties">
      <xsd:complexType>
        <xsd:sequence>
          <xsd:element name="documentManagement">
            <xsd:complexType>
              <xsd:all>
                <xsd:element ref="ns1:dlc_EmailSubject" minOccurs="0"/>
                <xsd:element ref="ns1:dlc_EmailMailbox" minOccurs="0"/>
                <xsd:element ref="ns1:dlc_EmailTo" minOccurs="0"/>
                <xsd:element ref="ns1:dlc_EmailFrom" minOccurs="0"/>
                <xsd:element ref="ns1:dlc_EmailCC" minOccurs="0"/>
                <xsd:element ref="ns1:dlc_EmailBCC" minOccurs="0"/>
                <xsd:element ref="ns1:dlc_EmailSentUTC" minOccurs="0"/>
                <xsd:element ref="ns1:dlc_EmailReceivedUTC" minOccurs="0"/>
                <xsd:element ref="ns2:HMT_DocumentTypeHTField0" minOccurs="0"/>
                <xsd:element ref="ns2:HMT_Record" minOccurs="0"/>
                <xsd:element ref="ns2:HMT_GroupHTField0" minOccurs="0"/>
                <xsd:element ref="ns2:HMT_TeamHTField0" minOccurs="0"/>
                <xsd:element ref="ns2:HMT_SubTeamHTField0" minOccurs="0"/>
                <xsd:element ref="ns2:HMT_Theme" minOccurs="0"/>
                <xsd:element ref="ns2:HMT_Topic" minOccurs="0"/>
                <xsd:element ref="ns2:HMT_SubTopic" minOccurs="0"/>
                <xsd:element ref="ns2:HMT_CategoryHTField0" minOccurs="0"/>
                <xsd:element ref="ns2:HMT_ClosedOn" minOccurs="0"/>
                <xsd:element ref="ns2:HMT_DeletedOn" minOccurs="0"/>
                <xsd:element ref="ns2:HMT_ArchivedOn" minOccurs="0"/>
                <xsd:element ref="ns2:HMT_LegacyItemID" minOccurs="0"/>
                <xsd:element ref="ns2:HMT_LegacyCreatedBy" minOccurs="0"/>
                <xsd:element ref="ns2:HMT_LegacyModifiedBy" minOccurs="0"/>
                <xsd:element ref="ns2:HMT_LegacyOrigSource" minOccurs="0"/>
                <xsd:element ref="ns2:HMT_LegacyExtRef" minOccurs="0"/>
                <xsd:element ref="ns2:HMT_LegacySensitive" minOccurs="0"/>
                <xsd:element ref="ns2:HMT_LegacyRecord" minOccurs="0"/>
                <xsd:element ref="ns2:HMT_Audit" minOccurs="0"/>
                <xsd:element ref="ns2:HMT_ClosedBy" minOccurs="0"/>
                <xsd:element ref="ns2:HMT_ArchivedBy" minOccurs="0"/>
                <xsd:element ref="ns2:HMT_ClosedArchive" minOccurs="0"/>
                <xsd:element ref="ns2:HMT_ClosedOnOrig" minOccurs="0"/>
                <xsd:element ref="ns2:HMT_ClosedbyOrig" minOccurs="0"/>
                <xsd:element ref="ns2:_dlc_DocIdUrl" minOccurs="0"/>
                <xsd:element ref="ns2:TaxCatchAllLabel" minOccurs="0"/>
                <xsd:element ref="ns2:TaxCatchAll" minOccurs="0"/>
                <xsd:element ref="ns2:b9c42a306c8b47fcbaf8a41a71352f3a" minOccurs="0"/>
                <xsd:element ref="ns2:_dlc_DocId" minOccurs="0"/>
                <xsd:element ref="ns2:_dlc_DocIdPersistId" minOccurs="0"/>
                <xsd:element ref="ns3:MediaServiceMetadata" minOccurs="0"/>
                <xsd:element ref="ns3:MediaServiceFastMetadata" minOccurs="0"/>
                <xsd:element ref="ns3:MediaServiceObjectDetectorVersions" minOccurs="0"/>
                <xsd:element ref="ns3:Client" minOccurs="0"/>
                <xsd:element ref="ns3:Signatory" minOccurs="0"/>
                <xsd:element ref="ns3:Peer_x0020_Reviewer" minOccurs="0"/>
                <xsd:element ref="ns3:Project_x0020_Sub_x002d_Type" minOccurs="0"/>
                <xsd:element ref="ns3:Optional_x0020_Information" minOccurs="0"/>
                <xsd:element ref="ns3:Sign_x002d_Off_x0020_Date" minOccurs="0"/>
                <xsd:element ref="ns3:MediaServiceSearchProperties" minOccurs="0"/>
                <xsd:element ref="ns2:SharedWithUsers" minOccurs="0"/>
                <xsd:element ref="ns2:SharedWithDetails" minOccurs="0"/>
                <xsd:element ref="ns3:lcf76f155ced4ddcb4097134ff3c332f" minOccurs="0"/>
                <xsd:element ref="ns3:MediaServiceDateTaken" minOccurs="0"/>
                <xsd:element ref="ns3:MediaServiceGenerationTime" minOccurs="0"/>
                <xsd:element ref="ns3:MediaServiceEventHashCode" minOccurs="0"/>
                <xsd:element ref="ns3:MediaServiceOCR" minOccurs="0"/>
                <xsd:element ref="ns3:MediaLengthInSeconds" minOccurs="0"/>
                <xsd:element ref="ns3:MediaServiceBillingMetadata" minOccurs="0"/>
                <xsd:element ref="ns3:MediaServiceLocation" minOccurs="0"/>
                <xsd:element ref="ns2:PrimeClassificationStatus" minOccurs="0"/>
                <xsd:element ref="ns2:PrimeClassificationStatusDetails" minOccurs="0"/>
                <xsd:element ref="ns2:PrimeLastClassified" minOccurs="0"/>
                <xsd:element ref="ns2:PrimeCorrectedByUse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dlc_EmailSubject" ma:index="0" nillable="true" ma:displayName="Subject" ma:internalName="dlc_EmailSubject">
      <xsd:simpleType>
        <xsd:restriction base="dms:Text">
          <xsd:maxLength value="255"/>
        </xsd:restriction>
      </xsd:simpleType>
    </xsd:element>
    <xsd:element name="dlc_EmailMailbox" ma:index="1" nillable="true" ma:displayName="Submitter" ma:internalName="dlc_EmailMailbox">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dlc_EmailTo" ma:index="2" nillable="true" ma:displayName="To" ma:internalName="dlc_EmailTo">
      <xsd:simpleType>
        <xsd:restriction base="dms:Text">
          <xsd:maxLength value="255"/>
        </xsd:restriction>
      </xsd:simpleType>
    </xsd:element>
    <xsd:element name="dlc_EmailFrom" ma:index="3" nillable="true" ma:displayName="From" ma:internalName="dlc_EmailFrom">
      <xsd:simpleType>
        <xsd:restriction base="dms:Text">
          <xsd:maxLength value="255"/>
        </xsd:restriction>
      </xsd:simpleType>
    </xsd:element>
    <xsd:element name="dlc_EmailCC" ma:index="4" nillable="true" ma:displayName="CC" ma:internalName="dlc_EmailCC">
      <xsd:simpleType>
        <xsd:restriction base="dms:Note">
          <xsd:maxLength value="1024"/>
        </xsd:restriction>
      </xsd:simpleType>
    </xsd:element>
    <xsd:element name="dlc_EmailBCC" ma:index="5" nillable="true" ma:displayName="BCC" ma:internalName="dlc_EmailBCC">
      <xsd:simpleType>
        <xsd:restriction base="dms:Note">
          <xsd:maxLength value="1024"/>
        </xsd:restriction>
      </xsd:simpleType>
    </xsd:element>
    <xsd:element name="dlc_EmailSentUTC" ma:index="6" nillable="true" ma:displayName="Date Sent" ma:internalName="dlc_EmailSentUTC">
      <xsd:simpleType>
        <xsd:restriction base="dms:DateTime"/>
      </xsd:simpleType>
    </xsd:element>
    <xsd:element name="dlc_EmailReceivedUTC" ma:index="7" nillable="true" ma:displayName="Date Received" ma:internalName="dlc_EmailReceivedUTC">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69fd3ce-e1df-49de-b78d-1d800e75d0a3" elementFormDefault="qualified">
    <xsd:import namespace="http://schemas.microsoft.com/office/2006/documentManagement/types"/>
    <xsd:import namespace="http://schemas.microsoft.com/office/infopath/2007/PartnerControls"/>
    <xsd:element name="HMT_DocumentTypeHTField0" ma:index="9" nillable="true" ma:taxonomy="true" ma:internalName="HMT_DocumentTypeHTField0" ma:taxonomyFieldName="HMT_DocumentType" ma:displayName="Document Type" ma:default="3;#Other|309840bd-9611-477c-8426-e4d34e375949" ma:fieldId="{64e205a0-0872-4e26-9aef-64ca7bdb5848}" ma:sspId="9002b6cd-6bc3-456d-8dd0-19fe32dddaf9" ma:termSetId="c36ff786-df0b-46ec-ab35-f424d135f718" ma:anchorId="84d27c01-21cd-4a2c-876e-186caec2f556" ma:open="false" ma:isKeyword="false">
      <xsd:complexType>
        <xsd:sequence>
          <xsd:element ref="pc:Terms" minOccurs="0" maxOccurs="1"/>
        </xsd:sequence>
      </xsd:complexType>
    </xsd:element>
    <xsd:element name="HMT_Record" ma:index="10" nillable="true" ma:displayName="Record" ma:description="Is this document a record?" ma:hidden="true" ma:internalName="HMT_Record" ma:readOnly="true">
      <xsd:simpleType>
        <xsd:restriction base="dms:Boolean"/>
      </xsd:simpleType>
    </xsd:element>
    <xsd:element name="HMT_GroupHTField0" ma:index="12" nillable="true" ma:taxonomy="true" ma:internalName="HMT_GroupHTField0" ma:taxonomyFieldName="HMT_Group" ma:displayName="Organisation unit" ma:readOnly="true" ma:default="" ma:fieldId="{0727aac2-e220-4289-aa2b-5b6dcdadae03}" ma:sspId="9002b6cd-6bc3-456d-8dd0-19fe32dddaf9" ma:termSetId="d716bc55-bc20-41fa-82b1-df0e5ec9e50e" ma:anchorId="00000000-0000-0000-0000-000000000000" ma:open="false" ma:isKeyword="false">
      <xsd:complexType>
        <xsd:sequence>
          <xsd:element ref="pc:Terms" minOccurs="0" maxOccurs="1"/>
        </xsd:sequence>
      </xsd:complexType>
    </xsd:element>
    <xsd:element name="HMT_TeamHTField0" ma:index="14" nillable="true" ma:taxonomy="true" ma:internalName="HMT_TeamHTField0" ma:taxonomyFieldName="HMT_Team" ma:displayName="Team" ma:readOnly="true" ma:default="" ma:fieldId="{2eefa5c6-211a-4a5e-9a50-7e1c1c1599ef}" ma:sspId="9002b6cd-6bc3-456d-8dd0-19fe32dddaf9" ma:termSetId="d716bc55-bc20-41fa-82b1-df0e5ec9e50e" ma:anchorId="00000000-0000-0000-0000-000000000000" ma:open="false" ma:isKeyword="false">
      <xsd:complexType>
        <xsd:sequence>
          <xsd:element ref="pc:Terms" minOccurs="0" maxOccurs="1"/>
        </xsd:sequence>
      </xsd:complexType>
    </xsd:element>
    <xsd:element name="HMT_SubTeamHTField0" ma:index="16" nillable="true" ma:taxonomy="true" ma:internalName="HMT_SubTeamHTField0" ma:taxonomyFieldName="HMT_SubTeam" ma:displayName="Sub Team" ma:readOnly="true" ma:default="" ma:fieldId="{1b8bc039-1a2e-4089-a24d-47de9e4a6672}" ma:sspId="9002b6cd-6bc3-456d-8dd0-19fe32dddaf9" ma:termSetId="d716bc55-bc20-41fa-82b1-df0e5ec9e50e" ma:anchorId="00000000-0000-0000-0000-000000000000" ma:open="false" ma:isKeyword="false">
      <xsd:complexType>
        <xsd:sequence>
          <xsd:element ref="pc:Terms" minOccurs="0" maxOccurs="1"/>
        </xsd:sequence>
      </xsd:complexType>
    </xsd:element>
    <xsd:element name="HMT_Theme" ma:index="17" nillable="true" ma:displayName="Library" ma:description="Document library theme" ma:hidden="true" ma:internalName="HMT_Theme" ma:readOnly="true">
      <xsd:simpleType>
        <xsd:restriction base="dms:Text"/>
      </xsd:simpleType>
    </xsd:element>
    <xsd:element name="HMT_Topic" ma:index="18" nillable="true" ma:displayName="Topic" ma:description="Topic" ma:hidden="true" ma:internalName="HMT_Topic" ma:readOnly="true">
      <xsd:simpleType>
        <xsd:restriction base="dms:Text"/>
      </xsd:simpleType>
    </xsd:element>
    <xsd:element name="HMT_SubTopic" ma:index="19" nillable="true" ma:displayName="Sub Topic" ma:description="Sub topic" ma:hidden="true" ma:internalName="HMT_SubTopic" ma:readOnly="true">
      <xsd:simpleType>
        <xsd:restriction base="dms:Text"/>
      </xsd:simpleType>
    </xsd:element>
    <xsd:element name="HMT_CategoryHTField0" ma:index="21" nillable="true" ma:taxonomy="true" ma:internalName="HMT_CategoryHTField0" ma:taxonomyFieldName="HMT_Category" ma:displayName="Category" ma:readOnly="true" ma:default="" ma:fieldId="{03bf77b0-a02d-47ea-8bec-4fb357d1f3ee}" ma:sspId="9002b6cd-6bc3-456d-8dd0-19fe32dddaf9" ma:termSetId="c36ff786-df0b-46ec-ab35-f424d135f718" ma:anchorId="00000000-0000-0000-0000-000000000000" ma:open="false" ma:isKeyword="false">
      <xsd:complexType>
        <xsd:sequence>
          <xsd:element ref="pc:Terms" minOccurs="0" maxOccurs="1"/>
        </xsd:sequence>
      </xsd:complexType>
    </xsd:element>
    <xsd:element name="HMT_ClosedOn" ma:index="23" nillable="true" ma:displayName="Closed On" ma:description="The date this item was closed on" ma:format="DateTime" ma:hidden="true" ma:internalName="HMT_ClosedOn" ma:readOnly="true">
      <xsd:simpleType>
        <xsd:restriction base="dms:DateTime"/>
      </xsd:simpleType>
    </xsd:element>
    <xsd:element name="HMT_DeletedOn" ma:index="24" nillable="true" ma:displayName="Deleted On" ma:description="The date this item was deleted on" ma:format="DateTime" ma:hidden="true" ma:internalName="HMT_DeletedOn" ma:readOnly="true">
      <xsd:simpleType>
        <xsd:restriction base="dms:DateTime"/>
      </xsd:simpleType>
    </xsd:element>
    <xsd:element name="HMT_ArchivedOn" ma:index="25" nillable="true" ma:displayName="Archived On" ma:description="The date this item was archived on" ma:format="DateTime" ma:hidden="true" ma:internalName="HMT_ArchivedOn" ma:readOnly="true">
      <xsd:simpleType>
        <xsd:restriction base="dms:DateTime"/>
      </xsd:simpleType>
    </xsd:element>
    <xsd:element name="HMT_LegacyItemID" ma:index="26" nillable="true" ma:displayName="Legacy Item ID" ma:hidden="true" ma:internalName="HMT_LegacyItemID" ma:readOnly="true">
      <xsd:simpleType>
        <xsd:restriction base="dms:Text"/>
      </xsd:simpleType>
    </xsd:element>
    <xsd:element name="HMT_LegacyCreatedBy" ma:index="27" nillable="true" ma:displayName="Legacy Created By" ma:hidden="true" ma:internalName="HMT_LegacyCreatedBy" ma:readOnly="true">
      <xsd:simpleType>
        <xsd:restriction base="dms:Text"/>
      </xsd:simpleType>
    </xsd:element>
    <xsd:element name="HMT_LegacyModifiedBy" ma:index="28" nillable="true" ma:displayName="Legacy Modified By" ma:hidden="true" ma:internalName="HMT_LegacyModifiedBy" ma:readOnly="true">
      <xsd:simpleType>
        <xsd:restriction base="dms:Text"/>
      </xsd:simpleType>
    </xsd:element>
    <xsd:element name="HMT_LegacyOrigSource" ma:index="29" nillable="true" ma:displayName="Original Source" ma:hidden="true" ma:internalName="HMT_LegacyOrigSource" ma:readOnly="true">
      <xsd:simpleType>
        <xsd:restriction base="dms:Text"/>
      </xsd:simpleType>
    </xsd:element>
    <xsd:element name="HMT_LegacyExtRef" ma:index="30" nillable="true" ma:displayName="External Reference" ma:hidden="true" ma:internalName="HMT_LegacyExtRef" ma:readOnly="true">
      <xsd:simpleType>
        <xsd:restriction base="dms:Text"/>
      </xsd:simpleType>
    </xsd:element>
    <xsd:element name="HMT_LegacySensitive" ma:index="31" nillable="true" ma:displayName="Sensitive Item" ma:default="0" ma:hidden="true" ma:internalName="HMT_LegacySensitive" ma:readOnly="true">
      <xsd:simpleType>
        <xsd:restriction base="dms:Boolean"/>
      </xsd:simpleType>
    </xsd:element>
    <xsd:element name="HMT_LegacyRecord" ma:index="32" nillable="true" ma:displayName="Legacy Record" ma:default="0" ma:hidden="true" ma:internalName="HMT_LegacyRecord" ma:readOnly="true">
      <xsd:simpleType>
        <xsd:restriction base="dms:Boolean"/>
      </xsd:simpleType>
    </xsd:element>
    <xsd:element name="HMT_Audit" ma:index="33" nillable="true" ma:displayName="Audit Log" ma:description="Audit Log" ma:internalName="HMT_Audit" ma:readOnly="true">
      <xsd:simpleType>
        <xsd:restriction base="dms:Note">
          <xsd:maxLength value="255"/>
        </xsd:restriction>
      </xsd:simpleType>
    </xsd:element>
    <xsd:element name="HMT_ClosedBy" ma:index="34" nillable="true" ma:displayName="Closed By" ma:description="Who closed this item" ma:hidden="true" ma:list="UserInfo" ma:internalName="HMT_ClosedBy"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HMT_ArchivedBy" ma:index="35" nillable="true" ma:displayName="Archived By" ma:description="Who archived this item" ma:hidden="true" ma:list="UserInfo" ma:internalName="HMT_ArchivedBy"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HMT_ClosedArchive" ma:index="36" nillable="true" ma:displayName="Closed Archive" ma:default="0" ma:description="Item sent to closed archive" ma:hidden="true" ma:internalName="HMT_ClosedArchive" ma:readOnly="true">
      <xsd:simpleType>
        <xsd:restriction base="dms:Boolean"/>
      </xsd:simpleType>
    </xsd:element>
    <xsd:element name="HMT_ClosedOnOrig" ma:index="37" nillable="true" ma:displayName="Original Closed On" ma:description="The date this item was originally closed on" ma:format="DateTime" ma:hidden="true" ma:internalName="HMT_ClosedOnOrig" ma:readOnly="true">
      <xsd:simpleType>
        <xsd:restriction base="dms:DateTime"/>
      </xsd:simpleType>
    </xsd:element>
    <xsd:element name="HMT_ClosedbyOrig" ma:index="38" nillable="true" ma:displayName="Original Closed By" ma:description="Who originally closed this item" ma:hidden="true" ma:list="UserInfo" ma:internalName="HMT_ClosedbyOrig">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dlc_DocIdUrl" ma:index="46"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TaxCatchAllLabel" ma:index="47" nillable="true" ma:displayName="Taxonomy Catch All Column1" ma:hidden="true" ma:list="{4d523792-ad08-4863-8ea8-0b87e9b5a2ca}" ma:internalName="TaxCatchAllLabel" ma:readOnly="true" ma:showField="CatchAllDataLabel" ma:web="f69fd3ce-e1df-49de-b78d-1d800e75d0a3">
      <xsd:complexType>
        <xsd:complexContent>
          <xsd:extension base="dms:MultiChoiceLookup">
            <xsd:sequence>
              <xsd:element name="Value" type="dms:Lookup" maxOccurs="unbounded" minOccurs="0" nillable="true"/>
            </xsd:sequence>
          </xsd:extension>
        </xsd:complexContent>
      </xsd:complexType>
    </xsd:element>
    <xsd:element name="TaxCatchAll" ma:index="48" nillable="true" ma:displayName="Taxonomy Catch All Column" ma:hidden="true" ma:list="{4d523792-ad08-4863-8ea8-0b87e9b5a2ca}" ma:internalName="TaxCatchAll" ma:showField="CatchAllData" ma:web="f69fd3ce-e1df-49de-b78d-1d800e75d0a3">
      <xsd:complexType>
        <xsd:complexContent>
          <xsd:extension base="dms:MultiChoiceLookup">
            <xsd:sequence>
              <xsd:element name="Value" type="dms:Lookup" maxOccurs="unbounded" minOccurs="0" nillable="true"/>
            </xsd:sequence>
          </xsd:extension>
        </xsd:complexContent>
      </xsd:complexType>
    </xsd:element>
    <xsd:element name="b9c42a306c8b47fcbaf8a41a71352f3a" ma:index="49" nillable="true" ma:taxonomy="true" ma:internalName="b9c42a306c8b47fcbaf8a41a71352f3a" ma:taxonomyFieldName="HMT_Classification" ma:displayName="Classification" ma:readOnly="true" ma:default="" ma:fieldId="{b9c42a30-6c8b-47fc-baf8-a41a71352f3a}" ma:sspId="9002b6cd-6bc3-456d-8dd0-19fe32dddaf9" ma:termSetId="e667a8b6-8305-4bdd-87c6-980707ac166d" ma:anchorId="00000000-0000-0000-0000-000000000000" ma:open="false" ma:isKeyword="false">
      <xsd:complexType>
        <xsd:sequence>
          <xsd:element ref="pc:Terms" minOccurs="0" maxOccurs="1"/>
        </xsd:sequence>
      </xsd:complexType>
    </xsd:element>
    <xsd:element name="_dlc_DocId" ma:index="50" nillable="true" ma:displayName="Document ID Value" ma:description="The value of the document ID assigned to this item." ma:indexed="true" ma:internalName="_dlc_DocId" ma:readOnly="true">
      <xsd:simpleType>
        <xsd:restriction base="dms:Text"/>
      </xsd:simpleType>
    </xsd:element>
    <xsd:element name="_dlc_DocIdPersistId" ma:index="51" nillable="true" ma:displayName="Persist ID" ma:description="Keep ID on add." ma:hidden="true" ma:internalName="_dlc_DocIdPersistId" ma:readOnly="true">
      <xsd:simpleType>
        <xsd:restriction base="dms:Boolean"/>
      </xsd:simpleType>
    </xsd:element>
    <xsd:element name="SharedWithUsers" ma:index="6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67" nillable="true" ma:displayName="Shared With Details" ma:internalName="SharedWithDetails" ma:readOnly="true">
      <xsd:simpleType>
        <xsd:restriction base="dms:Note">
          <xsd:maxLength value="255"/>
        </xsd:restriction>
      </xsd:simpleType>
    </xsd:element>
    <xsd:element name="PrimeClassificationStatus" ma:index="77" nillable="true" ma:displayName="Processing status" ma:internalName="PrimeClassificationStatus">
      <xsd:simpleType>
        <xsd:restriction base="dms:Text"/>
      </xsd:simpleType>
    </xsd:element>
    <xsd:element name="PrimeClassificationStatusDetails" ma:index="78" nillable="true" ma:displayName="Processing details" ma:internalName="PrimeClassificationStatusDetails">
      <xsd:simpleType>
        <xsd:restriction base="dms:Note">
          <xsd:maxLength value="255"/>
        </xsd:restriction>
      </xsd:simpleType>
    </xsd:element>
    <xsd:element name="PrimeLastClassified" ma:index="79" nillable="true" ma:displayName="Processed" ma:internalName="PrimeLastClassified">
      <xsd:simpleType>
        <xsd:restriction base="dms:DateTime"/>
      </xsd:simpleType>
    </xsd:element>
    <xsd:element name="PrimeCorrectedByUser" ma:index="80" nillable="true" ma:displayName="Corrected" ma:internalName="PrimeCorrectedByUser">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62c7038d-3aec-4dd4-8afa-8b92667eb25d" elementFormDefault="qualified">
    <xsd:import namespace="http://schemas.microsoft.com/office/2006/documentManagement/types"/>
    <xsd:import namespace="http://schemas.microsoft.com/office/infopath/2007/PartnerControls"/>
    <xsd:element name="MediaServiceMetadata" ma:index="54" nillable="true" ma:displayName="MediaServiceMetadata" ma:hidden="true" ma:internalName="MediaServiceMetadata" ma:readOnly="true">
      <xsd:simpleType>
        <xsd:restriction base="dms:Note"/>
      </xsd:simpleType>
    </xsd:element>
    <xsd:element name="MediaServiceFastMetadata" ma:index="55" nillable="true" ma:displayName="MediaServiceFastMetadata" ma:hidden="true" ma:internalName="MediaServiceFastMetadata" ma:readOnly="true">
      <xsd:simpleType>
        <xsd:restriction base="dms:Note"/>
      </xsd:simpleType>
    </xsd:element>
    <xsd:element name="MediaServiceObjectDetectorVersions" ma:index="56" nillable="true" ma:displayName="MediaServiceObjectDetectorVersions" ma:hidden="true" ma:indexed="true" ma:internalName="MediaServiceObjectDetectorVersions" ma:readOnly="true">
      <xsd:simpleType>
        <xsd:restriction base="dms:Text"/>
      </xsd:simpleType>
    </xsd:element>
    <xsd:element name="Client" ma:index="57" nillable="true" ma:displayName="Client" ma:format="Dropdown" ma:internalName="Client">
      <xsd:complexType>
        <xsd:complexContent>
          <xsd:extension base="dms:MultiChoiceFillIn">
            <xsd:sequence>
              <xsd:element name="Value" maxOccurs="unbounded" minOccurs="0" nillable="true">
                <xsd:simpleType>
                  <xsd:union memberTypes="dms:Text">
                    <xsd:simpleType>
                      <xsd:restriction base="dms:Choice">
                        <xsd:enumeration value="NHS EW"/>
                        <xsd:enumeration value="NHS S"/>
                        <xsd:enumeration value="NHS NI"/>
                        <xsd:enumeration value="TPS EW"/>
                        <xsd:enumeration value="TPS S"/>
                        <xsd:enumeration value="TPS NI"/>
                        <xsd:enumeration value="LGPS EW"/>
                        <xsd:enumeration value="LGPS S"/>
                        <xsd:enumeration value="LGPS NI"/>
                        <xsd:enumeration value="Fire E"/>
                        <xsd:enumeration value="Fire W"/>
                        <xsd:enumeration value="Fire S"/>
                        <xsd:enumeration value="Fire NI"/>
                        <xsd:enumeration value="Central"/>
                        <xsd:enumeration value="AFPS"/>
                        <xsd:enumeration value="CS GB"/>
                        <xsd:enumeration value="CS NI"/>
                        <xsd:enumeration value="Pol_EW"/>
                        <xsd:enumeration value="Pol S"/>
                        <xsd:enumeration value="Pol NI"/>
                      </xsd:restriction>
                    </xsd:simpleType>
                  </xsd:union>
                </xsd:simpleType>
              </xsd:element>
            </xsd:sequence>
          </xsd:extension>
        </xsd:complexContent>
      </xsd:complexType>
    </xsd:element>
    <xsd:element name="Signatory" ma:index="58" nillable="true" ma:displayName="Signatory" ma:list="UserInfo" ma:SharePointGroup="5" ma:internalName="Signatory"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Peer_x0020_Reviewer" ma:index="59" nillable="true" ma:displayName="Peer Reviewer" ma:list="UserInfo" ma:SharePointGroup="5" ma:internalName="Peer_x0020_Reviewer"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Project_x0020_Sub_x002d_Type" ma:index="60" nillable="true" ma:displayName="Project Sub-Type" ma:internalName="Project_x0020_Sub_x002d_Type">
      <xsd:simpleType>
        <xsd:restriction base="dms:Text">
          <xsd:maxLength value="255"/>
        </xsd:restriction>
      </xsd:simpleType>
    </xsd:element>
    <xsd:element name="Optional_x0020_Information" ma:index="61" nillable="true" ma:displayName="Optional Information" ma:internalName="Optional_x0020_Information">
      <xsd:simpleType>
        <xsd:restriction base="dms:Text">
          <xsd:maxLength value="255"/>
        </xsd:restriction>
      </xsd:simpleType>
    </xsd:element>
    <xsd:element name="Sign_x002d_Off_x0020_Date" ma:index="62" nillable="true" ma:displayName="Sign-Off Date" ma:format="DateOnly" ma:internalName="Sign_x002d_Off_x0020_Date">
      <xsd:simpleType>
        <xsd:restriction base="dms:DateTime"/>
      </xsd:simpleType>
    </xsd:element>
    <xsd:element name="MediaServiceSearchProperties" ma:index="64" nillable="true" ma:displayName="MediaServiceSearchProperties" ma:hidden="true" ma:internalName="MediaServiceSearchProperties" ma:readOnly="true">
      <xsd:simpleType>
        <xsd:restriction base="dms:Note"/>
      </xsd:simpleType>
    </xsd:element>
    <xsd:element name="lcf76f155ced4ddcb4097134ff3c332f" ma:index="69" nillable="true" ma:taxonomy="true" ma:internalName="lcf76f155ced4ddcb4097134ff3c332f" ma:taxonomyFieldName="MediaServiceImageTags" ma:displayName="Image Tags" ma:readOnly="false" ma:fieldId="{5cf76f15-5ced-4ddc-b409-7134ff3c332f}" ma:taxonomyMulti="true" ma:sspId="9002b6cd-6bc3-456d-8dd0-19fe32dddaf9" ma:termSetId="09814cd3-568e-fe90-9814-8d621ff8fb84" ma:anchorId="fba54fb3-c3e1-fe81-a776-ca4b69148c4d" ma:open="true" ma:isKeyword="false">
      <xsd:complexType>
        <xsd:sequence>
          <xsd:element ref="pc:Terms" minOccurs="0" maxOccurs="1"/>
        </xsd:sequence>
      </xsd:complexType>
    </xsd:element>
    <xsd:element name="MediaServiceDateTaken" ma:index="70" nillable="true" ma:displayName="MediaServiceDateTaken" ma:hidden="true" ma:indexed="true" ma:internalName="MediaServiceDateTaken" ma:readOnly="true">
      <xsd:simpleType>
        <xsd:restriction base="dms:Text"/>
      </xsd:simpleType>
    </xsd:element>
    <xsd:element name="MediaServiceGenerationTime" ma:index="71" nillable="true" ma:displayName="MediaServiceGenerationTime" ma:hidden="true" ma:internalName="MediaServiceGenerationTime" ma:readOnly="true">
      <xsd:simpleType>
        <xsd:restriction base="dms:Text"/>
      </xsd:simpleType>
    </xsd:element>
    <xsd:element name="MediaServiceEventHashCode" ma:index="72" nillable="true" ma:displayName="MediaServiceEventHashCode" ma:hidden="true" ma:internalName="MediaServiceEventHashCode" ma:readOnly="true">
      <xsd:simpleType>
        <xsd:restriction base="dms:Text"/>
      </xsd:simpleType>
    </xsd:element>
    <xsd:element name="MediaServiceOCR" ma:index="73" nillable="true" ma:displayName="Extracted Text" ma:internalName="MediaServiceOCR" ma:readOnly="true">
      <xsd:simpleType>
        <xsd:restriction base="dms:Note">
          <xsd:maxLength value="255"/>
        </xsd:restriction>
      </xsd:simpleType>
    </xsd:element>
    <xsd:element name="MediaLengthInSeconds" ma:index="74" nillable="true" ma:displayName="MediaLengthInSeconds" ma:hidden="true" ma:internalName="MediaLengthInSeconds" ma:readOnly="true">
      <xsd:simpleType>
        <xsd:restriction base="dms:Unknown"/>
      </xsd:simpleType>
    </xsd:element>
    <xsd:element name="MediaServiceBillingMetadata" ma:index="75" nillable="true" ma:displayName="MediaServiceBillingMetadata" ma:hidden="true" ma:internalName="MediaServiceBillingMetadata" ma:readOnly="true">
      <xsd:simpleType>
        <xsd:restriction base="dms:Note"/>
      </xsd:simpleType>
    </xsd:element>
    <xsd:element name="MediaServiceLocation" ma:index="76" nillable="true" ma:displayName="Location" ma:descrip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3"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4E3E1A-F6DB-4334-9FCB-D9EF1162215E}">
  <ds:schemaRefs>
    <ds:schemaRef ds:uri="f69fd3ce-e1df-49de-b78d-1d800e75d0a3"/>
    <ds:schemaRef ds:uri="http://schemas.microsoft.com/office/2006/metadata/properties"/>
    <ds:schemaRef ds:uri="http://schemas.microsoft.com/office/2006/documentManagement/types"/>
    <ds:schemaRef ds:uri="http://www.w3.org/XML/1998/namespace"/>
    <ds:schemaRef ds:uri="http://schemas.microsoft.com/sharepoint/v3"/>
    <ds:schemaRef ds:uri="http://purl.org/dc/dcmitype/"/>
    <ds:schemaRef ds:uri="http://purl.org/dc/elements/1.1/"/>
    <ds:schemaRef ds:uri="62c7038d-3aec-4dd4-8afa-8b92667eb25d"/>
    <ds:schemaRef ds:uri="http://schemas.microsoft.com/office/infopath/2007/PartnerControls"/>
    <ds:schemaRef ds:uri="http://schemas.openxmlformats.org/package/2006/metadata/core-properties"/>
    <ds:schemaRef ds:uri="http://purl.org/dc/terms/"/>
  </ds:schemaRefs>
</ds:datastoreItem>
</file>

<file path=customXml/itemProps2.xml><?xml version="1.0" encoding="utf-8"?>
<ds:datastoreItem xmlns:ds="http://schemas.openxmlformats.org/officeDocument/2006/customXml" ds:itemID="{09FA8B65-5685-44B6-AB54-1BF3E4CBA588}">
  <ds:schemaRefs>
    <ds:schemaRef ds:uri="http://schemas.microsoft.com/sharepoint/events"/>
  </ds:schemaRefs>
</ds:datastoreItem>
</file>

<file path=customXml/itemProps3.xml><?xml version="1.0" encoding="utf-8"?>
<ds:datastoreItem xmlns:ds="http://schemas.openxmlformats.org/officeDocument/2006/customXml" ds:itemID="{1AAD7D76-A55F-4DCC-BA87-72466A3D190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f69fd3ce-e1df-49de-b78d-1d800e75d0a3"/>
    <ds:schemaRef ds:uri="62c7038d-3aec-4dd4-8afa-8b92667eb25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8047AF4A-7253-4D66-B31B-E2D4E18E336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119</vt:i4>
      </vt:variant>
      <vt:variant>
        <vt:lpstr>Named Ranges</vt:lpstr>
      </vt:variant>
      <vt:variant>
        <vt:i4>2008</vt:i4>
      </vt:variant>
    </vt:vector>
  </HeadingPairs>
  <TitlesOfParts>
    <vt:vector size="2127" baseType="lpstr">
      <vt:lpstr>Cover</vt:lpstr>
      <vt:lpstr>Purpose of spreadsheet</vt:lpstr>
      <vt:lpstr>Version Control</vt:lpstr>
      <vt:lpstr>Summary - Police_EW</vt:lpstr>
      <vt:lpstr>AnnGenHiddenLists</vt:lpstr>
      <vt:lpstr>Factor List</vt:lpstr>
      <vt:lpstr>x-Series Number</vt:lpstr>
      <vt:lpstr>Assumptions</vt:lpstr>
      <vt:lpstr>NA1 (201)</vt:lpstr>
      <vt:lpstr>A1 (201C)</vt:lpstr>
      <vt:lpstr>NA2 (202)</vt:lpstr>
      <vt:lpstr>A2 (202C)</vt:lpstr>
      <vt:lpstr>D1 (203)</vt:lpstr>
      <vt:lpstr>D2 (204)</vt:lpstr>
      <vt:lpstr>NF1 (205)</vt:lpstr>
      <vt:lpstr>F1 (205C)</vt:lpstr>
      <vt:lpstr>NF2 (206)</vt:lpstr>
      <vt:lpstr>F2 (206C)</vt:lpstr>
      <vt:lpstr>NA1_06 (207)</vt:lpstr>
      <vt:lpstr>NA2_06 (208)</vt:lpstr>
      <vt:lpstr>NA3_06 (209)</vt:lpstr>
      <vt:lpstr>NF1_06 (210)</vt:lpstr>
      <vt:lpstr>NF2_06 (211)</vt:lpstr>
      <vt:lpstr>NA1_15_65 (212)</vt:lpstr>
      <vt:lpstr>NA1_15_66 (213)</vt:lpstr>
      <vt:lpstr>NA1_15_67 (214)</vt:lpstr>
      <vt:lpstr>NA1_15_68 (215)</vt:lpstr>
      <vt:lpstr>NA2_15_65 (216)</vt:lpstr>
      <vt:lpstr>NA2_15_66 (217)</vt:lpstr>
      <vt:lpstr>NA2_15_67 (218)</vt:lpstr>
      <vt:lpstr>NA2_15_68 (219)</vt:lpstr>
      <vt:lpstr>NF1_15 (220)</vt:lpstr>
      <vt:lpstr>NF2_15 (221)</vt:lpstr>
      <vt:lpstr>TVIN_15M (226)</vt:lpstr>
      <vt:lpstr>TVIN_15F (227)</vt:lpstr>
      <vt:lpstr>TVIN_15GMP (228)</vt:lpstr>
      <vt:lpstr>M (229)</vt:lpstr>
      <vt:lpstr>G1 (301)</vt:lpstr>
      <vt:lpstr>G2 (302)</vt:lpstr>
      <vt:lpstr>H1 (303)</vt:lpstr>
      <vt:lpstr>H2 (304)</vt:lpstr>
      <vt:lpstr>G1_06 (305)</vt:lpstr>
      <vt:lpstr>G2_06 (306)</vt:lpstr>
      <vt:lpstr>H1_06 (307)</vt:lpstr>
      <vt:lpstr>H2_06 (308)</vt:lpstr>
      <vt:lpstr>G1_15 (309)</vt:lpstr>
      <vt:lpstr>G2_15 (310)</vt:lpstr>
      <vt:lpstr>H1_15 (311)</vt:lpstr>
      <vt:lpstr>H2_15 (312)</vt:lpstr>
      <vt:lpstr>K (313)</vt:lpstr>
      <vt:lpstr>K_06 (314)</vt:lpstr>
      <vt:lpstr>K_15_65 (315)</vt:lpstr>
      <vt:lpstr>K_15_66 (316)</vt:lpstr>
      <vt:lpstr>K_15_67 (317)</vt:lpstr>
      <vt:lpstr>K_15_68 (318)</vt:lpstr>
      <vt:lpstr>M (319)</vt:lpstr>
      <vt:lpstr>N (320)</vt:lpstr>
      <vt:lpstr>P (321)</vt:lpstr>
      <vt:lpstr>Q1 (322)</vt:lpstr>
      <vt:lpstr>Q2 (323)</vt:lpstr>
      <vt:lpstr>R (324)</vt:lpstr>
      <vt:lpstr>S1 (325)</vt:lpstr>
      <vt:lpstr>S2 (326)</vt:lpstr>
      <vt:lpstr>T1 (327)</vt:lpstr>
      <vt:lpstr>T2 (328)</vt:lpstr>
      <vt:lpstr>U1 (329)</vt:lpstr>
      <vt:lpstr>U2 (330)</vt:lpstr>
      <vt:lpstr>Q1_06 (331)</vt:lpstr>
      <vt:lpstr>Q2 _06 (332)</vt:lpstr>
      <vt:lpstr>R1_06 (333)</vt:lpstr>
      <vt:lpstr>R2_06 (334)</vt:lpstr>
      <vt:lpstr>Q_15 (335)</vt:lpstr>
      <vt:lpstr>R_15 (336)</vt:lpstr>
      <vt:lpstr>A (401)</vt:lpstr>
      <vt:lpstr>B (402)</vt:lpstr>
      <vt:lpstr>A (403)</vt:lpstr>
      <vt:lpstr>B (404)</vt:lpstr>
      <vt:lpstr>C (405)</vt:lpstr>
      <vt:lpstr>A (406)</vt:lpstr>
      <vt:lpstr>B (407)</vt:lpstr>
      <vt:lpstr>1 (501)</vt:lpstr>
      <vt:lpstr>2 (502)</vt:lpstr>
      <vt:lpstr>3 (503)</vt:lpstr>
      <vt:lpstr>504</vt:lpstr>
      <vt:lpstr>Table 1 (505)</vt:lpstr>
      <vt:lpstr>Table 2 (506)</vt:lpstr>
      <vt:lpstr>Table 3 (507)</vt:lpstr>
      <vt:lpstr>Table 4 (508)</vt:lpstr>
      <vt:lpstr>A_87 (601)</vt:lpstr>
      <vt:lpstr>A_06 (602)</vt:lpstr>
      <vt:lpstr>A_15_65 (603)</vt:lpstr>
      <vt:lpstr>A_15_66 (604)</vt:lpstr>
      <vt:lpstr>A_15_67 (605)</vt:lpstr>
      <vt:lpstr>A_15_68 (606)</vt:lpstr>
      <vt:lpstr>B_87 (607)</vt:lpstr>
      <vt:lpstr>C_87 (608)</vt:lpstr>
      <vt:lpstr>G_87 (609)</vt:lpstr>
      <vt:lpstr>H_87 (610)</vt:lpstr>
      <vt:lpstr>F_06 (611)</vt:lpstr>
      <vt:lpstr>G_06 (612)</vt:lpstr>
      <vt:lpstr>F_15 (613)</vt:lpstr>
      <vt:lpstr>G_15 (614)</vt:lpstr>
      <vt:lpstr>D1_87 (615)</vt:lpstr>
      <vt:lpstr>D2_87 (616)</vt:lpstr>
      <vt:lpstr>E1_87 (617)</vt:lpstr>
      <vt:lpstr>E2_87 (618)</vt:lpstr>
      <vt:lpstr>F1_87 (619)</vt:lpstr>
      <vt:lpstr>F2_87 (620)</vt:lpstr>
      <vt:lpstr>B_06 (621)</vt:lpstr>
      <vt:lpstr>C_06 (622)</vt:lpstr>
      <vt:lpstr>D_06 (623)</vt:lpstr>
      <vt:lpstr>E_06 (624)</vt:lpstr>
      <vt:lpstr>B_15 (625)</vt:lpstr>
      <vt:lpstr>C_15 (626)</vt:lpstr>
      <vt:lpstr>S-AP (701)</vt:lpstr>
      <vt:lpstr>B-AP (702)</vt:lpstr>
      <vt:lpstr>C (703)</vt:lpstr>
      <vt:lpstr>1 (801)</vt:lpstr>
      <vt:lpstr>2 (802)</vt:lpstr>
      <vt:lpstr>BaseTablesList</vt:lpstr>
      <vt:lpstr>DATE_MODIFIED</vt:lpstr>
      <vt:lpstr>FACTOR_LIST_AGE_DEF</vt:lpstr>
      <vt:lpstr>FACTOR_LIST_CLIENT</vt:lpstr>
      <vt:lpstr>FACTOR_LIST_DATE_IMPLEMENTED</vt:lpstr>
      <vt:lpstr>FACTOR_LIST_DATE_ISSUED</vt:lpstr>
      <vt:lpstr>FACTOR_LIST_DESCRIPTION</vt:lpstr>
      <vt:lpstr>FACTOR_LIST_FACTOR_STATUS</vt:lpstr>
      <vt:lpstr>FACTOR_LIST_FACTOR_TYPE</vt:lpstr>
      <vt:lpstr>FACTOR_LIST_GENDER</vt:lpstr>
      <vt:lpstr>FACTOR_LIST_HEADINGS</vt:lpstr>
      <vt:lpstr>FACTOR_LIST_REFERENCE</vt:lpstr>
      <vt:lpstr>FACTOR_LIST_REFERENCE_GUIDANCE</vt:lpstr>
      <vt:lpstr>FACTOR_LIST_RELATED</vt:lpstr>
      <vt:lpstr>FACTOR_LIST_SECTION</vt:lpstr>
      <vt:lpstr>FACTOR_LIST_SECTION_NUMBER</vt:lpstr>
      <vt:lpstr>FACTOR_LIST_SERIES_NUMBER</vt:lpstr>
      <vt:lpstr>FACTOR_LIST_TIMESTAMP</vt:lpstr>
      <vt:lpstr>ImprovementsList</vt:lpstr>
      <vt:lpstr>new_title</vt:lpstr>
      <vt:lpstr>'A (401)'!Print_Area</vt:lpstr>
      <vt:lpstr>'A (403)'!Print_Area</vt:lpstr>
      <vt:lpstr>'A_06 (602)'!Print_Area</vt:lpstr>
      <vt:lpstr>'A_15_65 (603)'!Print_Area</vt:lpstr>
      <vt:lpstr>'A_15_66 (604)'!Print_Area</vt:lpstr>
      <vt:lpstr>'A_15_67 (605)'!Print_Area</vt:lpstr>
      <vt:lpstr>'A_15_68 (606)'!Print_Area</vt:lpstr>
      <vt:lpstr>'A_87 (601)'!Print_Area</vt:lpstr>
      <vt:lpstr>'B (402)'!Print_Area</vt:lpstr>
      <vt:lpstr>'B (404)'!Print_Area</vt:lpstr>
      <vt:lpstr>'B_06 (621)'!Print_Area</vt:lpstr>
      <vt:lpstr>'B_15 (625)'!Print_Area</vt:lpstr>
      <vt:lpstr>'B_87 (607)'!Print_Area</vt:lpstr>
      <vt:lpstr>'B-AP (702)'!Print_Area</vt:lpstr>
      <vt:lpstr>'C (405)'!Print_Area</vt:lpstr>
      <vt:lpstr>'C (703)'!Print_Area</vt:lpstr>
      <vt:lpstr>'C_06 (622)'!Print_Area</vt:lpstr>
      <vt:lpstr>'C_15 (626)'!Print_Area</vt:lpstr>
      <vt:lpstr>'C_87 (608)'!Print_Area</vt:lpstr>
      <vt:lpstr>'D_06 (623)'!Print_Area</vt:lpstr>
      <vt:lpstr>'D1 (203)'!Print_Area</vt:lpstr>
      <vt:lpstr>'D1_87 (615)'!Print_Area</vt:lpstr>
      <vt:lpstr>'D2 (204)'!Print_Area</vt:lpstr>
      <vt:lpstr>'D2_87 (616)'!Print_Area</vt:lpstr>
      <vt:lpstr>'E_06 (624)'!Print_Area</vt:lpstr>
      <vt:lpstr>'E1_87 (617)'!Print_Area</vt:lpstr>
      <vt:lpstr>'E2_87 (618)'!Print_Area</vt:lpstr>
      <vt:lpstr>'F_06 (611)'!Print_Area</vt:lpstr>
      <vt:lpstr>'F_15 (613)'!Print_Area</vt:lpstr>
      <vt:lpstr>'F1_87 (619)'!Print_Area</vt:lpstr>
      <vt:lpstr>'F2_87 (620)'!Print_Area</vt:lpstr>
      <vt:lpstr>'G_06 (612)'!Print_Area</vt:lpstr>
      <vt:lpstr>'G_15 (614)'!Print_Area</vt:lpstr>
      <vt:lpstr>'G_87 (609)'!Print_Area</vt:lpstr>
      <vt:lpstr>'G1 (301)'!Print_Area</vt:lpstr>
      <vt:lpstr>'G1_06 (305)'!Print_Area</vt:lpstr>
      <vt:lpstr>'G1_15 (309)'!Print_Area</vt:lpstr>
      <vt:lpstr>'G2 (302)'!Print_Area</vt:lpstr>
      <vt:lpstr>'G2_06 (306)'!Print_Area</vt:lpstr>
      <vt:lpstr>'G2_15 (310)'!Print_Area</vt:lpstr>
      <vt:lpstr>'H_87 (610)'!Print_Area</vt:lpstr>
      <vt:lpstr>'H1 (303)'!Print_Area</vt:lpstr>
      <vt:lpstr>'H1_06 (307)'!Print_Area</vt:lpstr>
      <vt:lpstr>'H1_15 (311)'!Print_Area</vt:lpstr>
      <vt:lpstr>'H2 (304)'!Print_Area</vt:lpstr>
      <vt:lpstr>'H2_06 (308)'!Print_Area</vt:lpstr>
      <vt:lpstr>'H2_15 (312)'!Print_Area</vt:lpstr>
      <vt:lpstr>'K (313)'!Print_Area</vt:lpstr>
      <vt:lpstr>'K_06 (314)'!Print_Area</vt:lpstr>
      <vt:lpstr>'K_15_65 (315)'!Print_Area</vt:lpstr>
      <vt:lpstr>'K_15_66 (316)'!Print_Area</vt:lpstr>
      <vt:lpstr>'K_15_67 (317)'!Print_Area</vt:lpstr>
      <vt:lpstr>'K_15_68 (318)'!Print_Area</vt:lpstr>
      <vt:lpstr>'M (229)'!Print_Area</vt:lpstr>
      <vt:lpstr>'M (319)'!Print_Area</vt:lpstr>
      <vt:lpstr>'N (320)'!Print_Area</vt:lpstr>
      <vt:lpstr>'NA1 (201)'!Print_Area</vt:lpstr>
      <vt:lpstr>'NA1_06 (207)'!Print_Area</vt:lpstr>
      <vt:lpstr>'NA1_15_65 (212)'!Print_Area</vt:lpstr>
      <vt:lpstr>'NA1_15_66 (213)'!Print_Area</vt:lpstr>
      <vt:lpstr>'NA1_15_67 (214)'!Print_Area</vt:lpstr>
      <vt:lpstr>'NA1_15_68 (215)'!Print_Area</vt:lpstr>
      <vt:lpstr>'NA2 (202)'!Print_Area</vt:lpstr>
      <vt:lpstr>'NA2_06 (208)'!Print_Area</vt:lpstr>
      <vt:lpstr>'NA2_15_65 (216)'!Print_Area</vt:lpstr>
      <vt:lpstr>'NA2_15_66 (217)'!Print_Area</vt:lpstr>
      <vt:lpstr>'NA2_15_67 (218)'!Print_Area</vt:lpstr>
      <vt:lpstr>'NA2_15_68 (219)'!Print_Area</vt:lpstr>
      <vt:lpstr>'NA3_06 (209)'!Print_Area</vt:lpstr>
      <vt:lpstr>'NF1 (205)'!Print_Area</vt:lpstr>
      <vt:lpstr>'NF1_06 (210)'!Print_Area</vt:lpstr>
      <vt:lpstr>'NF1_15 (220)'!Print_Area</vt:lpstr>
      <vt:lpstr>'NF2 (206)'!Print_Area</vt:lpstr>
      <vt:lpstr>'NF2_06 (211)'!Print_Area</vt:lpstr>
      <vt:lpstr>'NF2_15 (221)'!Print_Area</vt:lpstr>
      <vt:lpstr>'P (321)'!Print_Area</vt:lpstr>
      <vt:lpstr>'Q_15 (335)'!Print_Area</vt:lpstr>
      <vt:lpstr>'Q1 (322)'!Print_Area</vt:lpstr>
      <vt:lpstr>'Q1_06 (331)'!Print_Area</vt:lpstr>
      <vt:lpstr>'Q2 (323)'!Print_Area</vt:lpstr>
      <vt:lpstr>'Q2 _06 (332)'!Print_Area</vt:lpstr>
      <vt:lpstr>'R (324)'!Print_Area</vt:lpstr>
      <vt:lpstr>'R_15 (336)'!Print_Area</vt:lpstr>
      <vt:lpstr>'R1_06 (333)'!Print_Area</vt:lpstr>
      <vt:lpstr>'R2_06 (334)'!Print_Area</vt:lpstr>
      <vt:lpstr>'S1 (325)'!Print_Area</vt:lpstr>
      <vt:lpstr>'S2 (326)'!Print_Area</vt:lpstr>
      <vt:lpstr>'S-AP (701)'!Print_Area</vt:lpstr>
      <vt:lpstr>'Summary - Police_EW'!Print_Area</vt:lpstr>
      <vt:lpstr>'T1 (327)'!Print_Area</vt:lpstr>
      <vt:lpstr>'T2 (328)'!Print_Area</vt:lpstr>
      <vt:lpstr>'Table 1 (505)'!Print_Area</vt:lpstr>
      <vt:lpstr>'Table 2 (506)'!Print_Area</vt:lpstr>
      <vt:lpstr>'Table 3 (507)'!Print_Area</vt:lpstr>
      <vt:lpstr>'Table 4 (508)'!Print_Area</vt:lpstr>
      <vt:lpstr>'TVIN_15F (227)'!Print_Area</vt:lpstr>
      <vt:lpstr>'TVIN_15GMP (228)'!Print_Area</vt:lpstr>
      <vt:lpstr>'TVIN_15M (226)'!Print_Area</vt:lpstr>
      <vt:lpstr>'U1 (329)'!Print_Area</vt:lpstr>
      <vt:lpstr>'U2 (330)'!Print_Area</vt:lpstr>
      <vt:lpstr>'x-Series Number'!Print_Area</vt:lpstr>
      <vt:lpstr>TABLE_AGE_DEF</vt:lpstr>
      <vt:lpstr>'1 (501)'!TABLE_AGE_DEF_1</vt:lpstr>
      <vt:lpstr>'1 (801)'!TABLE_AGE_DEF_1</vt:lpstr>
      <vt:lpstr>'2 (502)'!TABLE_AGE_DEF_1</vt:lpstr>
      <vt:lpstr>'2 (802)'!TABLE_AGE_DEF_1</vt:lpstr>
      <vt:lpstr>'3 (503)'!TABLE_AGE_DEF_1</vt:lpstr>
      <vt:lpstr>'504'!TABLE_AGE_DEF_1</vt:lpstr>
      <vt:lpstr>'A (401)'!TABLE_AGE_DEF_1</vt:lpstr>
      <vt:lpstr>'A (403)'!TABLE_AGE_DEF_1</vt:lpstr>
      <vt:lpstr>'A (406)'!TABLE_AGE_DEF_1</vt:lpstr>
      <vt:lpstr>'A_06 (602)'!TABLE_AGE_DEF_1</vt:lpstr>
      <vt:lpstr>'A_15_65 (603)'!TABLE_AGE_DEF_1</vt:lpstr>
      <vt:lpstr>'A_15_66 (604)'!TABLE_AGE_DEF_1</vt:lpstr>
      <vt:lpstr>'A_15_67 (605)'!TABLE_AGE_DEF_1</vt:lpstr>
      <vt:lpstr>'A_15_68 (606)'!TABLE_AGE_DEF_1</vt:lpstr>
      <vt:lpstr>'A_87 (601)'!TABLE_AGE_DEF_1</vt:lpstr>
      <vt:lpstr>'A1 (201C)'!TABLE_AGE_DEF_1</vt:lpstr>
      <vt:lpstr>'A2 (202C)'!TABLE_AGE_DEF_1</vt:lpstr>
      <vt:lpstr>'B (402)'!TABLE_AGE_DEF_1</vt:lpstr>
      <vt:lpstr>'B (404)'!TABLE_AGE_DEF_1</vt:lpstr>
      <vt:lpstr>'B (407)'!TABLE_AGE_DEF_1</vt:lpstr>
      <vt:lpstr>'B_06 (621)'!TABLE_AGE_DEF_1</vt:lpstr>
      <vt:lpstr>'B_15 (625)'!TABLE_AGE_DEF_1</vt:lpstr>
      <vt:lpstr>'B_87 (607)'!TABLE_AGE_DEF_1</vt:lpstr>
      <vt:lpstr>'B-AP (702)'!TABLE_AGE_DEF_1</vt:lpstr>
      <vt:lpstr>'C (405)'!TABLE_AGE_DEF_1</vt:lpstr>
      <vt:lpstr>'C (703)'!TABLE_AGE_DEF_1</vt:lpstr>
      <vt:lpstr>'C_06 (622)'!TABLE_AGE_DEF_1</vt:lpstr>
      <vt:lpstr>'C_15 (626)'!TABLE_AGE_DEF_1</vt:lpstr>
      <vt:lpstr>'C_87 (608)'!TABLE_AGE_DEF_1</vt:lpstr>
      <vt:lpstr>'D_06 (623)'!TABLE_AGE_DEF_1</vt:lpstr>
      <vt:lpstr>'D1 (203)'!TABLE_AGE_DEF_1</vt:lpstr>
      <vt:lpstr>'D1_87 (615)'!TABLE_AGE_DEF_1</vt:lpstr>
      <vt:lpstr>'D2 (204)'!TABLE_AGE_DEF_1</vt:lpstr>
      <vt:lpstr>'D2_87 (616)'!TABLE_AGE_DEF_1</vt:lpstr>
      <vt:lpstr>'E_06 (624)'!TABLE_AGE_DEF_1</vt:lpstr>
      <vt:lpstr>'E1_87 (617)'!TABLE_AGE_DEF_1</vt:lpstr>
      <vt:lpstr>'E2_87 (618)'!TABLE_AGE_DEF_1</vt:lpstr>
      <vt:lpstr>'F_06 (611)'!TABLE_AGE_DEF_1</vt:lpstr>
      <vt:lpstr>'F_15 (613)'!TABLE_AGE_DEF_1</vt:lpstr>
      <vt:lpstr>'F1 (205C)'!TABLE_AGE_DEF_1</vt:lpstr>
      <vt:lpstr>'F1_87 (619)'!TABLE_AGE_DEF_1</vt:lpstr>
      <vt:lpstr>'F2 (206C)'!TABLE_AGE_DEF_1</vt:lpstr>
      <vt:lpstr>'F2_87 (620)'!TABLE_AGE_DEF_1</vt:lpstr>
      <vt:lpstr>'G_06 (612)'!TABLE_AGE_DEF_1</vt:lpstr>
      <vt:lpstr>'G_15 (614)'!TABLE_AGE_DEF_1</vt:lpstr>
      <vt:lpstr>'G_87 (609)'!TABLE_AGE_DEF_1</vt:lpstr>
      <vt:lpstr>'G1 (301)'!TABLE_AGE_DEF_1</vt:lpstr>
      <vt:lpstr>'G1_06 (305)'!TABLE_AGE_DEF_1</vt:lpstr>
      <vt:lpstr>'G1_15 (309)'!TABLE_AGE_DEF_1</vt:lpstr>
      <vt:lpstr>'G2 (302)'!TABLE_AGE_DEF_1</vt:lpstr>
      <vt:lpstr>'G2_06 (306)'!TABLE_AGE_DEF_1</vt:lpstr>
      <vt:lpstr>'G2_15 (310)'!TABLE_AGE_DEF_1</vt:lpstr>
      <vt:lpstr>'H_87 (610)'!TABLE_AGE_DEF_1</vt:lpstr>
      <vt:lpstr>'H1 (303)'!TABLE_AGE_DEF_1</vt:lpstr>
      <vt:lpstr>'H1_06 (307)'!TABLE_AGE_DEF_1</vt:lpstr>
      <vt:lpstr>'H1_15 (311)'!TABLE_AGE_DEF_1</vt:lpstr>
      <vt:lpstr>'H2 (304)'!TABLE_AGE_DEF_1</vt:lpstr>
      <vt:lpstr>'H2_06 (308)'!TABLE_AGE_DEF_1</vt:lpstr>
      <vt:lpstr>'H2_15 (312)'!TABLE_AGE_DEF_1</vt:lpstr>
      <vt:lpstr>'K (313)'!TABLE_AGE_DEF_1</vt:lpstr>
      <vt:lpstr>'K_06 (314)'!TABLE_AGE_DEF_1</vt:lpstr>
      <vt:lpstr>'K_15_65 (315)'!TABLE_AGE_DEF_1</vt:lpstr>
      <vt:lpstr>'K_15_66 (316)'!TABLE_AGE_DEF_1</vt:lpstr>
      <vt:lpstr>'K_15_67 (317)'!TABLE_AGE_DEF_1</vt:lpstr>
      <vt:lpstr>'K_15_68 (318)'!TABLE_AGE_DEF_1</vt:lpstr>
      <vt:lpstr>'M (229)'!TABLE_AGE_DEF_1</vt:lpstr>
      <vt:lpstr>'M (319)'!TABLE_AGE_DEF_1</vt:lpstr>
      <vt:lpstr>'N (320)'!TABLE_AGE_DEF_1</vt:lpstr>
      <vt:lpstr>'NA1 (201)'!TABLE_AGE_DEF_1</vt:lpstr>
      <vt:lpstr>'NA1_06 (207)'!TABLE_AGE_DEF_1</vt:lpstr>
      <vt:lpstr>'NA1_15_65 (212)'!TABLE_AGE_DEF_1</vt:lpstr>
      <vt:lpstr>'NA1_15_66 (213)'!TABLE_AGE_DEF_1</vt:lpstr>
      <vt:lpstr>'NA1_15_67 (214)'!TABLE_AGE_DEF_1</vt:lpstr>
      <vt:lpstr>'NA1_15_68 (215)'!TABLE_AGE_DEF_1</vt:lpstr>
      <vt:lpstr>'NA2 (202)'!TABLE_AGE_DEF_1</vt:lpstr>
      <vt:lpstr>'NA2_06 (208)'!TABLE_AGE_DEF_1</vt:lpstr>
      <vt:lpstr>'NA2_15_65 (216)'!TABLE_AGE_DEF_1</vt:lpstr>
      <vt:lpstr>'NA2_15_66 (217)'!TABLE_AGE_DEF_1</vt:lpstr>
      <vt:lpstr>'NA2_15_67 (218)'!TABLE_AGE_DEF_1</vt:lpstr>
      <vt:lpstr>'NA2_15_68 (219)'!TABLE_AGE_DEF_1</vt:lpstr>
      <vt:lpstr>'NA3_06 (209)'!TABLE_AGE_DEF_1</vt:lpstr>
      <vt:lpstr>'NF1 (205)'!TABLE_AGE_DEF_1</vt:lpstr>
      <vt:lpstr>'NF1_06 (210)'!TABLE_AGE_DEF_1</vt:lpstr>
      <vt:lpstr>'NF1_15 (220)'!TABLE_AGE_DEF_1</vt:lpstr>
      <vt:lpstr>'NF2 (206)'!TABLE_AGE_DEF_1</vt:lpstr>
      <vt:lpstr>'NF2_06 (211)'!TABLE_AGE_DEF_1</vt:lpstr>
      <vt:lpstr>'NF2_15 (221)'!TABLE_AGE_DEF_1</vt:lpstr>
      <vt:lpstr>'P (321)'!TABLE_AGE_DEF_1</vt:lpstr>
      <vt:lpstr>'Q_15 (335)'!TABLE_AGE_DEF_1</vt:lpstr>
      <vt:lpstr>'Q1 (322)'!TABLE_AGE_DEF_1</vt:lpstr>
      <vt:lpstr>'Q1_06 (331)'!TABLE_AGE_DEF_1</vt:lpstr>
      <vt:lpstr>'Q2 (323)'!TABLE_AGE_DEF_1</vt:lpstr>
      <vt:lpstr>'Q2 _06 (332)'!TABLE_AGE_DEF_1</vt:lpstr>
      <vt:lpstr>'R (324)'!TABLE_AGE_DEF_1</vt:lpstr>
      <vt:lpstr>'R_15 (336)'!TABLE_AGE_DEF_1</vt:lpstr>
      <vt:lpstr>'R1_06 (333)'!TABLE_AGE_DEF_1</vt:lpstr>
      <vt:lpstr>'R2_06 (334)'!TABLE_AGE_DEF_1</vt:lpstr>
      <vt:lpstr>'S1 (325)'!TABLE_AGE_DEF_1</vt:lpstr>
      <vt:lpstr>'S2 (326)'!TABLE_AGE_DEF_1</vt:lpstr>
      <vt:lpstr>'S-AP (701)'!TABLE_AGE_DEF_1</vt:lpstr>
      <vt:lpstr>'T1 (327)'!TABLE_AGE_DEF_1</vt:lpstr>
      <vt:lpstr>'T2 (328)'!TABLE_AGE_DEF_1</vt:lpstr>
      <vt:lpstr>'Table 1 (505)'!TABLE_AGE_DEF_1</vt:lpstr>
      <vt:lpstr>'Table 2 (506)'!TABLE_AGE_DEF_1</vt:lpstr>
      <vt:lpstr>'Table 3 (507)'!TABLE_AGE_DEF_1</vt:lpstr>
      <vt:lpstr>'TVIN_15F (227)'!TABLE_AGE_DEF_1</vt:lpstr>
      <vt:lpstr>'TVIN_15GMP (228)'!TABLE_AGE_DEF_1</vt:lpstr>
      <vt:lpstr>'TVIN_15M (226)'!TABLE_AGE_DEF_1</vt:lpstr>
      <vt:lpstr>'U1 (329)'!TABLE_AGE_DEF_1</vt:lpstr>
      <vt:lpstr>'U2 (330)'!TABLE_AGE_DEF_1</vt:lpstr>
      <vt:lpstr>'F_06 (611)'!TABLE_AREA</vt:lpstr>
      <vt:lpstr>'F_15 (613)'!TABLE_AREA</vt:lpstr>
      <vt:lpstr>'G_87 (609)'!TABLE_AREA</vt:lpstr>
      <vt:lpstr>TABLE_AREA</vt:lpstr>
      <vt:lpstr>'1 (501)'!TABLE_AREA_1</vt:lpstr>
      <vt:lpstr>'1 (801)'!TABLE_AREA_1</vt:lpstr>
      <vt:lpstr>'2 (502)'!TABLE_AREA_1</vt:lpstr>
      <vt:lpstr>'2 (802)'!TABLE_AREA_1</vt:lpstr>
      <vt:lpstr>'3 (503)'!TABLE_AREA_1</vt:lpstr>
      <vt:lpstr>'504'!TABLE_AREA_1</vt:lpstr>
      <vt:lpstr>'A (401)'!TABLE_AREA_1</vt:lpstr>
      <vt:lpstr>'A (403)'!TABLE_AREA_1</vt:lpstr>
      <vt:lpstr>'A (406)'!TABLE_AREA_1</vt:lpstr>
      <vt:lpstr>'A_06 (602)'!TABLE_AREA_1</vt:lpstr>
      <vt:lpstr>'A_15_65 (603)'!TABLE_AREA_1</vt:lpstr>
      <vt:lpstr>'A_15_66 (604)'!TABLE_AREA_1</vt:lpstr>
      <vt:lpstr>'A_15_67 (605)'!TABLE_AREA_1</vt:lpstr>
      <vt:lpstr>'A_15_68 (606)'!TABLE_AREA_1</vt:lpstr>
      <vt:lpstr>'A_87 (601)'!TABLE_AREA_1</vt:lpstr>
      <vt:lpstr>'A1 (201C)'!TABLE_AREA_1</vt:lpstr>
      <vt:lpstr>'A2 (202C)'!TABLE_AREA_1</vt:lpstr>
      <vt:lpstr>'B (402)'!TABLE_AREA_1</vt:lpstr>
      <vt:lpstr>'B (404)'!TABLE_AREA_1</vt:lpstr>
      <vt:lpstr>'B (407)'!TABLE_AREA_1</vt:lpstr>
      <vt:lpstr>'B_06 (621)'!TABLE_AREA_1</vt:lpstr>
      <vt:lpstr>'B_15 (625)'!TABLE_AREA_1</vt:lpstr>
      <vt:lpstr>'B_87 (607)'!TABLE_AREA_1</vt:lpstr>
      <vt:lpstr>'B-AP (702)'!TABLE_AREA_1</vt:lpstr>
      <vt:lpstr>'C (405)'!TABLE_AREA_1</vt:lpstr>
      <vt:lpstr>'C (703)'!TABLE_AREA_1</vt:lpstr>
      <vt:lpstr>'C_06 (622)'!TABLE_AREA_1</vt:lpstr>
      <vt:lpstr>'C_15 (626)'!TABLE_AREA_1</vt:lpstr>
      <vt:lpstr>'C_87 (608)'!TABLE_AREA_1</vt:lpstr>
      <vt:lpstr>'D_06 (623)'!TABLE_AREA_1</vt:lpstr>
      <vt:lpstr>'D1 (203)'!TABLE_AREA_1</vt:lpstr>
      <vt:lpstr>'D1_87 (615)'!TABLE_AREA_1</vt:lpstr>
      <vt:lpstr>'D2 (204)'!TABLE_AREA_1</vt:lpstr>
      <vt:lpstr>'D2_87 (616)'!TABLE_AREA_1</vt:lpstr>
      <vt:lpstr>'E_06 (624)'!TABLE_AREA_1</vt:lpstr>
      <vt:lpstr>'E1_87 (617)'!TABLE_AREA_1</vt:lpstr>
      <vt:lpstr>'E2_87 (618)'!TABLE_AREA_1</vt:lpstr>
      <vt:lpstr>'F1 (205C)'!TABLE_AREA_1</vt:lpstr>
      <vt:lpstr>'F1_87 (619)'!TABLE_AREA_1</vt:lpstr>
      <vt:lpstr>'F2 (206C)'!TABLE_AREA_1</vt:lpstr>
      <vt:lpstr>'F2_87 (620)'!TABLE_AREA_1</vt:lpstr>
      <vt:lpstr>'G1 (301)'!TABLE_AREA_1</vt:lpstr>
      <vt:lpstr>'G1_06 (305)'!TABLE_AREA_1</vt:lpstr>
      <vt:lpstr>'G1_15 (309)'!TABLE_AREA_1</vt:lpstr>
      <vt:lpstr>'G2 (302)'!TABLE_AREA_1</vt:lpstr>
      <vt:lpstr>'G2_06 (306)'!TABLE_AREA_1</vt:lpstr>
      <vt:lpstr>'G2_15 (310)'!TABLE_AREA_1</vt:lpstr>
      <vt:lpstr>'H1 (303)'!TABLE_AREA_1</vt:lpstr>
      <vt:lpstr>'H1_06 (307)'!TABLE_AREA_1</vt:lpstr>
      <vt:lpstr>'H1_15 (311)'!TABLE_AREA_1</vt:lpstr>
      <vt:lpstr>'H2 (304)'!TABLE_AREA_1</vt:lpstr>
      <vt:lpstr>'H2_06 (308)'!TABLE_AREA_1</vt:lpstr>
      <vt:lpstr>'H2_15 (312)'!TABLE_AREA_1</vt:lpstr>
      <vt:lpstr>'K (313)'!TABLE_AREA_1</vt:lpstr>
      <vt:lpstr>'K_06 (314)'!TABLE_AREA_1</vt:lpstr>
      <vt:lpstr>'K_15_65 (315)'!TABLE_AREA_1</vt:lpstr>
      <vt:lpstr>'K_15_66 (316)'!TABLE_AREA_1</vt:lpstr>
      <vt:lpstr>'K_15_67 (317)'!TABLE_AREA_1</vt:lpstr>
      <vt:lpstr>'K_15_68 (318)'!TABLE_AREA_1</vt:lpstr>
      <vt:lpstr>'M (229)'!TABLE_AREA_1</vt:lpstr>
      <vt:lpstr>'M (319)'!TABLE_AREA_1</vt:lpstr>
      <vt:lpstr>'N (320)'!TABLE_AREA_1</vt:lpstr>
      <vt:lpstr>'NA1 (201)'!TABLE_AREA_1</vt:lpstr>
      <vt:lpstr>'NA1_06 (207)'!TABLE_AREA_1</vt:lpstr>
      <vt:lpstr>'NA1_15_65 (212)'!TABLE_AREA_1</vt:lpstr>
      <vt:lpstr>'NA1_15_66 (213)'!TABLE_AREA_1</vt:lpstr>
      <vt:lpstr>'NA1_15_67 (214)'!TABLE_AREA_1</vt:lpstr>
      <vt:lpstr>'NA1_15_68 (215)'!TABLE_AREA_1</vt:lpstr>
      <vt:lpstr>'NA2 (202)'!TABLE_AREA_1</vt:lpstr>
      <vt:lpstr>'NA2_06 (208)'!TABLE_AREA_1</vt:lpstr>
      <vt:lpstr>'NA2_15_65 (216)'!TABLE_AREA_1</vt:lpstr>
      <vt:lpstr>'NA2_15_66 (217)'!TABLE_AREA_1</vt:lpstr>
      <vt:lpstr>'NA2_15_67 (218)'!TABLE_AREA_1</vt:lpstr>
      <vt:lpstr>'NA2_15_68 (219)'!TABLE_AREA_1</vt:lpstr>
      <vt:lpstr>'NA3_06 (209)'!TABLE_AREA_1</vt:lpstr>
      <vt:lpstr>'NF1 (205)'!TABLE_AREA_1</vt:lpstr>
      <vt:lpstr>'NF1_06 (210)'!TABLE_AREA_1</vt:lpstr>
      <vt:lpstr>'NF1_15 (220)'!TABLE_AREA_1</vt:lpstr>
      <vt:lpstr>'NF2 (206)'!TABLE_AREA_1</vt:lpstr>
      <vt:lpstr>'NF2_06 (211)'!TABLE_AREA_1</vt:lpstr>
      <vt:lpstr>'NF2_15 (221)'!TABLE_AREA_1</vt:lpstr>
      <vt:lpstr>'P (321)'!TABLE_AREA_1</vt:lpstr>
      <vt:lpstr>'Q_15 (335)'!TABLE_AREA_1</vt:lpstr>
      <vt:lpstr>'Q1 (322)'!TABLE_AREA_1</vt:lpstr>
      <vt:lpstr>'Q1_06 (331)'!TABLE_AREA_1</vt:lpstr>
      <vt:lpstr>'Q2 (323)'!TABLE_AREA_1</vt:lpstr>
      <vt:lpstr>'Q2 _06 (332)'!TABLE_AREA_1</vt:lpstr>
      <vt:lpstr>'R (324)'!TABLE_AREA_1</vt:lpstr>
      <vt:lpstr>'R_15 (336)'!TABLE_AREA_1</vt:lpstr>
      <vt:lpstr>'R1_06 (333)'!TABLE_AREA_1</vt:lpstr>
      <vt:lpstr>'R2_06 (334)'!TABLE_AREA_1</vt:lpstr>
      <vt:lpstr>'S1 (325)'!TABLE_AREA_1</vt:lpstr>
      <vt:lpstr>'S2 (326)'!TABLE_AREA_1</vt:lpstr>
      <vt:lpstr>'S-AP (701)'!TABLE_AREA_1</vt:lpstr>
      <vt:lpstr>'T1 (327)'!TABLE_AREA_1</vt:lpstr>
      <vt:lpstr>'T2 (328)'!TABLE_AREA_1</vt:lpstr>
      <vt:lpstr>'Table 1 (505)'!TABLE_AREA_1</vt:lpstr>
      <vt:lpstr>'Table 2 (506)'!TABLE_AREA_1</vt:lpstr>
      <vt:lpstr>'Table 3 (507)'!TABLE_AREA_1</vt:lpstr>
      <vt:lpstr>'TVIN_15F (227)'!TABLE_AREA_1</vt:lpstr>
      <vt:lpstr>'TVIN_15GMP (228)'!TABLE_AREA_1</vt:lpstr>
      <vt:lpstr>'TVIN_15M (226)'!TABLE_AREA_1</vt:lpstr>
      <vt:lpstr>'U1 (329)'!TABLE_AREA_1</vt:lpstr>
      <vt:lpstr>'U2 (330)'!TABLE_AREA_1</vt:lpstr>
      <vt:lpstr>TABLE_AREA_1</vt:lpstr>
      <vt:lpstr>'1 (501)'!TABLE_ASSUMPTION_SET_1</vt:lpstr>
      <vt:lpstr>'1 (801)'!TABLE_ASSUMPTION_SET_1</vt:lpstr>
      <vt:lpstr>'2 (502)'!TABLE_ASSUMPTION_SET_1</vt:lpstr>
      <vt:lpstr>'2 (802)'!TABLE_ASSUMPTION_SET_1</vt:lpstr>
      <vt:lpstr>'3 (503)'!TABLE_ASSUMPTION_SET_1</vt:lpstr>
      <vt:lpstr>'504'!TABLE_ASSUMPTION_SET_1</vt:lpstr>
      <vt:lpstr>'A (401)'!TABLE_ASSUMPTION_SET_1</vt:lpstr>
      <vt:lpstr>'A (403)'!TABLE_ASSUMPTION_SET_1</vt:lpstr>
      <vt:lpstr>'A (406)'!TABLE_ASSUMPTION_SET_1</vt:lpstr>
      <vt:lpstr>'A_06 (602)'!TABLE_ASSUMPTION_SET_1</vt:lpstr>
      <vt:lpstr>'A_15_65 (603)'!TABLE_ASSUMPTION_SET_1</vt:lpstr>
      <vt:lpstr>'A_15_66 (604)'!TABLE_ASSUMPTION_SET_1</vt:lpstr>
      <vt:lpstr>'A_15_67 (605)'!TABLE_ASSUMPTION_SET_1</vt:lpstr>
      <vt:lpstr>'A_15_68 (606)'!TABLE_ASSUMPTION_SET_1</vt:lpstr>
      <vt:lpstr>'A_87 (601)'!TABLE_ASSUMPTION_SET_1</vt:lpstr>
      <vt:lpstr>'A1 (201C)'!TABLE_ASSUMPTION_SET_1</vt:lpstr>
      <vt:lpstr>'A2 (202C)'!TABLE_ASSUMPTION_SET_1</vt:lpstr>
      <vt:lpstr>'B (402)'!TABLE_ASSUMPTION_SET_1</vt:lpstr>
      <vt:lpstr>'B (404)'!TABLE_ASSUMPTION_SET_1</vt:lpstr>
      <vt:lpstr>'B (407)'!TABLE_ASSUMPTION_SET_1</vt:lpstr>
      <vt:lpstr>'B_06 (621)'!TABLE_ASSUMPTION_SET_1</vt:lpstr>
      <vt:lpstr>'B_15 (625)'!TABLE_ASSUMPTION_SET_1</vt:lpstr>
      <vt:lpstr>'B_87 (607)'!TABLE_ASSUMPTION_SET_1</vt:lpstr>
      <vt:lpstr>'B-AP (702)'!TABLE_ASSUMPTION_SET_1</vt:lpstr>
      <vt:lpstr>'C (405)'!TABLE_ASSUMPTION_SET_1</vt:lpstr>
      <vt:lpstr>'C (703)'!TABLE_ASSUMPTION_SET_1</vt:lpstr>
      <vt:lpstr>'C_06 (622)'!TABLE_ASSUMPTION_SET_1</vt:lpstr>
      <vt:lpstr>'C_15 (626)'!TABLE_ASSUMPTION_SET_1</vt:lpstr>
      <vt:lpstr>'C_87 (608)'!TABLE_ASSUMPTION_SET_1</vt:lpstr>
      <vt:lpstr>'D_06 (623)'!TABLE_ASSUMPTION_SET_1</vt:lpstr>
      <vt:lpstr>'D1 (203)'!TABLE_ASSUMPTION_SET_1</vt:lpstr>
      <vt:lpstr>'D1_87 (615)'!TABLE_ASSUMPTION_SET_1</vt:lpstr>
      <vt:lpstr>'D2 (204)'!TABLE_ASSUMPTION_SET_1</vt:lpstr>
      <vt:lpstr>'D2_87 (616)'!TABLE_ASSUMPTION_SET_1</vt:lpstr>
      <vt:lpstr>'E_06 (624)'!TABLE_ASSUMPTION_SET_1</vt:lpstr>
      <vt:lpstr>'E1_87 (617)'!TABLE_ASSUMPTION_SET_1</vt:lpstr>
      <vt:lpstr>'E2_87 (618)'!TABLE_ASSUMPTION_SET_1</vt:lpstr>
      <vt:lpstr>'F_06 (611)'!TABLE_ASSUMPTION_SET_1</vt:lpstr>
      <vt:lpstr>'F_15 (613)'!TABLE_ASSUMPTION_SET_1</vt:lpstr>
      <vt:lpstr>'F1 (205C)'!TABLE_ASSUMPTION_SET_1</vt:lpstr>
      <vt:lpstr>'F1_87 (619)'!TABLE_ASSUMPTION_SET_1</vt:lpstr>
      <vt:lpstr>'F2 (206C)'!TABLE_ASSUMPTION_SET_1</vt:lpstr>
      <vt:lpstr>'F2_87 (620)'!TABLE_ASSUMPTION_SET_1</vt:lpstr>
      <vt:lpstr>'G_06 (612)'!TABLE_ASSUMPTION_SET_1</vt:lpstr>
      <vt:lpstr>'G_15 (614)'!TABLE_ASSUMPTION_SET_1</vt:lpstr>
      <vt:lpstr>'G_87 (609)'!TABLE_ASSUMPTION_SET_1</vt:lpstr>
      <vt:lpstr>'G1 (301)'!TABLE_ASSUMPTION_SET_1</vt:lpstr>
      <vt:lpstr>'G1_06 (305)'!TABLE_ASSUMPTION_SET_1</vt:lpstr>
      <vt:lpstr>'G1_15 (309)'!TABLE_ASSUMPTION_SET_1</vt:lpstr>
      <vt:lpstr>'G2 (302)'!TABLE_ASSUMPTION_SET_1</vt:lpstr>
      <vt:lpstr>'G2_06 (306)'!TABLE_ASSUMPTION_SET_1</vt:lpstr>
      <vt:lpstr>'G2_15 (310)'!TABLE_ASSUMPTION_SET_1</vt:lpstr>
      <vt:lpstr>'H_87 (610)'!TABLE_ASSUMPTION_SET_1</vt:lpstr>
      <vt:lpstr>'H1 (303)'!TABLE_ASSUMPTION_SET_1</vt:lpstr>
      <vt:lpstr>'H1_06 (307)'!TABLE_ASSUMPTION_SET_1</vt:lpstr>
      <vt:lpstr>'H1_15 (311)'!TABLE_ASSUMPTION_SET_1</vt:lpstr>
      <vt:lpstr>'H2 (304)'!TABLE_ASSUMPTION_SET_1</vt:lpstr>
      <vt:lpstr>'H2_06 (308)'!TABLE_ASSUMPTION_SET_1</vt:lpstr>
      <vt:lpstr>'H2_15 (312)'!TABLE_ASSUMPTION_SET_1</vt:lpstr>
      <vt:lpstr>'K (313)'!TABLE_ASSUMPTION_SET_1</vt:lpstr>
      <vt:lpstr>'K_06 (314)'!TABLE_ASSUMPTION_SET_1</vt:lpstr>
      <vt:lpstr>'K_15_65 (315)'!TABLE_ASSUMPTION_SET_1</vt:lpstr>
      <vt:lpstr>'K_15_66 (316)'!TABLE_ASSUMPTION_SET_1</vt:lpstr>
      <vt:lpstr>'K_15_67 (317)'!TABLE_ASSUMPTION_SET_1</vt:lpstr>
      <vt:lpstr>'K_15_68 (318)'!TABLE_ASSUMPTION_SET_1</vt:lpstr>
      <vt:lpstr>'M (229)'!TABLE_ASSUMPTION_SET_1</vt:lpstr>
      <vt:lpstr>'M (319)'!TABLE_ASSUMPTION_SET_1</vt:lpstr>
      <vt:lpstr>'N (320)'!TABLE_ASSUMPTION_SET_1</vt:lpstr>
      <vt:lpstr>'NA1 (201)'!TABLE_ASSUMPTION_SET_1</vt:lpstr>
      <vt:lpstr>'NA1_06 (207)'!TABLE_ASSUMPTION_SET_1</vt:lpstr>
      <vt:lpstr>'NA1_15_65 (212)'!TABLE_ASSUMPTION_SET_1</vt:lpstr>
      <vt:lpstr>'NA1_15_66 (213)'!TABLE_ASSUMPTION_SET_1</vt:lpstr>
      <vt:lpstr>'NA1_15_67 (214)'!TABLE_ASSUMPTION_SET_1</vt:lpstr>
      <vt:lpstr>'NA1_15_68 (215)'!TABLE_ASSUMPTION_SET_1</vt:lpstr>
      <vt:lpstr>'NA2 (202)'!TABLE_ASSUMPTION_SET_1</vt:lpstr>
      <vt:lpstr>'NA2_06 (208)'!TABLE_ASSUMPTION_SET_1</vt:lpstr>
      <vt:lpstr>'NA2_15_65 (216)'!TABLE_ASSUMPTION_SET_1</vt:lpstr>
      <vt:lpstr>'NA2_15_66 (217)'!TABLE_ASSUMPTION_SET_1</vt:lpstr>
      <vt:lpstr>'NA2_15_67 (218)'!TABLE_ASSUMPTION_SET_1</vt:lpstr>
      <vt:lpstr>'NA2_15_68 (219)'!TABLE_ASSUMPTION_SET_1</vt:lpstr>
      <vt:lpstr>'NA3_06 (209)'!TABLE_ASSUMPTION_SET_1</vt:lpstr>
      <vt:lpstr>'NF1 (205)'!TABLE_ASSUMPTION_SET_1</vt:lpstr>
      <vt:lpstr>'NF1_06 (210)'!TABLE_ASSUMPTION_SET_1</vt:lpstr>
      <vt:lpstr>'NF1_15 (220)'!TABLE_ASSUMPTION_SET_1</vt:lpstr>
      <vt:lpstr>'NF2 (206)'!TABLE_ASSUMPTION_SET_1</vt:lpstr>
      <vt:lpstr>'NF2_06 (211)'!TABLE_ASSUMPTION_SET_1</vt:lpstr>
      <vt:lpstr>'NF2_15 (221)'!TABLE_ASSUMPTION_SET_1</vt:lpstr>
      <vt:lpstr>'P (321)'!TABLE_ASSUMPTION_SET_1</vt:lpstr>
      <vt:lpstr>'Q_15 (335)'!TABLE_ASSUMPTION_SET_1</vt:lpstr>
      <vt:lpstr>'Q1 (322)'!TABLE_ASSUMPTION_SET_1</vt:lpstr>
      <vt:lpstr>'Q1_06 (331)'!TABLE_ASSUMPTION_SET_1</vt:lpstr>
      <vt:lpstr>'Q2 (323)'!TABLE_ASSUMPTION_SET_1</vt:lpstr>
      <vt:lpstr>'Q2 _06 (332)'!TABLE_ASSUMPTION_SET_1</vt:lpstr>
      <vt:lpstr>'R (324)'!TABLE_ASSUMPTION_SET_1</vt:lpstr>
      <vt:lpstr>'R_15 (336)'!TABLE_ASSUMPTION_SET_1</vt:lpstr>
      <vt:lpstr>'R1_06 (333)'!TABLE_ASSUMPTION_SET_1</vt:lpstr>
      <vt:lpstr>'R2_06 (334)'!TABLE_ASSUMPTION_SET_1</vt:lpstr>
      <vt:lpstr>'S1 (325)'!TABLE_ASSUMPTION_SET_1</vt:lpstr>
      <vt:lpstr>'S2 (326)'!TABLE_ASSUMPTION_SET_1</vt:lpstr>
      <vt:lpstr>'S-AP (701)'!TABLE_ASSUMPTION_SET_1</vt:lpstr>
      <vt:lpstr>'T1 (327)'!TABLE_ASSUMPTION_SET_1</vt:lpstr>
      <vt:lpstr>'T2 (328)'!TABLE_ASSUMPTION_SET_1</vt:lpstr>
      <vt:lpstr>'Table 1 (505)'!TABLE_ASSUMPTION_SET_1</vt:lpstr>
      <vt:lpstr>'Table 2 (506)'!TABLE_ASSUMPTION_SET_1</vt:lpstr>
      <vt:lpstr>'Table 3 (507)'!TABLE_ASSUMPTION_SET_1</vt:lpstr>
      <vt:lpstr>'TVIN_15F (227)'!TABLE_ASSUMPTION_SET_1</vt:lpstr>
      <vt:lpstr>'TVIN_15GMP (228)'!TABLE_ASSUMPTION_SET_1</vt:lpstr>
      <vt:lpstr>'TVIN_15M (226)'!TABLE_ASSUMPTION_SET_1</vt:lpstr>
      <vt:lpstr>'U1 (329)'!TABLE_ASSUMPTION_SET_1</vt:lpstr>
      <vt:lpstr>'U2 (330)'!TABLE_ASSUMPTION_SET_1</vt:lpstr>
      <vt:lpstr>TABLE_CLIENT</vt:lpstr>
      <vt:lpstr>'1 (501)'!TABLE_CLIENT_1</vt:lpstr>
      <vt:lpstr>'1 (801)'!TABLE_CLIENT_1</vt:lpstr>
      <vt:lpstr>'2 (502)'!TABLE_CLIENT_1</vt:lpstr>
      <vt:lpstr>'2 (802)'!TABLE_CLIENT_1</vt:lpstr>
      <vt:lpstr>'3 (503)'!TABLE_CLIENT_1</vt:lpstr>
      <vt:lpstr>'504'!TABLE_CLIENT_1</vt:lpstr>
      <vt:lpstr>'A (401)'!TABLE_CLIENT_1</vt:lpstr>
      <vt:lpstr>'A (403)'!TABLE_CLIENT_1</vt:lpstr>
      <vt:lpstr>'A (406)'!TABLE_CLIENT_1</vt:lpstr>
      <vt:lpstr>'A_06 (602)'!TABLE_CLIENT_1</vt:lpstr>
      <vt:lpstr>'A_15_65 (603)'!TABLE_CLIENT_1</vt:lpstr>
      <vt:lpstr>'A_15_66 (604)'!TABLE_CLIENT_1</vt:lpstr>
      <vt:lpstr>'A_15_67 (605)'!TABLE_CLIENT_1</vt:lpstr>
      <vt:lpstr>'A_15_68 (606)'!TABLE_CLIENT_1</vt:lpstr>
      <vt:lpstr>'A_87 (601)'!TABLE_CLIENT_1</vt:lpstr>
      <vt:lpstr>'A1 (201C)'!TABLE_CLIENT_1</vt:lpstr>
      <vt:lpstr>'A2 (202C)'!TABLE_CLIENT_1</vt:lpstr>
      <vt:lpstr>'B (402)'!TABLE_CLIENT_1</vt:lpstr>
      <vt:lpstr>'B (404)'!TABLE_CLIENT_1</vt:lpstr>
      <vt:lpstr>'B (407)'!TABLE_CLIENT_1</vt:lpstr>
      <vt:lpstr>'B_06 (621)'!TABLE_CLIENT_1</vt:lpstr>
      <vt:lpstr>'B_15 (625)'!TABLE_CLIENT_1</vt:lpstr>
      <vt:lpstr>'B_87 (607)'!TABLE_CLIENT_1</vt:lpstr>
      <vt:lpstr>'B-AP (702)'!TABLE_CLIENT_1</vt:lpstr>
      <vt:lpstr>'C (405)'!TABLE_CLIENT_1</vt:lpstr>
      <vt:lpstr>'C (703)'!TABLE_CLIENT_1</vt:lpstr>
      <vt:lpstr>'C_06 (622)'!TABLE_CLIENT_1</vt:lpstr>
      <vt:lpstr>'C_15 (626)'!TABLE_CLIENT_1</vt:lpstr>
      <vt:lpstr>'C_87 (608)'!TABLE_CLIENT_1</vt:lpstr>
      <vt:lpstr>'D_06 (623)'!TABLE_CLIENT_1</vt:lpstr>
      <vt:lpstr>'D1 (203)'!TABLE_CLIENT_1</vt:lpstr>
      <vt:lpstr>'D1_87 (615)'!TABLE_CLIENT_1</vt:lpstr>
      <vt:lpstr>'D2 (204)'!TABLE_CLIENT_1</vt:lpstr>
      <vt:lpstr>'D2_87 (616)'!TABLE_CLIENT_1</vt:lpstr>
      <vt:lpstr>'E_06 (624)'!TABLE_CLIENT_1</vt:lpstr>
      <vt:lpstr>'E1_87 (617)'!TABLE_CLIENT_1</vt:lpstr>
      <vt:lpstr>'E2_87 (618)'!TABLE_CLIENT_1</vt:lpstr>
      <vt:lpstr>'F_06 (611)'!TABLE_CLIENT_1</vt:lpstr>
      <vt:lpstr>'F_15 (613)'!TABLE_CLIENT_1</vt:lpstr>
      <vt:lpstr>'F1 (205C)'!TABLE_CLIENT_1</vt:lpstr>
      <vt:lpstr>'F1_87 (619)'!TABLE_CLIENT_1</vt:lpstr>
      <vt:lpstr>'F2 (206C)'!TABLE_CLIENT_1</vt:lpstr>
      <vt:lpstr>'F2_87 (620)'!TABLE_CLIENT_1</vt:lpstr>
      <vt:lpstr>'G_06 (612)'!TABLE_CLIENT_1</vt:lpstr>
      <vt:lpstr>'G_15 (614)'!TABLE_CLIENT_1</vt:lpstr>
      <vt:lpstr>'G_87 (609)'!TABLE_CLIENT_1</vt:lpstr>
      <vt:lpstr>'G1 (301)'!TABLE_CLIENT_1</vt:lpstr>
      <vt:lpstr>'G1_06 (305)'!TABLE_CLIENT_1</vt:lpstr>
      <vt:lpstr>'G1_15 (309)'!TABLE_CLIENT_1</vt:lpstr>
      <vt:lpstr>'G2 (302)'!TABLE_CLIENT_1</vt:lpstr>
      <vt:lpstr>'G2_06 (306)'!TABLE_CLIENT_1</vt:lpstr>
      <vt:lpstr>'G2_15 (310)'!TABLE_CLIENT_1</vt:lpstr>
      <vt:lpstr>'H_87 (610)'!TABLE_CLIENT_1</vt:lpstr>
      <vt:lpstr>'H1 (303)'!TABLE_CLIENT_1</vt:lpstr>
      <vt:lpstr>'H1_06 (307)'!TABLE_CLIENT_1</vt:lpstr>
      <vt:lpstr>'H1_15 (311)'!TABLE_CLIENT_1</vt:lpstr>
      <vt:lpstr>'H2 (304)'!TABLE_CLIENT_1</vt:lpstr>
      <vt:lpstr>'H2_06 (308)'!TABLE_CLIENT_1</vt:lpstr>
      <vt:lpstr>'H2_15 (312)'!TABLE_CLIENT_1</vt:lpstr>
      <vt:lpstr>'K (313)'!TABLE_CLIENT_1</vt:lpstr>
      <vt:lpstr>'K_06 (314)'!TABLE_CLIENT_1</vt:lpstr>
      <vt:lpstr>'K_15_65 (315)'!TABLE_CLIENT_1</vt:lpstr>
      <vt:lpstr>'K_15_66 (316)'!TABLE_CLIENT_1</vt:lpstr>
      <vt:lpstr>'K_15_67 (317)'!TABLE_CLIENT_1</vt:lpstr>
      <vt:lpstr>'K_15_68 (318)'!TABLE_CLIENT_1</vt:lpstr>
      <vt:lpstr>'M (229)'!TABLE_CLIENT_1</vt:lpstr>
      <vt:lpstr>'M (319)'!TABLE_CLIENT_1</vt:lpstr>
      <vt:lpstr>'N (320)'!TABLE_CLIENT_1</vt:lpstr>
      <vt:lpstr>'NA1 (201)'!TABLE_CLIENT_1</vt:lpstr>
      <vt:lpstr>'NA1_06 (207)'!TABLE_CLIENT_1</vt:lpstr>
      <vt:lpstr>'NA1_15_65 (212)'!TABLE_CLIENT_1</vt:lpstr>
      <vt:lpstr>'NA1_15_66 (213)'!TABLE_CLIENT_1</vt:lpstr>
      <vt:lpstr>'NA1_15_67 (214)'!TABLE_CLIENT_1</vt:lpstr>
      <vt:lpstr>'NA1_15_68 (215)'!TABLE_CLIENT_1</vt:lpstr>
      <vt:lpstr>'NA2 (202)'!TABLE_CLIENT_1</vt:lpstr>
      <vt:lpstr>'NA2_06 (208)'!TABLE_CLIENT_1</vt:lpstr>
      <vt:lpstr>'NA2_15_65 (216)'!TABLE_CLIENT_1</vt:lpstr>
      <vt:lpstr>'NA2_15_66 (217)'!TABLE_CLIENT_1</vt:lpstr>
      <vt:lpstr>'NA2_15_67 (218)'!TABLE_CLIENT_1</vt:lpstr>
      <vt:lpstr>'NA2_15_68 (219)'!TABLE_CLIENT_1</vt:lpstr>
      <vt:lpstr>'NA3_06 (209)'!TABLE_CLIENT_1</vt:lpstr>
      <vt:lpstr>'NF1 (205)'!TABLE_CLIENT_1</vt:lpstr>
      <vt:lpstr>'NF1_06 (210)'!TABLE_CLIENT_1</vt:lpstr>
      <vt:lpstr>'NF1_15 (220)'!TABLE_CLIENT_1</vt:lpstr>
      <vt:lpstr>'NF2 (206)'!TABLE_CLIENT_1</vt:lpstr>
      <vt:lpstr>'NF2_06 (211)'!TABLE_CLIENT_1</vt:lpstr>
      <vt:lpstr>'NF2_15 (221)'!TABLE_CLIENT_1</vt:lpstr>
      <vt:lpstr>'P (321)'!TABLE_CLIENT_1</vt:lpstr>
      <vt:lpstr>'Q_15 (335)'!TABLE_CLIENT_1</vt:lpstr>
      <vt:lpstr>'Q1 (322)'!TABLE_CLIENT_1</vt:lpstr>
      <vt:lpstr>'Q1_06 (331)'!TABLE_CLIENT_1</vt:lpstr>
      <vt:lpstr>'Q2 (323)'!TABLE_CLIENT_1</vt:lpstr>
      <vt:lpstr>'Q2 _06 (332)'!TABLE_CLIENT_1</vt:lpstr>
      <vt:lpstr>'R (324)'!TABLE_CLIENT_1</vt:lpstr>
      <vt:lpstr>'R_15 (336)'!TABLE_CLIENT_1</vt:lpstr>
      <vt:lpstr>'R1_06 (333)'!TABLE_CLIENT_1</vt:lpstr>
      <vt:lpstr>'R2_06 (334)'!TABLE_CLIENT_1</vt:lpstr>
      <vt:lpstr>'S1 (325)'!TABLE_CLIENT_1</vt:lpstr>
      <vt:lpstr>'S2 (326)'!TABLE_CLIENT_1</vt:lpstr>
      <vt:lpstr>'S-AP (701)'!TABLE_CLIENT_1</vt:lpstr>
      <vt:lpstr>'T1 (327)'!TABLE_CLIENT_1</vt:lpstr>
      <vt:lpstr>'T2 (328)'!TABLE_CLIENT_1</vt:lpstr>
      <vt:lpstr>'Table 1 (505)'!TABLE_CLIENT_1</vt:lpstr>
      <vt:lpstr>'Table 2 (506)'!TABLE_CLIENT_1</vt:lpstr>
      <vt:lpstr>'Table 3 (507)'!TABLE_CLIENT_1</vt:lpstr>
      <vt:lpstr>'TVIN_15F (227)'!TABLE_CLIENT_1</vt:lpstr>
      <vt:lpstr>'TVIN_15GMP (228)'!TABLE_CLIENT_1</vt:lpstr>
      <vt:lpstr>'TVIN_15M (226)'!TABLE_CLIENT_1</vt:lpstr>
      <vt:lpstr>'U1 (329)'!TABLE_CLIENT_1</vt:lpstr>
      <vt:lpstr>'U2 (330)'!TABLE_CLIENT_1</vt:lpstr>
      <vt:lpstr>TABLE_DATE_IMPLEMENTED</vt:lpstr>
      <vt:lpstr>'1 (501)'!TABLE_DATE_IMPLEMENTED_1</vt:lpstr>
      <vt:lpstr>'1 (801)'!TABLE_DATE_IMPLEMENTED_1</vt:lpstr>
      <vt:lpstr>'2 (502)'!TABLE_DATE_IMPLEMENTED_1</vt:lpstr>
      <vt:lpstr>'2 (802)'!TABLE_DATE_IMPLEMENTED_1</vt:lpstr>
      <vt:lpstr>'3 (503)'!TABLE_DATE_IMPLEMENTED_1</vt:lpstr>
      <vt:lpstr>'504'!TABLE_DATE_IMPLEMENTED_1</vt:lpstr>
      <vt:lpstr>'A (401)'!TABLE_DATE_IMPLEMENTED_1</vt:lpstr>
      <vt:lpstr>'A (403)'!TABLE_DATE_IMPLEMENTED_1</vt:lpstr>
      <vt:lpstr>'A (406)'!TABLE_DATE_IMPLEMENTED_1</vt:lpstr>
      <vt:lpstr>'A_06 (602)'!TABLE_DATE_IMPLEMENTED_1</vt:lpstr>
      <vt:lpstr>'A_15_65 (603)'!TABLE_DATE_IMPLEMENTED_1</vt:lpstr>
      <vt:lpstr>'A_15_66 (604)'!TABLE_DATE_IMPLEMENTED_1</vt:lpstr>
      <vt:lpstr>'A_15_67 (605)'!TABLE_DATE_IMPLEMENTED_1</vt:lpstr>
      <vt:lpstr>'A_15_68 (606)'!TABLE_DATE_IMPLEMENTED_1</vt:lpstr>
      <vt:lpstr>'A_87 (601)'!TABLE_DATE_IMPLEMENTED_1</vt:lpstr>
      <vt:lpstr>'A1 (201C)'!TABLE_DATE_IMPLEMENTED_1</vt:lpstr>
      <vt:lpstr>'A2 (202C)'!TABLE_DATE_IMPLEMENTED_1</vt:lpstr>
      <vt:lpstr>'B (402)'!TABLE_DATE_IMPLEMENTED_1</vt:lpstr>
      <vt:lpstr>'B (404)'!TABLE_DATE_IMPLEMENTED_1</vt:lpstr>
      <vt:lpstr>'B (407)'!TABLE_DATE_IMPLEMENTED_1</vt:lpstr>
      <vt:lpstr>'B_06 (621)'!TABLE_DATE_IMPLEMENTED_1</vt:lpstr>
      <vt:lpstr>'B_15 (625)'!TABLE_DATE_IMPLEMENTED_1</vt:lpstr>
      <vt:lpstr>'B_87 (607)'!TABLE_DATE_IMPLEMENTED_1</vt:lpstr>
      <vt:lpstr>'B-AP (702)'!TABLE_DATE_IMPLEMENTED_1</vt:lpstr>
      <vt:lpstr>'C (405)'!TABLE_DATE_IMPLEMENTED_1</vt:lpstr>
      <vt:lpstr>'C (703)'!TABLE_DATE_IMPLEMENTED_1</vt:lpstr>
      <vt:lpstr>'C_06 (622)'!TABLE_DATE_IMPLEMENTED_1</vt:lpstr>
      <vt:lpstr>'C_15 (626)'!TABLE_DATE_IMPLEMENTED_1</vt:lpstr>
      <vt:lpstr>'C_87 (608)'!TABLE_DATE_IMPLEMENTED_1</vt:lpstr>
      <vt:lpstr>'D_06 (623)'!TABLE_DATE_IMPLEMENTED_1</vt:lpstr>
      <vt:lpstr>'D1 (203)'!TABLE_DATE_IMPLEMENTED_1</vt:lpstr>
      <vt:lpstr>'D1_87 (615)'!TABLE_DATE_IMPLEMENTED_1</vt:lpstr>
      <vt:lpstr>'D2 (204)'!TABLE_DATE_IMPLEMENTED_1</vt:lpstr>
      <vt:lpstr>'D2_87 (616)'!TABLE_DATE_IMPLEMENTED_1</vt:lpstr>
      <vt:lpstr>'E_06 (624)'!TABLE_DATE_IMPLEMENTED_1</vt:lpstr>
      <vt:lpstr>'E1_87 (617)'!TABLE_DATE_IMPLEMENTED_1</vt:lpstr>
      <vt:lpstr>'E2_87 (618)'!TABLE_DATE_IMPLEMENTED_1</vt:lpstr>
      <vt:lpstr>'F_06 (611)'!TABLE_DATE_IMPLEMENTED_1</vt:lpstr>
      <vt:lpstr>'F_15 (613)'!TABLE_DATE_IMPLEMENTED_1</vt:lpstr>
      <vt:lpstr>'F1 (205C)'!TABLE_DATE_IMPLEMENTED_1</vt:lpstr>
      <vt:lpstr>'F1_87 (619)'!TABLE_DATE_IMPLEMENTED_1</vt:lpstr>
      <vt:lpstr>'F2 (206C)'!TABLE_DATE_IMPLEMENTED_1</vt:lpstr>
      <vt:lpstr>'F2_87 (620)'!TABLE_DATE_IMPLEMENTED_1</vt:lpstr>
      <vt:lpstr>'G_06 (612)'!TABLE_DATE_IMPLEMENTED_1</vt:lpstr>
      <vt:lpstr>'G_15 (614)'!TABLE_DATE_IMPLEMENTED_1</vt:lpstr>
      <vt:lpstr>'G_87 (609)'!TABLE_DATE_IMPLEMENTED_1</vt:lpstr>
      <vt:lpstr>'G1 (301)'!TABLE_DATE_IMPLEMENTED_1</vt:lpstr>
      <vt:lpstr>'G1_06 (305)'!TABLE_DATE_IMPLEMENTED_1</vt:lpstr>
      <vt:lpstr>'G1_15 (309)'!TABLE_DATE_IMPLEMENTED_1</vt:lpstr>
      <vt:lpstr>'G2 (302)'!TABLE_DATE_IMPLEMENTED_1</vt:lpstr>
      <vt:lpstr>'G2_06 (306)'!TABLE_DATE_IMPLEMENTED_1</vt:lpstr>
      <vt:lpstr>'G2_15 (310)'!TABLE_DATE_IMPLEMENTED_1</vt:lpstr>
      <vt:lpstr>'H_87 (610)'!TABLE_DATE_IMPLEMENTED_1</vt:lpstr>
      <vt:lpstr>'H1 (303)'!TABLE_DATE_IMPLEMENTED_1</vt:lpstr>
      <vt:lpstr>'H1_06 (307)'!TABLE_DATE_IMPLEMENTED_1</vt:lpstr>
      <vt:lpstr>'H1_15 (311)'!TABLE_DATE_IMPLEMENTED_1</vt:lpstr>
      <vt:lpstr>'H2 (304)'!TABLE_DATE_IMPLEMENTED_1</vt:lpstr>
      <vt:lpstr>'H2_06 (308)'!TABLE_DATE_IMPLEMENTED_1</vt:lpstr>
      <vt:lpstr>'H2_15 (312)'!TABLE_DATE_IMPLEMENTED_1</vt:lpstr>
      <vt:lpstr>'K (313)'!TABLE_DATE_IMPLEMENTED_1</vt:lpstr>
      <vt:lpstr>'K_06 (314)'!TABLE_DATE_IMPLEMENTED_1</vt:lpstr>
      <vt:lpstr>'K_15_65 (315)'!TABLE_DATE_IMPLEMENTED_1</vt:lpstr>
      <vt:lpstr>'K_15_66 (316)'!TABLE_DATE_IMPLEMENTED_1</vt:lpstr>
      <vt:lpstr>'K_15_67 (317)'!TABLE_DATE_IMPLEMENTED_1</vt:lpstr>
      <vt:lpstr>'K_15_68 (318)'!TABLE_DATE_IMPLEMENTED_1</vt:lpstr>
      <vt:lpstr>'M (229)'!TABLE_DATE_IMPLEMENTED_1</vt:lpstr>
      <vt:lpstr>'M (319)'!TABLE_DATE_IMPLEMENTED_1</vt:lpstr>
      <vt:lpstr>'N (320)'!TABLE_DATE_IMPLEMENTED_1</vt:lpstr>
      <vt:lpstr>'NA1 (201)'!TABLE_DATE_IMPLEMENTED_1</vt:lpstr>
      <vt:lpstr>'NA1_06 (207)'!TABLE_DATE_IMPLEMENTED_1</vt:lpstr>
      <vt:lpstr>'NA1_15_65 (212)'!TABLE_DATE_IMPLEMENTED_1</vt:lpstr>
      <vt:lpstr>'NA1_15_66 (213)'!TABLE_DATE_IMPLEMENTED_1</vt:lpstr>
      <vt:lpstr>'NA1_15_67 (214)'!TABLE_DATE_IMPLEMENTED_1</vt:lpstr>
      <vt:lpstr>'NA1_15_68 (215)'!TABLE_DATE_IMPLEMENTED_1</vt:lpstr>
      <vt:lpstr>'NA2 (202)'!TABLE_DATE_IMPLEMENTED_1</vt:lpstr>
      <vt:lpstr>'NA2_06 (208)'!TABLE_DATE_IMPLEMENTED_1</vt:lpstr>
      <vt:lpstr>'NA2_15_65 (216)'!TABLE_DATE_IMPLEMENTED_1</vt:lpstr>
      <vt:lpstr>'NA2_15_66 (217)'!TABLE_DATE_IMPLEMENTED_1</vt:lpstr>
      <vt:lpstr>'NA2_15_67 (218)'!TABLE_DATE_IMPLEMENTED_1</vt:lpstr>
      <vt:lpstr>'NA2_15_68 (219)'!TABLE_DATE_IMPLEMENTED_1</vt:lpstr>
      <vt:lpstr>'NA3_06 (209)'!TABLE_DATE_IMPLEMENTED_1</vt:lpstr>
      <vt:lpstr>'NF1 (205)'!TABLE_DATE_IMPLEMENTED_1</vt:lpstr>
      <vt:lpstr>'NF1_06 (210)'!TABLE_DATE_IMPLEMENTED_1</vt:lpstr>
      <vt:lpstr>'NF1_15 (220)'!TABLE_DATE_IMPLEMENTED_1</vt:lpstr>
      <vt:lpstr>'NF2 (206)'!TABLE_DATE_IMPLEMENTED_1</vt:lpstr>
      <vt:lpstr>'NF2_06 (211)'!TABLE_DATE_IMPLEMENTED_1</vt:lpstr>
      <vt:lpstr>'NF2_15 (221)'!TABLE_DATE_IMPLEMENTED_1</vt:lpstr>
      <vt:lpstr>'P (321)'!TABLE_DATE_IMPLEMENTED_1</vt:lpstr>
      <vt:lpstr>'Q_15 (335)'!TABLE_DATE_IMPLEMENTED_1</vt:lpstr>
      <vt:lpstr>'Q1 (322)'!TABLE_DATE_IMPLEMENTED_1</vt:lpstr>
      <vt:lpstr>'Q1_06 (331)'!TABLE_DATE_IMPLEMENTED_1</vt:lpstr>
      <vt:lpstr>'Q2 (323)'!TABLE_DATE_IMPLEMENTED_1</vt:lpstr>
      <vt:lpstr>'Q2 _06 (332)'!TABLE_DATE_IMPLEMENTED_1</vt:lpstr>
      <vt:lpstr>'R (324)'!TABLE_DATE_IMPLEMENTED_1</vt:lpstr>
      <vt:lpstr>'R_15 (336)'!TABLE_DATE_IMPLEMENTED_1</vt:lpstr>
      <vt:lpstr>'R1_06 (333)'!TABLE_DATE_IMPLEMENTED_1</vt:lpstr>
      <vt:lpstr>'R2_06 (334)'!TABLE_DATE_IMPLEMENTED_1</vt:lpstr>
      <vt:lpstr>'S1 (325)'!TABLE_DATE_IMPLEMENTED_1</vt:lpstr>
      <vt:lpstr>'S2 (326)'!TABLE_DATE_IMPLEMENTED_1</vt:lpstr>
      <vt:lpstr>'S-AP (701)'!TABLE_DATE_IMPLEMENTED_1</vt:lpstr>
      <vt:lpstr>'T1 (327)'!TABLE_DATE_IMPLEMENTED_1</vt:lpstr>
      <vt:lpstr>'T2 (328)'!TABLE_DATE_IMPLEMENTED_1</vt:lpstr>
      <vt:lpstr>'Table 1 (505)'!TABLE_DATE_IMPLEMENTED_1</vt:lpstr>
      <vt:lpstr>'Table 2 (506)'!TABLE_DATE_IMPLEMENTED_1</vt:lpstr>
      <vt:lpstr>'Table 3 (507)'!TABLE_DATE_IMPLEMENTED_1</vt:lpstr>
      <vt:lpstr>'TVIN_15F (227)'!TABLE_DATE_IMPLEMENTED_1</vt:lpstr>
      <vt:lpstr>'TVIN_15GMP (228)'!TABLE_DATE_IMPLEMENTED_1</vt:lpstr>
      <vt:lpstr>'TVIN_15M (226)'!TABLE_DATE_IMPLEMENTED_1</vt:lpstr>
      <vt:lpstr>'U1 (329)'!TABLE_DATE_IMPLEMENTED_1</vt:lpstr>
      <vt:lpstr>'U2 (330)'!TABLE_DATE_IMPLEMENTED_1</vt:lpstr>
      <vt:lpstr>TABLE_DATE_ISSUED</vt:lpstr>
      <vt:lpstr>'1 (501)'!TABLE_DATE_ISSUED_1</vt:lpstr>
      <vt:lpstr>'1 (801)'!TABLE_DATE_ISSUED_1</vt:lpstr>
      <vt:lpstr>'2 (502)'!TABLE_DATE_ISSUED_1</vt:lpstr>
      <vt:lpstr>'2 (802)'!TABLE_DATE_ISSUED_1</vt:lpstr>
      <vt:lpstr>'3 (503)'!TABLE_DATE_ISSUED_1</vt:lpstr>
      <vt:lpstr>'504'!TABLE_DATE_ISSUED_1</vt:lpstr>
      <vt:lpstr>'A (401)'!TABLE_DATE_ISSUED_1</vt:lpstr>
      <vt:lpstr>'A (403)'!TABLE_DATE_ISSUED_1</vt:lpstr>
      <vt:lpstr>'A (406)'!TABLE_DATE_ISSUED_1</vt:lpstr>
      <vt:lpstr>'A_06 (602)'!TABLE_DATE_ISSUED_1</vt:lpstr>
      <vt:lpstr>'A_15_65 (603)'!TABLE_DATE_ISSUED_1</vt:lpstr>
      <vt:lpstr>'A_15_66 (604)'!TABLE_DATE_ISSUED_1</vt:lpstr>
      <vt:lpstr>'A_15_67 (605)'!TABLE_DATE_ISSUED_1</vt:lpstr>
      <vt:lpstr>'A_15_68 (606)'!TABLE_DATE_ISSUED_1</vt:lpstr>
      <vt:lpstr>'A_87 (601)'!TABLE_DATE_ISSUED_1</vt:lpstr>
      <vt:lpstr>'A1 (201C)'!TABLE_DATE_ISSUED_1</vt:lpstr>
      <vt:lpstr>'A2 (202C)'!TABLE_DATE_ISSUED_1</vt:lpstr>
      <vt:lpstr>'B (402)'!TABLE_DATE_ISSUED_1</vt:lpstr>
      <vt:lpstr>'B (404)'!TABLE_DATE_ISSUED_1</vt:lpstr>
      <vt:lpstr>'B (407)'!TABLE_DATE_ISSUED_1</vt:lpstr>
      <vt:lpstr>'B_06 (621)'!TABLE_DATE_ISSUED_1</vt:lpstr>
      <vt:lpstr>'B_15 (625)'!TABLE_DATE_ISSUED_1</vt:lpstr>
      <vt:lpstr>'B_87 (607)'!TABLE_DATE_ISSUED_1</vt:lpstr>
      <vt:lpstr>'B-AP (702)'!TABLE_DATE_ISSUED_1</vt:lpstr>
      <vt:lpstr>'C (405)'!TABLE_DATE_ISSUED_1</vt:lpstr>
      <vt:lpstr>'C (703)'!TABLE_DATE_ISSUED_1</vt:lpstr>
      <vt:lpstr>'C_06 (622)'!TABLE_DATE_ISSUED_1</vt:lpstr>
      <vt:lpstr>'C_15 (626)'!TABLE_DATE_ISSUED_1</vt:lpstr>
      <vt:lpstr>'C_87 (608)'!TABLE_DATE_ISSUED_1</vt:lpstr>
      <vt:lpstr>'D_06 (623)'!TABLE_DATE_ISSUED_1</vt:lpstr>
      <vt:lpstr>'D1 (203)'!TABLE_DATE_ISSUED_1</vt:lpstr>
      <vt:lpstr>'D1_87 (615)'!TABLE_DATE_ISSUED_1</vt:lpstr>
      <vt:lpstr>'D2 (204)'!TABLE_DATE_ISSUED_1</vt:lpstr>
      <vt:lpstr>'D2_87 (616)'!TABLE_DATE_ISSUED_1</vt:lpstr>
      <vt:lpstr>'E_06 (624)'!TABLE_DATE_ISSUED_1</vt:lpstr>
      <vt:lpstr>'E1_87 (617)'!TABLE_DATE_ISSUED_1</vt:lpstr>
      <vt:lpstr>'E2_87 (618)'!TABLE_DATE_ISSUED_1</vt:lpstr>
      <vt:lpstr>'F_06 (611)'!TABLE_DATE_ISSUED_1</vt:lpstr>
      <vt:lpstr>'F_15 (613)'!TABLE_DATE_ISSUED_1</vt:lpstr>
      <vt:lpstr>'F1 (205C)'!TABLE_DATE_ISSUED_1</vt:lpstr>
      <vt:lpstr>'F1_87 (619)'!TABLE_DATE_ISSUED_1</vt:lpstr>
      <vt:lpstr>'F2 (206C)'!TABLE_DATE_ISSUED_1</vt:lpstr>
      <vt:lpstr>'F2_87 (620)'!TABLE_DATE_ISSUED_1</vt:lpstr>
      <vt:lpstr>'G_06 (612)'!TABLE_DATE_ISSUED_1</vt:lpstr>
      <vt:lpstr>'G_15 (614)'!TABLE_DATE_ISSUED_1</vt:lpstr>
      <vt:lpstr>'G_87 (609)'!TABLE_DATE_ISSUED_1</vt:lpstr>
      <vt:lpstr>'G1 (301)'!TABLE_DATE_ISSUED_1</vt:lpstr>
      <vt:lpstr>'G1_06 (305)'!TABLE_DATE_ISSUED_1</vt:lpstr>
      <vt:lpstr>'G1_15 (309)'!TABLE_DATE_ISSUED_1</vt:lpstr>
      <vt:lpstr>'G2 (302)'!TABLE_DATE_ISSUED_1</vt:lpstr>
      <vt:lpstr>'G2_06 (306)'!TABLE_DATE_ISSUED_1</vt:lpstr>
      <vt:lpstr>'G2_15 (310)'!TABLE_DATE_ISSUED_1</vt:lpstr>
      <vt:lpstr>'H_87 (610)'!TABLE_DATE_ISSUED_1</vt:lpstr>
      <vt:lpstr>'H1 (303)'!TABLE_DATE_ISSUED_1</vt:lpstr>
      <vt:lpstr>'H1_06 (307)'!TABLE_DATE_ISSUED_1</vt:lpstr>
      <vt:lpstr>'H1_15 (311)'!TABLE_DATE_ISSUED_1</vt:lpstr>
      <vt:lpstr>'H2 (304)'!TABLE_DATE_ISSUED_1</vt:lpstr>
      <vt:lpstr>'H2_06 (308)'!TABLE_DATE_ISSUED_1</vt:lpstr>
      <vt:lpstr>'H2_15 (312)'!TABLE_DATE_ISSUED_1</vt:lpstr>
      <vt:lpstr>'K (313)'!TABLE_DATE_ISSUED_1</vt:lpstr>
      <vt:lpstr>'K_06 (314)'!TABLE_DATE_ISSUED_1</vt:lpstr>
      <vt:lpstr>'K_15_65 (315)'!TABLE_DATE_ISSUED_1</vt:lpstr>
      <vt:lpstr>'K_15_66 (316)'!TABLE_DATE_ISSUED_1</vt:lpstr>
      <vt:lpstr>'K_15_67 (317)'!TABLE_DATE_ISSUED_1</vt:lpstr>
      <vt:lpstr>'K_15_68 (318)'!TABLE_DATE_ISSUED_1</vt:lpstr>
      <vt:lpstr>'M (229)'!TABLE_DATE_ISSUED_1</vt:lpstr>
      <vt:lpstr>'M (319)'!TABLE_DATE_ISSUED_1</vt:lpstr>
      <vt:lpstr>'N (320)'!TABLE_DATE_ISSUED_1</vt:lpstr>
      <vt:lpstr>'NA1 (201)'!TABLE_DATE_ISSUED_1</vt:lpstr>
      <vt:lpstr>'NA1_06 (207)'!TABLE_DATE_ISSUED_1</vt:lpstr>
      <vt:lpstr>'NA1_15_65 (212)'!TABLE_DATE_ISSUED_1</vt:lpstr>
      <vt:lpstr>'NA1_15_66 (213)'!TABLE_DATE_ISSUED_1</vt:lpstr>
      <vt:lpstr>'NA1_15_67 (214)'!TABLE_DATE_ISSUED_1</vt:lpstr>
      <vt:lpstr>'NA1_15_68 (215)'!TABLE_DATE_ISSUED_1</vt:lpstr>
      <vt:lpstr>'NA2 (202)'!TABLE_DATE_ISSUED_1</vt:lpstr>
      <vt:lpstr>'NA2_06 (208)'!TABLE_DATE_ISSUED_1</vt:lpstr>
      <vt:lpstr>'NA2_15_65 (216)'!TABLE_DATE_ISSUED_1</vt:lpstr>
      <vt:lpstr>'NA2_15_66 (217)'!TABLE_DATE_ISSUED_1</vt:lpstr>
      <vt:lpstr>'NA2_15_67 (218)'!TABLE_DATE_ISSUED_1</vt:lpstr>
      <vt:lpstr>'NA2_15_68 (219)'!TABLE_DATE_ISSUED_1</vt:lpstr>
      <vt:lpstr>'NA3_06 (209)'!TABLE_DATE_ISSUED_1</vt:lpstr>
      <vt:lpstr>'NF1 (205)'!TABLE_DATE_ISSUED_1</vt:lpstr>
      <vt:lpstr>'NF1_06 (210)'!TABLE_DATE_ISSUED_1</vt:lpstr>
      <vt:lpstr>'NF1_15 (220)'!TABLE_DATE_ISSUED_1</vt:lpstr>
      <vt:lpstr>'NF2 (206)'!TABLE_DATE_ISSUED_1</vt:lpstr>
      <vt:lpstr>'NF2_06 (211)'!TABLE_DATE_ISSUED_1</vt:lpstr>
      <vt:lpstr>'NF2_15 (221)'!TABLE_DATE_ISSUED_1</vt:lpstr>
      <vt:lpstr>'P (321)'!TABLE_DATE_ISSUED_1</vt:lpstr>
      <vt:lpstr>'Q_15 (335)'!TABLE_DATE_ISSUED_1</vt:lpstr>
      <vt:lpstr>'Q1 (322)'!TABLE_DATE_ISSUED_1</vt:lpstr>
      <vt:lpstr>'Q1_06 (331)'!TABLE_DATE_ISSUED_1</vt:lpstr>
      <vt:lpstr>'Q2 (323)'!TABLE_DATE_ISSUED_1</vt:lpstr>
      <vt:lpstr>'Q2 _06 (332)'!TABLE_DATE_ISSUED_1</vt:lpstr>
      <vt:lpstr>'R (324)'!TABLE_DATE_ISSUED_1</vt:lpstr>
      <vt:lpstr>'R_15 (336)'!TABLE_DATE_ISSUED_1</vt:lpstr>
      <vt:lpstr>'R1_06 (333)'!TABLE_DATE_ISSUED_1</vt:lpstr>
      <vt:lpstr>'R2_06 (334)'!TABLE_DATE_ISSUED_1</vt:lpstr>
      <vt:lpstr>'S1 (325)'!TABLE_DATE_ISSUED_1</vt:lpstr>
      <vt:lpstr>'S2 (326)'!TABLE_DATE_ISSUED_1</vt:lpstr>
      <vt:lpstr>'S-AP (701)'!TABLE_DATE_ISSUED_1</vt:lpstr>
      <vt:lpstr>'T1 (327)'!TABLE_DATE_ISSUED_1</vt:lpstr>
      <vt:lpstr>'T2 (328)'!TABLE_DATE_ISSUED_1</vt:lpstr>
      <vt:lpstr>'Table 1 (505)'!TABLE_DATE_ISSUED_1</vt:lpstr>
      <vt:lpstr>'Table 2 (506)'!TABLE_DATE_ISSUED_1</vt:lpstr>
      <vt:lpstr>'Table 3 (507)'!TABLE_DATE_ISSUED_1</vt:lpstr>
      <vt:lpstr>'TVIN_15F (227)'!TABLE_DATE_ISSUED_1</vt:lpstr>
      <vt:lpstr>'TVIN_15GMP (228)'!TABLE_DATE_ISSUED_1</vt:lpstr>
      <vt:lpstr>'TVIN_15M (226)'!TABLE_DATE_ISSUED_1</vt:lpstr>
      <vt:lpstr>'U1 (329)'!TABLE_DATE_ISSUED_1</vt:lpstr>
      <vt:lpstr>'U2 (330)'!TABLE_DATE_ISSUED_1</vt:lpstr>
      <vt:lpstr>TABLE_DESCRIPTION</vt:lpstr>
      <vt:lpstr>'1 (501)'!TABLE_DESCRIPTION_1</vt:lpstr>
      <vt:lpstr>'1 (801)'!TABLE_DESCRIPTION_1</vt:lpstr>
      <vt:lpstr>'2 (502)'!TABLE_DESCRIPTION_1</vt:lpstr>
      <vt:lpstr>'2 (802)'!TABLE_DESCRIPTION_1</vt:lpstr>
      <vt:lpstr>'3 (503)'!TABLE_DESCRIPTION_1</vt:lpstr>
      <vt:lpstr>'504'!TABLE_DESCRIPTION_1</vt:lpstr>
      <vt:lpstr>'A (401)'!TABLE_DESCRIPTION_1</vt:lpstr>
      <vt:lpstr>'A (403)'!TABLE_DESCRIPTION_1</vt:lpstr>
      <vt:lpstr>'A (406)'!TABLE_DESCRIPTION_1</vt:lpstr>
      <vt:lpstr>'A_06 (602)'!TABLE_DESCRIPTION_1</vt:lpstr>
      <vt:lpstr>'A_15_65 (603)'!TABLE_DESCRIPTION_1</vt:lpstr>
      <vt:lpstr>'A_15_66 (604)'!TABLE_DESCRIPTION_1</vt:lpstr>
      <vt:lpstr>'A_15_67 (605)'!TABLE_DESCRIPTION_1</vt:lpstr>
      <vt:lpstr>'A_15_68 (606)'!TABLE_DESCRIPTION_1</vt:lpstr>
      <vt:lpstr>'A_87 (601)'!TABLE_DESCRIPTION_1</vt:lpstr>
      <vt:lpstr>'A1 (201C)'!TABLE_DESCRIPTION_1</vt:lpstr>
      <vt:lpstr>'A2 (202C)'!TABLE_DESCRIPTION_1</vt:lpstr>
      <vt:lpstr>'B (402)'!TABLE_DESCRIPTION_1</vt:lpstr>
      <vt:lpstr>'B (404)'!TABLE_DESCRIPTION_1</vt:lpstr>
      <vt:lpstr>'B (407)'!TABLE_DESCRIPTION_1</vt:lpstr>
      <vt:lpstr>'B_06 (621)'!TABLE_DESCRIPTION_1</vt:lpstr>
      <vt:lpstr>'B_15 (625)'!TABLE_DESCRIPTION_1</vt:lpstr>
      <vt:lpstr>'B_87 (607)'!TABLE_DESCRIPTION_1</vt:lpstr>
      <vt:lpstr>'B-AP (702)'!TABLE_DESCRIPTION_1</vt:lpstr>
      <vt:lpstr>'C (405)'!TABLE_DESCRIPTION_1</vt:lpstr>
      <vt:lpstr>'C (703)'!TABLE_DESCRIPTION_1</vt:lpstr>
      <vt:lpstr>'C_06 (622)'!TABLE_DESCRIPTION_1</vt:lpstr>
      <vt:lpstr>'C_15 (626)'!TABLE_DESCRIPTION_1</vt:lpstr>
      <vt:lpstr>'C_87 (608)'!TABLE_DESCRIPTION_1</vt:lpstr>
      <vt:lpstr>'D_06 (623)'!TABLE_DESCRIPTION_1</vt:lpstr>
      <vt:lpstr>'D1 (203)'!TABLE_DESCRIPTION_1</vt:lpstr>
      <vt:lpstr>'D1_87 (615)'!TABLE_DESCRIPTION_1</vt:lpstr>
      <vt:lpstr>'D2 (204)'!TABLE_DESCRIPTION_1</vt:lpstr>
      <vt:lpstr>'D2_87 (616)'!TABLE_DESCRIPTION_1</vt:lpstr>
      <vt:lpstr>'E_06 (624)'!TABLE_DESCRIPTION_1</vt:lpstr>
      <vt:lpstr>'E1_87 (617)'!TABLE_DESCRIPTION_1</vt:lpstr>
      <vt:lpstr>'E2_87 (618)'!TABLE_DESCRIPTION_1</vt:lpstr>
      <vt:lpstr>'F_06 (611)'!TABLE_DESCRIPTION_1</vt:lpstr>
      <vt:lpstr>'F_15 (613)'!TABLE_DESCRIPTION_1</vt:lpstr>
      <vt:lpstr>'F1 (205C)'!TABLE_DESCRIPTION_1</vt:lpstr>
      <vt:lpstr>'F1_87 (619)'!TABLE_DESCRIPTION_1</vt:lpstr>
      <vt:lpstr>'F2 (206C)'!TABLE_DESCRIPTION_1</vt:lpstr>
      <vt:lpstr>'F2_87 (620)'!TABLE_DESCRIPTION_1</vt:lpstr>
      <vt:lpstr>'G_06 (612)'!TABLE_DESCRIPTION_1</vt:lpstr>
      <vt:lpstr>'G_15 (614)'!TABLE_DESCRIPTION_1</vt:lpstr>
      <vt:lpstr>'G_87 (609)'!TABLE_DESCRIPTION_1</vt:lpstr>
      <vt:lpstr>'G1 (301)'!TABLE_DESCRIPTION_1</vt:lpstr>
      <vt:lpstr>'G1_06 (305)'!TABLE_DESCRIPTION_1</vt:lpstr>
      <vt:lpstr>'G1_15 (309)'!TABLE_DESCRIPTION_1</vt:lpstr>
      <vt:lpstr>'G2 (302)'!TABLE_DESCRIPTION_1</vt:lpstr>
      <vt:lpstr>'G2_06 (306)'!TABLE_DESCRIPTION_1</vt:lpstr>
      <vt:lpstr>'G2_15 (310)'!TABLE_DESCRIPTION_1</vt:lpstr>
      <vt:lpstr>'H_87 (610)'!TABLE_DESCRIPTION_1</vt:lpstr>
      <vt:lpstr>'H1 (303)'!TABLE_DESCRIPTION_1</vt:lpstr>
      <vt:lpstr>'H1_06 (307)'!TABLE_DESCRIPTION_1</vt:lpstr>
      <vt:lpstr>'H1_15 (311)'!TABLE_DESCRIPTION_1</vt:lpstr>
      <vt:lpstr>'H2 (304)'!TABLE_DESCRIPTION_1</vt:lpstr>
      <vt:lpstr>'H2_06 (308)'!TABLE_DESCRIPTION_1</vt:lpstr>
      <vt:lpstr>'H2_15 (312)'!TABLE_DESCRIPTION_1</vt:lpstr>
      <vt:lpstr>'K (313)'!TABLE_DESCRIPTION_1</vt:lpstr>
      <vt:lpstr>'K_06 (314)'!TABLE_DESCRIPTION_1</vt:lpstr>
      <vt:lpstr>'K_15_65 (315)'!TABLE_DESCRIPTION_1</vt:lpstr>
      <vt:lpstr>'K_15_66 (316)'!TABLE_DESCRIPTION_1</vt:lpstr>
      <vt:lpstr>'K_15_67 (317)'!TABLE_DESCRIPTION_1</vt:lpstr>
      <vt:lpstr>'K_15_68 (318)'!TABLE_DESCRIPTION_1</vt:lpstr>
      <vt:lpstr>'M (229)'!TABLE_DESCRIPTION_1</vt:lpstr>
      <vt:lpstr>'M (319)'!TABLE_DESCRIPTION_1</vt:lpstr>
      <vt:lpstr>'N (320)'!TABLE_DESCRIPTION_1</vt:lpstr>
      <vt:lpstr>'NA1 (201)'!TABLE_DESCRIPTION_1</vt:lpstr>
      <vt:lpstr>'NA1_06 (207)'!TABLE_DESCRIPTION_1</vt:lpstr>
      <vt:lpstr>'NA1_15_65 (212)'!TABLE_DESCRIPTION_1</vt:lpstr>
      <vt:lpstr>'NA1_15_66 (213)'!TABLE_DESCRIPTION_1</vt:lpstr>
      <vt:lpstr>'NA1_15_67 (214)'!TABLE_DESCRIPTION_1</vt:lpstr>
      <vt:lpstr>'NA1_15_68 (215)'!TABLE_DESCRIPTION_1</vt:lpstr>
      <vt:lpstr>'NA2 (202)'!TABLE_DESCRIPTION_1</vt:lpstr>
      <vt:lpstr>'NA2_06 (208)'!TABLE_DESCRIPTION_1</vt:lpstr>
      <vt:lpstr>'NA2_15_65 (216)'!TABLE_DESCRIPTION_1</vt:lpstr>
      <vt:lpstr>'NA2_15_66 (217)'!TABLE_DESCRIPTION_1</vt:lpstr>
      <vt:lpstr>'NA2_15_67 (218)'!TABLE_DESCRIPTION_1</vt:lpstr>
      <vt:lpstr>'NA2_15_68 (219)'!TABLE_DESCRIPTION_1</vt:lpstr>
      <vt:lpstr>'NA3_06 (209)'!TABLE_DESCRIPTION_1</vt:lpstr>
      <vt:lpstr>'NF1 (205)'!TABLE_DESCRIPTION_1</vt:lpstr>
      <vt:lpstr>'NF1_06 (210)'!TABLE_DESCRIPTION_1</vt:lpstr>
      <vt:lpstr>'NF1_15 (220)'!TABLE_DESCRIPTION_1</vt:lpstr>
      <vt:lpstr>'NF2 (206)'!TABLE_DESCRIPTION_1</vt:lpstr>
      <vt:lpstr>'NF2_06 (211)'!TABLE_DESCRIPTION_1</vt:lpstr>
      <vt:lpstr>'NF2_15 (221)'!TABLE_DESCRIPTION_1</vt:lpstr>
      <vt:lpstr>'P (321)'!TABLE_DESCRIPTION_1</vt:lpstr>
      <vt:lpstr>'Q_15 (335)'!TABLE_DESCRIPTION_1</vt:lpstr>
      <vt:lpstr>'Q1 (322)'!TABLE_DESCRIPTION_1</vt:lpstr>
      <vt:lpstr>'Q1_06 (331)'!TABLE_DESCRIPTION_1</vt:lpstr>
      <vt:lpstr>'Q2 (323)'!TABLE_DESCRIPTION_1</vt:lpstr>
      <vt:lpstr>'Q2 _06 (332)'!TABLE_DESCRIPTION_1</vt:lpstr>
      <vt:lpstr>'R (324)'!TABLE_DESCRIPTION_1</vt:lpstr>
      <vt:lpstr>'R_15 (336)'!TABLE_DESCRIPTION_1</vt:lpstr>
      <vt:lpstr>'R1_06 (333)'!TABLE_DESCRIPTION_1</vt:lpstr>
      <vt:lpstr>'R2_06 (334)'!TABLE_DESCRIPTION_1</vt:lpstr>
      <vt:lpstr>'S1 (325)'!TABLE_DESCRIPTION_1</vt:lpstr>
      <vt:lpstr>'S2 (326)'!TABLE_DESCRIPTION_1</vt:lpstr>
      <vt:lpstr>'S-AP (701)'!TABLE_DESCRIPTION_1</vt:lpstr>
      <vt:lpstr>'T1 (327)'!TABLE_DESCRIPTION_1</vt:lpstr>
      <vt:lpstr>'T2 (328)'!TABLE_DESCRIPTION_1</vt:lpstr>
      <vt:lpstr>'Table 1 (505)'!TABLE_DESCRIPTION_1</vt:lpstr>
      <vt:lpstr>'Table 2 (506)'!TABLE_DESCRIPTION_1</vt:lpstr>
      <vt:lpstr>'Table 3 (507)'!TABLE_DESCRIPTION_1</vt:lpstr>
      <vt:lpstr>'TVIN_15F (227)'!TABLE_DESCRIPTION_1</vt:lpstr>
      <vt:lpstr>'TVIN_15GMP (228)'!TABLE_DESCRIPTION_1</vt:lpstr>
      <vt:lpstr>'TVIN_15M (226)'!TABLE_DESCRIPTION_1</vt:lpstr>
      <vt:lpstr>'U1 (329)'!TABLE_DESCRIPTION_1</vt:lpstr>
      <vt:lpstr>'U2 (330)'!TABLE_DESCRIPTION_1</vt:lpstr>
      <vt:lpstr>TABLE_FACTOR_STATUS</vt:lpstr>
      <vt:lpstr>'1 (501)'!TABLE_FACTOR_STATUS_1</vt:lpstr>
      <vt:lpstr>'1 (801)'!TABLE_FACTOR_STATUS_1</vt:lpstr>
      <vt:lpstr>'2 (502)'!TABLE_FACTOR_STATUS_1</vt:lpstr>
      <vt:lpstr>'2 (802)'!TABLE_FACTOR_STATUS_1</vt:lpstr>
      <vt:lpstr>'3 (503)'!TABLE_FACTOR_STATUS_1</vt:lpstr>
      <vt:lpstr>'504'!TABLE_FACTOR_STATUS_1</vt:lpstr>
      <vt:lpstr>'A (401)'!TABLE_FACTOR_STATUS_1</vt:lpstr>
      <vt:lpstr>'A (403)'!TABLE_FACTOR_STATUS_1</vt:lpstr>
      <vt:lpstr>'A (406)'!TABLE_FACTOR_STATUS_1</vt:lpstr>
      <vt:lpstr>'A_06 (602)'!TABLE_FACTOR_STATUS_1</vt:lpstr>
      <vt:lpstr>'A_15_65 (603)'!TABLE_FACTOR_STATUS_1</vt:lpstr>
      <vt:lpstr>'A_15_66 (604)'!TABLE_FACTOR_STATUS_1</vt:lpstr>
      <vt:lpstr>'A_15_67 (605)'!TABLE_FACTOR_STATUS_1</vt:lpstr>
      <vt:lpstr>'A_15_68 (606)'!TABLE_FACTOR_STATUS_1</vt:lpstr>
      <vt:lpstr>'A_87 (601)'!TABLE_FACTOR_STATUS_1</vt:lpstr>
      <vt:lpstr>'A1 (201C)'!TABLE_FACTOR_STATUS_1</vt:lpstr>
      <vt:lpstr>'A2 (202C)'!TABLE_FACTOR_STATUS_1</vt:lpstr>
      <vt:lpstr>'B (402)'!TABLE_FACTOR_STATUS_1</vt:lpstr>
      <vt:lpstr>'B (404)'!TABLE_FACTOR_STATUS_1</vt:lpstr>
      <vt:lpstr>'B (407)'!TABLE_FACTOR_STATUS_1</vt:lpstr>
      <vt:lpstr>'B_06 (621)'!TABLE_FACTOR_STATUS_1</vt:lpstr>
      <vt:lpstr>'B_15 (625)'!TABLE_FACTOR_STATUS_1</vt:lpstr>
      <vt:lpstr>'B_87 (607)'!TABLE_FACTOR_STATUS_1</vt:lpstr>
      <vt:lpstr>'B-AP (702)'!TABLE_FACTOR_STATUS_1</vt:lpstr>
      <vt:lpstr>'C (405)'!TABLE_FACTOR_STATUS_1</vt:lpstr>
      <vt:lpstr>'C (703)'!TABLE_FACTOR_STATUS_1</vt:lpstr>
      <vt:lpstr>'C_06 (622)'!TABLE_FACTOR_STATUS_1</vt:lpstr>
      <vt:lpstr>'C_15 (626)'!TABLE_FACTOR_STATUS_1</vt:lpstr>
      <vt:lpstr>'C_87 (608)'!TABLE_FACTOR_STATUS_1</vt:lpstr>
      <vt:lpstr>'D_06 (623)'!TABLE_FACTOR_STATUS_1</vt:lpstr>
      <vt:lpstr>'D1 (203)'!TABLE_FACTOR_STATUS_1</vt:lpstr>
      <vt:lpstr>'D1_87 (615)'!TABLE_FACTOR_STATUS_1</vt:lpstr>
      <vt:lpstr>'D2 (204)'!TABLE_FACTOR_STATUS_1</vt:lpstr>
      <vt:lpstr>'D2_87 (616)'!TABLE_FACTOR_STATUS_1</vt:lpstr>
      <vt:lpstr>'E_06 (624)'!TABLE_FACTOR_STATUS_1</vt:lpstr>
      <vt:lpstr>'E1_87 (617)'!TABLE_FACTOR_STATUS_1</vt:lpstr>
      <vt:lpstr>'E2_87 (618)'!TABLE_FACTOR_STATUS_1</vt:lpstr>
      <vt:lpstr>'F_06 (611)'!TABLE_FACTOR_STATUS_1</vt:lpstr>
      <vt:lpstr>'F_15 (613)'!TABLE_FACTOR_STATUS_1</vt:lpstr>
      <vt:lpstr>'F1 (205C)'!TABLE_FACTOR_STATUS_1</vt:lpstr>
      <vt:lpstr>'F1_87 (619)'!TABLE_FACTOR_STATUS_1</vt:lpstr>
      <vt:lpstr>'F2 (206C)'!TABLE_FACTOR_STATUS_1</vt:lpstr>
      <vt:lpstr>'F2_87 (620)'!TABLE_FACTOR_STATUS_1</vt:lpstr>
      <vt:lpstr>'G_06 (612)'!TABLE_FACTOR_STATUS_1</vt:lpstr>
      <vt:lpstr>'G_15 (614)'!TABLE_FACTOR_STATUS_1</vt:lpstr>
      <vt:lpstr>'G_87 (609)'!TABLE_FACTOR_STATUS_1</vt:lpstr>
      <vt:lpstr>'G1 (301)'!TABLE_FACTOR_STATUS_1</vt:lpstr>
      <vt:lpstr>'G1_06 (305)'!TABLE_FACTOR_STATUS_1</vt:lpstr>
      <vt:lpstr>'G1_15 (309)'!TABLE_FACTOR_STATUS_1</vt:lpstr>
      <vt:lpstr>'G2 (302)'!TABLE_FACTOR_STATUS_1</vt:lpstr>
      <vt:lpstr>'G2_06 (306)'!TABLE_FACTOR_STATUS_1</vt:lpstr>
      <vt:lpstr>'G2_15 (310)'!TABLE_FACTOR_STATUS_1</vt:lpstr>
      <vt:lpstr>'H_87 (610)'!TABLE_FACTOR_STATUS_1</vt:lpstr>
      <vt:lpstr>'H1 (303)'!TABLE_FACTOR_STATUS_1</vt:lpstr>
      <vt:lpstr>'H1_06 (307)'!TABLE_FACTOR_STATUS_1</vt:lpstr>
      <vt:lpstr>'H1_15 (311)'!TABLE_FACTOR_STATUS_1</vt:lpstr>
      <vt:lpstr>'H2 (304)'!TABLE_FACTOR_STATUS_1</vt:lpstr>
      <vt:lpstr>'H2_06 (308)'!TABLE_FACTOR_STATUS_1</vt:lpstr>
      <vt:lpstr>'H2_15 (312)'!TABLE_FACTOR_STATUS_1</vt:lpstr>
      <vt:lpstr>'K (313)'!TABLE_FACTOR_STATUS_1</vt:lpstr>
      <vt:lpstr>'K_06 (314)'!TABLE_FACTOR_STATUS_1</vt:lpstr>
      <vt:lpstr>'K_15_65 (315)'!TABLE_FACTOR_STATUS_1</vt:lpstr>
      <vt:lpstr>'K_15_66 (316)'!TABLE_FACTOR_STATUS_1</vt:lpstr>
      <vt:lpstr>'K_15_67 (317)'!TABLE_FACTOR_STATUS_1</vt:lpstr>
      <vt:lpstr>'K_15_68 (318)'!TABLE_FACTOR_STATUS_1</vt:lpstr>
      <vt:lpstr>'M (229)'!TABLE_FACTOR_STATUS_1</vt:lpstr>
      <vt:lpstr>'M (319)'!TABLE_FACTOR_STATUS_1</vt:lpstr>
      <vt:lpstr>'N (320)'!TABLE_FACTOR_STATUS_1</vt:lpstr>
      <vt:lpstr>'NA1 (201)'!TABLE_FACTOR_STATUS_1</vt:lpstr>
      <vt:lpstr>'NA1_06 (207)'!TABLE_FACTOR_STATUS_1</vt:lpstr>
      <vt:lpstr>'NA1_15_65 (212)'!TABLE_FACTOR_STATUS_1</vt:lpstr>
      <vt:lpstr>'NA1_15_66 (213)'!TABLE_FACTOR_STATUS_1</vt:lpstr>
      <vt:lpstr>'NA1_15_67 (214)'!TABLE_FACTOR_STATUS_1</vt:lpstr>
      <vt:lpstr>'NA1_15_68 (215)'!TABLE_FACTOR_STATUS_1</vt:lpstr>
      <vt:lpstr>'NA2 (202)'!TABLE_FACTOR_STATUS_1</vt:lpstr>
      <vt:lpstr>'NA2_06 (208)'!TABLE_FACTOR_STATUS_1</vt:lpstr>
      <vt:lpstr>'NA2_15_65 (216)'!TABLE_FACTOR_STATUS_1</vt:lpstr>
      <vt:lpstr>'NA2_15_66 (217)'!TABLE_FACTOR_STATUS_1</vt:lpstr>
      <vt:lpstr>'NA2_15_67 (218)'!TABLE_FACTOR_STATUS_1</vt:lpstr>
      <vt:lpstr>'NA2_15_68 (219)'!TABLE_FACTOR_STATUS_1</vt:lpstr>
      <vt:lpstr>'NA3_06 (209)'!TABLE_FACTOR_STATUS_1</vt:lpstr>
      <vt:lpstr>'NF1 (205)'!TABLE_FACTOR_STATUS_1</vt:lpstr>
      <vt:lpstr>'NF1_06 (210)'!TABLE_FACTOR_STATUS_1</vt:lpstr>
      <vt:lpstr>'NF1_15 (220)'!TABLE_FACTOR_STATUS_1</vt:lpstr>
      <vt:lpstr>'NF2 (206)'!TABLE_FACTOR_STATUS_1</vt:lpstr>
      <vt:lpstr>'NF2_06 (211)'!TABLE_FACTOR_STATUS_1</vt:lpstr>
      <vt:lpstr>'NF2_15 (221)'!TABLE_FACTOR_STATUS_1</vt:lpstr>
      <vt:lpstr>'P (321)'!TABLE_FACTOR_STATUS_1</vt:lpstr>
      <vt:lpstr>'Q_15 (335)'!TABLE_FACTOR_STATUS_1</vt:lpstr>
      <vt:lpstr>'Q1 (322)'!TABLE_FACTOR_STATUS_1</vt:lpstr>
      <vt:lpstr>'Q1_06 (331)'!TABLE_FACTOR_STATUS_1</vt:lpstr>
      <vt:lpstr>'Q2 (323)'!TABLE_FACTOR_STATUS_1</vt:lpstr>
      <vt:lpstr>'Q2 _06 (332)'!TABLE_FACTOR_STATUS_1</vt:lpstr>
      <vt:lpstr>'R (324)'!TABLE_FACTOR_STATUS_1</vt:lpstr>
      <vt:lpstr>'R_15 (336)'!TABLE_FACTOR_STATUS_1</vt:lpstr>
      <vt:lpstr>'R1_06 (333)'!TABLE_FACTOR_STATUS_1</vt:lpstr>
      <vt:lpstr>'R2_06 (334)'!TABLE_FACTOR_STATUS_1</vt:lpstr>
      <vt:lpstr>'S1 (325)'!TABLE_FACTOR_STATUS_1</vt:lpstr>
      <vt:lpstr>'S2 (326)'!TABLE_FACTOR_STATUS_1</vt:lpstr>
      <vt:lpstr>'S-AP (701)'!TABLE_FACTOR_STATUS_1</vt:lpstr>
      <vt:lpstr>'T1 (327)'!TABLE_FACTOR_STATUS_1</vt:lpstr>
      <vt:lpstr>'T2 (328)'!TABLE_FACTOR_STATUS_1</vt:lpstr>
      <vt:lpstr>'Table 1 (505)'!TABLE_FACTOR_STATUS_1</vt:lpstr>
      <vt:lpstr>'Table 2 (506)'!TABLE_FACTOR_STATUS_1</vt:lpstr>
      <vt:lpstr>'Table 3 (507)'!TABLE_FACTOR_STATUS_1</vt:lpstr>
      <vt:lpstr>'TVIN_15F (227)'!TABLE_FACTOR_STATUS_1</vt:lpstr>
      <vt:lpstr>'TVIN_15GMP (228)'!TABLE_FACTOR_STATUS_1</vt:lpstr>
      <vt:lpstr>'TVIN_15M (226)'!TABLE_FACTOR_STATUS_1</vt:lpstr>
      <vt:lpstr>'U1 (329)'!TABLE_FACTOR_STATUS_1</vt:lpstr>
      <vt:lpstr>'U2 (330)'!TABLE_FACTOR_STATUS_1</vt:lpstr>
      <vt:lpstr>TABLE_FACTOR_TYPE</vt:lpstr>
      <vt:lpstr>'1 (501)'!TABLE_FACTOR_TYPE_1</vt:lpstr>
      <vt:lpstr>'1 (801)'!TABLE_FACTOR_TYPE_1</vt:lpstr>
      <vt:lpstr>'2 (502)'!TABLE_FACTOR_TYPE_1</vt:lpstr>
      <vt:lpstr>'2 (802)'!TABLE_FACTOR_TYPE_1</vt:lpstr>
      <vt:lpstr>'3 (503)'!TABLE_FACTOR_TYPE_1</vt:lpstr>
      <vt:lpstr>'504'!TABLE_FACTOR_TYPE_1</vt:lpstr>
      <vt:lpstr>'A (401)'!TABLE_FACTOR_TYPE_1</vt:lpstr>
      <vt:lpstr>'A (403)'!TABLE_FACTOR_TYPE_1</vt:lpstr>
      <vt:lpstr>'A (406)'!TABLE_FACTOR_TYPE_1</vt:lpstr>
      <vt:lpstr>'A_06 (602)'!TABLE_FACTOR_TYPE_1</vt:lpstr>
      <vt:lpstr>'A_15_65 (603)'!TABLE_FACTOR_TYPE_1</vt:lpstr>
      <vt:lpstr>'A_15_66 (604)'!TABLE_FACTOR_TYPE_1</vt:lpstr>
      <vt:lpstr>'A_15_67 (605)'!TABLE_FACTOR_TYPE_1</vt:lpstr>
      <vt:lpstr>'A_15_68 (606)'!TABLE_FACTOR_TYPE_1</vt:lpstr>
      <vt:lpstr>'A_87 (601)'!TABLE_FACTOR_TYPE_1</vt:lpstr>
      <vt:lpstr>'A1 (201C)'!TABLE_FACTOR_TYPE_1</vt:lpstr>
      <vt:lpstr>'A2 (202C)'!TABLE_FACTOR_TYPE_1</vt:lpstr>
      <vt:lpstr>'B (402)'!TABLE_FACTOR_TYPE_1</vt:lpstr>
      <vt:lpstr>'B (404)'!TABLE_FACTOR_TYPE_1</vt:lpstr>
      <vt:lpstr>'B (407)'!TABLE_FACTOR_TYPE_1</vt:lpstr>
      <vt:lpstr>'B_06 (621)'!TABLE_FACTOR_TYPE_1</vt:lpstr>
      <vt:lpstr>'B_15 (625)'!TABLE_FACTOR_TYPE_1</vt:lpstr>
      <vt:lpstr>'B_87 (607)'!TABLE_FACTOR_TYPE_1</vt:lpstr>
      <vt:lpstr>'B-AP (702)'!TABLE_FACTOR_TYPE_1</vt:lpstr>
      <vt:lpstr>'C (405)'!TABLE_FACTOR_TYPE_1</vt:lpstr>
      <vt:lpstr>'C (703)'!TABLE_FACTOR_TYPE_1</vt:lpstr>
      <vt:lpstr>'C_06 (622)'!TABLE_FACTOR_TYPE_1</vt:lpstr>
      <vt:lpstr>'C_15 (626)'!TABLE_FACTOR_TYPE_1</vt:lpstr>
      <vt:lpstr>'C_87 (608)'!TABLE_FACTOR_TYPE_1</vt:lpstr>
      <vt:lpstr>'D_06 (623)'!TABLE_FACTOR_TYPE_1</vt:lpstr>
      <vt:lpstr>'D1 (203)'!TABLE_FACTOR_TYPE_1</vt:lpstr>
      <vt:lpstr>'D1_87 (615)'!TABLE_FACTOR_TYPE_1</vt:lpstr>
      <vt:lpstr>'D2 (204)'!TABLE_FACTOR_TYPE_1</vt:lpstr>
      <vt:lpstr>'D2_87 (616)'!TABLE_FACTOR_TYPE_1</vt:lpstr>
      <vt:lpstr>'E_06 (624)'!TABLE_FACTOR_TYPE_1</vt:lpstr>
      <vt:lpstr>'E1_87 (617)'!TABLE_FACTOR_TYPE_1</vt:lpstr>
      <vt:lpstr>'E2_87 (618)'!TABLE_FACTOR_TYPE_1</vt:lpstr>
      <vt:lpstr>'F_06 (611)'!TABLE_FACTOR_TYPE_1</vt:lpstr>
      <vt:lpstr>'F_15 (613)'!TABLE_FACTOR_TYPE_1</vt:lpstr>
      <vt:lpstr>'F1 (205C)'!TABLE_FACTOR_TYPE_1</vt:lpstr>
      <vt:lpstr>'F1_87 (619)'!TABLE_FACTOR_TYPE_1</vt:lpstr>
      <vt:lpstr>'F2 (206C)'!TABLE_FACTOR_TYPE_1</vt:lpstr>
      <vt:lpstr>'F2_87 (620)'!TABLE_FACTOR_TYPE_1</vt:lpstr>
      <vt:lpstr>'G_06 (612)'!TABLE_FACTOR_TYPE_1</vt:lpstr>
      <vt:lpstr>'G_15 (614)'!TABLE_FACTOR_TYPE_1</vt:lpstr>
      <vt:lpstr>'G_87 (609)'!TABLE_FACTOR_TYPE_1</vt:lpstr>
      <vt:lpstr>'G1 (301)'!TABLE_FACTOR_TYPE_1</vt:lpstr>
      <vt:lpstr>'G1_06 (305)'!TABLE_FACTOR_TYPE_1</vt:lpstr>
      <vt:lpstr>'G1_15 (309)'!TABLE_FACTOR_TYPE_1</vt:lpstr>
      <vt:lpstr>'G2 (302)'!TABLE_FACTOR_TYPE_1</vt:lpstr>
      <vt:lpstr>'G2_06 (306)'!TABLE_FACTOR_TYPE_1</vt:lpstr>
      <vt:lpstr>'G2_15 (310)'!TABLE_FACTOR_TYPE_1</vt:lpstr>
      <vt:lpstr>'H_87 (610)'!TABLE_FACTOR_TYPE_1</vt:lpstr>
      <vt:lpstr>'H1 (303)'!TABLE_FACTOR_TYPE_1</vt:lpstr>
      <vt:lpstr>'H1_06 (307)'!TABLE_FACTOR_TYPE_1</vt:lpstr>
      <vt:lpstr>'H1_15 (311)'!TABLE_FACTOR_TYPE_1</vt:lpstr>
      <vt:lpstr>'H2 (304)'!TABLE_FACTOR_TYPE_1</vt:lpstr>
      <vt:lpstr>'H2_06 (308)'!TABLE_FACTOR_TYPE_1</vt:lpstr>
      <vt:lpstr>'H2_15 (312)'!TABLE_FACTOR_TYPE_1</vt:lpstr>
      <vt:lpstr>'K (313)'!TABLE_FACTOR_TYPE_1</vt:lpstr>
      <vt:lpstr>'K_06 (314)'!TABLE_FACTOR_TYPE_1</vt:lpstr>
      <vt:lpstr>'K_15_65 (315)'!TABLE_FACTOR_TYPE_1</vt:lpstr>
      <vt:lpstr>'K_15_66 (316)'!TABLE_FACTOR_TYPE_1</vt:lpstr>
      <vt:lpstr>'K_15_67 (317)'!TABLE_FACTOR_TYPE_1</vt:lpstr>
      <vt:lpstr>'K_15_68 (318)'!TABLE_FACTOR_TYPE_1</vt:lpstr>
      <vt:lpstr>'M (229)'!TABLE_FACTOR_TYPE_1</vt:lpstr>
      <vt:lpstr>'M (319)'!TABLE_FACTOR_TYPE_1</vt:lpstr>
      <vt:lpstr>'N (320)'!TABLE_FACTOR_TYPE_1</vt:lpstr>
      <vt:lpstr>'NA1 (201)'!TABLE_FACTOR_TYPE_1</vt:lpstr>
      <vt:lpstr>'NA1_06 (207)'!TABLE_FACTOR_TYPE_1</vt:lpstr>
      <vt:lpstr>'NA1_15_65 (212)'!TABLE_FACTOR_TYPE_1</vt:lpstr>
      <vt:lpstr>'NA1_15_66 (213)'!TABLE_FACTOR_TYPE_1</vt:lpstr>
      <vt:lpstr>'NA1_15_67 (214)'!TABLE_FACTOR_TYPE_1</vt:lpstr>
      <vt:lpstr>'NA1_15_68 (215)'!TABLE_FACTOR_TYPE_1</vt:lpstr>
      <vt:lpstr>'NA2 (202)'!TABLE_FACTOR_TYPE_1</vt:lpstr>
      <vt:lpstr>'NA2_06 (208)'!TABLE_FACTOR_TYPE_1</vt:lpstr>
      <vt:lpstr>'NA2_15_65 (216)'!TABLE_FACTOR_TYPE_1</vt:lpstr>
      <vt:lpstr>'NA2_15_66 (217)'!TABLE_FACTOR_TYPE_1</vt:lpstr>
      <vt:lpstr>'NA2_15_67 (218)'!TABLE_FACTOR_TYPE_1</vt:lpstr>
      <vt:lpstr>'NA2_15_68 (219)'!TABLE_FACTOR_TYPE_1</vt:lpstr>
      <vt:lpstr>'NA3_06 (209)'!TABLE_FACTOR_TYPE_1</vt:lpstr>
      <vt:lpstr>'NF1 (205)'!TABLE_FACTOR_TYPE_1</vt:lpstr>
      <vt:lpstr>'NF1_06 (210)'!TABLE_FACTOR_TYPE_1</vt:lpstr>
      <vt:lpstr>'NF1_15 (220)'!TABLE_FACTOR_TYPE_1</vt:lpstr>
      <vt:lpstr>'NF2 (206)'!TABLE_FACTOR_TYPE_1</vt:lpstr>
      <vt:lpstr>'NF2_06 (211)'!TABLE_FACTOR_TYPE_1</vt:lpstr>
      <vt:lpstr>'NF2_15 (221)'!TABLE_FACTOR_TYPE_1</vt:lpstr>
      <vt:lpstr>'P (321)'!TABLE_FACTOR_TYPE_1</vt:lpstr>
      <vt:lpstr>'Q_15 (335)'!TABLE_FACTOR_TYPE_1</vt:lpstr>
      <vt:lpstr>'Q1 (322)'!TABLE_FACTOR_TYPE_1</vt:lpstr>
      <vt:lpstr>'Q1_06 (331)'!TABLE_FACTOR_TYPE_1</vt:lpstr>
      <vt:lpstr>'Q2 (323)'!TABLE_FACTOR_TYPE_1</vt:lpstr>
      <vt:lpstr>'Q2 _06 (332)'!TABLE_FACTOR_TYPE_1</vt:lpstr>
      <vt:lpstr>'R (324)'!TABLE_FACTOR_TYPE_1</vt:lpstr>
      <vt:lpstr>'R_15 (336)'!TABLE_FACTOR_TYPE_1</vt:lpstr>
      <vt:lpstr>'R1_06 (333)'!TABLE_FACTOR_TYPE_1</vt:lpstr>
      <vt:lpstr>'R2_06 (334)'!TABLE_FACTOR_TYPE_1</vt:lpstr>
      <vt:lpstr>'S1 (325)'!TABLE_FACTOR_TYPE_1</vt:lpstr>
      <vt:lpstr>'S2 (326)'!TABLE_FACTOR_TYPE_1</vt:lpstr>
      <vt:lpstr>'S-AP (701)'!TABLE_FACTOR_TYPE_1</vt:lpstr>
      <vt:lpstr>'T1 (327)'!TABLE_FACTOR_TYPE_1</vt:lpstr>
      <vt:lpstr>'T2 (328)'!TABLE_FACTOR_TYPE_1</vt:lpstr>
      <vt:lpstr>'Table 1 (505)'!TABLE_FACTOR_TYPE_1</vt:lpstr>
      <vt:lpstr>'Table 2 (506)'!TABLE_FACTOR_TYPE_1</vt:lpstr>
      <vt:lpstr>'Table 3 (507)'!TABLE_FACTOR_TYPE_1</vt:lpstr>
      <vt:lpstr>'Table 4 (508)'!TABLE_FACTOR_TYPE_1</vt:lpstr>
      <vt:lpstr>'TVIN_15F (227)'!TABLE_FACTOR_TYPE_1</vt:lpstr>
      <vt:lpstr>'TVIN_15GMP (228)'!TABLE_FACTOR_TYPE_1</vt:lpstr>
      <vt:lpstr>'TVIN_15M (226)'!TABLE_FACTOR_TYPE_1</vt:lpstr>
      <vt:lpstr>'U1 (329)'!TABLE_FACTOR_TYPE_1</vt:lpstr>
      <vt:lpstr>'U2 (330)'!TABLE_FACTOR_TYPE_1</vt:lpstr>
      <vt:lpstr>TABLE_GENDER</vt:lpstr>
      <vt:lpstr>'1 (501)'!TABLE_GENDER_1</vt:lpstr>
      <vt:lpstr>'1 (801)'!TABLE_GENDER_1</vt:lpstr>
      <vt:lpstr>'2 (502)'!TABLE_GENDER_1</vt:lpstr>
      <vt:lpstr>'2 (802)'!TABLE_GENDER_1</vt:lpstr>
      <vt:lpstr>'3 (503)'!TABLE_GENDER_1</vt:lpstr>
      <vt:lpstr>'504'!TABLE_GENDER_1</vt:lpstr>
      <vt:lpstr>'A (401)'!TABLE_GENDER_1</vt:lpstr>
      <vt:lpstr>'A (403)'!TABLE_GENDER_1</vt:lpstr>
      <vt:lpstr>'A (406)'!TABLE_GENDER_1</vt:lpstr>
      <vt:lpstr>'A_06 (602)'!TABLE_GENDER_1</vt:lpstr>
      <vt:lpstr>'A_15_65 (603)'!TABLE_GENDER_1</vt:lpstr>
      <vt:lpstr>'A_15_66 (604)'!TABLE_GENDER_1</vt:lpstr>
      <vt:lpstr>'A_15_67 (605)'!TABLE_GENDER_1</vt:lpstr>
      <vt:lpstr>'A_15_68 (606)'!TABLE_GENDER_1</vt:lpstr>
      <vt:lpstr>'A_87 (601)'!TABLE_GENDER_1</vt:lpstr>
      <vt:lpstr>'A1 (201C)'!TABLE_GENDER_1</vt:lpstr>
      <vt:lpstr>'A2 (202C)'!TABLE_GENDER_1</vt:lpstr>
      <vt:lpstr>'B (402)'!TABLE_GENDER_1</vt:lpstr>
      <vt:lpstr>'B (404)'!TABLE_GENDER_1</vt:lpstr>
      <vt:lpstr>'B (407)'!TABLE_GENDER_1</vt:lpstr>
      <vt:lpstr>'B_06 (621)'!TABLE_GENDER_1</vt:lpstr>
      <vt:lpstr>'B_15 (625)'!TABLE_GENDER_1</vt:lpstr>
      <vt:lpstr>'B_87 (607)'!TABLE_GENDER_1</vt:lpstr>
      <vt:lpstr>'B-AP (702)'!TABLE_GENDER_1</vt:lpstr>
      <vt:lpstr>'C (405)'!TABLE_GENDER_1</vt:lpstr>
      <vt:lpstr>'C (703)'!TABLE_GENDER_1</vt:lpstr>
      <vt:lpstr>'C_06 (622)'!TABLE_GENDER_1</vt:lpstr>
      <vt:lpstr>'C_15 (626)'!TABLE_GENDER_1</vt:lpstr>
      <vt:lpstr>'C_87 (608)'!TABLE_GENDER_1</vt:lpstr>
      <vt:lpstr>'D_06 (623)'!TABLE_GENDER_1</vt:lpstr>
      <vt:lpstr>'D1 (203)'!TABLE_GENDER_1</vt:lpstr>
      <vt:lpstr>'D1_87 (615)'!TABLE_GENDER_1</vt:lpstr>
      <vt:lpstr>'D2 (204)'!TABLE_GENDER_1</vt:lpstr>
      <vt:lpstr>'D2_87 (616)'!TABLE_GENDER_1</vt:lpstr>
      <vt:lpstr>'E_06 (624)'!TABLE_GENDER_1</vt:lpstr>
      <vt:lpstr>'E1_87 (617)'!TABLE_GENDER_1</vt:lpstr>
      <vt:lpstr>'E2_87 (618)'!TABLE_GENDER_1</vt:lpstr>
      <vt:lpstr>'F_06 (611)'!TABLE_GENDER_1</vt:lpstr>
      <vt:lpstr>'F_15 (613)'!TABLE_GENDER_1</vt:lpstr>
      <vt:lpstr>'F1 (205C)'!TABLE_GENDER_1</vt:lpstr>
      <vt:lpstr>'F1_87 (619)'!TABLE_GENDER_1</vt:lpstr>
      <vt:lpstr>'F2 (206C)'!TABLE_GENDER_1</vt:lpstr>
      <vt:lpstr>'F2_87 (620)'!TABLE_GENDER_1</vt:lpstr>
      <vt:lpstr>'G_06 (612)'!TABLE_GENDER_1</vt:lpstr>
      <vt:lpstr>'G_15 (614)'!TABLE_GENDER_1</vt:lpstr>
      <vt:lpstr>'G_87 (609)'!TABLE_GENDER_1</vt:lpstr>
      <vt:lpstr>'G1 (301)'!TABLE_GENDER_1</vt:lpstr>
      <vt:lpstr>'G1_06 (305)'!TABLE_GENDER_1</vt:lpstr>
      <vt:lpstr>'G1_15 (309)'!TABLE_GENDER_1</vt:lpstr>
      <vt:lpstr>'G2 (302)'!TABLE_GENDER_1</vt:lpstr>
      <vt:lpstr>'G2_06 (306)'!TABLE_GENDER_1</vt:lpstr>
      <vt:lpstr>'G2_15 (310)'!TABLE_GENDER_1</vt:lpstr>
      <vt:lpstr>'H_87 (610)'!TABLE_GENDER_1</vt:lpstr>
      <vt:lpstr>'H1 (303)'!TABLE_GENDER_1</vt:lpstr>
      <vt:lpstr>'H1_06 (307)'!TABLE_GENDER_1</vt:lpstr>
      <vt:lpstr>'H1_15 (311)'!TABLE_GENDER_1</vt:lpstr>
      <vt:lpstr>'H2 (304)'!TABLE_GENDER_1</vt:lpstr>
      <vt:lpstr>'H2_06 (308)'!TABLE_GENDER_1</vt:lpstr>
      <vt:lpstr>'H2_15 (312)'!TABLE_GENDER_1</vt:lpstr>
      <vt:lpstr>'K (313)'!TABLE_GENDER_1</vt:lpstr>
      <vt:lpstr>'K_06 (314)'!TABLE_GENDER_1</vt:lpstr>
      <vt:lpstr>'K_15_65 (315)'!TABLE_GENDER_1</vt:lpstr>
      <vt:lpstr>'K_15_66 (316)'!TABLE_GENDER_1</vt:lpstr>
      <vt:lpstr>'K_15_67 (317)'!TABLE_GENDER_1</vt:lpstr>
      <vt:lpstr>'K_15_68 (318)'!TABLE_GENDER_1</vt:lpstr>
      <vt:lpstr>'M (229)'!TABLE_GENDER_1</vt:lpstr>
      <vt:lpstr>'M (319)'!TABLE_GENDER_1</vt:lpstr>
      <vt:lpstr>'N (320)'!TABLE_GENDER_1</vt:lpstr>
      <vt:lpstr>'NA1 (201)'!TABLE_GENDER_1</vt:lpstr>
      <vt:lpstr>'NA1_06 (207)'!TABLE_GENDER_1</vt:lpstr>
      <vt:lpstr>'NA1_15_65 (212)'!TABLE_GENDER_1</vt:lpstr>
      <vt:lpstr>'NA1_15_66 (213)'!TABLE_GENDER_1</vt:lpstr>
      <vt:lpstr>'NA1_15_67 (214)'!TABLE_GENDER_1</vt:lpstr>
      <vt:lpstr>'NA1_15_68 (215)'!TABLE_GENDER_1</vt:lpstr>
      <vt:lpstr>'NA2 (202)'!TABLE_GENDER_1</vt:lpstr>
      <vt:lpstr>'NA2_06 (208)'!TABLE_GENDER_1</vt:lpstr>
      <vt:lpstr>'NA2_15_65 (216)'!TABLE_GENDER_1</vt:lpstr>
      <vt:lpstr>'NA2_15_66 (217)'!TABLE_GENDER_1</vt:lpstr>
      <vt:lpstr>'NA2_15_67 (218)'!TABLE_GENDER_1</vt:lpstr>
      <vt:lpstr>'NA2_15_68 (219)'!TABLE_GENDER_1</vt:lpstr>
      <vt:lpstr>'NA3_06 (209)'!TABLE_GENDER_1</vt:lpstr>
      <vt:lpstr>'NF1 (205)'!TABLE_GENDER_1</vt:lpstr>
      <vt:lpstr>'NF1_06 (210)'!TABLE_GENDER_1</vt:lpstr>
      <vt:lpstr>'NF1_15 (220)'!TABLE_GENDER_1</vt:lpstr>
      <vt:lpstr>'NF2 (206)'!TABLE_GENDER_1</vt:lpstr>
      <vt:lpstr>'NF2_06 (211)'!TABLE_GENDER_1</vt:lpstr>
      <vt:lpstr>'NF2_15 (221)'!TABLE_GENDER_1</vt:lpstr>
      <vt:lpstr>'P (321)'!TABLE_GENDER_1</vt:lpstr>
      <vt:lpstr>'Q_15 (335)'!TABLE_GENDER_1</vt:lpstr>
      <vt:lpstr>'Q1 (322)'!TABLE_GENDER_1</vt:lpstr>
      <vt:lpstr>'Q1_06 (331)'!TABLE_GENDER_1</vt:lpstr>
      <vt:lpstr>'Q2 (323)'!TABLE_GENDER_1</vt:lpstr>
      <vt:lpstr>'Q2 _06 (332)'!TABLE_GENDER_1</vt:lpstr>
      <vt:lpstr>'R (324)'!TABLE_GENDER_1</vt:lpstr>
      <vt:lpstr>'R_15 (336)'!TABLE_GENDER_1</vt:lpstr>
      <vt:lpstr>'R1_06 (333)'!TABLE_GENDER_1</vt:lpstr>
      <vt:lpstr>'R2_06 (334)'!TABLE_GENDER_1</vt:lpstr>
      <vt:lpstr>'S1 (325)'!TABLE_GENDER_1</vt:lpstr>
      <vt:lpstr>'S2 (326)'!TABLE_GENDER_1</vt:lpstr>
      <vt:lpstr>'S-AP (701)'!TABLE_GENDER_1</vt:lpstr>
      <vt:lpstr>'T1 (327)'!TABLE_GENDER_1</vt:lpstr>
      <vt:lpstr>'T2 (328)'!TABLE_GENDER_1</vt:lpstr>
      <vt:lpstr>'Table 1 (505)'!TABLE_GENDER_1</vt:lpstr>
      <vt:lpstr>'Table 2 (506)'!TABLE_GENDER_1</vt:lpstr>
      <vt:lpstr>'Table 3 (507)'!TABLE_GENDER_1</vt:lpstr>
      <vt:lpstr>'TVIN_15F (227)'!TABLE_GENDER_1</vt:lpstr>
      <vt:lpstr>'TVIN_15GMP (228)'!TABLE_GENDER_1</vt:lpstr>
      <vt:lpstr>'TVIN_15M (226)'!TABLE_GENDER_1</vt:lpstr>
      <vt:lpstr>'U1 (329)'!TABLE_GENDER_1</vt:lpstr>
      <vt:lpstr>'U2 (330)'!TABLE_GENDER_1</vt:lpstr>
      <vt:lpstr>TABLE_INFO</vt:lpstr>
      <vt:lpstr>'1 (501)'!TABLE_INFO_1</vt:lpstr>
      <vt:lpstr>'1 (801)'!TABLE_INFO_1</vt:lpstr>
      <vt:lpstr>'2 (502)'!TABLE_INFO_1</vt:lpstr>
      <vt:lpstr>'2 (802)'!TABLE_INFO_1</vt:lpstr>
      <vt:lpstr>'3 (503)'!TABLE_INFO_1</vt:lpstr>
      <vt:lpstr>'504'!TABLE_INFO_1</vt:lpstr>
      <vt:lpstr>'A (401)'!TABLE_INFO_1</vt:lpstr>
      <vt:lpstr>'A (403)'!TABLE_INFO_1</vt:lpstr>
      <vt:lpstr>'A (406)'!TABLE_INFO_1</vt:lpstr>
      <vt:lpstr>'A_06 (602)'!TABLE_INFO_1</vt:lpstr>
      <vt:lpstr>'A_15_65 (603)'!TABLE_INFO_1</vt:lpstr>
      <vt:lpstr>'A_15_66 (604)'!TABLE_INFO_1</vt:lpstr>
      <vt:lpstr>'A_15_67 (605)'!TABLE_INFO_1</vt:lpstr>
      <vt:lpstr>'A_15_68 (606)'!TABLE_INFO_1</vt:lpstr>
      <vt:lpstr>'A_87 (601)'!TABLE_INFO_1</vt:lpstr>
      <vt:lpstr>'A1 (201C)'!TABLE_INFO_1</vt:lpstr>
      <vt:lpstr>'A2 (202C)'!TABLE_INFO_1</vt:lpstr>
      <vt:lpstr>'B (402)'!TABLE_INFO_1</vt:lpstr>
      <vt:lpstr>'B (404)'!TABLE_INFO_1</vt:lpstr>
      <vt:lpstr>'B (407)'!TABLE_INFO_1</vt:lpstr>
      <vt:lpstr>'B_06 (621)'!TABLE_INFO_1</vt:lpstr>
      <vt:lpstr>'B_15 (625)'!TABLE_INFO_1</vt:lpstr>
      <vt:lpstr>'B_87 (607)'!TABLE_INFO_1</vt:lpstr>
      <vt:lpstr>'B-AP (702)'!TABLE_INFO_1</vt:lpstr>
      <vt:lpstr>'C (405)'!TABLE_INFO_1</vt:lpstr>
      <vt:lpstr>'C (703)'!TABLE_INFO_1</vt:lpstr>
      <vt:lpstr>'C_06 (622)'!TABLE_INFO_1</vt:lpstr>
      <vt:lpstr>'C_15 (626)'!TABLE_INFO_1</vt:lpstr>
      <vt:lpstr>'C_87 (608)'!TABLE_INFO_1</vt:lpstr>
      <vt:lpstr>'D_06 (623)'!TABLE_INFO_1</vt:lpstr>
      <vt:lpstr>'D1 (203)'!TABLE_INFO_1</vt:lpstr>
      <vt:lpstr>'D1_87 (615)'!TABLE_INFO_1</vt:lpstr>
      <vt:lpstr>'D2 (204)'!TABLE_INFO_1</vt:lpstr>
      <vt:lpstr>'D2_87 (616)'!TABLE_INFO_1</vt:lpstr>
      <vt:lpstr>'E_06 (624)'!TABLE_INFO_1</vt:lpstr>
      <vt:lpstr>'E1_87 (617)'!TABLE_INFO_1</vt:lpstr>
      <vt:lpstr>'E2_87 (618)'!TABLE_INFO_1</vt:lpstr>
      <vt:lpstr>'F_06 (611)'!TABLE_INFO_1</vt:lpstr>
      <vt:lpstr>'F_15 (613)'!TABLE_INFO_1</vt:lpstr>
      <vt:lpstr>'F1 (205C)'!TABLE_INFO_1</vt:lpstr>
      <vt:lpstr>'F1_87 (619)'!TABLE_INFO_1</vt:lpstr>
      <vt:lpstr>'F2 (206C)'!TABLE_INFO_1</vt:lpstr>
      <vt:lpstr>'F2_87 (620)'!TABLE_INFO_1</vt:lpstr>
      <vt:lpstr>'G_06 (612)'!TABLE_INFO_1</vt:lpstr>
      <vt:lpstr>'G_15 (614)'!TABLE_INFO_1</vt:lpstr>
      <vt:lpstr>'G_87 (609)'!TABLE_INFO_1</vt:lpstr>
      <vt:lpstr>'G1 (301)'!TABLE_INFO_1</vt:lpstr>
      <vt:lpstr>'G1_06 (305)'!TABLE_INFO_1</vt:lpstr>
      <vt:lpstr>'G1_15 (309)'!TABLE_INFO_1</vt:lpstr>
      <vt:lpstr>'G2 (302)'!TABLE_INFO_1</vt:lpstr>
      <vt:lpstr>'G2_06 (306)'!TABLE_INFO_1</vt:lpstr>
      <vt:lpstr>'G2_15 (310)'!TABLE_INFO_1</vt:lpstr>
      <vt:lpstr>'H_87 (610)'!TABLE_INFO_1</vt:lpstr>
      <vt:lpstr>'H1 (303)'!TABLE_INFO_1</vt:lpstr>
      <vt:lpstr>'H1_06 (307)'!TABLE_INFO_1</vt:lpstr>
      <vt:lpstr>'H1_15 (311)'!TABLE_INFO_1</vt:lpstr>
      <vt:lpstr>'H2 (304)'!TABLE_INFO_1</vt:lpstr>
      <vt:lpstr>'H2_06 (308)'!TABLE_INFO_1</vt:lpstr>
      <vt:lpstr>'H2_15 (312)'!TABLE_INFO_1</vt:lpstr>
      <vt:lpstr>'K (313)'!TABLE_INFO_1</vt:lpstr>
      <vt:lpstr>'K_06 (314)'!TABLE_INFO_1</vt:lpstr>
      <vt:lpstr>'K_15_65 (315)'!TABLE_INFO_1</vt:lpstr>
      <vt:lpstr>'K_15_66 (316)'!TABLE_INFO_1</vt:lpstr>
      <vt:lpstr>'K_15_67 (317)'!TABLE_INFO_1</vt:lpstr>
      <vt:lpstr>'K_15_68 (318)'!TABLE_INFO_1</vt:lpstr>
      <vt:lpstr>'M (229)'!TABLE_INFO_1</vt:lpstr>
      <vt:lpstr>'M (319)'!TABLE_INFO_1</vt:lpstr>
      <vt:lpstr>'N (320)'!TABLE_INFO_1</vt:lpstr>
      <vt:lpstr>'NA1 (201)'!TABLE_INFO_1</vt:lpstr>
      <vt:lpstr>'NA1_06 (207)'!TABLE_INFO_1</vt:lpstr>
      <vt:lpstr>'NA1_15_65 (212)'!TABLE_INFO_1</vt:lpstr>
      <vt:lpstr>'NA1_15_66 (213)'!TABLE_INFO_1</vt:lpstr>
      <vt:lpstr>'NA1_15_67 (214)'!TABLE_INFO_1</vt:lpstr>
      <vt:lpstr>'NA1_15_68 (215)'!TABLE_INFO_1</vt:lpstr>
      <vt:lpstr>'NA2 (202)'!TABLE_INFO_1</vt:lpstr>
      <vt:lpstr>'NA2_06 (208)'!TABLE_INFO_1</vt:lpstr>
      <vt:lpstr>'NA2_15_65 (216)'!TABLE_INFO_1</vt:lpstr>
      <vt:lpstr>'NA2_15_66 (217)'!TABLE_INFO_1</vt:lpstr>
      <vt:lpstr>'NA2_15_67 (218)'!TABLE_INFO_1</vt:lpstr>
      <vt:lpstr>'NA2_15_68 (219)'!TABLE_INFO_1</vt:lpstr>
      <vt:lpstr>'NA3_06 (209)'!TABLE_INFO_1</vt:lpstr>
      <vt:lpstr>'NF1 (205)'!TABLE_INFO_1</vt:lpstr>
      <vt:lpstr>'NF1_06 (210)'!TABLE_INFO_1</vt:lpstr>
      <vt:lpstr>'NF1_15 (220)'!TABLE_INFO_1</vt:lpstr>
      <vt:lpstr>'NF2 (206)'!TABLE_INFO_1</vt:lpstr>
      <vt:lpstr>'NF2_06 (211)'!TABLE_INFO_1</vt:lpstr>
      <vt:lpstr>'NF2_15 (221)'!TABLE_INFO_1</vt:lpstr>
      <vt:lpstr>'P (321)'!TABLE_INFO_1</vt:lpstr>
      <vt:lpstr>'Q_15 (335)'!TABLE_INFO_1</vt:lpstr>
      <vt:lpstr>'Q1 (322)'!TABLE_INFO_1</vt:lpstr>
      <vt:lpstr>'Q1_06 (331)'!TABLE_INFO_1</vt:lpstr>
      <vt:lpstr>'Q2 (323)'!TABLE_INFO_1</vt:lpstr>
      <vt:lpstr>'Q2 _06 (332)'!TABLE_INFO_1</vt:lpstr>
      <vt:lpstr>'R (324)'!TABLE_INFO_1</vt:lpstr>
      <vt:lpstr>'R_15 (336)'!TABLE_INFO_1</vt:lpstr>
      <vt:lpstr>'R1_06 (333)'!TABLE_INFO_1</vt:lpstr>
      <vt:lpstr>'R2_06 (334)'!TABLE_INFO_1</vt:lpstr>
      <vt:lpstr>'S1 (325)'!TABLE_INFO_1</vt:lpstr>
      <vt:lpstr>'S2 (326)'!TABLE_INFO_1</vt:lpstr>
      <vt:lpstr>'S-AP (701)'!TABLE_INFO_1</vt:lpstr>
      <vt:lpstr>'T1 (327)'!TABLE_INFO_1</vt:lpstr>
      <vt:lpstr>'T2 (328)'!TABLE_INFO_1</vt:lpstr>
      <vt:lpstr>'Table 1 (505)'!TABLE_INFO_1</vt:lpstr>
      <vt:lpstr>'Table 2 (506)'!TABLE_INFO_1</vt:lpstr>
      <vt:lpstr>'Table 3 (507)'!TABLE_INFO_1</vt:lpstr>
      <vt:lpstr>'TVIN_15F (227)'!TABLE_INFO_1</vt:lpstr>
      <vt:lpstr>'TVIN_15GMP (228)'!TABLE_INFO_1</vt:lpstr>
      <vt:lpstr>'TVIN_15M (226)'!TABLE_INFO_1</vt:lpstr>
      <vt:lpstr>'U1 (329)'!TABLE_INFO_1</vt:lpstr>
      <vt:lpstr>'U2 (330)'!TABLE_INFO_1</vt:lpstr>
      <vt:lpstr>TABLE_REFERENCE</vt:lpstr>
      <vt:lpstr>'1 (501)'!TABLE_REFERENCE_1</vt:lpstr>
      <vt:lpstr>'1 (801)'!TABLE_REFERENCE_1</vt:lpstr>
      <vt:lpstr>'2 (502)'!TABLE_REFERENCE_1</vt:lpstr>
      <vt:lpstr>'2 (802)'!TABLE_REFERENCE_1</vt:lpstr>
      <vt:lpstr>'3 (503)'!TABLE_REFERENCE_1</vt:lpstr>
      <vt:lpstr>'504'!TABLE_REFERENCE_1</vt:lpstr>
      <vt:lpstr>'A (401)'!TABLE_REFERENCE_1</vt:lpstr>
      <vt:lpstr>'A (403)'!TABLE_REFERENCE_1</vt:lpstr>
      <vt:lpstr>'A (406)'!TABLE_REFERENCE_1</vt:lpstr>
      <vt:lpstr>'A_06 (602)'!TABLE_REFERENCE_1</vt:lpstr>
      <vt:lpstr>'A_15_65 (603)'!TABLE_REFERENCE_1</vt:lpstr>
      <vt:lpstr>'A_15_66 (604)'!TABLE_REFERENCE_1</vt:lpstr>
      <vt:lpstr>'A_15_67 (605)'!TABLE_REFERENCE_1</vt:lpstr>
      <vt:lpstr>'A_15_68 (606)'!TABLE_REFERENCE_1</vt:lpstr>
      <vt:lpstr>'A_87 (601)'!TABLE_REFERENCE_1</vt:lpstr>
      <vt:lpstr>'A1 (201C)'!TABLE_REFERENCE_1</vt:lpstr>
      <vt:lpstr>'A2 (202C)'!TABLE_REFERENCE_1</vt:lpstr>
      <vt:lpstr>'B (402)'!TABLE_REFERENCE_1</vt:lpstr>
      <vt:lpstr>'B (404)'!TABLE_REFERENCE_1</vt:lpstr>
      <vt:lpstr>'B (407)'!TABLE_REFERENCE_1</vt:lpstr>
      <vt:lpstr>'B_06 (621)'!TABLE_REFERENCE_1</vt:lpstr>
      <vt:lpstr>'B_15 (625)'!TABLE_REFERENCE_1</vt:lpstr>
      <vt:lpstr>'B_87 (607)'!TABLE_REFERENCE_1</vt:lpstr>
      <vt:lpstr>'B-AP (702)'!TABLE_REFERENCE_1</vt:lpstr>
      <vt:lpstr>'C (405)'!TABLE_REFERENCE_1</vt:lpstr>
      <vt:lpstr>'C (703)'!TABLE_REFERENCE_1</vt:lpstr>
      <vt:lpstr>'C_06 (622)'!TABLE_REFERENCE_1</vt:lpstr>
      <vt:lpstr>'C_15 (626)'!TABLE_REFERENCE_1</vt:lpstr>
      <vt:lpstr>'C_87 (608)'!TABLE_REFERENCE_1</vt:lpstr>
      <vt:lpstr>'D_06 (623)'!TABLE_REFERENCE_1</vt:lpstr>
      <vt:lpstr>'D1 (203)'!TABLE_REFERENCE_1</vt:lpstr>
      <vt:lpstr>'D1_87 (615)'!TABLE_REFERENCE_1</vt:lpstr>
      <vt:lpstr>'D2 (204)'!TABLE_REFERENCE_1</vt:lpstr>
      <vt:lpstr>'D2_87 (616)'!TABLE_REFERENCE_1</vt:lpstr>
      <vt:lpstr>'E_06 (624)'!TABLE_REFERENCE_1</vt:lpstr>
      <vt:lpstr>'E1_87 (617)'!TABLE_REFERENCE_1</vt:lpstr>
      <vt:lpstr>'E2_87 (618)'!TABLE_REFERENCE_1</vt:lpstr>
      <vt:lpstr>'F_06 (611)'!TABLE_REFERENCE_1</vt:lpstr>
      <vt:lpstr>'F_15 (613)'!TABLE_REFERENCE_1</vt:lpstr>
      <vt:lpstr>'F1 (205C)'!TABLE_REFERENCE_1</vt:lpstr>
      <vt:lpstr>'F1_87 (619)'!TABLE_REFERENCE_1</vt:lpstr>
      <vt:lpstr>'F2 (206C)'!TABLE_REFERENCE_1</vt:lpstr>
      <vt:lpstr>'F2_87 (620)'!TABLE_REFERENCE_1</vt:lpstr>
      <vt:lpstr>'G_06 (612)'!TABLE_REFERENCE_1</vt:lpstr>
      <vt:lpstr>'G_15 (614)'!TABLE_REFERENCE_1</vt:lpstr>
      <vt:lpstr>'G_87 (609)'!TABLE_REFERENCE_1</vt:lpstr>
      <vt:lpstr>'G1 (301)'!TABLE_REFERENCE_1</vt:lpstr>
      <vt:lpstr>'G1_06 (305)'!TABLE_REFERENCE_1</vt:lpstr>
      <vt:lpstr>'G1_15 (309)'!TABLE_REFERENCE_1</vt:lpstr>
      <vt:lpstr>'G2 (302)'!TABLE_REFERENCE_1</vt:lpstr>
      <vt:lpstr>'G2_06 (306)'!TABLE_REFERENCE_1</vt:lpstr>
      <vt:lpstr>'G2_15 (310)'!TABLE_REFERENCE_1</vt:lpstr>
      <vt:lpstr>'H_87 (610)'!TABLE_REFERENCE_1</vt:lpstr>
      <vt:lpstr>'H1 (303)'!TABLE_REFERENCE_1</vt:lpstr>
      <vt:lpstr>'H1_06 (307)'!TABLE_REFERENCE_1</vt:lpstr>
      <vt:lpstr>'H1_15 (311)'!TABLE_REFERENCE_1</vt:lpstr>
      <vt:lpstr>'H2 (304)'!TABLE_REFERENCE_1</vt:lpstr>
      <vt:lpstr>'H2_06 (308)'!TABLE_REFERENCE_1</vt:lpstr>
      <vt:lpstr>'H2_15 (312)'!TABLE_REFERENCE_1</vt:lpstr>
      <vt:lpstr>'K (313)'!TABLE_REFERENCE_1</vt:lpstr>
      <vt:lpstr>'K_06 (314)'!TABLE_REFERENCE_1</vt:lpstr>
      <vt:lpstr>'K_15_65 (315)'!TABLE_REFERENCE_1</vt:lpstr>
      <vt:lpstr>'K_15_66 (316)'!TABLE_REFERENCE_1</vt:lpstr>
      <vt:lpstr>'K_15_67 (317)'!TABLE_REFERENCE_1</vt:lpstr>
      <vt:lpstr>'K_15_68 (318)'!TABLE_REFERENCE_1</vt:lpstr>
      <vt:lpstr>'M (229)'!TABLE_REFERENCE_1</vt:lpstr>
      <vt:lpstr>'M (319)'!TABLE_REFERENCE_1</vt:lpstr>
      <vt:lpstr>'N (320)'!TABLE_REFERENCE_1</vt:lpstr>
      <vt:lpstr>'NA1 (201)'!TABLE_REFERENCE_1</vt:lpstr>
      <vt:lpstr>'NA1_06 (207)'!TABLE_REFERENCE_1</vt:lpstr>
      <vt:lpstr>'NA1_15_65 (212)'!TABLE_REFERENCE_1</vt:lpstr>
      <vt:lpstr>'NA1_15_66 (213)'!TABLE_REFERENCE_1</vt:lpstr>
      <vt:lpstr>'NA1_15_67 (214)'!TABLE_REFERENCE_1</vt:lpstr>
      <vt:lpstr>'NA1_15_68 (215)'!TABLE_REFERENCE_1</vt:lpstr>
      <vt:lpstr>'NA2 (202)'!TABLE_REFERENCE_1</vt:lpstr>
      <vt:lpstr>'NA2_06 (208)'!TABLE_REFERENCE_1</vt:lpstr>
      <vt:lpstr>'NA2_15_65 (216)'!TABLE_REFERENCE_1</vt:lpstr>
      <vt:lpstr>'NA2_15_66 (217)'!TABLE_REFERENCE_1</vt:lpstr>
      <vt:lpstr>'NA2_15_67 (218)'!TABLE_REFERENCE_1</vt:lpstr>
      <vt:lpstr>'NA2_15_68 (219)'!TABLE_REFERENCE_1</vt:lpstr>
      <vt:lpstr>'NA3_06 (209)'!TABLE_REFERENCE_1</vt:lpstr>
      <vt:lpstr>'NF1 (205)'!TABLE_REFERENCE_1</vt:lpstr>
      <vt:lpstr>'NF1_06 (210)'!TABLE_REFERENCE_1</vt:lpstr>
      <vt:lpstr>'NF1_15 (220)'!TABLE_REFERENCE_1</vt:lpstr>
      <vt:lpstr>'NF2 (206)'!TABLE_REFERENCE_1</vt:lpstr>
      <vt:lpstr>'NF2_06 (211)'!TABLE_REFERENCE_1</vt:lpstr>
      <vt:lpstr>'NF2_15 (221)'!TABLE_REFERENCE_1</vt:lpstr>
      <vt:lpstr>'P (321)'!TABLE_REFERENCE_1</vt:lpstr>
      <vt:lpstr>'Q_15 (335)'!TABLE_REFERENCE_1</vt:lpstr>
      <vt:lpstr>'Q1 (322)'!TABLE_REFERENCE_1</vt:lpstr>
      <vt:lpstr>'Q1_06 (331)'!TABLE_REFERENCE_1</vt:lpstr>
      <vt:lpstr>'Q2 (323)'!TABLE_REFERENCE_1</vt:lpstr>
      <vt:lpstr>'Q2 _06 (332)'!TABLE_REFERENCE_1</vt:lpstr>
      <vt:lpstr>'R (324)'!TABLE_REFERENCE_1</vt:lpstr>
      <vt:lpstr>'R_15 (336)'!TABLE_REFERENCE_1</vt:lpstr>
      <vt:lpstr>'R1_06 (333)'!TABLE_REFERENCE_1</vt:lpstr>
      <vt:lpstr>'R2_06 (334)'!TABLE_REFERENCE_1</vt:lpstr>
      <vt:lpstr>'S1 (325)'!TABLE_REFERENCE_1</vt:lpstr>
      <vt:lpstr>'S2 (326)'!TABLE_REFERENCE_1</vt:lpstr>
      <vt:lpstr>'S-AP (701)'!TABLE_REFERENCE_1</vt:lpstr>
      <vt:lpstr>'T1 (327)'!TABLE_REFERENCE_1</vt:lpstr>
      <vt:lpstr>'T2 (328)'!TABLE_REFERENCE_1</vt:lpstr>
      <vt:lpstr>'Table 1 (505)'!TABLE_REFERENCE_1</vt:lpstr>
      <vt:lpstr>'Table 2 (506)'!TABLE_REFERENCE_1</vt:lpstr>
      <vt:lpstr>'Table 3 (507)'!TABLE_REFERENCE_1</vt:lpstr>
      <vt:lpstr>'TVIN_15F (227)'!TABLE_REFERENCE_1</vt:lpstr>
      <vt:lpstr>'TVIN_15GMP (228)'!TABLE_REFERENCE_1</vt:lpstr>
      <vt:lpstr>'TVIN_15M (226)'!TABLE_REFERENCE_1</vt:lpstr>
      <vt:lpstr>'U1 (329)'!TABLE_REFERENCE_1</vt:lpstr>
      <vt:lpstr>'U2 (330)'!TABLE_REFERENCE_1</vt:lpstr>
      <vt:lpstr>TABLE_REFERENCE_GUIDANCE</vt:lpstr>
      <vt:lpstr>'1 (501)'!TABLE_REFERENCE_GUIDANCE_1</vt:lpstr>
      <vt:lpstr>'1 (801)'!TABLE_REFERENCE_GUIDANCE_1</vt:lpstr>
      <vt:lpstr>'2 (502)'!TABLE_REFERENCE_GUIDANCE_1</vt:lpstr>
      <vt:lpstr>'2 (802)'!TABLE_REFERENCE_GUIDANCE_1</vt:lpstr>
      <vt:lpstr>'3 (503)'!TABLE_REFERENCE_GUIDANCE_1</vt:lpstr>
      <vt:lpstr>'504'!TABLE_REFERENCE_GUIDANCE_1</vt:lpstr>
      <vt:lpstr>'A (401)'!TABLE_REFERENCE_GUIDANCE_1</vt:lpstr>
      <vt:lpstr>'A (403)'!TABLE_REFERENCE_GUIDANCE_1</vt:lpstr>
      <vt:lpstr>'A (406)'!TABLE_REFERENCE_GUIDANCE_1</vt:lpstr>
      <vt:lpstr>'A_06 (602)'!TABLE_REFERENCE_GUIDANCE_1</vt:lpstr>
      <vt:lpstr>'A_15_65 (603)'!TABLE_REFERENCE_GUIDANCE_1</vt:lpstr>
      <vt:lpstr>'A_15_66 (604)'!TABLE_REFERENCE_GUIDANCE_1</vt:lpstr>
      <vt:lpstr>'A_15_67 (605)'!TABLE_REFERENCE_GUIDANCE_1</vt:lpstr>
      <vt:lpstr>'A_15_68 (606)'!TABLE_REFERENCE_GUIDANCE_1</vt:lpstr>
      <vt:lpstr>'A_87 (601)'!TABLE_REFERENCE_GUIDANCE_1</vt:lpstr>
      <vt:lpstr>'A1 (201C)'!TABLE_REFERENCE_GUIDANCE_1</vt:lpstr>
      <vt:lpstr>'A2 (202C)'!TABLE_REFERENCE_GUIDANCE_1</vt:lpstr>
      <vt:lpstr>'B (402)'!TABLE_REFERENCE_GUIDANCE_1</vt:lpstr>
      <vt:lpstr>'B (404)'!TABLE_REFERENCE_GUIDANCE_1</vt:lpstr>
      <vt:lpstr>'B (407)'!TABLE_REFERENCE_GUIDANCE_1</vt:lpstr>
      <vt:lpstr>'B_06 (621)'!TABLE_REFERENCE_GUIDANCE_1</vt:lpstr>
      <vt:lpstr>'B_15 (625)'!TABLE_REFERENCE_GUIDANCE_1</vt:lpstr>
      <vt:lpstr>'B_87 (607)'!TABLE_REFERENCE_GUIDANCE_1</vt:lpstr>
      <vt:lpstr>'B-AP (702)'!TABLE_REFERENCE_GUIDANCE_1</vt:lpstr>
      <vt:lpstr>'C (405)'!TABLE_REFERENCE_GUIDANCE_1</vt:lpstr>
      <vt:lpstr>'C (703)'!TABLE_REFERENCE_GUIDANCE_1</vt:lpstr>
      <vt:lpstr>'C_06 (622)'!TABLE_REFERENCE_GUIDANCE_1</vt:lpstr>
      <vt:lpstr>'C_15 (626)'!TABLE_REFERENCE_GUIDANCE_1</vt:lpstr>
      <vt:lpstr>'C_87 (608)'!TABLE_REFERENCE_GUIDANCE_1</vt:lpstr>
      <vt:lpstr>'D_06 (623)'!TABLE_REFERENCE_GUIDANCE_1</vt:lpstr>
      <vt:lpstr>'D1 (203)'!TABLE_REFERENCE_GUIDANCE_1</vt:lpstr>
      <vt:lpstr>'D1_87 (615)'!TABLE_REFERENCE_GUIDANCE_1</vt:lpstr>
      <vt:lpstr>'D2 (204)'!TABLE_REFERENCE_GUIDANCE_1</vt:lpstr>
      <vt:lpstr>'D2_87 (616)'!TABLE_REFERENCE_GUIDANCE_1</vt:lpstr>
      <vt:lpstr>'E_06 (624)'!TABLE_REFERENCE_GUIDANCE_1</vt:lpstr>
      <vt:lpstr>'E1_87 (617)'!TABLE_REFERENCE_GUIDANCE_1</vt:lpstr>
      <vt:lpstr>'E2_87 (618)'!TABLE_REFERENCE_GUIDANCE_1</vt:lpstr>
      <vt:lpstr>'F_06 (611)'!TABLE_REFERENCE_GUIDANCE_1</vt:lpstr>
      <vt:lpstr>'F_15 (613)'!TABLE_REFERENCE_GUIDANCE_1</vt:lpstr>
      <vt:lpstr>'F1 (205C)'!TABLE_REFERENCE_GUIDANCE_1</vt:lpstr>
      <vt:lpstr>'F1_87 (619)'!TABLE_REFERENCE_GUIDANCE_1</vt:lpstr>
      <vt:lpstr>'F2 (206C)'!TABLE_REFERENCE_GUIDANCE_1</vt:lpstr>
      <vt:lpstr>'F2_87 (620)'!TABLE_REFERENCE_GUIDANCE_1</vt:lpstr>
      <vt:lpstr>'G_06 (612)'!TABLE_REFERENCE_GUIDANCE_1</vt:lpstr>
      <vt:lpstr>'G_15 (614)'!TABLE_REFERENCE_GUIDANCE_1</vt:lpstr>
      <vt:lpstr>'G_87 (609)'!TABLE_REFERENCE_GUIDANCE_1</vt:lpstr>
      <vt:lpstr>'G1 (301)'!TABLE_REFERENCE_GUIDANCE_1</vt:lpstr>
      <vt:lpstr>'G1_06 (305)'!TABLE_REFERENCE_GUIDANCE_1</vt:lpstr>
      <vt:lpstr>'G1_15 (309)'!TABLE_REFERENCE_GUIDANCE_1</vt:lpstr>
      <vt:lpstr>'G2 (302)'!TABLE_REFERENCE_GUIDANCE_1</vt:lpstr>
      <vt:lpstr>'G2_06 (306)'!TABLE_REFERENCE_GUIDANCE_1</vt:lpstr>
      <vt:lpstr>'G2_15 (310)'!TABLE_REFERENCE_GUIDANCE_1</vt:lpstr>
      <vt:lpstr>'H_87 (610)'!TABLE_REFERENCE_GUIDANCE_1</vt:lpstr>
      <vt:lpstr>'H1 (303)'!TABLE_REFERENCE_GUIDANCE_1</vt:lpstr>
      <vt:lpstr>'H1_06 (307)'!TABLE_REFERENCE_GUIDANCE_1</vt:lpstr>
      <vt:lpstr>'H1_15 (311)'!TABLE_REFERENCE_GUIDANCE_1</vt:lpstr>
      <vt:lpstr>'H2 (304)'!TABLE_REFERENCE_GUIDANCE_1</vt:lpstr>
      <vt:lpstr>'H2_06 (308)'!TABLE_REFERENCE_GUIDANCE_1</vt:lpstr>
      <vt:lpstr>'H2_15 (312)'!TABLE_REFERENCE_GUIDANCE_1</vt:lpstr>
      <vt:lpstr>'K (313)'!TABLE_REFERENCE_GUIDANCE_1</vt:lpstr>
      <vt:lpstr>'K_06 (314)'!TABLE_REFERENCE_GUIDANCE_1</vt:lpstr>
      <vt:lpstr>'K_15_65 (315)'!TABLE_REFERENCE_GUIDANCE_1</vt:lpstr>
      <vt:lpstr>'K_15_66 (316)'!TABLE_REFERENCE_GUIDANCE_1</vt:lpstr>
      <vt:lpstr>'K_15_67 (317)'!TABLE_REFERENCE_GUIDANCE_1</vt:lpstr>
      <vt:lpstr>'K_15_68 (318)'!TABLE_REFERENCE_GUIDANCE_1</vt:lpstr>
      <vt:lpstr>'M (229)'!TABLE_REFERENCE_GUIDANCE_1</vt:lpstr>
      <vt:lpstr>'M (319)'!TABLE_REFERENCE_GUIDANCE_1</vt:lpstr>
      <vt:lpstr>'N (320)'!TABLE_REFERENCE_GUIDANCE_1</vt:lpstr>
      <vt:lpstr>'NA1 (201)'!TABLE_REFERENCE_GUIDANCE_1</vt:lpstr>
      <vt:lpstr>'NA1_06 (207)'!TABLE_REFERENCE_GUIDANCE_1</vt:lpstr>
      <vt:lpstr>'NA1_15_65 (212)'!TABLE_REFERENCE_GUIDANCE_1</vt:lpstr>
      <vt:lpstr>'NA1_15_66 (213)'!TABLE_REFERENCE_GUIDANCE_1</vt:lpstr>
      <vt:lpstr>'NA1_15_67 (214)'!TABLE_REFERENCE_GUIDANCE_1</vt:lpstr>
      <vt:lpstr>'NA1_15_68 (215)'!TABLE_REFERENCE_GUIDANCE_1</vt:lpstr>
      <vt:lpstr>'NA2 (202)'!TABLE_REFERENCE_GUIDANCE_1</vt:lpstr>
      <vt:lpstr>'NA2_06 (208)'!TABLE_REFERENCE_GUIDANCE_1</vt:lpstr>
      <vt:lpstr>'NA2_15_65 (216)'!TABLE_REFERENCE_GUIDANCE_1</vt:lpstr>
      <vt:lpstr>'NA2_15_66 (217)'!TABLE_REFERENCE_GUIDANCE_1</vt:lpstr>
      <vt:lpstr>'NA2_15_67 (218)'!TABLE_REFERENCE_GUIDANCE_1</vt:lpstr>
      <vt:lpstr>'NA2_15_68 (219)'!TABLE_REFERENCE_GUIDANCE_1</vt:lpstr>
      <vt:lpstr>'NA3_06 (209)'!TABLE_REFERENCE_GUIDANCE_1</vt:lpstr>
      <vt:lpstr>'NF1 (205)'!TABLE_REFERENCE_GUIDANCE_1</vt:lpstr>
      <vt:lpstr>'NF1_06 (210)'!TABLE_REFERENCE_GUIDANCE_1</vt:lpstr>
      <vt:lpstr>'NF1_15 (220)'!TABLE_REFERENCE_GUIDANCE_1</vt:lpstr>
      <vt:lpstr>'NF2 (206)'!TABLE_REFERENCE_GUIDANCE_1</vt:lpstr>
      <vt:lpstr>'NF2_06 (211)'!TABLE_REFERENCE_GUIDANCE_1</vt:lpstr>
      <vt:lpstr>'NF2_15 (221)'!TABLE_REFERENCE_GUIDANCE_1</vt:lpstr>
      <vt:lpstr>'P (321)'!TABLE_REFERENCE_GUIDANCE_1</vt:lpstr>
      <vt:lpstr>'Q_15 (335)'!TABLE_REFERENCE_GUIDANCE_1</vt:lpstr>
      <vt:lpstr>'Q1 (322)'!TABLE_REFERENCE_GUIDANCE_1</vt:lpstr>
      <vt:lpstr>'Q1_06 (331)'!TABLE_REFERENCE_GUIDANCE_1</vt:lpstr>
      <vt:lpstr>'Q2 (323)'!TABLE_REFERENCE_GUIDANCE_1</vt:lpstr>
      <vt:lpstr>'Q2 _06 (332)'!TABLE_REFERENCE_GUIDANCE_1</vt:lpstr>
      <vt:lpstr>'R (324)'!TABLE_REFERENCE_GUIDANCE_1</vt:lpstr>
      <vt:lpstr>'R_15 (336)'!TABLE_REFERENCE_GUIDANCE_1</vt:lpstr>
      <vt:lpstr>'R1_06 (333)'!TABLE_REFERENCE_GUIDANCE_1</vt:lpstr>
      <vt:lpstr>'R2_06 (334)'!TABLE_REFERENCE_GUIDANCE_1</vt:lpstr>
      <vt:lpstr>'S1 (325)'!TABLE_REFERENCE_GUIDANCE_1</vt:lpstr>
      <vt:lpstr>'S2 (326)'!TABLE_REFERENCE_GUIDANCE_1</vt:lpstr>
      <vt:lpstr>'S-AP (701)'!TABLE_REFERENCE_GUIDANCE_1</vt:lpstr>
      <vt:lpstr>'T1 (327)'!TABLE_REFERENCE_GUIDANCE_1</vt:lpstr>
      <vt:lpstr>'T2 (328)'!TABLE_REFERENCE_GUIDANCE_1</vt:lpstr>
      <vt:lpstr>'Table 1 (505)'!TABLE_REFERENCE_GUIDANCE_1</vt:lpstr>
      <vt:lpstr>'Table 2 (506)'!TABLE_REFERENCE_GUIDANCE_1</vt:lpstr>
      <vt:lpstr>'Table 3 (507)'!TABLE_REFERENCE_GUIDANCE_1</vt:lpstr>
      <vt:lpstr>'TVIN_15F (227)'!TABLE_REFERENCE_GUIDANCE_1</vt:lpstr>
      <vt:lpstr>'TVIN_15GMP (228)'!TABLE_REFERENCE_GUIDANCE_1</vt:lpstr>
      <vt:lpstr>'TVIN_15M (226)'!TABLE_REFERENCE_GUIDANCE_1</vt:lpstr>
      <vt:lpstr>'U1 (329)'!TABLE_REFERENCE_GUIDANCE_1</vt:lpstr>
      <vt:lpstr>'U2 (330)'!TABLE_REFERENCE_GUIDANCE_1</vt:lpstr>
      <vt:lpstr>TABLE_RELATED</vt:lpstr>
      <vt:lpstr>'1 (501)'!TABLE_RELATED_1</vt:lpstr>
      <vt:lpstr>'1 (801)'!TABLE_RELATED_1</vt:lpstr>
      <vt:lpstr>'2 (502)'!TABLE_RELATED_1</vt:lpstr>
      <vt:lpstr>'2 (802)'!TABLE_RELATED_1</vt:lpstr>
      <vt:lpstr>'3 (503)'!TABLE_RELATED_1</vt:lpstr>
      <vt:lpstr>'504'!TABLE_RELATED_1</vt:lpstr>
      <vt:lpstr>'A (401)'!TABLE_RELATED_1</vt:lpstr>
      <vt:lpstr>'A (403)'!TABLE_RELATED_1</vt:lpstr>
      <vt:lpstr>'A (406)'!TABLE_RELATED_1</vt:lpstr>
      <vt:lpstr>'A_06 (602)'!TABLE_RELATED_1</vt:lpstr>
      <vt:lpstr>'A_15_65 (603)'!TABLE_RELATED_1</vt:lpstr>
      <vt:lpstr>'A_15_66 (604)'!TABLE_RELATED_1</vt:lpstr>
      <vt:lpstr>'A_15_67 (605)'!TABLE_RELATED_1</vt:lpstr>
      <vt:lpstr>'A_15_68 (606)'!TABLE_RELATED_1</vt:lpstr>
      <vt:lpstr>'A_87 (601)'!TABLE_RELATED_1</vt:lpstr>
      <vt:lpstr>'A1 (201C)'!TABLE_RELATED_1</vt:lpstr>
      <vt:lpstr>'A2 (202C)'!TABLE_RELATED_1</vt:lpstr>
      <vt:lpstr>'B (402)'!TABLE_RELATED_1</vt:lpstr>
      <vt:lpstr>'B (404)'!TABLE_RELATED_1</vt:lpstr>
      <vt:lpstr>'B (407)'!TABLE_RELATED_1</vt:lpstr>
      <vt:lpstr>'B_06 (621)'!TABLE_RELATED_1</vt:lpstr>
      <vt:lpstr>'B_15 (625)'!TABLE_RELATED_1</vt:lpstr>
      <vt:lpstr>'B_87 (607)'!TABLE_RELATED_1</vt:lpstr>
      <vt:lpstr>'B-AP (702)'!TABLE_RELATED_1</vt:lpstr>
      <vt:lpstr>'C (405)'!TABLE_RELATED_1</vt:lpstr>
      <vt:lpstr>'C (703)'!TABLE_RELATED_1</vt:lpstr>
      <vt:lpstr>'C_06 (622)'!TABLE_RELATED_1</vt:lpstr>
      <vt:lpstr>'C_15 (626)'!TABLE_RELATED_1</vt:lpstr>
      <vt:lpstr>'C_87 (608)'!TABLE_RELATED_1</vt:lpstr>
      <vt:lpstr>'D_06 (623)'!TABLE_RELATED_1</vt:lpstr>
      <vt:lpstr>'D1 (203)'!TABLE_RELATED_1</vt:lpstr>
      <vt:lpstr>'D1_87 (615)'!TABLE_RELATED_1</vt:lpstr>
      <vt:lpstr>'D2 (204)'!TABLE_RELATED_1</vt:lpstr>
      <vt:lpstr>'D2_87 (616)'!TABLE_RELATED_1</vt:lpstr>
      <vt:lpstr>'E_06 (624)'!TABLE_RELATED_1</vt:lpstr>
      <vt:lpstr>'E1_87 (617)'!TABLE_RELATED_1</vt:lpstr>
      <vt:lpstr>'E2_87 (618)'!TABLE_RELATED_1</vt:lpstr>
      <vt:lpstr>'F_06 (611)'!TABLE_RELATED_1</vt:lpstr>
      <vt:lpstr>'F_15 (613)'!TABLE_RELATED_1</vt:lpstr>
      <vt:lpstr>'F1 (205C)'!TABLE_RELATED_1</vt:lpstr>
      <vt:lpstr>'F1_87 (619)'!TABLE_RELATED_1</vt:lpstr>
      <vt:lpstr>'F2 (206C)'!TABLE_RELATED_1</vt:lpstr>
      <vt:lpstr>'F2_87 (620)'!TABLE_RELATED_1</vt:lpstr>
      <vt:lpstr>'G_06 (612)'!TABLE_RELATED_1</vt:lpstr>
      <vt:lpstr>'G_15 (614)'!TABLE_RELATED_1</vt:lpstr>
      <vt:lpstr>'G_87 (609)'!TABLE_RELATED_1</vt:lpstr>
      <vt:lpstr>'G1 (301)'!TABLE_RELATED_1</vt:lpstr>
      <vt:lpstr>'G1_06 (305)'!TABLE_RELATED_1</vt:lpstr>
      <vt:lpstr>'G1_15 (309)'!TABLE_RELATED_1</vt:lpstr>
      <vt:lpstr>'G2 (302)'!TABLE_RELATED_1</vt:lpstr>
      <vt:lpstr>'G2_06 (306)'!TABLE_RELATED_1</vt:lpstr>
      <vt:lpstr>'G2_15 (310)'!TABLE_RELATED_1</vt:lpstr>
      <vt:lpstr>'H_87 (610)'!TABLE_RELATED_1</vt:lpstr>
      <vt:lpstr>'H1 (303)'!TABLE_RELATED_1</vt:lpstr>
      <vt:lpstr>'H1_06 (307)'!TABLE_RELATED_1</vt:lpstr>
      <vt:lpstr>'H1_15 (311)'!TABLE_RELATED_1</vt:lpstr>
      <vt:lpstr>'H2 (304)'!TABLE_RELATED_1</vt:lpstr>
      <vt:lpstr>'H2_06 (308)'!TABLE_RELATED_1</vt:lpstr>
      <vt:lpstr>'H2_15 (312)'!TABLE_RELATED_1</vt:lpstr>
      <vt:lpstr>'K (313)'!TABLE_RELATED_1</vt:lpstr>
      <vt:lpstr>'K_06 (314)'!TABLE_RELATED_1</vt:lpstr>
      <vt:lpstr>'K_15_65 (315)'!TABLE_RELATED_1</vt:lpstr>
      <vt:lpstr>'K_15_66 (316)'!TABLE_RELATED_1</vt:lpstr>
      <vt:lpstr>'K_15_67 (317)'!TABLE_RELATED_1</vt:lpstr>
      <vt:lpstr>'K_15_68 (318)'!TABLE_RELATED_1</vt:lpstr>
      <vt:lpstr>'M (229)'!TABLE_RELATED_1</vt:lpstr>
      <vt:lpstr>'M (319)'!TABLE_RELATED_1</vt:lpstr>
      <vt:lpstr>'N (320)'!TABLE_RELATED_1</vt:lpstr>
      <vt:lpstr>'NA1 (201)'!TABLE_RELATED_1</vt:lpstr>
      <vt:lpstr>'NA1_06 (207)'!TABLE_RELATED_1</vt:lpstr>
      <vt:lpstr>'NA1_15_65 (212)'!TABLE_RELATED_1</vt:lpstr>
      <vt:lpstr>'NA1_15_66 (213)'!TABLE_RELATED_1</vt:lpstr>
      <vt:lpstr>'NA1_15_67 (214)'!TABLE_RELATED_1</vt:lpstr>
      <vt:lpstr>'NA1_15_68 (215)'!TABLE_RELATED_1</vt:lpstr>
      <vt:lpstr>'NA2 (202)'!TABLE_RELATED_1</vt:lpstr>
      <vt:lpstr>'NA2_06 (208)'!TABLE_RELATED_1</vt:lpstr>
      <vt:lpstr>'NA2_15_65 (216)'!TABLE_RELATED_1</vt:lpstr>
      <vt:lpstr>'NA2_15_66 (217)'!TABLE_RELATED_1</vt:lpstr>
      <vt:lpstr>'NA2_15_67 (218)'!TABLE_RELATED_1</vt:lpstr>
      <vt:lpstr>'NA2_15_68 (219)'!TABLE_RELATED_1</vt:lpstr>
      <vt:lpstr>'NA3_06 (209)'!TABLE_RELATED_1</vt:lpstr>
      <vt:lpstr>'NF1 (205)'!TABLE_RELATED_1</vt:lpstr>
      <vt:lpstr>'NF1_06 (210)'!TABLE_RELATED_1</vt:lpstr>
      <vt:lpstr>'NF1_15 (220)'!TABLE_RELATED_1</vt:lpstr>
      <vt:lpstr>'NF2 (206)'!TABLE_RELATED_1</vt:lpstr>
      <vt:lpstr>'NF2_06 (211)'!TABLE_RELATED_1</vt:lpstr>
      <vt:lpstr>'NF2_15 (221)'!TABLE_RELATED_1</vt:lpstr>
      <vt:lpstr>'P (321)'!TABLE_RELATED_1</vt:lpstr>
      <vt:lpstr>'Q_15 (335)'!TABLE_RELATED_1</vt:lpstr>
      <vt:lpstr>'Q1 (322)'!TABLE_RELATED_1</vt:lpstr>
      <vt:lpstr>'Q1_06 (331)'!TABLE_RELATED_1</vt:lpstr>
      <vt:lpstr>'Q2 (323)'!TABLE_RELATED_1</vt:lpstr>
      <vt:lpstr>'Q2 _06 (332)'!TABLE_RELATED_1</vt:lpstr>
      <vt:lpstr>'R (324)'!TABLE_RELATED_1</vt:lpstr>
      <vt:lpstr>'R_15 (336)'!TABLE_RELATED_1</vt:lpstr>
      <vt:lpstr>'R1_06 (333)'!TABLE_RELATED_1</vt:lpstr>
      <vt:lpstr>'R2_06 (334)'!TABLE_RELATED_1</vt:lpstr>
      <vt:lpstr>'S1 (325)'!TABLE_RELATED_1</vt:lpstr>
      <vt:lpstr>'S2 (326)'!TABLE_RELATED_1</vt:lpstr>
      <vt:lpstr>'S-AP (701)'!TABLE_RELATED_1</vt:lpstr>
      <vt:lpstr>'T1 (327)'!TABLE_RELATED_1</vt:lpstr>
      <vt:lpstr>'T2 (328)'!TABLE_RELATED_1</vt:lpstr>
      <vt:lpstr>'Table 1 (505)'!TABLE_RELATED_1</vt:lpstr>
      <vt:lpstr>'Table 2 (506)'!TABLE_RELATED_1</vt:lpstr>
      <vt:lpstr>'Table 3 (507)'!TABLE_RELATED_1</vt:lpstr>
      <vt:lpstr>'TVIN_15F (227)'!TABLE_RELATED_1</vt:lpstr>
      <vt:lpstr>'TVIN_15GMP (228)'!TABLE_RELATED_1</vt:lpstr>
      <vt:lpstr>'TVIN_15M (226)'!TABLE_RELATED_1</vt:lpstr>
      <vt:lpstr>'U1 (329)'!TABLE_RELATED_1</vt:lpstr>
      <vt:lpstr>'U2 (330)'!TABLE_RELATED_1</vt:lpstr>
      <vt:lpstr>TABLE_SECTION</vt:lpstr>
      <vt:lpstr>'1 (501)'!TABLE_SECTION_1</vt:lpstr>
      <vt:lpstr>'1 (801)'!TABLE_SECTION_1</vt:lpstr>
      <vt:lpstr>'2 (502)'!TABLE_SECTION_1</vt:lpstr>
      <vt:lpstr>'2 (802)'!TABLE_SECTION_1</vt:lpstr>
      <vt:lpstr>'3 (503)'!TABLE_SECTION_1</vt:lpstr>
      <vt:lpstr>'504'!TABLE_SECTION_1</vt:lpstr>
      <vt:lpstr>'A (401)'!TABLE_SECTION_1</vt:lpstr>
      <vt:lpstr>'A (403)'!TABLE_SECTION_1</vt:lpstr>
      <vt:lpstr>'A (406)'!TABLE_SECTION_1</vt:lpstr>
      <vt:lpstr>'A_06 (602)'!TABLE_SECTION_1</vt:lpstr>
      <vt:lpstr>'A_15_65 (603)'!TABLE_SECTION_1</vt:lpstr>
      <vt:lpstr>'A_15_66 (604)'!TABLE_SECTION_1</vt:lpstr>
      <vt:lpstr>'A_15_67 (605)'!TABLE_SECTION_1</vt:lpstr>
      <vt:lpstr>'A_15_68 (606)'!TABLE_SECTION_1</vt:lpstr>
      <vt:lpstr>'A_87 (601)'!TABLE_SECTION_1</vt:lpstr>
      <vt:lpstr>'A1 (201C)'!TABLE_SECTION_1</vt:lpstr>
      <vt:lpstr>'A2 (202C)'!TABLE_SECTION_1</vt:lpstr>
      <vt:lpstr>'B (402)'!TABLE_SECTION_1</vt:lpstr>
      <vt:lpstr>'B (404)'!TABLE_SECTION_1</vt:lpstr>
      <vt:lpstr>'B (407)'!TABLE_SECTION_1</vt:lpstr>
      <vt:lpstr>'B_06 (621)'!TABLE_SECTION_1</vt:lpstr>
      <vt:lpstr>'B_15 (625)'!TABLE_SECTION_1</vt:lpstr>
      <vt:lpstr>'B_87 (607)'!TABLE_SECTION_1</vt:lpstr>
      <vt:lpstr>'B-AP (702)'!TABLE_SECTION_1</vt:lpstr>
      <vt:lpstr>'C (405)'!TABLE_SECTION_1</vt:lpstr>
      <vt:lpstr>'C (703)'!TABLE_SECTION_1</vt:lpstr>
      <vt:lpstr>'C_06 (622)'!TABLE_SECTION_1</vt:lpstr>
      <vt:lpstr>'C_15 (626)'!TABLE_SECTION_1</vt:lpstr>
      <vt:lpstr>'C_87 (608)'!TABLE_SECTION_1</vt:lpstr>
      <vt:lpstr>'D_06 (623)'!TABLE_SECTION_1</vt:lpstr>
      <vt:lpstr>'D1 (203)'!TABLE_SECTION_1</vt:lpstr>
      <vt:lpstr>'D1_87 (615)'!TABLE_SECTION_1</vt:lpstr>
      <vt:lpstr>'D2 (204)'!TABLE_SECTION_1</vt:lpstr>
      <vt:lpstr>'D2_87 (616)'!TABLE_SECTION_1</vt:lpstr>
      <vt:lpstr>'E_06 (624)'!TABLE_SECTION_1</vt:lpstr>
      <vt:lpstr>'E1_87 (617)'!TABLE_SECTION_1</vt:lpstr>
      <vt:lpstr>'E2_87 (618)'!TABLE_SECTION_1</vt:lpstr>
      <vt:lpstr>'F_06 (611)'!TABLE_SECTION_1</vt:lpstr>
      <vt:lpstr>'F_15 (613)'!TABLE_SECTION_1</vt:lpstr>
      <vt:lpstr>'F1 (205C)'!TABLE_SECTION_1</vt:lpstr>
      <vt:lpstr>'F1_87 (619)'!TABLE_SECTION_1</vt:lpstr>
      <vt:lpstr>'F2 (206C)'!TABLE_SECTION_1</vt:lpstr>
      <vt:lpstr>'F2_87 (620)'!TABLE_SECTION_1</vt:lpstr>
      <vt:lpstr>'G_06 (612)'!TABLE_SECTION_1</vt:lpstr>
      <vt:lpstr>'G_15 (614)'!TABLE_SECTION_1</vt:lpstr>
      <vt:lpstr>'G_87 (609)'!TABLE_SECTION_1</vt:lpstr>
      <vt:lpstr>'G1 (301)'!TABLE_SECTION_1</vt:lpstr>
      <vt:lpstr>'G1_06 (305)'!TABLE_SECTION_1</vt:lpstr>
      <vt:lpstr>'G1_15 (309)'!TABLE_SECTION_1</vt:lpstr>
      <vt:lpstr>'G2 (302)'!TABLE_SECTION_1</vt:lpstr>
      <vt:lpstr>'G2_06 (306)'!TABLE_SECTION_1</vt:lpstr>
      <vt:lpstr>'G2_15 (310)'!TABLE_SECTION_1</vt:lpstr>
      <vt:lpstr>'H_87 (610)'!TABLE_SECTION_1</vt:lpstr>
      <vt:lpstr>'H1 (303)'!TABLE_SECTION_1</vt:lpstr>
      <vt:lpstr>'H1_06 (307)'!TABLE_SECTION_1</vt:lpstr>
      <vt:lpstr>'H1_15 (311)'!TABLE_SECTION_1</vt:lpstr>
      <vt:lpstr>'H2 (304)'!TABLE_SECTION_1</vt:lpstr>
      <vt:lpstr>'H2_06 (308)'!TABLE_SECTION_1</vt:lpstr>
      <vt:lpstr>'H2_15 (312)'!TABLE_SECTION_1</vt:lpstr>
      <vt:lpstr>'K (313)'!TABLE_SECTION_1</vt:lpstr>
      <vt:lpstr>'K_06 (314)'!TABLE_SECTION_1</vt:lpstr>
      <vt:lpstr>'K_15_65 (315)'!TABLE_SECTION_1</vt:lpstr>
      <vt:lpstr>'K_15_66 (316)'!TABLE_SECTION_1</vt:lpstr>
      <vt:lpstr>'K_15_67 (317)'!TABLE_SECTION_1</vt:lpstr>
      <vt:lpstr>'K_15_68 (318)'!TABLE_SECTION_1</vt:lpstr>
      <vt:lpstr>'M (229)'!TABLE_SECTION_1</vt:lpstr>
      <vt:lpstr>'M (319)'!TABLE_SECTION_1</vt:lpstr>
      <vt:lpstr>'N (320)'!TABLE_SECTION_1</vt:lpstr>
      <vt:lpstr>'NA1 (201)'!TABLE_SECTION_1</vt:lpstr>
      <vt:lpstr>'NA1_06 (207)'!TABLE_SECTION_1</vt:lpstr>
      <vt:lpstr>'NA1_15_65 (212)'!TABLE_SECTION_1</vt:lpstr>
      <vt:lpstr>'NA1_15_66 (213)'!TABLE_SECTION_1</vt:lpstr>
      <vt:lpstr>'NA1_15_67 (214)'!TABLE_SECTION_1</vt:lpstr>
      <vt:lpstr>'NA1_15_68 (215)'!TABLE_SECTION_1</vt:lpstr>
      <vt:lpstr>'NA2 (202)'!TABLE_SECTION_1</vt:lpstr>
      <vt:lpstr>'NA2_06 (208)'!TABLE_SECTION_1</vt:lpstr>
      <vt:lpstr>'NA2_15_65 (216)'!TABLE_SECTION_1</vt:lpstr>
      <vt:lpstr>'NA2_15_66 (217)'!TABLE_SECTION_1</vt:lpstr>
      <vt:lpstr>'NA2_15_67 (218)'!TABLE_SECTION_1</vt:lpstr>
      <vt:lpstr>'NA2_15_68 (219)'!TABLE_SECTION_1</vt:lpstr>
      <vt:lpstr>'NA3_06 (209)'!TABLE_SECTION_1</vt:lpstr>
      <vt:lpstr>'NF1 (205)'!TABLE_SECTION_1</vt:lpstr>
      <vt:lpstr>'NF1_06 (210)'!TABLE_SECTION_1</vt:lpstr>
      <vt:lpstr>'NF1_15 (220)'!TABLE_SECTION_1</vt:lpstr>
      <vt:lpstr>'NF2 (206)'!TABLE_SECTION_1</vt:lpstr>
      <vt:lpstr>'NF2_06 (211)'!TABLE_SECTION_1</vt:lpstr>
      <vt:lpstr>'NF2_15 (221)'!TABLE_SECTION_1</vt:lpstr>
      <vt:lpstr>'P (321)'!TABLE_SECTION_1</vt:lpstr>
      <vt:lpstr>'Q_15 (335)'!TABLE_SECTION_1</vt:lpstr>
      <vt:lpstr>'Q1 (322)'!TABLE_SECTION_1</vt:lpstr>
      <vt:lpstr>'Q1_06 (331)'!TABLE_SECTION_1</vt:lpstr>
      <vt:lpstr>'Q2 (323)'!TABLE_SECTION_1</vt:lpstr>
      <vt:lpstr>'Q2 _06 (332)'!TABLE_SECTION_1</vt:lpstr>
      <vt:lpstr>'R (324)'!TABLE_SECTION_1</vt:lpstr>
      <vt:lpstr>'R_15 (336)'!TABLE_SECTION_1</vt:lpstr>
      <vt:lpstr>'R1_06 (333)'!TABLE_SECTION_1</vt:lpstr>
      <vt:lpstr>'R2_06 (334)'!TABLE_SECTION_1</vt:lpstr>
      <vt:lpstr>'S1 (325)'!TABLE_SECTION_1</vt:lpstr>
      <vt:lpstr>'S2 (326)'!TABLE_SECTION_1</vt:lpstr>
      <vt:lpstr>'S-AP (701)'!TABLE_SECTION_1</vt:lpstr>
      <vt:lpstr>'T1 (327)'!TABLE_SECTION_1</vt:lpstr>
      <vt:lpstr>'T2 (328)'!TABLE_SECTION_1</vt:lpstr>
      <vt:lpstr>'Table 1 (505)'!TABLE_SECTION_1</vt:lpstr>
      <vt:lpstr>'Table 2 (506)'!TABLE_SECTION_1</vt:lpstr>
      <vt:lpstr>'Table 3 (507)'!TABLE_SECTION_1</vt:lpstr>
      <vt:lpstr>'TVIN_15F (227)'!TABLE_SECTION_1</vt:lpstr>
      <vt:lpstr>'TVIN_15GMP (228)'!TABLE_SECTION_1</vt:lpstr>
      <vt:lpstr>'TVIN_15M (226)'!TABLE_SECTION_1</vt:lpstr>
      <vt:lpstr>'U1 (329)'!TABLE_SECTION_1</vt:lpstr>
      <vt:lpstr>'U2 (330)'!TABLE_SECTION_1</vt:lpstr>
      <vt:lpstr>TABLE_SECTION_NUMBER</vt:lpstr>
      <vt:lpstr>'1 (501)'!TABLE_SECTION_NUMBER_1</vt:lpstr>
      <vt:lpstr>'1 (801)'!TABLE_SECTION_NUMBER_1</vt:lpstr>
      <vt:lpstr>'2 (502)'!TABLE_SECTION_NUMBER_1</vt:lpstr>
      <vt:lpstr>'2 (802)'!TABLE_SECTION_NUMBER_1</vt:lpstr>
      <vt:lpstr>'3 (503)'!TABLE_SECTION_NUMBER_1</vt:lpstr>
      <vt:lpstr>'504'!TABLE_SECTION_NUMBER_1</vt:lpstr>
      <vt:lpstr>'A (401)'!TABLE_SECTION_NUMBER_1</vt:lpstr>
      <vt:lpstr>'A (403)'!TABLE_SECTION_NUMBER_1</vt:lpstr>
      <vt:lpstr>'A (406)'!TABLE_SECTION_NUMBER_1</vt:lpstr>
      <vt:lpstr>'A_06 (602)'!TABLE_SECTION_NUMBER_1</vt:lpstr>
      <vt:lpstr>'A_15_65 (603)'!TABLE_SECTION_NUMBER_1</vt:lpstr>
      <vt:lpstr>'A_15_66 (604)'!TABLE_SECTION_NUMBER_1</vt:lpstr>
      <vt:lpstr>'A_15_67 (605)'!TABLE_SECTION_NUMBER_1</vt:lpstr>
      <vt:lpstr>'A_15_68 (606)'!TABLE_SECTION_NUMBER_1</vt:lpstr>
      <vt:lpstr>'A_87 (601)'!TABLE_SECTION_NUMBER_1</vt:lpstr>
      <vt:lpstr>'A1 (201C)'!TABLE_SECTION_NUMBER_1</vt:lpstr>
      <vt:lpstr>'A2 (202C)'!TABLE_SECTION_NUMBER_1</vt:lpstr>
      <vt:lpstr>'B (402)'!TABLE_SECTION_NUMBER_1</vt:lpstr>
      <vt:lpstr>'B (404)'!TABLE_SECTION_NUMBER_1</vt:lpstr>
      <vt:lpstr>'B (407)'!TABLE_SECTION_NUMBER_1</vt:lpstr>
      <vt:lpstr>'B_06 (621)'!TABLE_SECTION_NUMBER_1</vt:lpstr>
      <vt:lpstr>'B_15 (625)'!TABLE_SECTION_NUMBER_1</vt:lpstr>
      <vt:lpstr>'B_87 (607)'!TABLE_SECTION_NUMBER_1</vt:lpstr>
      <vt:lpstr>'B-AP (702)'!TABLE_SECTION_NUMBER_1</vt:lpstr>
      <vt:lpstr>'C (405)'!TABLE_SECTION_NUMBER_1</vt:lpstr>
      <vt:lpstr>'C (703)'!TABLE_SECTION_NUMBER_1</vt:lpstr>
      <vt:lpstr>'C_06 (622)'!TABLE_SECTION_NUMBER_1</vt:lpstr>
      <vt:lpstr>'C_15 (626)'!TABLE_SECTION_NUMBER_1</vt:lpstr>
      <vt:lpstr>'C_87 (608)'!TABLE_SECTION_NUMBER_1</vt:lpstr>
      <vt:lpstr>'D_06 (623)'!TABLE_SECTION_NUMBER_1</vt:lpstr>
      <vt:lpstr>'D1 (203)'!TABLE_SECTION_NUMBER_1</vt:lpstr>
      <vt:lpstr>'D1_87 (615)'!TABLE_SECTION_NUMBER_1</vt:lpstr>
      <vt:lpstr>'D2 (204)'!TABLE_SECTION_NUMBER_1</vt:lpstr>
      <vt:lpstr>'D2_87 (616)'!TABLE_SECTION_NUMBER_1</vt:lpstr>
      <vt:lpstr>'E_06 (624)'!TABLE_SECTION_NUMBER_1</vt:lpstr>
      <vt:lpstr>'E1_87 (617)'!TABLE_SECTION_NUMBER_1</vt:lpstr>
      <vt:lpstr>'E2_87 (618)'!TABLE_SECTION_NUMBER_1</vt:lpstr>
      <vt:lpstr>'F_06 (611)'!TABLE_SECTION_NUMBER_1</vt:lpstr>
      <vt:lpstr>'F_15 (613)'!TABLE_SECTION_NUMBER_1</vt:lpstr>
      <vt:lpstr>'F1 (205C)'!TABLE_SECTION_NUMBER_1</vt:lpstr>
      <vt:lpstr>'F1_87 (619)'!TABLE_SECTION_NUMBER_1</vt:lpstr>
      <vt:lpstr>'F2 (206C)'!TABLE_SECTION_NUMBER_1</vt:lpstr>
      <vt:lpstr>'F2_87 (620)'!TABLE_SECTION_NUMBER_1</vt:lpstr>
      <vt:lpstr>'G_06 (612)'!TABLE_SECTION_NUMBER_1</vt:lpstr>
      <vt:lpstr>'G_15 (614)'!TABLE_SECTION_NUMBER_1</vt:lpstr>
      <vt:lpstr>'G_87 (609)'!TABLE_SECTION_NUMBER_1</vt:lpstr>
      <vt:lpstr>'G1 (301)'!TABLE_SECTION_NUMBER_1</vt:lpstr>
      <vt:lpstr>'G1_06 (305)'!TABLE_SECTION_NUMBER_1</vt:lpstr>
      <vt:lpstr>'G1_15 (309)'!TABLE_SECTION_NUMBER_1</vt:lpstr>
      <vt:lpstr>'G2 (302)'!TABLE_SECTION_NUMBER_1</vt:lpstr>
      <vt:lpstr>'G2_06 (306)'!TABLE_SECTION_NUMBER_1</vt:lpstr>
      <vt:lpstr>'G2_15 (310)'!TABLE_SECTION_NUMBER_1</vt:lpstr>
      <vt:lpstr>'H_87 (610)'!TABLE_SECTION_NUMBER_1</vt:lpstr>
      <vt:lpstr>'H1 (303)'!TABLE_SECTION_NUMBER_1</vt:lpstr>
      <vt:lpstr>'H1_06 (307)'!TABLE_SECTION_NUMBER_1</vt:lpstr>
      <vt:lpstr>'H1_15 (311)'!TABLE_SECTION_NUMBER_1</vt:lpstr>
      <vt:lpstr>'H2 (304)'!TABLE_SECTION_NUMBER_1</vt:lpstr>
      <vt:lpstr>'H2_06 (308)'!TABLE_SECTION_NUMBER_1</vt:lpstr>
      <vt:lpstr>'H2_15 (312)'!TABLE_SECTION_NUMBER_1</vt:lpstr>
      <vt:lpstr>'K (313)'!TABLE_SECTION_NUMBER_1</vt:lpstr>
      <vt:lpstr>'K_06 (314)'!TABLE_SECTION_NUMBER_1</vt:lpstr>
      <vt:lpstr>'K_15_65 (315)'!TABLE_SECTION_NUMBER_1</vt:lpstr>
      <vt:lpstr>'K_15_66 (316)'!TABLE_SECTION_NUMBER_1</vt:lpstr>
      <vt:lpstr>'K_15_67 (317)'!TABLE_SECTION_NUMBER_1</vt:lpstr>
      <vt:lpstr>'K_15_68 (318)'!TABLE_SECTION_NUMBER_1</vt:lpstr>
      <vt:lpstr>'M (229)'!TABLE_SECTION_NUMBER_1</vt:lpstr>
      <vt:lpstr>'M (319)'!TABLE_SECTION_NUMBER_1</vt:lpstr>
      <vt:lpstr>'N (320)'!TABLE_SECTION_NUMBER_1</vt:lpstr>
      <vt:lpstr>'NA1 (201)'!TABLE_SECTION_NUMBER_1</vt:lpstr>
      <vt:lpstr>'NA1_06 (207)'!TABLE_SECTION_NUMBER_1</vt:lpstr>
      <vt:lpstr>'NA1_15_65 (212)'!TABLE_SECTION_NUMBER_1</vt:lpstr>
      <vt:lpstr>'NA1_15_66 (213)'!TABLE_SECTION_NUMBER_1</vt:lpstr>
      <vt:lpstr>'NA1_15_67 (214)'!TABLE_SECTION_NUMBER_1</vt:lpstr>
      <vt:lpstr>'NA1_15_68 (215)'!TABLE_SECTION_NUMBER_1</vt:lpstr>
      <vt:lpstr>'NA2 (202)'!TABLE_SECTION_NUMBER_1</vt:lpstr>
      <vt:lpstr>'NA2_06 (208)'!TABLE_SECTION_NUMBER_1</vt:lpstr>
      <vt:lpstr>'NA2_15_65 (216)'!TABLE_SECTION_NUMBER_1</vt:lpstr>
      <vt:lpstr>'NA2_15_66 (217)'!TABLE_SECTION_NUMBER_1</vt:lpstr>
      <vt:lpstr>'NA2_15_67 (218)'!TABLE_SECTION_NUMBER_1</vt:lpstr>
      <vt:lpstr>'NA2_15_68 (219)'!TABLE_SECTION_NUMBER_1</vt:lpstr>
      <vt:lpstr>'NA3_06 (209)'!TABLE_SECTION_NUMBER_1</vt:lpstr>
      <vt:lpstr>'NF1 (205)'!TABLE_SECTION_NUMBER_1</vt:lpstr>
      <vt:lpstr>'NF1_06 (210)'!TABLE_SECTION_NUMBER_1</vt:lpstr>
      <vt:lpstr>'NF1_15 (220)'!TABLE_SECTION_NUMBER_1</vt:lpstr>
      <vt:lpstr>'NF2 (206)'!TABLE_SECTION_NUMBER_1</vt:lpstr>
      <vt:lpstr>'NF2_06 (211)'!TABLE_SECTION_NUMBER_1</vt:lpstr>
      <vt:lpstr>'NF2_15 (221)'!TABLE_SECTION_NUMBER_1</vt:lpstr>
      <vt:lpstr>'P (321)'!TABLE_SECTION_NUMBER_1</vt:lpstr>
      <vt:lpstr>'Q_15 (335)'!TABLE_SECTION_NUMBER_1</vt:lpstr>
      <vt:lpstr>'Q1 (322)'!TABLE_SECTION_NUMBER_1</vt:lpstr>
      <vt:lpstr>'Q1_06 (331)'!TABLE_SECTION_NUMBER_1</vt:lpstr>
      <vt:lpstr>'Q2 (323)'!TABLE_SECTION_NUMBER_1</vt:lpstr>
      <vt:lpstr>'Q2 _06 (332)'!TABLE_SECTION_NUMBER_1</vt:lpstr>
      <vt:lpstr>'R (324)'!TABLE_SECTION_NUMBER_1</vt:lpstr>
      <vt:lpstr>'R_15 (336)'!TABLE_SECTION_NUMBER_1</vt:lpstr>
      <vt:lpstr>'R1_06 (333)'!TABLE_SECTION_NUMBER_1</vt:lpstr>
      <vt:lpstr>'R2_06 (334)'!TABLE_SECTION_NUMBER_1</vt:lpstr>
      <vt:lpstr>'S1 (325)'!TABLE_SECTION_NUMBER_1</vt:lpstr>
      <vt:lpstr>'S2 (326)'!TABLE_SECTION_NUMBER_1</vt:lpstr>
      <vt:lpstr>'S-AP (701)'!TABLE_SECTION_NUMBER_1</vt:lpstr>
      <vt:lpstr>'T1 (327)'!TABLE_SECTION_NUMBER_1</vt:lpstr>
      <vt:lpstr>'T2 (328)'!TABLE_SECTION_NUMBER_1</vt:lpstr>
      <vt:lpstr>'Table 1 (505)'!TABLE_SECTION_NUMBER_1</vt:lpstr>
      <vt:lpstr>'Table 2 (506)'!TABLE_SECTION_NUMBER_1</vt:lpstr>
      <vt:lpstr>'Table 3 (507)'!TABLE_SECTION_NUMBER_1</vt:lpstr>
      <vt:lpstr>'TVIN_15F (227)'!TABLE_SECTION_NUMBER_1</vt:lpstr>
      <vt:lpstr>'TVIN_15GMP (228)'!TABLE_SECTION_NUMBER_1</vt:lpstr>
      <vt:lpstr>'TVIN_15M (226)'!TABLE_SECTION_NUMBER_1</vt:lpstr>
      <vt:lpstr>'U1 (329)'!TABLE_SECTION_NUMBER_1</vt:lpstr>
      <vt:lpstr>'U2 (330)'!TABLE_SECTION_NUMBER_1</vt:lpstr>
      <vt:lpstr>TABLE_SERIES_NUMBER</vt:lpstr>
      <vt:lpstr>'1 (501)'!TABLE_SERIES_NUMBER_1</vt:lpstr>
      <vt:lpstr>'1 (801)'!TABLE_SERIES_NUMBER_1</vt:lpstr>
      <vt:lpstr>'2 (502)'!TABLE_SERIES_NUMBER_1</vt:lpstr>
      <vt:lpstr>'2 (802)'!TABLE_SERIES_NUMBER_1</vt:lpstr>
      <vt:lpstr>'3 (503)'!TABLE_SERIES_NUMBER_1</vt:lpstr>
      <vt:lpstr>'504'!TABLE_SERIES_NUMBER_1</vt:lpstr>
      <vt:lpstr>'A (401)'!TABLE_SERIES_NUMBER_1</vt:lpstr>
      <vt:lpstr>'A (403)'!TABLE_SERIES_NUMBER_1</vt:lpstr>
      <vt:lpstr>'A (406)'!TABLE_SERIES_NUMBER_1</vt:lpstr>
      <vt:lpstr>'A_06 (602)'!TABLE_SERIES_NUMBER_1</vt:lpstr>
      <vt:lpstr>'A_15_65 (603)'!TABLE_SERIES_NUMBER_1</vt:lpstr>
      <vt:lpstr>'A_15_66 (604)'!TABLE_SERIES_NUMBER_1</vt:lpstr>
      <vt:lpstr>'A_15_67 (605)'!TABLE_SERIES_NUMBER_1</vt:lpstr>
      <vt:lpstr>'A_15_68 (606)'!TABLE_SERIES_NUMBER_1</vt:lpstr>
      <vt:lpstr>'A_87 (601)'!TABLE_SERIES_NUMBER_1</vt:lpstr>
      <vt:lpstr>'A1 (201C)'!TABLE_SERIES_NUMBER_1</vt:lpstr>
      <vt:lpstr>'A2 (202C)'!TABLE_SERIES_NUMBER_1</vt:lpstr>
      <vt:lpstr>'B (402)'!TABLE_SERIES_NUMBER_1</vt:lpstr>
      <vt:lpstr>'B (404)'!TABLE_SERIES_NUMBER_1</vt:lpstr>
      <vt:lpstr>'B (407)'!TABLE_SERIES_NUMBER_1</vt:lpstr>
      <vt:lpstr>'B_06 (621)'!TABLE_SERIES_NUMBER_1</vt:lpstr>
      <vt:lpstr>'B_15 (625)'!TABLE_SERIES_NUMBER_1</vt:lpstr>
      <vt:lpstr>'B_87 (607)'!TABLE_SERIES_NUMBER_1</vt:lpstr>
      <vt:lpstr>'B-AP (702)'!TABLE_SERIES_NUMBER_1</vt:lpstr>
      <vt:lpstr>'C (405)'!TABLE_SERIES_NUMBER_1</vt:lpstr>
      <vt:lpstr>'C (703)'!TABLE_SERIES_NUMBER_1</vt:lpstr>
      <vt:lpstr>'C_06 (622)'!TABLE_SERIES_NUMBER_1</vt:lpstr>
      <vt:lpstr>'C_15 (626)'!TABLE_SERIES_NUMBER_1</vt:lpstr>
      <vt:lpstr>'C_87 (608)'!TABLE_SERIES_NUMBER_1</vt:lpstr>
      <vt:lpstr>'D_06 (623)'!TABLE_SERIES_NUMBER_1</vt:lpstr>
      <vt:lpstr>'D1 (203)'!TABLE_SERIES_NUMBER_1</vt:lpstr>
      <vt:lpstr>'D1_87 (615)'!TABLE_SERIES_NUMBER_1</vt:lpstr>
      <vt:lpstr>'D2 (204)'!TABLE_SERIES_NUMBER_1</vt:lpstr>
      <vt:lpstr>'D2_87 (616)'!TABLE_SERIES_NUMBER_1</vt:lpstr>
      <vt:lpstr>'E_06 (624)'!TABLE_SERIES_NUMBER_1</vt:lpstr>
      <vt:lpstr>'E1_87 (617)'!TABLE_SERIES_NUMBER_1</vt:lpstr>
      <vt:lpstr>'E2_87 (618)'!TABLE_SERIES_NUMBER_1</vt:lpstr>
      <vt:lpstr>'F_06 (611)'!TABLE_SERIES_NUMBER_1</vt:lpstr>
      <vt:lpstr>'F_15 (613)'!TABLE_SERIES_NUMBER_1</vt:lpstr>
      <vt:lpstr>'F1 (205C)'!TABLE_SERIES_NUMBER_1</vt:lpstr>
      <vt:lpstr>'F1_87 (619)'!TABLE_SERIES_NUMBER_1</vt:lpstr>
      <vt:lpstr>'F2 (206C)'!TABLE_SERIES_NUMBER_1</vt:lpstr>
      <vt:lpstr>'F2_87 (620)'!TABLE_SERIES_NUMBER_1</vt:lpstr>
      <vt:lpstr>'G_06 (612)'!TABLE_SERIES_NUMBER_1</vt:lpstr>
      <vt:lpstr>'G_15 (614)'!TABLE_SERIES_NUMBER_1</vt:lpstr>
      <vt:lpstr>'G_87 (609)'!TABLE_SERIES_NUMBER_1</vt:lpstr>
      <vt:lpstr>'G1 (301)'!TABLE_SERIES_NUMBER_1</vt:lpstr>
      <vt:lpstr>'G1_06 (305)'!TABLE_SERIES_NUMBER_1</vt:lpstr>
      <vt:lpstr>'G1_15 (309)'!TABLE_SERIES_NUMBER_1</vt:lpstr>
      <vt:lpstr>'G2 (302)'!TABLE_SERIES_NUMBER_1</vt:lpstr>
      <vt:lpstr>'G2_06 (306)'!TABLE_SERIES_NUMBER_1</vt:lpstr>
      <vt:lpstr>'G2_15 (310)'!TABLE_SERIES_NUMBER_1</vt:lpstr>
      <vt:lpstr>'H_87 (610)'!TABLE_SERIES_NUMBER_1</vt:lpstr>
      <vt:lpstr>'H1 (303)'!TABLE_SERIES_NUMBER_1</vt:lpstr>
      <vt:lpstr>'H1_06 (307)'!TABLE_SERIES_NUMBER_1</vt:lpstr>
      <vt:lpstr>'H1_15 (311)'!TABLE_SERIES_NUMBER_1</vt:lpstr>
      <vt:lpstr>'H2 (304)'!TABLE_SERIES_NUMBER_1</vt:lpstr>
      <vt:lpstr>'H2_06 (308)'!TABLE_SERIES_NUMBER_1</vt:lpstr>
      <vt:lpstr>'H2_15 (312)'!TABLE_SERIES_NUMBER_1</vt:lpstr>
      <vt:lpstr>'K (313)'!TABLE_SERIES_NUMBER_1</vt:lpstr>
      <vt:lpstr>'K_06 (314)'!TABLE_SERIES_NUMBER_1</vt:lpstr>
      <vt:lpstr>'K_15_65 (315)'!TABLE_SERIES_NUMBER_1</vt:lpstr>
      <vt:lpstr>'K_15_66 (316)'!TABLE_SERIES_NUMBER_1</vt:lpstr>
      <vt:lpstr>'K_15_67 (317)'!TABLE_SERIES_NUMBER_1</vt:lpstr>
      <vt:lpstr>'K_15_68 (318)'!TABLE_SERIES_NUMBER_1</vt:lpstr>
      <vt:lpstr>'M (229)'!TABLE_SERIES_NUMBER_1</vt:lpstr>
      <vt:lpstr>'M (319)'!TABLE_SERIES_NUMBER_1</vt:lpstr>
      <vt:lpstr>'N (320)'!TABLE_SERIES_NUMBER_1</vt:lpstr>
      <vt:lpstr>'NA1 (201)'!TABLE_SERIES_NUMBER_1</vt:lpstr>
      <vt:lpstr>'NA1_06 (207)'!TABLE_SERIES_NUMBER_1</vt:lpstr>
      <vt:lpstr>'NA1_15_65 (212)'!TABLE_SERIES_NUMBER_1</vt:lpstr>
      <vt:lpstr>'NA1_15_66 (213)'!TABLE_SERIES_NUMBER_1</vt:lpstr>
      <vt:lpstr>'NA1_15_67 (214)'!TABLE_SERIES_NUMBER_1</vt:lpstr>
      <vt:lpstr>'NA1_15_68 (215)'!TABLE_SERIES_NUMBER_1</vt:lpstr>
      <vt:lpstr>'NA2 (202)'!TABLE_SERIES_NUMBER_1</vt:lpstr>
      <vt:lpstr>'NA2_06 (208)'!TABLE_SERIES_NUMBER_1</vt:lpstr>
      <vt:lpstr>'NA2_15_65 (216)'!TABLE_SERIES_NUMBER_1</vt:lpstr>
      <vt:lpstr>'NA2_15_66 (217)'!TABLE_SERIES_NUMBER_1</vt:lpstr>
      <vt:lpstr>'NA2_15_67 (218)'!TABLE_SERIES_NUMBER_1</vt:lpstr>
      <vt:lpstr>'NA2_15_68 (219)'!TABLE_SERIES_NUMBER_1</vt:lpstr>
      <vt:lpstr>'NA3_06 (209)'!TABLE_SERIES_NUMBER_1</vt:lpstr>
      <vt:lpstr>'NF1 (205)'!TABLE_SERIES_NUMBER_1</vt:lpstr>
      <vt:lpstr>'NF1_06 (210)'!TABLE_SERIES_NUMBER_1</vt:lpstr>
      <vt:lpstr>'NF1_15 (220)'!TABLE_SERIES_NUMBER_1</vt:lpstr>
      <vt:lpstr>'NF2 (206)'!TABLE_SERIES_NUMBER_1</vt:lpstr>
      <vt:lpstr>'NF2_06 (211)'!TABLE_SERIES_NUMBER_1</vt:lpstr>
      <vt:lpstr>'NF2_15 (221)'!TABLE_SERIES_NUMBER_1</vt:lpstr>
      <vt:lpstr>'P (321)'!TABLE_SERIES_NUMBER_1</vt:lpstr>
      <vt:lpstr>'Q_15 (335)'!TABLE_SERIES_NUMBER_1</vt:lpstr>
      <vt:lpstr>'Q1 (322)'!TABLE_SERIES_NUMBER_1</vt:lpstr>
      <vt:lpstr>'Q1_06 (331)'!TABLE_SERIES_NUMBER_1</vt:lpstr>
      <vt:lpstr>'Q2 (323)'!TABLE_SERIES_NUMBER_1</vt:lpstr>
      <vt:lpstr>'Q2 _06 (332)'!TABLE_SERIES_NUMBER_1</vt:lpstr>
      <vt:lpstr>'R (324)'!TABLE_SERIES_NUMBER_1</vt:lpstr>
      <vt:lpstr>'R_15 (336)'!TABLE_SERIES_NUMBER_1</vt:lpstr>
      <vt:lpstr>'R1_06 (333)'!TABLE_SERIES_NUMBER_1</vt:lpstr>
      <vt:lpstr>'R2_06 (334)'!TABLE_SERIES_NUMBER_1</vt:lpstr>
      <vt:lpstr>'S1 (325)'!TABLE_SERIES_NUMBER_1</vt:lpstr>
      <vt:lpstr>'S2 (326)'!TABLE_SERIES_NUMBER_1</vt:lpstr>
      <vt:lpstr>'S-AP (701)'!TABLE_SERIES_NUMBER_1</vt:lpstr>
      <vt:lpstr>'T1 (327)'!TABLE_SERIES_NUMBER_1</vt:lpstr>
      <vt:lpstr>'T2 (328)'!TABLE_SERIES_NUMBER_1</vt:lpstr>
      <vt:lpstr>'Table 1 (505)'!TABLE_SERIES_NUMBER_1</vt:lpstr>
      <vt:lpstr>'Table 2 (506)'!TABLE_SERIES_NUMBER_1</vt:lpstr>
      <vt:lpstr>'Table 3 (507)'!TABLE_SERIES_NUMBER_1</vt:lpstr>
      <vt:lpstr>'Table 4 (508)'!TABLE_SERIES_NUMBER_1</vt:lpstr>
      <vt:lpstr>'TVIN_15F (227)'!TABLE_SERIES_NUMBER_1</vt:lpstr>
      <vt:lpstr>'TVIN_15GMP (228)'!TABLE_SERIES_NUMBER_1</vt:lpstr>
      <vt:lpstr>'TVIN_15M (226)'!TABLE_SERIES_NUMBER_1</vt:lpstr>
      <vt:lpstr>'U1 (329)'!TABLE_SERIES_NUMBER_1</vt:lpstr>
      <vt:lpstr>'U2 (330)'!TABLE_SERIES_NUMBER_1</vt:lpstr>
      <vt:lpstr>title</vt:lpstr>
    </vt:vector>
  </TitlesOfParts>
  <Manager/>
  <Company>Government Actuary's Department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Police EW Consolidated Factors 2025-02.xlsm</dc:title>
  <dc:subject/>
  <dc:creator>Brian Allan</dc:creator>
  <cp:keywords/>
  <dc:description/>
  <cp:lastModifiedBy>Colley, Peter - GAD</cp:lastModifiedBy>
  <cp:revision/>
  <dcterms:created xsi:type="dcterms:W3CDTF">2007-01-30T12:07:56Z</dcterms:created>
  <dcterms:modified xsi:type="dcterms:W3CDTF">2026-03-18T10:49:05Z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W-DOC-ID">
    <vt:lpwstr>3ca5445f6e7b4f7d890fddad30f93fa4</vt:lpwstr>
  </property>
  <property fmtid="{D5CDD505-2E9C-101B-9397-08002B2CF9AE}" pid="3" name="SW-FINGERPRINT">
    <vt:lpwstr/>
  </property>
  <property fmtid="{D5CDD505-2E9C-101B-9397-08002B2CF9AE}" pid="4" name="ContentTypeId">
    <vt:lpwstr>0x010100F3DA492754083E45834DB37B66A75980002A3B63146CD44B419A2F18985232D5ED</vt:lpwstr>
  </property>
  <property fmtid="{D5CDD505-2E9C-101B-9397-08002B2CF9AE}" pid="5" name="_dlc_DocIdItemGuid">
    <vt:lpwstr>1002a9cc-3250-4387-8485-3050844e6fab</vt:lpwstr>
  </property>
  <property fmtid="{D5CDD505-2E9C-101B-9397-08002B2CF9AE}" pid="6" name="HMT_DocumentType">
    <vt:lpwstr>1;#Other|150be646-4ed5-450e-b2aa-5a7d8e5fc7d1</vt:lpwstr>
  </property>
  <property fmtid="{D5CDD505-2E9C-101B-9397-08002B2CF9AE}" pid="7" name="HMT_Group">
    <vt:lpwstr/>
  </property>
  <property fmtid="{D5CDD505-2E9C-101B-9397-08002B2CF9AE}" pid="8" name="MediaServiceImageTags">
    <vt:lpwstr/>
  </property>
  <property fmtid="{D5CDD505-2E9C-101B-9397-08002B2CF9AE}" pid="9" name="HMT_SubTeam">
    <vt:lpwstr/>
  </property>
  <property fmtid="{D5CDD505-2E9C-101B-9397-08002B2CF9AE}" pid="10" name="HMT_Team">
    <vt:lpwstr/>
  </property>
  <property fmtid="{D5CDD505-2E9C-101B-9397-08002B2CF9AE}" pid="11" name="HMT_Category">
    <vt:lpwstr/>
  </property>
  <property fmtid="{D5CDD505-2E9C-101B-9397-08002B2CF9AE}" pid="12" name="HMT_Classification">
    <vt:lpwstr/>
  </property>
</Properties>
</file>