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3b2d82e9b00d4840" Type="http://schemas.microsoft.com/office/2006/relationships/ui/extensibility" Target="customUI/customUI.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codeName="ThisWorkbook"/>
  <mc:AlternateContent xmlns:mc="http://schemas.openxmlformats.org/markup-compatibility/2006">
    <mc:Choice Requires="x15">
      <x15ac:absPath xmlns:x15ac="http://schemas.microsoft.com/office/spreadsheetml/2010/11/ac" url="https://tris42.sharepoint.com/sites/gad_wrkgrp_actuarial/pspsactuarialwork/Client Work/Pol NI/Factors &amp; Guidance/2026 Factor Review/Outputs/"/>
    </mc:Choice>
  </mc:AlternateContent>
  <xr:revisionPtr revIDLastSave="0" documentId="8_{B4B431D3-2E18-41A1-9247-BB13226207B4}" xr6:coauthVersionLast="47" xr6:coauthVersionMax="47" xr10:uidLastSave="{00000000-0000-0000-0000-000000000000}"/>
  <bookViews>
    <workbookView xWindow="-120" yWindow="-120" windowWidth="29040" windowHeight="15720" tabRatio="834" firstSheet="4" activeTab="4" xr2:uid="{00000000-000D-0000-FFFF-FFFF00000000}"/>
  </bookViews>
  <sheets>
    <sheet name="Cover" sheetId="13" r:id="rId1"/>
    <sheet name="Purpose of spreadsheet" sheetId="7" r:id="rId2"/>
    <sheet name="Version control" sheetId="10" r:id="rId3"/>
    <sheet name="Assumptions" sheetId="5" r:id="rId4"/>
    <sheet name="Factor List" sheetId="9" r:id="rId5"/>
    <sheet name="Table NA1 (201)" sheetId="16" r:id="rId6"/>
    <sheet name="Table A1 (201C)" sheetId="17" r:id="rId7"/>
    <sheet name="Table NA2 (202)" sheetId="18" r:id="rId8"/>
    <sheet name="Table D1 (203)" sheetId="19" r:id="rId9"/>
    <sheet name="Table D2 (204)" sheetId="20" r:id="rId10"/>
    <sheet name="Table NF1 (205)" sheetId="21" r:id="rId11"/>
    <sheet name="Table F1 (205C)" sheetId="22" r:id="rId12"/>
    <sheet name="Table NF2 (206)" sheetId="23" r:id="rId13"/>
    <sheet name="Table NA1_06 (207)" sheetId="24" r:id="rId14"/>
    <sheet name="Table NA2_06 (208)" sheetId="25" r:id="rId15"/>
    <sheet name="Table NA3_06 (209)" sheetId="26" r:id="rId16"/>
    <sheet name="Table NF1_06 (210)" sheetId="27" r:id="rId17"/>
    <sheet name="Table NF2_06 (211)" sheetId="28" r:id="rId18"/>
    <sheet name="Table NA1_15_65 (212)" sheetId="29" r:id="rId19"/>
    <sheet name="Table NA1_15_66 (213)" sheetId="30" r:id="rId20"/>
    <sheet name="Table NA1_15_67 (214)" sheetId="31" r:id="rId21"/>
    <sheet name="Table NA1_15_68 (215)" sheetId="32" r:id="rId22"/>
    <sheet name="Table NA2_15_65 (216)" sheetId="33" r:id="rId23"/>
    <sheet name="Table NA2_15_66 (217)" sheetId="34" r:id="rId24"/>
    <sheet name="Table NA2_15_67 (218)" sheetId="35" r:id="rId25"/>
    <sheet name="Table NA2_15_68 (219)" sheetId="118" r:id="rId26"/>
    <sheet name="Table NF1_15 (220)" sheetId="119" r:id="rId27"/>
    <sheet name="Table NF2_15 (221)" sheetId="120" r:id="rId28"/>
    <sheet name="Table TVIN_15M (226)" sheetId="121" r:id="rId29"/>
    <sheet name="Table TVIN_15F (227)" sheetId="36" r:id="rId30"/>
    <sheet name="Table TVIN_15GMP (228)" sheetId="37" r:id="rId31"/>
    <sheet name="Table M (229)" sheetId="38" r:id="rId32"/>
    <sheet name="Table G1 (301)" sheetId="39" r:id="rId33"/>
    <sheet name="Table G2 (302)" sheetId="40" r:id="rId34"/>
    <sheet name="Table H1 (303)" sheetId="41" r:id="rId35"/>
    <sheet name="Table H2 (304)" sheetId="42" r:id="rId36"/>
    <sheet name="Table G1_06 (305)" sheetId="43" r:id="rId37"/>
    <sheet name="Table G2_06 (306)" sheetId="44" r:id="rId38"/>
    <sheet name="Table H1_06 (307)" sheetId="45" r:id="rId39"/>
    <sheet name="Table H2_06 (308)" sheetId="46" r:id="rId40"/>
    <sheet name="Table G1_15 (309)" sheetId="47" r:id="rId41"/>
    <sheet name="Table G2_15 (310)" sheetId="48" r:id="rId42"/>
    <sheet name="Table H1_15 (311)" sheetId="49" r:id="rId43"/>
    <sheet name="Table H2_15 (312)" sheetId="50" r:id="rId44"/>
    <sheet name="Table K (313)" sheetId="51" r:id="rId45"/>
    <sheet name="Table K_06 (314)" sheetId="52" r:id="rId46"/>
    <sheet name="Table K_15_65 (315)" sheetId="53" r:id="rId47"/>
    <sheet name="Table K_15_66 (316)" sheetId="54" r:id="rId48"/>
    <sheet name="Table K_15_67 (317)" sheetId="55" r:id="rId49"/>
    <sheet name="Table K_15_68 (318)" sheetId="56" r:id="rId50"/>
    <sheet name="Table M (319)" sheetId="57" r:id="rId51"/>
    <sheet name="Table N (320)" sheetId="58" r:id="rId52"/>
    <sheet name="Table P (321)" sheetId="59" r:id="rId53"/>
    <sheet name="Table Q1 (322)" sheetId="60" r:id="rId54"/>
    <sheet name="Table Q2 (323)" sheetId="61" r:id="rId55"/>
    <sheet name="Table R (324)" sheetId="62" r:id="rId56"/>
    <sheet name="Table S1 (325)" sheetId="63" r:id="rId57"/>
    <sheet name="Table S2 (326)" sheetId="64" r:id="rId58"/>
    <sheet name="Table T1 (327)" sheetId="65" r:id="rId59"/>
    <sheet name="Table T2 (328)" sheetId="66" r:id="rId60"/>
    <sheet name="Table U1 (329)" sheetId="67" r:id="rId61"/>
    <sheet name="Table U2 (330)" sheetId="68" r:id="rId62"/>
    <sheet name="Table Q1_06 (331)" sheetId="69" r:id="rId63"/>
    <sheet name="Table Q2_06 (332)" sheetId="70" r:id="rId64"/>
    <sheet name="Table R1_06 (333)" sheetId="71" r:id="rId65"/>
    <sheet name="Table R2_06 (334)" sheetId="72" r:id="rId66"/>
    <sheet name="Table Q_15 (335)" sheetId="73" r:id="rId67"/>
    <sheet name="Table R_15 (336)" sheetId="74" r:id="rId68"/>
    <sheet name="Table A (401)" sheetId="75" r:id="rId69"/>
    <sheet name="Table B (402)" sheetId="76" r:id="rId70"/>
    <sheet name="Table A (403)" sheetId="77" r:id="rId71"/>
    <sheet name="Table B (404)" sheetId="78" r:id="rId72"/>
    <sheet name="Table C (405)" sheetId="79" r:id="rId73"/>
    <sheet name="Table S-AP (406)" sheetId="80" r:id="rId74"/>
    <sheet name="Table B-AP (407)" sheetId="81" r:id="rId75"/>
    <sheet name="Table 1 (501)" sheetId="82" r:id="rId76"/>
    <sheet name="Table 2 (502)" sheetId="83" r:id="rId77"/>
    <sheet name="Table 3 (503)" sheetId="84" r:id="rId78"/>
    <sheet name="Table in Appendix (504)" sheetId="85" r:id="rId79"/>
    <sheet name="Table 1 (505)" sheetId="86" r:id="rId80"/>
    <sheet name="Table 2 (506)" sheetId="87" r:id="rId81"/>
    <sheet name="Table 3 (507)" sheetId="88" r:id="rId82"/>
    <sheet name="Table 4 (508)" sheetId="122" r:id="rId83"/>
    <sheet name="Table A_88 (601)" sheetId="89" r:id="rId84"/>
    <sheet name="Table A_06 (602)" sheetId="90" r:id="rId85"/>
    <sheet name="Table A_15_65 (603)" sheetId="91" r:id="rId86"/>
    <sheet name="Table A_15_66 (604)" sheetId="92" r:id="rId87"/>
    <sheet name="Table A_15_67 (605)" sheetId="93" r:id="rId88"/>
    <sheet name="Table A_15_68 (606)" sheetId="94" r:id="rId89"/>
    <sheet name="Table B_88 (607)" sheetId="95" r:id="rId90"/>
    <sheet name="Table C_88 (608)" sheetId="96" r:id="rId91"/>
    <sheet name="Table G_88 (609)" sheetId="97" r:id="rId92"/>
    <sheet name="Table H_88 (610)" sheetId="98" r:id="rId93"/>
    <sheet name="Table F_06 (611)" sheetId="99" r:id="rId94"/>
    <sheet name="Table G_06 (612)" sheetId="100" r:id="rId95"/>
    <sheet name="Table F_15 (613)" sheetId="101" r:id="rId96"/>
    <sheet name="Table G_15 (614)" sheetId="102" r:id="rId97"/>
    <sheet name="Table D1_88 (615)" sheetId="103" r:id="rId98"/>
    <sheet name="Table D2_88 (616)" sheetId="104" r:id="rId99"/>
    <sheet name="Table E1_88 (617)" sheetId="105" r:id="rId100"/>
    <sheet name="Table E2_88 (618)" sheetId="106" r:id="rId101"/>
    <sheet name="Table F1_88 (619)" sheetId="107" r:id="rId102"/>
    <sheet name="Table F2_88 (620)" sheetId="108" r:id="rId103"/>
    <sheet name="Table B_06 (621)" sheetId="109" r:id="rId104"/>
    <sheet name="Table C_06 (622)" sheetId="110" r:id="rId105"/>
    <sheet name="Table D_06 (623)" sheetId="111" r:id="rId106"/>
    <sheet name="Table E_06 (624)" sheetId="112" r:id="rId107"/>
    <sheet name="Table B_15 (625)" sheetId="113" r:id="rId108"/>
    <sheet name="Table C_15 (626)" sheetId="114" r:id="rId109"/>
    <sheet name="Table C (703)" sheetId="115" r:id="rId110"/>
    <sheet name="Table 1 (801)" sheetId="116" r:id="rId111"/>
    <sheet name="Table 2 (802)" sheetId="117" r:id="rId112"/>
    <sheet name="x-template" sheetId="14" state="hidden" r:id="rId113"/>
  </sheets>
  <definedNames>
    <definedName name="client_abbr">"Department of Justice (NI)"</definedName>
    <definedName name="client_name">"DoJ"</definedName>
    <definedName name="FACTOR_LIST_AGE_DEF">'Factor List'!$G$7</definedName>
    <definedName name="FACTOR_LIST_ASSUMPTION_SET">'Factor List'!$P$7</definedName>
    <definedName name="FACTOR_LIST_CLIENT">'Factor List'!$B$7</definedName>
    <definedName name="FACTOR_LIST_DATE_IMPLEMENTED">'Factor List'!$N$7</definedName>
    <definedName name="FACTOR_LIST_DATE_ISSUED">'Factor List'!$M$7</definedName>
    <definedName name="FACTOR_LIST_DESCRIPTION">'Factor List'!$E$7</definedName>
    <definedName name="FACTOR_LIST_FACTOR_STATUS">'Factor List'!$O$7</definedName>
    <definedName name="FACTOR_LIST_FACTOR_TYPE">'Factor List'!$D$7</definedName>
    <definedName name="FACTOR_LIST_GENDER">'Factor List'!$F$7</definedName>
    <definedName name="FACTOR_LIST_REFERENCE">'Factor List'!$J$7</definedName>
    <definedName name="FACTOR_LIST_REFERENCE_GUIDANCE">'Factor List'!$K$7</definedName>
    <definedName name="FACTOR_LIST_RELATED">'Factor List'!$L$7</definedName>
    <definedName name="FACTOR_LIST_SECTION">'Factor List'!$C$7</definedName>
    <definedName name="FACTOR_LIST_SECTION_NUMBER">'Factor List'!$H$7</definedName>
    <definedName name="FACTOR_LIST_SERIES_NUMBER">'Factor List'!$I$7</definedName>
    <definedName name="scheme_abbr">"Police_NI"</definedName>
    <definedName name="scheme_name">"Police Pension Schemes (Northern Ireland)"</definedName>
    <definedName name="shorten_scheme_names">#REF!</definedName>
    <definedName name="TABLE_AGE_DEF_1" localSheetId="75">'Table 1 (501)'!$B$12</definedName>
    <definedName name="TABLE_AGE_DEF_1" localSheetId="79">'Table 1 (505)'!$B$12</definedName>
    <definedName name="TABLE_AGE_DEF_1" localSheetId="110">'Table 1 (801)'!$B$12</definedName>
    <definedName name="TABLE_AGE_DEF_1" localSheetId="76">'Table 2 (502)'!$B$12</definedName>
    <definedName name="TABLE_AGE_DEF_1" localSheetId="80">'Table 2 (506)'!$B$12</definedName>
    <definedName name="TABLE_AGE_DEF_1" localSheetId="111">'Table 2 (802)'!$B$12</definedName>
    <definedName name="TABLE_AGE_DEF_1" localSheetId="77">'Table 3 (503)'!$B$12</definedName>
    <definedName name="TABLE_AGE_DEF_1" localSheetId="81">'Table 3 (507)'!$B$12</definedName>
    <definedName name="TABLE_AGE_DEF_1" localSheetId="82">'Table 4 (508)'!$B$12</definedName>
    <definedName name="TABLE_AGE_DEF_1" localSheetId="68">'Table A (401)'!$B$12</definedName>
    <definedName name="TABLE_AGE_DEF_1" localSheetId="70">'Table A (403)'!$B$12</definedName>
    <definedName name="TABLE_AGE_DEF_1" localSheetId="84">'Table A_06 (602)'!$B$12</definedName>
    <definedName name="TABLE_AGE_DEF_1" localSheetId="85">'Table A_15_65 (603)'!$B$12</definedName>
    <definedName name="TABLE_AGE_DEF_1" localSheetId="86">'Table A_15_66 (604)'!$B$12</definedName>
    <definedName name="TABLE_AGE_DEF_1" localSheetId="87">'Table A_15_67 (605)'!$B$12</definedName>
    <definedName name="TABLE_AGE_DEF_1" localSheetId="88">'Table A_15_68 (606)'!$B$12</definedName>
    <definedName name="TABLE_AGE_DEF_1" localSheetId="83">'Table A_88 (601)'!$B$12</definedName>
    <definedName name="TABLE_AGE_DEF_1" localSheetId="6">'Table A1 (201C)'!$B$12</definedName>
    <definedName name="TABLE_AGE_DEF_1" localSheetId="69">'Table B (402)'!$B$12</definedName>
    <definedName name="TABLE_AGE_DEF_1" localSheetId="71">'Table B (404)'!$B$12</definedName>
    <definedName name="TABLE_AGE_DEF_1" localSheetId="103">'Table B_06 (621)'!$B$12</definedName>
    <definedName name="TABLE_AGE_DEF_1" localSheetId="107">'Table B_15 (625)'!$B$12</definedName>
    <definedName name="TABLE_AGE_DEF_1" localSheetId="89">'Table B_88 (607)'!$B$12</definedName>
    <definedName name="TABLE_AGE_DEF_1" localSheetId="74">'Table B-AP (407)'!$B$12</definedName>
    <definedName name="TABLE_AGE_DEF_1" localSheetId="72">'Table C (405)'!$B$12</definedName>
    <definedName name="TABLE_AGE_DEF_1" localSheetId="109">'Table C (703)'!$B$12</definedName>
    <definedName name="TABLE_AGE_DEF_1" localSheetId="104">'Table C_06 (622)'!$B$12</definedName>
    <definedName name="TABLE_AGE_DEF_1" localSheetId="108">'Table C_15 (626)'!$B$12</definedName>
    <definedName name="TABLE_AGE_DEF_1" localSheetId="90">'Table C_88 (608)'!$B$12</definedName>
    <definedName name="TABLE_AGE_DEF_1" localSheetId="105">'Table D_06 (623)'!$B$12</definedName>
    <definedName name="TABLE_AGE_DEF_1" localSheetId="8">'Table D1 (203)'!$B$12</definedName>
    <definedName name="TABLE_AGE_DEF_1" localSheetId="97">'Table D1_88 (615)'!$B$12</definedName>
    <definedName name="TABLE_AGE_DEF_1" localSheetId="9">'Table D2 (204)'!$B$12</definedName>
    <definedName name="TABLE_AGE_DEF_1" localSheetId="98">'Table D2_88 (616)'!$B$12</definedName>
    <definedName name="TABLE_AGE_DEF_1" localSheetId="106">'Table E_06 (624)'!$B$12</definedName>
    <definedName name="TABLE_AGE_DEF_1" localSheetId="99">'Table E1_88 (617)'!$B$12</definedName>
    <definedName name="TABLE_AGE_DEF_1" localSheetId="100">'Table E2_88 (618)'!$B$12</definedName>
    <definedName name="TABLE_AGE_DEF_1" localSheetId="93">'Table F_06 (611)'!$B$12</definedName>
    <definedName name="TABLE_AGE_DEF_1" localSheetId="95">'Table F_15 (613)'!$B$12</definedName>
    <definedName name="TABLE_AGE_DEF_1" localSheetId="11">'Table F1 (205C)'!$B$12</definedName>
    <definedName name="TABLE_AGE_DEF_1" localSheetId="101">'Table F1_88 (619)'!$B$12</definedName>
    <definedName name="TABLE_AGE_DEF_1" localSheetId="102">'Table F2_88 (620)'!$B$12</definedName>
    <definedName name="TABLE_AGE_DEF_1" localSheetId="94">'Table G_06 (612)'!$B$12</definedName>
    <definedName name="TABLE_AGE_DEF_1" localSheetId="96">'Table G_15 (614)'!$B$12</definedName>
    <definedName name="TABLE_AGE_DEF_1" localSheetId="91">'Table G_88 (609)'!$B$12</definedName>
    <definedName name="TABLE_AGE_DEF_1" localSheetId="32">'Table G1 (301)'!$B$12</definedName>
    <definedName name="TABLE_AGE_DEF_1" localSheetId="36">'Table G1_06 (305)'!$B$12</definedName>
    <definedName name="TABLE_AGE_DEF_1" localSheetId="40">'Table G1_15 (309)'!$B$12</definedName>
    <definedName name="TABLE_AGE_DEF_1" localSheetId="33">'Table G2 (302)'!$B$12</definedName>
    <definedName name="TABLE_AGE_DEF_1" localSheetId="37">'Table G2_06 (306)'!$B$12</definedName>
    <definedName name="TABLE_AGE_DEF_1" localSheetId="41">'Table G2_15 (310)'!$B$12</definedName>
    <definedName name="TABLE_AGE_DEF_1" localSheetId="92">'Table H_88 (610)'!$B$12</definedName>
    <definedName name="TABLE_AGE_DEF_1" localSheetId="34">'Table H1 (303)'!$B$12</definedName>
    <definedName name="TABLE_AGE_DEF_1" localSheetId="38">'Table H1_06 (307)'!$B$12</definedName>
    <definedName name="TABLE_AGE_DEF_1" localSheetId="42">'Table H1_15 (311)'!$B$12</definedName>
    <definedName name="TABLE_AGE_DEF_1" localSheetId="35">'Table H2 (304)'!$B$12</definedName>
    <definedName name="TABLE_AGE_DEF_1" localSheetId="39">'Table H2_06 (308)'!$B$12</definedName>
    <definedName name="TABLE_AGE_DEF_1" localSheetId="43">'Table H2_15 (312)'!$B$12</definedName>
    <definedName name="TABLE_AGE_DEF_1" localSheetId="78">'Table in Appendix (504)'!$B$12</definedName>
    <definedName name="TABLE_AGE_DEF_1" localSheetId="44">'Table K (313)'!$B$12</definedName>
    <definedName name="TABLE_AGE_DEF_1" localSheetId="45">'Table K_06 (314)'!$B$12</definedName>
    <definedName name="TABLE_AGE_DEF_1" localSheetId="46">'Table K_15_65 (315)'!$B$12</definedName>
    <definedName name="TABLE_AGE_DEF_1" localSheetId="47">'Table K_15_66 (316)'!$B$12</definedName>
    <definedName name="TABLE_AGE_DEF_1" localSheetId="48">'Table K_15_67 (317)'!$B$12</definedName>
    <definedName name="TABLE_AGE_DEF_1" localSheetId="49">'Table K_15_68 (318)'!$B$12</definedName>
    <definedName name="TABLE_AGE_DEF_1" localSheetId="31">'Table M (229)'!$B$12</definedName>
    <definedName name="TABLE_AGE_DEF_1" localSheetId="50">'Table M (319)'!$B$12</definedName>
    <definedName name="TABLE_AGE_DEF_1" localSheetId="51">'Table N (320)'!$B$12</definedName>
    <definedName name="TABLE_AGE_DEF_1" localSheetId="5">'Table NA1 (201)'!$B$12</definedName>
    <definedName name="TABLE_AGE_DEF_1" localSheetId="13">'Table NA1_06 (207)'!$B$12</definedName>
    <definedName name="TABLE_AGE_DEF_1" localSheetId="18">'Table NA1_15_65 (212)'!$B$12</definedName>
    <definedName name="TABLE_AGE_DEF_1" localSheetId="19">'Table NA1_15_66 (213)'!$B$12</definedName>
    <definedName name="TABLE_AGE_DEF_1" localSheetId="20">'Table NA1_15_67 (214)'!$B$12</definedName>
    <definedName name="TABLE_AGE_DEF_1" localSheetId="21">'Table NA1_15_68 (215)'!$B$12</definedName>
    <definedName name="TABLE_AGE_DEF_1" localSheetId="7">'Table NA2 (202)'!$B$12</definedName>
    <definedName name="TABLE_AGE_DEF_1" localSheetId="14">'Table NA2_06 (208)'!$B$12</definedName>
    <definedName name="TABLE_AGE_DEF_1" localSheetId="22">'Table NA2_15_65 (216)'!$B$12</definedName>
    <definedName name="TABLE_AGE_DEF_1" localSheetId="23">'Table NA2_15_66 (217)'!$B$12</definedName>
    <definedName name="TABLE_AGE_DEF_1" localSheetId="24">'Table NA2_15_67 (218)'!$B$12</definedName>
    <definedName name="TABLE_AGE_DEF_1" localSheetId="25">'Table NA2_15_68 (219)'!$B$12</definedName>
    <definedName name="TABLE_AGE_DEF_1" localSheetId="15">'Table NA3_06 (209)'!$B$12</definedName>
    <definedName name="TABLE_AGE_DEF_1" localSheetId="10">'Table NF1 (205)'!$B$12</definedName>
    <definedName name="TABLE_AGE_DEF_1" localSheetId="16">'Table NF1_06 (210)'!$B$12</definedName>
    <definedName name="TABLE_AGE_DEF_1" localSheetId="26">'Table NF1_15 (220)'!$B$12</definedName>
    <definedName name="TABLE_AGE_DEF_1" localSheetId="12">'Table NF2 (206)'!$B$12</definedName>
    <definedName name="TABLE_AGE_DEF_1" localSheetId="17">'Table NF2_06 (211)'!$B$12</definedName>
    <definedName name="TABLE_AGE_DEF_1" localSheetId="27">'Table NF2_15 (221)'!$B$12</definedName>
    <definedName name="TABLE_AGE_DEF_1" localSheetId="52">'Table P (321)'!$B$12</definedName>
    <definedName name="TABLE_AGE_DEF_1" localSheetId="66">'Table Q_15 (335)'!$B$12</definedName>
    <definedName name="TABLE_AGE_DEF_1" localSheetId="53">'Table Q1 (322)'!$B$12</definedName>
    <definedName name="TABLE_AGE_DEF_1" localSheetId="62">'Table Q1_06 (331)'!$B$12</definedName>
    <definedName name="TABLE_AGE_DEF_1" localSheetId="54">'Table Q2 (323)'!$B$12</definedName>
    <definedName name="TABLE_AGE_DEF_1" localSheetId="63">'Table Q2_06 (332)'!$B$12</definedName>
    <definedName name="TABLE_AGE_DEF_1" localSheetId="55">'Table R (324)'!$B$12</definedName>
    <definedName name="TABLE_AGE_DEF_1" localSheetId="67">'Table R_15 (336)'!$B$12</definedName>
    <definedName name="TABLE_AGE_DEF_1" localSheetId="64">'Table R1_06 (333)'!$B$12</definedName>
    <definedName name="TABLE_AGE_DEF_1" localSheetId="65">'Table R2_06 (334)'!$B$12</definedName>
    <definedName name="TABLE_AGE_DEF_1" localSheetId="56">'Table S1 (325)'!$B$12</definedName>
    <definedName name="TABLE_AGE_DEF_1" localSheetId="57">'Table S2 (326)'!$B$12</definedName>
    <definedName name="TABLE_AGE_DEF_1" localSheetId="73">'Table S-AP (406)'!$B$12</definedName>
    <definedName name="TABLE_AGE_DEF_1" localSheetId="58">'Table T1 (327)'!$B$12</definedName>
    <definedName name="TABLE_AGE_DEF_1" localSheetId="59">'Table T2 (328)'!$B$12</definedName>
    <definedName name="TABLE_AGE_DEF_1" localSheetId="29">'Table TVIN_15F (227)'!$B$12</definedName>
    <definedName name="TABLE_AGE_DEF_1" localSheetId="30">'Table TVIN_15GMP (228)'!$B$12</definedName>
    <definedName name="TABLE_AGE_DEF_1" localSheetId="28">'Table TVIN_15M (226)'!$B$12</definedName>
    <definedName name="TABLE_AGE_DEF_1" localSheetId="60">'Table U1 (329)'!$B$12</definedName>
    <definedName name="TABLE_AGE_DEF_1" localSheetId="61">'Table U2 (330)'!$B$12</definedName>
    <definedName name="TABLE_AGE_DEF_1" localSheetId="112">'x-template'!$B$12</definedName>
    <definedName name="TABLE_AREA_1" localSheetId="75">'Table 1 (501)'!$A$26:$C$66</definedName>
    <definedName name="TABLE_AREA_1" localSheetId="79">'Table 1 (505)'!$A$26:$M$55</definedName>
    <definedName name="TABLE_AREA_1" localSheetId="110">'Table 1 (801)'!$A$26:$B$84</definedName>
    <definedName name="TABLE_AREA_1" localSheetId="76">'Table 2 (502)'!$A$26:$C$66</definedName>
    <definedName name="TABLE_AREA_1" localSheetId="80">'Table 2 (506)'!$A$26:$M$34</definedName>
    <definedName name="TABLE_AREA_1" localSheetId="111">'Table 2 (802)'!$A$26:$B$47</definedName>
    <definedName name="TABLE_AREA_1" localSheetId="77">'Table 3 (503)'!$A$26:$B$66</definedName>
    <definedName name="TABLE_AREA_1" localSheetId="81">'Table 3 (507)'!$A$26:$M$34</definedName>
    <definedName name="TABLE_AREA_1" localSheetId="82">'Table 4 (508)'!$A$26:$B$27</definedName>
    <definedName name="TABLE_AREA_1" localSheetId="68">'Table A (401)'!$A$26:$G$38</definedName>
    <definedName name="TABLE_AREA_1" localSheetId="70">'Table A (403)'!$A$26:$B$37</definedName>
    <definedName name="TABLE_AREA_1" localSheetId="84">'Table A_06 (602)'!$A$26:$C$73</definedName>
    <definedName name="TABLE_AREA_1" localSheetId="85">'Table A_15_65 (603)'!$A$26:$B$73</definedName>
    <definedName name="TABLE_AREA_1" localSheetId="86">'Table A_15_66 (604)'!$A$26:$B$74</definedName>
    <definedName name="TABLE_AREA_1" localSheetId="87">'Table A_15_67 (605)'!$A$26:$B$75</definedName>
    <definedName name="TABLE_AREA_1" localSheetId="88">'Table A_15_68 (606)'!$A$26:$B$76</definedName>
    <definedName name="TABLE_AREA_1" localSheetId="83">'Table A_88 (601)'!$A$26:$B$68</definedName>
    <definedName name="TABLE_AREA_1" localSheetId="6">'Table A1 (201C)'!$A$26:$C$68</definedName>
    <definedName name="TABLE_AREA_1" localSheetId="69">'Table B (402)'!$A$26:$O$38</definedName>
    <definedName name="TABLE_AREA_1" localSheetId="71">'Table B (404)'!$A$26:$B$37</definedName>
    <definedName name="TABLE_AREA_1" localSheetId="103">'Table B_06 (621)'!$A$26:$L$38</definedName>
    <definedName name="TABLE_AREA_1" localSheetId="107">'Table B_15 (625)'!$A$26:$P$38</definedName>
    <definedName name="TABLE_AREA_1" localSheetId="89">'Table B_88 (607)'!$A$26:$S$38</definedName>
    <definedName name="TABLE_AREA_1" localSheetId="74">'Table B-AP (407)'!$A$26:$B$66</definedName>
    <definedName name="TABLE_AREA_1" localSheetId="72">'Table C (405)'!$A$26:$J$38</definedName>
    <definedName name="TABLE_AREA_1" localSheetId="109">'Table C (703)'!$A$26:$M$40</definedName>
    <definedName name="TABLE_AREA_1" localSheetId="104">'Table C_06 (622)'!$A$26:$AW$38</definedName>
    <definedName name="TABLE_AREA_1" localSheetId="108">'Table C_15 (626)'!$A$26:$AX$38</definedName>
    <definedName name="TABLE_AREA_1" localSheetId="90">'Table C_88 (608)'!$A$26:$AK$38</definedName>
    <definedName name="TABLE_AREA_1" localSheetId="105">'Table D_06 (623)'!$A$26:$L$38</definedName>
    <definedName name="TABLE_AREA_1" localSheetId="8">'Table D1 (203)'!$A$26:$C$33</definedName>
    <definedName name="TABLE_AREA_1" localSheetId="97">'Table D1_88 (615)'!$A$26:$N$38</definedName>
    <definedName name="TABLE_AREA_1" localSheetId="9">'Table D2 (204)'!$A$26:$C$33</definedName>
    <definedName name="TABLE_AREA_1" localSheetId="98">'Table D2_88 (616)'!$A$26:$AK$38</definedName>
    <definedName name="TABLE_AREA_1" localSheetId="106">'Table E_06 (624)'!$A$26:$AW$38</definedName>
    <definedName name="TABLE_AREA_1" localSheetId="99">'Table E1_88 (617)'!$A$26:$I$38</definedName>
    <definedName name="TABLE_AREA_1" localSheetId="100">'Table E2_88 (618)'!$A$26:$AF$38</definedName>
    <definedName name="TABLE_AREA_1" localSheetId="11">'Table F1 (205C)'!$A$26:$C$38</definedName>
    <definedName name="TABLE_AREA_1" localSheetId="101">'Table F1_88 (619)'!$A$26:$S$38</definedName>
    <definedName name="TABLE_AREA_1" localSheetId="102">'Table F2_88 (620)'!$A$26:$AP$38</definedName>
    <definedName name="TABLE_AREA_1" localSheetId="32">'Table G1 (301)'!$A$26:$D$74</definedName>
    <definedName name="TABLE_AREA_1" localSheetId="36">'Table G1_06 (305)'!$A$26:$D$67</definedName>
    <definedName name="TABLE_AREA_1" localSheetId="40">'Table G1_15 (309)'!$A$26:$D$67</definedName>
    <definedName name="TABLE_AREA_1" localSheetId="33">'Table G2 (302)'!$A$26:$D$74</definedName>
    <definedName name="TABLE_AREA_1" localSheetId="37">'Table G2_06 (306)'!$A$26:$D$67</definedName>
    <definedName name="TABLE_AREA_1" localSheetId="41">'Table G2_15 (310)'!$A$26:$D$67</definedName>
    <definedName name="TABLE_AREA_1" localSheetId="34">'Table H1 (303)'!$A$26:$D$102</definedName>
    <definedName name="TABLE_AREA_1" localSheetId="38">'Table H1_06 (307)'!$A$26:$D$102</definedName>
    <definedName name="TABLE_AREA_1" localSheetId="42">'Table H1_15 (311)'!$A$26:$D$102</definedName>
    <definedName name="TABLE_AREA_1" localSheetId="35">'Table H2 (304)'!$A$26:$D$102</definedName>
    <definedName name="TABLE_AREA_1" localSheetId="39">'Table H2_06 (308)'!$A$26:$D$102</definedName>
    <definedName name="TABLE_AREA_1" localSheetId="43">'Table H2_15 (312)'!$A$26:$D$102</definedName>
    <definedName name="TABLE_AREA_1" localSheetId="78">'Table in Appendix (504)'!$A$26:$M$37</definedName>
    <definedName name="TABLE_AREA_1" localSheetId="44">'Table K (313)'!$A$26:$C$106</definedName>
    <definedName name="TABLE_AREA_1" localSheetId="45">'Table K_06 (314)'!$A$26:$E$105</definedName>
    <definedName name="TABLE_AREA_1" localSheetId="46">'Table K_15_65 (315)'!$A$26:$C$106</definedName>
    <definedName name="TABLE_AREA_1" localSheetId="47">'Table K_15_66 (316)'!$A$26:$C$106</definedName>
    <definedName name="TABLE_AREA_1" localSheetId="48">'Table K_15_67 (317)'!$A$26:$C$106</definedName>
    <definedName name="TABLE_AREA_1" localSheetId="49">'Table K_15_68 (318)'!$A$26:$C$106</definedName>
    <definedName name="TABLE_AREA_1" localSheetId="31">'Table M (229)'!$A$26:$C$38</definedName>
    <definedName name="TABLE_AREA_1" localSheetId="50">'Table M (319)'!$A$26:$C$38</definedName>
    <definedName name="TABLE_AREA_1" localSheetId="51">'Table N (320)'!$A$26:$X$38</definedName>
    <definedName name="TABLE_AREA_1" localSheetId="5">'Table NA1 (201)'!$A$26:$C$68</definedName>
    <definedName name="TABLE_AREA_1" localSheetId="13">'Table NA1_06 (207)'!$A$26:$D$73</definedName>
    <definedName name="TABLE_AREA_1" localSheetId="18">'Table NA1_15_65 (212)'!$A$26:$C$73</definedName>
    <definedName name="TABLE_AREA_1" localSheetId="19">'Table NA1_15_66 (213)'!$A$26:$C$74</definedName>
    <definedName name="TABLE_AREA_1" localSheetId="20">'Table NA1_15_67 (214)'!$A$26:$C$75</definedName>
    <definedName name="TABLE_AREA_1" localSheetId="21">'Table NA1_15_68 (215)'!$A$26:$C$76</definedName>
    <definedName name="TABLE_AREA_1" localSheetId="7">'Table NA2 (202)'!$A$26:$C$68</definedName>
    <definedName name="TABLE_AREA_1" localSheetId="14">'Table NA2_06 (208)'!$A$26:$D$68</definedName>
    <definedName name="TABLE_AREA_1" localSheetId="22">'Table NA2_15_65 (216)'!$A$26:$C$73</definedName>
    <definedName name="TABLE_AREA_1" localSheetId="23">'Table NA2_15_66 (217)'!$A$26:$C$74</definedName>
    <definedName name="TABLE_AREA_1" localSheetId="24">'Table NA2_15_67 (218)'!$A$26:$C$75</definedName>
    <definedName name="TABLE_AREA_1" localSheetId="25">'Table NA2_15_68 (219)'!$A$26:$C$76</definedName>
    <definedName name="TABLE_AREA_1" localSheetId="15">'Table NA3_06 (209)'!$A$26:$D$31</definedName>
    <definedName name="TABLE_AREA_1" localSheetId="10">'Table NF1 (205)'!$A$26:$C$38</definedName>
    <definedName name="TABLE_AREA_1" localSheetId="16">'Table NF1_06 (210)'!$A$26:$D$36</definedName>
    <definedName name="TABLE_AREA_1" localSheetId="26">'Table NF1_15 (220)'!$A$26:$C$31</definedName>
    <definedName name="TABLE_AREA_1" localSheetId="12">'Table NF2 (206)'!$A$26:$C$38</definedName>
    <definedName name="TABLE_AREA_1" localSheetId="17">'Table NF2_06 (211)'!$A$26:$D$36</definedName>
    <definedName name="TABLE_AREA_1" localSheetId="27">'Table NF2_15 (221)'!$A$26:$C$31</definedName>
    <definedName name="TABLE_AREA_1" localSheetId="52">'Table P (321)'!$A$26:$AF$38</definedName>
    <definedName name="TABLE_AREA_1" localSheetId="66">'Table Q_15 (335)'!$A$26:$P$38</definedName>
    <definedName name="TABLE_AREA_1" localSheetId="53">'Table Q1 (322)'!$A$26:$I$38</definedName>
    <definedName name="TABLE_AREA_1" localSheetId="62">'Table Q1_06 (331)'!$A$26:$L$38</definedName>
    <definedName name="TABLE_AREA_1" localSheetId="54">'Table Q2 (323)'!$A$26:$AF$38</definedName>
    <definedName name="TABLE_AREA_1" localSheetId="63">'Table Q2_06 (332)'!$A$26:$L$38</definedName>
    <definedName name="TABLE_AREA_1" localSheetId="55">'Table R (324)'!$A$26:$AP$38</definedName>
    <definedName name="TABLE_AREA_1" localSheetId="67">'Table R_15 (336)'!$A$26:$AY$38</definedName>
    <definedName name="TABLE_AREA_1" localSheetId="64">'Table R1_06 (333)'!$A$26:$AW$38</definedName>
    <definedName name="TABLE_AREA_1" localSheetId="65">'Table R2_06 (334)'!$A$26:$AW$38</definedName>
    <definedName name="TABLE_AREA_1" localSheetId="56">'Table S1 (325)'!$A$26:$S$38</definedName>
    <definedName name="TABLE_AREA_1" localSheetId="57">'Table S2 (326)'!$A$26:$AP$38</definedName>
    <definedName name="TABLE_AREA_1" localSheetId="73">'Table S-AP (406)'!$A$26:$C$66</definedName>
    <definedName name="TABLE_AREA_1" localSheetId="58">'Table T1 (327)'!$A$26:$N$38</definedName>
    <definedName name="TABLE_AREA_1" localSheetId="59">'Table T2 (328)'!$A$26:$AK$38</definedName>
    <definedName name="TABLE_AREA_1" localSheetId="29">'Table TVIN_15F (227)'!$A$26:$C$76</definedName>
    <definedName name="TABLE_AREA_1" localSheetId="30">'Table TVIN_15GMP (228)'!$A$26:$C$31</definedName>
    <definedName name="TABLE_AREA_1" localSheetId="28">'Table TVIN_15M (226)'!$A$26:$C$76</definedName>
    <definedName name="TABLE_AREA_1" localSheetId="60">'Table U1 (329)'!$A$26:$L$38</definedName>
    <definedName name="TABLE_AREA_1" localSheetId="61">'Table U2 (330)'!$A$26:$AF$38</definedName>
    <definedName name="TABLE_ASSUMPTION_SET_1" localSheetId="75">'Table 1 (501)'!$B$21</definedName>
    <definedName name="TABLE_ASSUMPTION_SET_1" localSheetId="79">'Table 1 (505)'!$B$21</definedName>
    <definedName name="TABLE_ASSUMPTION_SET_1" localSheetId="110">'Table 1 (801)'!$B$21</definedName>
    <definedName name="TABLE_ASSUMPTION_SET_1" localSheetId="76">'Table 2 (502)'!$B$21</definedName>
    <definedName name="TABLE_ASSUMPTION_SET_1" localSheetId="80">'Table 2 (506)'!$B$21</definedName>
    <definedName name="TABLE_ASSUMPTION_SET_1" localSheetId="111">'Table 2 (802)'!$B$21</definedName>
    <definedName name="TABLE_ASSUMPTION_SET_1" localSheetId="77">'Table 3 (503)'!$B$21</definedName>
    <definedName name="TABLE_ASSUMPTION_SET_1" localSheetId="81">'Table 3 (507)'!$B$21</definedName>
    <definedName name="TABLE_ASSUMPTION_SET_1" localSheetId="82">'Table 4 (508)'!$B$21</definedName>
    <definedName name="TABLE_ASSUMPTION_SET_1" localSheetId="68">'Table A (401)'!$B$21</definedName>
    <definedName name="TABLE_ASSUMPTION_SET_1" localSheetId="70">'Table A (403)'!$B$21</definedName>
    <definedName name="TABLE_ASSUMPTION_SET_1" localSheetId="84">'Table A_06 (602)'!$B$21</definedName>
    <definedName name="TABLE_ASSUMPTION_SET_1" localSheetId="85">'Table A_15_65 (603)'!$B$21</definedName>
    <definedName name="TABLE_ASSUMPTION_SET_1" localSheetId="86">'Table A_15_66 (604)'!$B$21</definedName>
    <definedName name="TABLE_ASSUMPTION_SET_1" localSheetId="87">'Table A_15_67 (605)'!$B$21</definedName>
    <definedName name="TABLE_ASSUMPTION_SET_1" localSheetId="88">'Table A_15_68 (606)'!$B$21</definedName>
    <definedName name="TABLE_ASSUMPTION_SET_1" localSheetId="83">'Table A_88 (601)'!$B$21</definedName>
    <definedName name="TABLE_ASSUMPTION_SET_1" localSheetId="6">'Table A1 (201C)'!$B$21</definedName>
    <definedName name="TABLE_ASSUMPTION_SET_1" localSheetId="69">'Table B (402)'!$B$21</definedName>
    <definedName name="TABLE_ASSUMPTION_SET_1" localSheetId="71">'Table B (404)'!$B$21</definedName>
    <definedName name="TABLE_ASSUMPTION_SET_1" localSheetId="103">'Table B_06 (621)'!$B$21</definedName>
    <definedName name="TABLE_ASSUMPTION_SET_1" localSheetId="107">'Table B_15 (625)'!$B$21</definedName>
    <definedName name="TABLE_ASSUMPTION_SET_1" localSheetId="89">'Table B_88 (607)'!$B$21</definedName>
    <definedName name="TABLE_ASSUMPTION_SET_1" localSheetId="74">'Table B-AP (407)'!$B$21</definedName>
    <definedName name="TABLE_ASSUMPTION_SET_1" localSheetId="72">'Table C (405)'!$B$21</definedName>
    <definedName name="TABLE_ASSUMPTION_SET_1" localSheetId="109">'Table C (703)'!$B$21</definedName>
    <definedName name="TABLE_ASSUMPTION_SET_1" localSheetId="104">'Table C_06 (622)'!$B$21</definedName>
    <definedName name="TABLE_ASSUMPTION_SET_1" localSheetId="108">'Table C_15 (626)'!$B$21</definedName>
    <definedName name="TABLE_ASSUMPTION_SET_1" localSheetId="90">'Table C_88 (608)'!$B$21</definedName>
    <definedName name="TABLE_ASSUMPTION_SET_1" localSheetId="105">'Table D_06 (623)'!$B$21</definedName>
    <definedName name="TABLE_ASSUMPTION_SET_1" localSheetId="8">'Table D1 (203)'!$B$21</definedName>
    <definedName name="TABLE_ASSUMPTION_SET_1" localSheetId="97">'Table D1_88 (615)'!$B$21</definedName>
    <definedName name="TABLE_ASSUMPTION_SET_1" localSheetId="9">'Table D2 (204)'!$B$21</definedName>
    <definedName name="TABLE_ASSUMPTION_SET_1" localSheetId="98">'Table D2_88 (616)'!$B$21</definedName>
    <definedName name="TABLE_ASSUMPTION_SET_1" localSheetId="106">'Table E_06 (624)'!$B$21</definedName>
    <definedName name="TABLE_ASSUMPTION_SET_1" localSheetId="99">'Table E1_88 (617)'!$B$21</definedName>
    <definedName name="TABLE_ASSUMPTION_SET_1" localSheetId="100">'Table E2_88 (618)'!$B$21</definedName>
    <definedName name="TABLE_ASSUMPTION_SET_1" localSheetId="93">'Table F_06 (611)'!$B$21</definedName>
    <definedName name="TABLE_ASSUMPTION_SET_1" localSheetId="95">'Table F_15 (613)'!$B$21</definedName>
    <definedName name="TABLE_ASSUMPTION_SET_1" localSheetId="11">'Table F1 (205C)'!$B$21</definedName>
    <definedName name="TABLE_ASSUMPTION_SET_1" localSheetId="101">'Table F1_88 (619)'!$B$21</definedName>
    <definedName name="TABLE_ASSUMPTION_SET_1" localSheetId="102">'Table F2_88 (620)'!$B$21</definedName>
    <definedName name="TABLE_ASSUMPTION_SET_1" localSheetId="94">'Table G_06 (612)'!$B$21</definedName>
    <definedName name="TABLE_ASSUMPTION_SET_1" localSheetId="96">'Table G_15 (614)'!$B$21</definedName>
    <definedName name="TABLE_ASSUMPTION_SET_1" localSheetId="91">'Table G_88 (609)'!$B$21</definedName>
    <definedName name="TABLE_ASSUMPTION_SET_1" localSheetId="32">'Table G1 (301)'!$B$21</definedName>
    <definedName name="TABLE_ASSUMPTION_SET_1" localSheetId="36">'Table G1_06 (305)'!$B$21</definedName>
    <definedName name="TABLE_ASSUMPTION_SET_1" localSheetId="40">'Table G1_15 (309)'!$B$21</definedName>
    <definedName name="TABLE_ASSUMPTION_SET_1" localSheetId="33">'Table G2 (302)'!$B$21</definedName>
    <definedName name="TABLE_ASSUMPTION_SET_1" localSheetId="37">'Table G2_06 (306)'!$B$21</definedName>
    <definedName name="TABLE_ASSUMPTION_SET_1" localSheetId="41">'Table G2_15 (310)'!$B$21</definedName>
    <definedName name="TABLE_ASSUMPTION_SET_1" localSheetId="92">'Table H_88 (610)'!$B$21</definedName>
    <definedName name="TABLE_ASSUMPTION_SET_1" localSheetId="34">'Table H1 (303)'!$B$21</definedName>
    <definedName name="TABLE_ASSUMPTION_SET_1" localSheetId="38">'Table H1_06 (307)'!$B$21</definedName>
    <definedName name="TABLE_ASSUMPTION_SET_1" localSheetId="42">'Table H1_15 (311)'!$B$21</definedName>
    <definedName name="TABLE_ASSUMPTION_SET_1" localSheetId="35">'Table H2 (304)'!$B$21</definedName>
    <definedName name="TABLE_ASSUMPTION_SET_1" localSheetId="39">'Table H2_06 (308)'!$B$21</definedName>
    <definedName name="TABLE_ASSUMPTION_SET_1" localSheetId="43">'Table H2_15 (312)'!$B$21</definedName>
    <definedName name="TABLE_ASSUMPTION_SET_1" localSheetId="78">'Table in Appendix (504)'!$B$21</definedName>
    <definedName name="TABLE_ASSUMPTION_SET_1" localSheetId="44">'Table K (313)'!$B$21</definedName>
    <definedName name="TABLE_ASSUMPTION_SET_1" localSheetId="45">'Table K_06 (314)'!$B$21</definedName>
    <definedName name="TABLE_ASSUMPTION_SET_1" localSheetId="46">'Table K_15_65 (315)'!$B$21</definedName>
    <definedName name="TABLE_ASSUMPTION_SET_1" localSheetId="47">'Table K_15_66 (316)'!$B$21</definedName>
    <definedName name="TABLE_ASSUMPTION_SET_1" localSheetId="48">'Table K_15_67 (317)'!$B$21</definedName>
    <definedName name="TABLE_ASSUMPTION_SET_1" localSheetId="49">'Table K_15_68 (318)'!$B$21</definedName>
    <definedName name="TABLE_ASSUMPTION_SET_1" localSheetId="31">'Table M (229)'!$B$21</definedName>
    <definedName name="TABLE_ASSUMPTION_SET_1" localSheetId="50">'Table M (319)'!$B$21</definedName>
    <definedName name="TABLE_ASSUMPTION_SET_1" localSheetId="51">'Table N (320)'!$B$21</definedName>
    <definedName name="TABLE_ASSUMPTION_SET_1" localSheetId="5">'Table NA1 (201)'!$B$21</definedName>
    <definedName name="TABLE_ASSUMPTION_SET_1" localSheetId="13">'Table NA1_06 (207)'!$B$21</definedName>
    <definedName name="TABLE_ASSUMPTION_SET_1" localSheetId="18">'Table NA1_15_65 (212)'!$B$21</definedName>
    <definedName name="TABLE_ASSUMPTION_SET_1" localSheetId="19">'Table NA1_15_66 (213)'!$B$21</definedName>
    <definedName name="TABLE_ASSUMPTION_SET_1" localSheetId="20">'Table NA1_15_67 (214)'!$B$21</definedName>
    <definedName name="TABLE_ASSUMPTION_SET_1" localSheetId="21">'Table NA1_15_68 (215)'!$B$21</definedName>
    <definedName name="TABLE_ASSUMPTION_SET_1" localSheetId="7">'Table NA2 (202)'!$B$21</definedName>
    <definedName name="TABLE_ASSUMPTION_SET_1" localSheetId="14">'Table NA2_06 (208)'!$B$21</definedName>
    <definedName name="TABLE_ASSUMPTION_SET_1" localSheetId="22">'Table NA2_15_65 (216)'!$B$21</definedName>
    <definedName name="TABLE_ASSUMPTION_SET_1" localSheetId="23">'Table NA2_15_66 (217)'!$B$21</definedName>
    <definedName name="TABLE_ASSUMPTION_SET_1" localSheetId="24">'Table NA2_15_67 (218)'!$B$21</definedName>
    <definedName name="TABLE_ASSUMPTION_SET_1" localSheetId="25">'Table NA2_15_68 (219)'!$B$21</definedName>
    <definedName name="TABLE_ASSUMPTION_SET_1" localSheetId="15">'Table NA3_06 (209)'!$B$21</definedName>
    <definedName name="TABLE_ASSUMPTION_SET_1" localSheetId="10">'Table NF1 (205)'!$B$21</definedName>
    <definedName name="TABLE_ASSUMPTION_SET_1" localSheetId="16">'Table NF1_06 (210)'!$B$21</definedName>
    <definedName name="TABLE_ASSUMPTION_SET_1" localSheetId="26">'Table NF1_15 (220)'!$B$21</definedName>
    <definedName name="TABLE_ASSUMPTION_SET_1" localSheetId="12">'Table NF2 (206)'!$B$21</definedName>
    <definedName name="TABLE_ASSUMPTION_SET_1" localSheetId="17">'Table NF2_06 (211)'!$B$21</definedName>
    <definedName name="TABLE_ASSUMPTION_SET_1" localSheetId="27">'Table NF2_15 (221)'!$B$21</definedName>
    <definedName name="TABLE_ASSUMPTION_SET_1" localSheetId="52">'Table P (321)'!$B$21</definedName>
    <definedName name="TABLE_ASSUMPTION_SET_1" localSheetId="66">'Table Q_15 (335)'!$B$21</definedName>
    <definedName name="TABLE_ASSUMPTION_SET_1" localSheetId="53">'Table Q1 (322)'!$B$21</definedName>
    <definedName name="TABLE_ASSUMPTION_SET_1" localSheetId="62">'Table Q1_06 (331)'!$B$21</definedName>
    <definedName name="TABLE_ASSUMPTION_SET_1" localSheetId="54">'Table Q2 (323)'!$B$21</definedName>
    <definedName name="TABLE_ASSUMPTION_SET_1" localSheetId="63">'Table Q2_06 (332)'!$B$21</definedName>
    <definedName name="TABLE_ASSUMPTION_SET_1" localSheetId="55">'Table R (324)'!$B$21</definedName>
    <definedName name="TABLE_ASSUMPTION_SET_1" localSheetId="67">'Table R_15 (336)'!$B$21</definedName>
    <definedName name="TABLE_ASSUMPTION_SET_1" localSheetId="64">'Table R1_06 (333)'!$B$21</definedName>
    <definedName name="TABLE_ASSUMPTION_SET_1" localSheetId="65">'Table R2_06 (334)'!$B$21</definedName>
    <definedName name="TABLE_ASSUMPTION_SET_1" localSheetId="56">'Table S1 (325)'!$B$21</definedName>
    <definedName name="TABLE_ASSUMPTION_SET_1" localSheetId="57">'Table S2 (326)'!$B$21</definedName>
    <definedName name="TABLE_ASSUMPTION_SET_1" localSheetId="73">'Table S-AP (406)'!$B$21</definedName>
    <definedName name="TABLE_ASSUMPTION_SET_1" localSheetId="58">'Table T1 (327)'!$B$21</definedName>
    <definedName name="TABLE_ASSUMPTION_SET_1" localSheetId="59">'Table T2 (328)'!$B$21</definedName>
    <definedName name="TABLE_ASSUMPTION_SET_1" localSheetId="29">'Table TVIN_15F (227)'!$B$21</definedName>
    <definedName name="TABLE_ASSUMPTION_SET_1" localSheetId="30">'Table TVIN_15GMP (228)'!$B$21</definedName>
    <definedName name="TABLE_ASSUMPTION_SET_1" localSheetId="28">'Table TVIN_15M (226)'!$B$21</definedName>
    <definedName name="TABLE_ASSUMPTION_SET_1" localSheetId="60">'Table U1 (329)'!$B$21</definedName>
    <definedName name="TABLE_ASSUMPTION_SET_1" localSheetId="61">'Table U2 (330)'!$B$21</definedName>
    <definedName name="TABLE_ASSUMPTION_SET_1" localSheetId="112">'x-template'!$B$21</definedName>
    <definedName name="TABLE_CLIENT_1" localSheetId="75">'Table 1 (501)'!$B$7</definedName>
    <definedName name="TABLE_CLIENT_1" localSheetId="79">'Table 1 (505)'!$B$7</definedName>
    <definedName name="TABLE_CLIENT_1" localSheetId="110">'Table 1 (801)'!$B$7</definedName>
    <definedName name="TABLE_CLIENT_1" localSheetId="76">'Table 2 (502)'!$B$7</definedName>
    <definedName name="TABLE_CLIENT_1" localSheetId="80">'Table 2 (506)'!$B$7</definedName>
    <definedName name="TABLE_CLIENT_1" localSheetId="111">'Table 2 (802)'!$B$7</definedName>
    <definedName name="TABLE_CLIENT_1" localSheetId="77">'Table 3 (503)'!$B$7</definedName>
    <definedName name="TABLE_CLIENT_1" localSheetId="81">'Table 3 (507)'!$B$7</definedName>
    <definedName name="TABLE_CLIENT_1" localSheetId="82">'Table 4 (508)'!$B$7</definedName>
    <definedName name="TABLE_CLIENT_1" localSheetId="68">'Table A (401)'!$B$7</definedName>
    <definedName name="TABLE_CLIENT_1" localSheetId="70">'Table A (403)'!$B$7</definedName>
    <definedName name="TABLE_CLIENT_1" localSheetId="84">'Table A_06 (602)'!$B$7</definedName>
    <definedName name="TABLE_CLIENT_1" localSheetId="85">'Table A_15_65 (603)'!$B$7</definedName>
    <definedName name="TABLE_CLIENT_1" localSheetId="86">'Table A_15_66 (604)'!$B$7</definedName>
    <definedName name="TABLE_CLIENT_1" localSheetId="87">'Table A_15_67 (605)'!$B$7</definedName>
    <definedName name="TABLE_CLIENT_1" localSheetId="88">'Table A_15_68 (606)'!$B$7</definedName>
    <definedName name="TABLE_CLIENT_1" localSheetId="83">'Table A_88 (601)'!$B$7</definedName>
    <definedName name="TABLE_CLIENT_1" localSheetId="6">'Table A1 (201C)'!$B$7</definedName>
    <definedName name="TABLE_CLIENT_1" localSheetId="69">'Table B (402)'!$B$7</definedName>
    <definedName name="TABLE_CLIENT_1" localSheetId="71">'Table B (404)'!$B$7</definedName>
    <definedName name="TABLE_CLIENT_1" localSheetId="103">'Table B_06 (621)'!$B$7</definedName>
    <definedName name="TABLE_CLIENT_1" localSheetId="107">'Table B_15 (625)'!$B$7</definedName>
    <definedName name="TABLE_CLIENT_1" localSheetId="89">'Table B_88 (607)'!$B$7</definedName>
    <definedName name="TABLE_CLIENT_1" localSheetId="74">'Table B-AP (407)'!$B$7</definedName>
    <definedName name="TABLE_CLIENT_1" localSheetId="72">'Table C (405)'!$B$7</definedName>
    <definedName name="TABLE_CLIENT_1" localSheetId="109">'Table C (703)'!$B$7</definedName>
    <definedName name="TABLE_CLIENT_1" localSheetId="104">'Table C_06 (622)'!$B$7</definedName>
    <definedName name="TABLE_CLIENT_1" localSheetId="108">'Table C_15 (626)'!$B$7</definedName>
    <definedName name="TABLE_CLIENT_1" localSheetId="90">'Table C_88 (608)'!$B$7</definedName>
    <definedName name="TABLE_CLIENT_1" localSheetId="105">'Table D_06 (623)'!$B$7</definedName>
    <definedName name="TABLE_CLIENT_1" localSheetId="8">'Table D1 (203)'!$B$7</definedName>
    <definedName name="TABLE_CLIENT_1" localSheetId="97">'Table D1_88 (615)'!$B$7</definedName>
    <definedName name="TABLE_CLIENT_1" localSheetId="9">'Table D2 (204)'!$B$7</definedName>
    <definedName name="TABLE_CLIENT_1" localSheetId="98">'Table D2_88 (616)'!$B$7</definedName>
    <definedName name="TABLE_CLIENT_1" localSheetId="106">'Table E_06 (624)'!$B$7</definedName>
    <definedName name="TABLE_CLIENT_1" localSheetId="99">'Table E1_88 (617)'!$B$7</definedName>
    <definedName name="TABLE_CLIENT_1" localSheetId="100">'Table E2_88 (618)'!$B$7</definedName>
    <definedName name="TABLE_CLIENT_1" localSheetId="93">'Table F_06 (611)'!$B$7</definedName>
    <definedName name="TABLE_CLIENT_1" localSheetId="95">'Table F_15 (613)'!$B$7</definedName>
    <definedName name="TABLE_CLIENT_1" localSheetId="11">'Table F1 (205C)'!$B$7</definedName>
    <definedName name="TABLE_CLIENT_1" localSheetId="101">'Table F1_88 (619)'!$B$7</definedName>
    <definedName name="TABLE_CLIENT_1" localSheetId="102">'Table F2_88 (620)'!$B$7</definedName>
    <definedName name="TABLE_CLIENT_1" localSheetId="94">'Table G_06 (612)'!$B$7</definedName>
    <definedName name="TABLE_CLIENT_1" localSheetId="96">'Table G_15 (614)'!$B$7</definedName>
    <definedName name="TABLE_CLIENT_1" localSheetId="91">'Table G_88 (609)'!$B$7</definedName>
    <definedName name="TABLE_CLIENT_1" localSheetId="32">'Table G1 (301)'!$B$7</definedName>
    <definedName name="TABLE_CLIENT_1" localSheetId="36">'Table G1_06 (305)'!$B$7</definedName>
    <definedName name="TABLE_CLIENT_1" localSheetId="40">'Table G1_15 (309)'!$B$7</definedName>
    <definedName name="TABLE_CLIENT_1" localSheetId="33">'Table G2 (302)'!$B$7</definedName>
    <definedName name="TABLE_CLIENT_1" localSheetId="37">'Table G2_06 (306)'!$B$7</definedName>
    <definedName name="TABLE_CLIENT_1" localSheetId="41">'Table G2_15 (310)'!$B$7</definedName>
    <definedName name="TABLE_CLIENT_1" localSheetId="92">'Table H_88 (610)'!$B$7</definedName>
    <definedName name="TABLE_CLIENT_1" localSheetId="34">'Table H1 (303)'!$B$7</definedName>
    <definedName name="TABLE_CLIENT_1" localSheetId="38">'Table H1_06 (307)'!$B$7</definedName>
    <definedName name="TABLE_CLIENT_1" localSheetId="42">'Table H1_15 (311)'!$B$7</definedName>
    <definedName name="TABLE_CLIENT_1" localSheetId="35">'Table H2 (304)'!$B$7</definedName>
    <definedName name="TABLE_CLIENT_1" localSheetId="39">'Table H2_06 (308)'!$B$7</definedName>
    <definedName name="TABLE_CLIENT_1" localSheetId="43">'Table H2_15 (312)'!$B$7</definedName>
    <definedName name="TABLE_CLIENT_1" localSheetId="78">'Table in Appendix (504)'!$B$7</definedName>
    <definedName name="TABLE_CLIENT_1" localSheetId="44">'Table K (313)'!$B$7</definedName>
    <definedName name="TABLE_CLIENT_1" localSheetId="45">'Table K_06 (314)'!$B$7</definedName>
    <definedName name="TABLE_CLIENT_1" localSheetId="46">'Table K_15_65 (315)'!$B$7</definedName>
    <definedName name="TABLE_CLIENT_1" localSheetId="47">'Table K_15_66 (316)'!$B$7</definedName>
    <definedName name="TABLE_CLIENT_1" localSheetId="48">'Table K_15_67 (317)'!$B$7</definedName>
    <definedName name="TABLE_CLIENT_1" localSheetId="49">'Table K_15_68 (318)'!$B$7</definedName>
    <definedName name="TABLE_CLIENT_1" localSheetId="31">'Table M (229)'!$B$7</definedName>
    <definedName name="TABLE_CLIENT_1" localSheetId="50">'Table M (319)'!$B$7</definedName>
    <definedName name="TABLE_CLIENT_1" localSheetId="51">'Table N (320)'!$B$7</definedName>
    <definedName name="TABLE_CLIENT_1" localSheetId="5">'Table NA1 (201)'!$B$7</definedName>
    <definedName name="TABLE_CLIENT_1" localSheetId="13">'Table NA1_06 (207)'!$B$7</definedName>
    <definedName name="TABLE_CLIENT_1" localSheetId="18">'Table NA1_15_65 (212)'!$B$7</definedName>
    <definedName name="TABLE_CLIENT_1" localSheetId="19">'Table NA1_15_66 (213)'!$B$7</definedName>
    <definedName name="TABLE_CLIENT_1" localSheetId="20">'Table NA1_15_67 (214)'!$B$7</definedName>
    <definedName name="TABLE_CLIENT_1" localSheetId="21">'Table NA1_15_68 (215)'!$B$7</definedName>
    <definedName name="TABLE_CLIENT_1" localSheetId="7">'Table NA2 (202)'!$B$7</definedName>
    <definedName name="TABLE_CLIENT_1" localSheetId="14">'Table NA2_06 (208)'!$B$7</definedName>
    <definedName name="TABLE_CLIENT_1" localSheetId="22">'Table NA2_15_65 (216)'!$B$7</definedName>
    <definedName name="TABLE_CLIENT_1" localSheetId="23">'Table NA2_15_66 (217)'!$B$7</definedName>
    <definedName name="TABLE_CLIENT_1" localSheetId="24">'Table NA2_15_67 (218)'!$B$7</definedName>
    <definedName name="TABLE_CLIENT_1" localSheetId="25">'Table NA2_15_68 (219)'!$B$7</definedName>
    <definedName name="TABLE_CLIENT_1" localSheetId="15">'Table NA3_06 (209)'!$B$7</definedName>
    <definedName name="TABLE_CLIENT_1" localSheetId="10">'Table NF1 (205)'!$B$7</definedName>
    <definedName name="TABLE_CLIENT_1" localSheetId="16">'Table NF1_06 (210)'!$B$7</definedName>
    <definedName name="TABLE_CLIENT_1" localSheetId="26">'Table NF1_15 (220)'!$B$7</definedName>
    <definedName name="TABLE_CLIENT_1" localSheetId="12">'Table NF2 (206)'!$B$7</definedName>
    <definedName name="TABLE_CLIENT_1" localSheetId="17">'Table NF2_06 (211)'!$B$7</definedName>
    <definedName name="TABLE_CLIENT_1" localSheetId="27">'Table NF2_15 (221)'!$B$7</definedName>
    <definedName name="TABLE_CLIENT_1" localSheetId="52">'Table P (321)'!$B$7</definedName>
    <definedName name="TABLE_CLIENT_1" localSheetId="66">'Table Q_15 (335)'!$B$7</definedName>
    <definedName name="TABLE_CLIENT_1" localSheetId="53">'Table Q1 (322)'!$B$7</definedName>
    <definedName name="TABLE_CLIENT_1" localSheetId="62">'Table Q1_06 (331)'!$B$7</definedName>
    <definedName name="TABLE_CLIENT_1" localSheetId="54">'Table Q2 (323)'!$B$7</definedName>
    <definedName name="TABLE_CLIENT_1" localSheetId="63">'Table Q2_06 (332)'!$B$7</definedName>
    <definedName name="TABLE_CLIENT_1" localSheetId="55">'Table R (324)'!$B$7</definedName>
    <definedName name="TABLE_CLIENT_1" localSheetId="67">'Table R_15 (336)'!$B$7</definedName>
    <definedName name="TABLE_CLIENT_1" localSheetId="64">'Table R1_06 (333)'!$B$7</definedName>
    <definedName name="TABLE_CLIENT_1" localSheetId="65">'Table R2_06 (334)'!$B$7</definedName>
    <definedName name="TABLE_CLIENT_1" localSheetId="56">'Table S1 (325)'!$B$7</definedName>
    <definedName name="TABLE_CLIENT_1" localSheetId="57">'Table S2 (326)'!$B$7</definedName>
    <definedName name="TABLE_CLIENT_1" localSheetId="73">'Table S-AP (406)'!$B$7</definedName>
    <definedName name="TABLE_CLIENT_1" localSheetId="58">'Table T1 (327)'!$B$7</definedName>
    <definedName name="TABLE_CLIENT_1" localSheetId="59">'Table T2 (328)'!$B$7</definedName>
    <definedName name="TABLE_CLIENT_1" localSheetId="29">'Table TVIN_15F (227)'!$B$7</definedName>
    <definedName name="TABLE_CLIENT_1" localSheetId="30">'Table TVIN_15GMP (228)'!$B$7</definedName>
    <definedName name="TABLE_CLIENT_1" localSheetId="28">'Table TVIN_15M (226)'!$B$7</definedName>
    <definedName name="TABLE_CLIENT_1" localSheetId="60">'Table U1 (329)'!$B$7</definedName>
    <definedName name="TABLE_CLIENT_1" localSheetId="61">'Table U2 (330)'!$B$7</definedName>
    <definedName name="TABLE_CLIENT_1" localSheetId="112">'x-template'!$B$7</definedName>
    <definedName name="TABLE_DATE_IMPLEMENTED_1" localSheetId="75">'Table 1 (501)'!$B$19</definedName>
    <definedName name="TABLE_DATE_IMPLEMENTED_1" localSheetId="79">'Table 1 (505)'!$B$19</definedName>
    <definedName name="TABLE_DATE_IMPLEMENTED_1" localSheetId="110">'Table 1 (801)'!$B$19</definedName>
    <definedName name="TABLE_DATE_IMPLEMENTED_1" localSheetId="76">'Table 2 (502)'!$B$19</definedName>
    <definedName name="TABLE_DATE_IMPLEMENTED_1" localSheetId="80">'Table 2 (506)'!$B$19</definedName>
    <definedName name="TABLE_DATE_IMPLEMENTED_1" localSheetId="111">'Table 2 (802)'!$B$19</definedName>
    <definedName name="TABLE_DATE_IMPLEMENTED_1" localSheetId="77">'Table 3 (503)'!$B$19</definedName>
    <definedName name="TABLE_DATE_IMPLEMENTED_1" localSheetId="81">'Table 3 (507)'!$B$19</definedName>
    <definedName name="TABLE_DATE_IMPLEMENTED_1" localSheetId="82">'Table 4 (508)'!$B$19</definedName>
    <definedName name="TABLE_DATE_IMPLEMENTED_1" localSheetId="68">'Table A (401)'!$B$19</definedName>
    <definedName name="TABLE_DATE_IMPLEMENTED_1" localSheetId="70">'Table A (403)'!$B$19</definedName>
    <definedName name="TABLE_DATE_IMPLEMENTED_1" localSheetId="84">'Table A_06 (602)'!$B$19</definedName>
    <definedName name="TABLE_DATE_IMPLEMENTED_1" localSheetId="85">'Table A_15_65 (603)'!$B$19</definedName>
    <definedName name="TABLE_DATE_IMPLEMENTED_1" localSheetId="86">'Table A_15_66 (604)'!$B$19</definedName>
    <definedName name="TABLE_DATE_IMPLEMENTED_1" localSheetId="87">'Table A_15_67 (605)'!$B$19</definedName>
    <definedName name="TABLE_DATE_IMPLEMENTED_1" localSheetId="88">'Table A_15_68 (606)'!$B$19</definedName>
    <definedName name="TABLE_DATE_IMPLEMENTED_1" localSheetId="83">'Table A_88 (601)'!$B$19</definedName>
    <definedName name="TABLE_DATE_IMPLEMENTED_1" localSheetId="6">'Table A1 (201C)'!$B$19</definedName>
    <definedName name="TABLE_DATE_IMPLEMENTED_1" localSheetId="69">'Table B (402)'!$B$19</definedName>
    <definedName name="TABLE_DATE_IMPLEMENTED_1" localSheetId="71">'Table B (404)'!$B$19</definedName>
    <definedName name="TABLE_DATE_IMPLEMENTED_1" localSheetId="103">'Table B_06 (621)'!$B$19</definedName>
    <definedName name="TABLE_DATE_IMPLEMENTED_1" localSheetId="107">'Table B_15 (625)'!$B$19</definedName>
    <definedName name="TABLE_DATE_IMPLEMENTED_1" localSheetId="89">'Table B_88 (607)'!$B$19</definedName>
    <definedName name="TABLE_DATE_IMPLEMENTED_1" localSheetId="74">'Table B-AP (407)'!$B$19</definedName>
    <definedName name="TABLE_DATE_IMPLEMENTED_1" localSheetId="72">'Table C (405)'!$B$19</definedName>
    <definedName name="TABLE_DATE_IMPLEMENTED_1" localSheetId="109">'Table C (703)'!$B$19</definedName>
    <definedName name="TABLE_DATE_IMPLEMENTED_1" localSheetId="104">'Table C_06 (622)'!$B$19</definedName>
    <definedName name="TABLE_DATE_IMPLEMENTED_1" localSheetId="108">'Table C_15 (626)'!$B$19</definedName>
    <definedName name="TABLE_DATE_IMPLEMENTED_1" localSheetId="90">'Table C_88 (608)'!$B$19</definedName>
    <definedName name="TABLE_DATE_IMPLEMENTED_1" localSheetId="105">'Table D_06 (623)'!$B$19</definedName>
    <definedName name="TABLE_DATE_IMPLEMENTED_1" localSheetId="8">'Table D1 (203)'!$B$19</definedName>
    <definedName name="TABLE_DATE_IMPLEMENTED_1" localSheetId="97">'Table D1_88 (615)'!$B$19</definedName>
    <definedName name="TABLE_DATE_IMPLEMENTED_1" localSheetId="9">'Table D2 (204)'!$B$19</definedName>
    <definedName name="TABLE_DATE_IMPLEMENTED_1" localSheetId="98">'Table D2_88 (616)'!$B$19</definedName>
    <definedName name="TABLE_DATE_IMPLEMENTED_1" localSheetId="106">'Table E_06 (624)'!$B$19</definedName>
    <definedName name="TABLE_DATE_IMPLEMENTED_1" localSheetId="99">'Table E1_88 (617)'!$B$19</definedName>
    <definedName name="TABLE_DATE_IMPLEMENTED_1" localSheetId="100">'Table E2_88 (618)'!$B$19</definedName>
    <definedName name="TABLE_DATE_IMPLEMENTED_1" localSheetId="93">'Table F_06 (611)'!$B$19</definedName>
    <definedName name="TABLE_DATE_IMPLEMENTED_1" localSheetId="95">'Table F_15 (613)'!$B$19</definedName>
    <definedName name="TABLE_DATE_IMPLEMENTED_1" localSheetId="11">'Table F1 (205C)'!$B$19</definedName>
    <definedName name="TABLE_DATE_IMPLEMENTED_1" localSheetId="101">'Table F1_88 (619)'!$B$19</definedName>
    <definedName name="TABLE_DATE_IMPLEMENTED_1" localSheetId="102">'Table F2_88 (620)'!$B$19</definedName>
    <definedName name="TABLE_DATE_IMPLEMENTED_1" localSheetId="94">'Table G_06 (612)'!$B$19</definedName>
    <definedName name="TABLE_DATE_IMPLEMENTED_1" localSheetId="96">'Table G_15 (614)'!$B$19</definedName>
    <definedName name="TABLE_DATE_IMPLEMENTED_1" localSheetId="91">'Table G_88 (609)'!$B$19</definedName>
    <definedName name="TABLE_DATE_IMPLEMENTED_1" localSheetId="32">'Table G1 (301)'!$B$19</definedName>
    <definedName name="TABLE_DATE_IMPLEMENTED_1" localSheetId="36">'Table G1_06 (305)'!$B$19</definedName>
    <definedName name="TABLE_DATE_IMPLEMENTED_1" localSheetId="40">'Table G1_15 (309)'!$B$19</definedName>
    <definedName name="TABLE_DATE_IMPLEMENTED_1" localSheetId="33">'Table G2 (302)'!$B$19</definedName>
    <definedName name="TABLE_DATE_IMPLEMENTED_1" localSheetId="37">'Table G2_06 (306)'!$B$19</definedName>
    <definedName name="TABLE_DATE_IMPLEMENTED_1" localSheetId="41">'Table G2_15 (310)'!$B$19</definedName>
    <definedName name="TABLE_DATE_IMPLEMENTED_1" localSheetId="92">'Table H_88 (610)'!$B$19</definedName>
    <definedName name="TABLE_DATE_IMPLEMENTED_1" localSheetId="34">'Table H1 (303)'!$B$19</definedName>
    <definedName name="TABLE_DATE_IMPLEMENTED_1" localSheetId="38">'Table H1_06 (307)'!$B$19</definedName>
    <definedName name="TABLE_DATE_IMPLEMENTED_1" localSheetId="42">'Table H1_15 (311)'!$B$19</definedName>
    <definedName name="TABLE_DATE_IMPLEMENTED_1" localSheetId="35">'Table H2 (304)'!$B$19</definedName>
    <definedName name="TABLE_DATE_IMPLEMENTED_1" localSheetId="39">'Table H2_06 (308)'!$B$19</definedName>
    <definedName name="TABLE_DATE_IMPLEMENTED_1" localSheetId="43">'Table H2_15 (312)'!$B$19</definedName>
    <definedName name="TABLE_DATE_IMPLEMENTED_1" localSheetId="78">'Table in Appendix (504)'!$B$19</definedName>
    <definedName name="TABLE_DATE_IMPLEMENTED_1" localSheetId="44">'Table K (313)'!$B$19</definedName>
    <definedName name="TABLE_DATE_IMPLEMENTED_1" localSheetId="45">'Table K_06 (314)'!$B$19</definedName>
    <definedName name="TABLE_DATE_IMPLEMENTED_1" localSheetId="46">'Table K_15_65 (315)'!$B$19</definedName>
    <definedName name="TABLE_DATE_IMPLEMENTED_1" localSheetId="47">'Table K_15_66 (316)'!$B$19</definedName>
    <definedName name="TABLE_DATE_IMPLEMENTED_1" localSheetId="48">'Table K_15_67 (317)'!$B$19</definedName>
    <definedName name="TABLE_DATE_IMPLEMENTED_1" localSheetId="49">'Table K_15_68 (318)'!$B$19</definedName>
    <definedName name="TABLE_DATE_IMPLEMENTED_1" localSheetId="31">'Table M (229)'!$B$19</definedName>
    <definedName name="TABLE_DATE_IMPLEMENTED_1" localSheetId="50">'Table M (319)'!$B$19</definedName>
    <definedName name="TABLE_DATE_IMPLEMENTED_1" localSheetId="51">'Table N (320)'!$B$19</definedName>
    <definedName name="TABLE_DATE_IMPLEMENTED_1" localSheetId="5">'Table NA1 (201)'!$B$19</definedName>
    <definedName name="TABLE_DATE_IMPLEMENTED_1" localSheetId="13">'Table NA1_06 (207)'!$B$19</definedName>
    <definedName name="TABLE_DATE_IMPLEMENTED_1" localSheetId="18">'Table NA1_15_65 (212)'!$B$19</definedName>
    <definedName name="TABLE_DATE_IMPLEMENTED_1" localSheetId="19">'Table NA1_15_66 (213)'!$B$19</definedName>
    <definedName name="TABLE_DATE_IMPLEMENTED_1" localSheetId="20">'Table NA1_15_67 (214)'!$B$19</definedName>
    <definedName name="TABLE_DATE_IMPLEMENTED_1" localSheetId="21">'Table NA1_15_68 (215)'!$B$19</definedName>
    <definedName name="TABLE_DATE_IMPLEMENTED_1" localSheetId="7">'Table NA2 (202)'!$B$19</definedName>
    <definedName name="TABLE_DATE_IMPLEMENTED_1" localSheetId="14">'Table NA2_06 (208)'!$B$19</definedName>
    <definedName name="TABLE_DATE_IMPLEMENTED_1" localSheetId="22">'Table NA2_15_65 (216)'!$B$19</definedName>
    <definedName name="TABLE_DATE_IMPLEMENTED_1" localSheetId="23">'Table NA2_15_66 (217)'!$B$19</definedName>
    <definedName name="TABLE_DATE_IMPLEMENTED_1" localSheetId="24">'Table NA2_15_67 (218)'!$B$19</definedName>
    <definedName name="TABLE_DATE_IMPLEMENTED_1" localSheetId="25">'Table NA2_15_68 (219)'!$B$19</definedName>
    <definedName name="TABLE_DATE_IMPLEMENTED_1" localSheetId="15">'Table NA3_06 (209)'!$B$19</definedName>
    <definedName name="TABLE_DATE_IMPLEMENTED_1" localSheetId="10">'Table NF1 (205)'!$B$19</definedName>
    <definedName name="TABLE_DATE_IMPLEMENTED_1" localSheetId="16">'Table NF1_06 (210)'!$B$19</definedName>
    <definedName name="TABLE_DATE_IMPLEMENTED_1" localSheetId="26">'Table NF1_15 (220)'!$B$19</definedName>
    <definedName name="TABLE_DATE_IMPLEMENTED_1" localSheetId="12">'Table NF2 (206)'!$B$19</definedName>
    <definedName name="TABLE_DATE_IMPLEMENTED_1" localSheetId="17">'Table NF2_06 (211)'!$B$19</definedName>
    <definedName name="TABLE_DATE_IMPLEMENTED_1" localSheetId="27">'Table NF2_15 (221)'!$B$19</definedName>
    <definedName name="TABLE_DATE_IMPLEMENTED_1" localSheetId="52">'Table P (321)'!$B$19</definedName>
    <definedName name="TABLE_DATE_IMPLEMENTED_1" localSheetId="66">'Table Q_15 (335)'!$B$19</definedName>
    <definedName name="TABLE_DATE_IMPLEMENTED_1" localSheetId="53">'Table Q1 (322)'!$B$19</definedName>
    <definedName name="TABLE_DATE_IMPLEMENTED_1" localSheetId="62">'Table Q1_06 (331)'!$B$19</definedName>
    <definedName name="TABLE_DATE_IMPLEMENTED_1" localSheetId="54">'Table Q2 (323)'!$B$19</definedName>
    <definedName name="TABLE_DATE_IMPLEMENTED_1" localSheetId="63">'Table Q2_06 (332)'!$B$19</definedName>
    <definedName name="TABLE_DATE_IMPLEMENTED_1" localSheetId="55">'Table R (324)'!$B$19</definedName>
    <definedName name="TABLE_DATE_IMPLEMENTED_1" localSheetId="67">'Table R_15 (336)'!$B$19</definedName>
    <definedName name="TABLE_DATE_IMPLEMENTED_1" localSheetId="64">'Table R1_06 (333)'!$B$19</definedName>
    <definedName name="TABLE_DATE_IMPLEMENTED_1" localSheetId="65">'Table R2_06 (334)'!$B$19</definedName>
    <definedName name="TABLE_DATE_IMPLEMENTED_1" localSheetId="56">'Table S1 (325)'!$B$19</definedName>
    <definedName name="TABLE_DATE_IMPLEMENTED_1" localSheetId="57">'Table S2 (326)'!$B$19</definedName>
    <definedName name="TABLE_DATE_IMPLEMENTED_1" localSheetId="73">'Table S-AP (406)'!$B$19</definedName>
    <definedName name="TABLE_DATE_IMPLEMENTED_1" localSheetId="58">'Table T1 (327)'!$B$19</definedName>
    <definedName name="TABLE_DATE_IMPLEMENTED_1" localSheetId="59">'Table T2 (328)'!$B$19</definedName>
    <definedName name="TABLE_DATE_IMPLEMENTED_1" localSheetId="29">'Table TVIN_15F (227)'!$B$19</definedName>
    <definedName name="TABLE_DATE_IMPLEMENTED_1" localSheetId="30">'Table TVIN_15GMP (228)'!$B$19</definedName>
    <definedName name="TABLE_DATE_IMPLEMENTED_1" localSheetId="28">'Table TVIN_15M (226)'!$B$19</definedName>
    <definedName name="TABLE_DATE_IMPLEMENTED_1" localSheetId="60">'Table U1 (329)'!$B$19</definedName>
    <definedName name="TABLE_DATE_IMPLEMENTED_1" localSheetId="61">'Table U2 (330)'!$B$19</definedName>
    <definedName name="TABLE_DATE_IMPLEMENTED_1" localSheetId="112">'x-template'!$B$19</definedName>
    <definedName name="TABLE_DATE_ISSUED_1" localSheetId="75">'Table 1 (501)'!$B$18</definedName>
    <definedName name="TABLE_DATE_ISSUED_1" localSheetId="79">'Table 1 (505)'!$B$18</definedName>
    <definedName name="TABLE_DATE_ISSUED_1" localSheetId="110">'Table 1 (801)'!$B$18</definedName>
    <definedName name="TABLE_DATE_ISSUED_1" localSheetId="76">'Table 2 (502)'!$B$18</definedName>
    <definedName name="TABLE_DATE_ISSUED_1" localSheetId="80">'Table 2 (506)'!$B$18</definedName>
    <definedName name="TABLE_DATE_ISSUED_1" localSheetId="111">'Table 2 (802)'!$B$18</definedName>
    <definedName name="TABLE_DATE_ISSUED_1" localSheetId="77">'Table 3 (503)'!$B$18</definedName>
    <definedName name="TABLE_DATE_ISSUED_1" localSheetId="81">'Table 3 (507)'!$B$18</definedName>
    <definedName name="TABLE_DATE_ISSUED_1" localSheetId="82">'Table 4 (508)'!$B$18</definedName>
    <definedName name="TABLE_DATE_ISSUED_1" localSheetId="68">'Table A (401)'!$B$18</definedName>
    <definedName name="TABLE_DATE_ISSUED_1" localSheetId="70">'Table A (403)'!$B$18</definedName>
    <definedName name="TABLE_DATE_ISSUED_1" localSheetId="84">'Table A_06 (602)'!$B$18</definedName>
    <definedName name="TABLE_DATE_ISSUED_1" localSheetId="85">'Table A_15_65 (603)'!$B$18</definedName>
    <definedName name="TABLE_DATE_ISSUED_1" localSheetId="86">'Table A_15_66 (604)'!$B$18</definedName>
    <definedName name="TABLE_DATE_ISSUED_1" localSheetId="87">'Table A_15_67 (605)'!$B$18</definedName>
    <definedName name="TABLE_DATE_ISSUED_1" localSheetId="88">'Table A_15_68 (606)'!$B$18</definedName>
    <definedName name="TABLE_DATE_ISSUED_1" localSheetId="83">'Table A_88 (601)'!$B$18</definedName>
    <definedName name="TABLE_DATE_ISSUED_1" localSheetId="6">'Table A1 (201C)'!$B$18</definedName>
    <definedName name="TABLE_DATE_ISSUED_1" localSheetId="69">'Table B (402)'!$B$18</definedName>
    <definedName name="TABLE_DATE_ISSUED_1" localSheetId="71">'Table B (404)'!$B$18</definedName>
    <definedName name="TABLE_DATE_ISSUED_1" localSheetId="103">'Table B_06 (621)'!$B$18</definedName>
    <definedName name="TABLE_DATE_ISSUED_1" localSheetId="107">'Table B_15 (625)'!$B$18</definedName>
    <definedName name="TABLE_DATE_ISSUED_1" localSheetId="89">'Table B_88 (607)'!$B$18</definedName>
    <definedName name="TABLE_DATE_ISSUED_1" localSheetId="74">'Table B-AP (407)'!$B$18</definedName>
    <definedName name="TABLE_DATE_ISSUED_1" localSheetId="72">'Table C (405)'!$B$18</definedName>
    <definedName name="TABLE_DATE_ISSUED_1" localSheetId="109">'Table C (703)'!$B$18</definedName>
    <definedName name="TABLE_DATE_ISSUED_1" localSheetId="104">'Table C_06 (622)'!$B$18</definedName>
    <definedName name="TABLE_DATE_ISSUED_1" localSheetId="108">'Table C_15 (626)'!$B$18</definedName>
    <definedName name="TABLE_DATE_ISSUED_1" localSheetId="90">'Table C_88 (608)'!$B$18</definedName>
    <definedName name="TABLE_DATE_ISSUED_1" localSheetId="105">'Table D_06 (623)'!$B$18</definedName>
    <definedName name="TABLE_DATE_ISSUED_1" localSheetId="8">'Table D1 (203)'!$B$18</definedName>
    <definedName name="TABLE_DATE_ISSUED_1" localSheetId="97">'Table D1_88 (615)'!$B$18</definedName>
    <definedName name="TABLE_DATE_ISSUED_1" localSheetId="9">'Table D2 (204)'!$B$18</definedName>
    <definedName name="TABLE_DATE_ISSUED_1" localSheetId="98">'Table D2_88 (616)'!$B$18</definedName>
    <definedName name="TABLE_DATE_ISSUED_1" localSheetId="106">'Table E_06 (624)'!$B$18</definedName>
    <definedName name="TABLE_DATE_ISSUED_1" localSheetId="99">'Table E1_88 (617)'!$B$18</definedName>
    <definedName name="TABLE_DATE_ISSUED_1" localSheetId="100">'Table E2_88 (618)'!$B$18</definedName>
    <definedName name="TABLE_DATE_ISSUED_1" localSheetId="93">'Table F_06 (611)'!$B$18</definedName>
    <definedName name="TABLE_DATE_ISSUED_1" localSheetId="95">'Table F_15 (613)'!$B$18</definedName>
    <definedName name="TABLE_DATE_ISSUED_1" localSheetId="11">'Table F1 (205C)'!$B$18</definedName>
    <definedName name="TABLE_DATE_ISSUED_1" localSheetId="101">'Table F1_88 (619)'!$B$18</definedName>
    <definedName name="TABLE_DATE_ISSUED_1" localSheetId="102">'Table F2_88 (620)'!$B$18</definedName>
    <definedName name="TABLE_DATE_ISSUED_1" localSheetId="94">'Table G_06 (612)'!$B$18</definedName>
    <definedName name="TABLE_DATE_ISSUED_1" localSheetId="96">'Table G_15 (614)'!$B$18</definedName>
    <definedName name="TABLE_DATE_ISSUED_1" localSheetId="91">'Table G_88 (609)'!$B$18</definedName>
    <definedName name="TABLE_DATE_ISSUED_1" localSheetId="32">'Table G1 (301)'!$B$18</definedName>
    <definedName name="TABLE_DATE_ISSUED_1" localSheetId="36">'Table G1_06 (305)'!$B$18</definedName>
    <definedName name="TABLE_DATE_ISSUED_1" localSheetId="40">'Table G1_15 (309)'!$B$18</definedName>
    <definedName name="TABLE_DATE_ISSUED_1" localSheetId="33">'Table G2 (302)'!$B$18</definedName>
    <definedName name="TABLE_DATE_ISSUED_1" localSheetId="37">'Table G2_06 (306)'!$B$18</definedName>
    <definedName name="TABLE_DATE_ISSUED_1" localSheetId="41">'Table G2_15 (310)'!$B$18</definedName>
    <definedName name="TABLE_DATE_ISSUED_1" localSheetId="92">'Table H_88 (610)'!$B$18</definedName>
    <definedName name="TABLE_DATE_ISSUED_1" localSheetId="34">'Table H1 (303)'!$B$18</definedName>
    <definedName name="TABLE_DATE_ISSUED_1" localSheetId="38">'Table H1_06 (307)'!$B$18</definedName>
    <definedName name="TABLE_DATE_ISSUED_1" localSheetId="42">'Table H1_15 (311)'!$B$18</definedName>
    <definedName name="TABLE_DATE_ISSUED_1" localSheetId="35">'Table H2 (304)'!$B$18</definedName>
    <definedName name="TABLE_DATE_ISSUED_1" localSheetId="39">'Table H2_06 (308)'!$B$18</definedName>
    <definedName name="TABLE_DATE_ISSUED_1" localSheetId="43">'Table H2_15 (312)'!$B$18</definedName>
    <definedName name="TABLE_DATE_ISSUED_1" localSheetId="78">'Table in Appendix (504)'!$B$18</definedName>
    <definedName name="TABLE_DATE_ISSUED_1" localSheetId="44">'Table K (313)'!$B$18</definedName>
    <definedName name="TABLE_DATE_ISSUED_1" localSheetId="45">'Table K_06 (314)'!$B$18</definedName>
    <definedName name="TABLE_DATE_ISSUED_1" localSheetId="46">'Table K_15_65 (315)'!$B$18</definedName>
    <definedName name="TABLE_DATE_ISSUED_1" localSheetId="47">'Table K_15_66 (316)'!$B$18</definedName>
    <definedName name="TABLE_DATE_ISSUED_1" localSheetId="48">'Table K_15_67 (317)'!$B$18</definedName>
    <definedName name="TABLE_DATE_ISSUED_1" localSheetId="49">'Table K_15_68 (318)'!$B$18</definedName>
    <definedName name="TABLE_DATE_ISSUED_1" localSheetId="31">'Table M (229)'!$B$18</definedName>
    <definedName name="TABLE_DATE_ISSUED_1" localSheetId="50">'Table M (319)'!$B$18</definedName>
    <definedName name="TABLE_DATE_ISSUED_1" localSheetId="51">'Table N (320)'!$B$18</definedName>
    <definedName name="TABLE_DATE_ISSUED_1" localSheetId="5">'Table NA1 (201)'!$B$18</definedName>
    <definedName name="TABLE_DATE_ISSUED_1" localSheetId="13">'Table NA1_06 (207)'!$B$18</definedName>
    <definedName name="TABLE_DATE_ISSUED_1" localSheetId="18">'Table NA1_15_65 (212)'!$B$18</definedName>
    <definedName name="TABLE_DATE_ISSUED_1" localSheetId="19">'Table NA1_15_66 (213)'!$B$18</definedName>
    <definedName name="TABLE_DATE_ISSUED_1" localSheetId="20">'Table NA1_15_67 (214)'!$B$18</definedName>
    <definedName name="TABLE_DATE_ISSUED_1" localSheetId="21">'Table NA1_15_68 (215)'!$B$18</definedName>
    <definedName name="TABLE_DATE_ISSUED_1" localSheetId="7">'Table NA2 (202)'!$B$18</definedName>
    <definedName name="TABLE_DATE_ISSUED_1" localSheetId="14">'Table NA2_06 (208)'!$B$18</definedName>
    <definedName name="TABLE_DATE_ISSUED_1" localSheetId="22">'Table NA2_15_65 (216)'!$B$18</definedName>
    <definedName name="TABLE_DATE_ISSUED_1" localSheetId="23">'Table NA2_15_66 (217)'!$B$18</definedName>
    <definedName name="TABLE_DATE_ISSUED_1" localSheetId="24">'Table NA2_15_67 (218)'!$B$18</definedName>
    <definedName name="TABLE_DATE_ISSUED_1" localSheetId="25">'Table NA2_15_68 (219)'!$B$18</definedName>
    <definedName name="TABLE_DATE_ISSUED_1" localSheetId="15">'Table NA3_06 (209)'!$B$18</definedName>
    <definedName name="TABLE_DATE_ISSUED_1" localSheetId="10">'Table NF1 (205)'!$B$18</definedName>
    <definedName name="TABLE_DATE_ISSUED_1" localSheetId="16">'Table NF1_06 (210)'!$B$18</definedName>
    <definedName name="TABLE_DATE_ISSUED_1" localSheetId="26">'Table NF1_15 (220)'!$B$18</definedName>
    <definedName name="TABLE_DATE_ISSUED_1" localSheetId="12">'Table NF2 (206)'!$B$18</definedName>
    <definedName name="TABLE_DATE_ISSUED_1" localSheetId="17">'Table NF2_06 (211)'!$B$18</definedName>
    <definedName name="TABLE_DATE_ISSUED_1" localSheetId="27">'Table NF2_15 (221)'!$B$18</definedName>
    <definedName name="TABLE_DATE_ISSUED_1" localSheetId="52">'Table P (321)'!$B$18</definedName>
    <definedName name="TABLE_DATE_ISSUED_1" localSheetId="66">'Table Q_15 (335)'!$B$18</definedName>
    <definedName name="TABLE_DATE_ISSUED_1" localSheetId="53">'Table Q1 (322)'!$B$18</definedName>
    <definedName name="TABLE_DATE_ISSUED_1" localSheetId="62">'Table Q1_06 (331)'!$B$18</definedName>
    <definedName name="TABLE_DATE_ISSUED_1" localSheetId="54">'Table Q2 (323)'!$B$18</definedName>
    <definedName name="TABLE_DATE_ISSUED_1" localSheetId="63">'Table Q2_06 (332)'!$B$18</definedName>
    <definedName name="TABLE_DATE_ISSUED_1" localSheetId="55">'Table R (324)'!$B$18</definedName>
    <definedName name="TABLE_DATE_ISSUED_1" localSheetId="67">'Table R_15 (336)'!$B$18</definedName>
    <definedName name="TABLE_DATE_ISSUED_1" localSheetId="64">'Table R1_06 (333)'!$B$18</definedName>
    <definedName name="TABLE_DATE_ISSUED_1" localSheetId="65">'Table R2_06 (334)'!$B$18</definedName>
    <definedName name="TABLE_DATE_ISSUED_1" localSheetId="56">'Table S1 (325)'!$B$18</definedName>
    <definedName name="TABLE_DATE_ISSUED_1" localSheetId="57">'Table S2 (326)'!$B$18</definedName>
    <definedName name="TABLE_DATE_ISSUED_1" localSheetId="73">'Table S-AP (406)'!$B$18</definedName>
    <definedName name="TABLE_DATE_ISSUED_1" localSheetId="58">'Table T1 (327)'!$B$18</definedName>
    <definedName name="TABLE_DATE_ISSUED_1" localSheetId="59">'Table T2 (328)'!$B$18</definedName>
    <definedName name="TABLE_DATE_ISSUED_1" localSheetId="29">'Table TVIN_15F (227)'!$B$18</definedName>
    <definedName name="TABLE_DATE_ISSUED_1" localSheetId="30">'Table TVIN_15GMP (228)'!$B$18</definedName>
    <definedName name="TABLE_DATE_ISSUED_1" localSheetId="28">'Table TVIN_15M (226)'!$B$18</definedName>
    <definedName name="TABLE_DATE_ISSUED_1" localSheetId="60">'Table U1 (329)'!$B$18</definedName>
    <definedName name="TABLE_DATE_ISSUED_1" localSheetId="61">'Table U2 (330)'!$B$18</definedName>
    <definedName name="TABLE_DATE_ISSUED_1" localSheetId="112">'x-template'!$B$18</definedName>
    <definedName name="TABLE_DESCRIPTION_1" localSheetId="75">'Table 1 (501)'!$B$10</definedName>
    <definedName name="TABLE_DESCRIPTION_1" localSheetId="79">'Table 1 (505)'!$B$10</definedName>
    <definedName name="TABLE_DESCRIPTION_1" localSheetId="110">'Table 1 (801)'!$B$10</definedName>
    <definedName name="TABLE_DESCRIPTION_1" localSheetId="76">'Table 2 (502)'!$B$10</definedName>
    <definedName name="TABLE_DESCRIPTION_1" localSheetId="80">'Table 2 (506)'!$B$10</definedName>
    <definedName name="TABLE_DESCRIPTION_1" localSheetId="111">'Table 2 (802)'!$B$10</definedName>
    <definedName name="TABLE_DESCRIPTION_1" localSheetId="77">'Table 3 (503)'!$B$10</definedName>
    <definedName name="TABLE_DESCRIPTION_1" localSheetId="81">'Table 3 (507)'!$B$10</definedName>
    <definedName name="TABLE_DESCRIPTION_1" localSheetId="82">'Table 4 (508)'!$B$10</definedName>
    <definedName name="TABLE_DESCRIPTION_1" localSheetId="68">'Table A (401)'!$B$10</definedName>
    <definedName name="TABLE_DESCRIPTION_1" localSheetId="70">'Table A (403)'!$B$10</definedName>
    <definedName name="TABLE_DESCRIPTION_1" localSheetId="84">'Table A_06 (602)'!$B$10</definedName>
    <definedName name="TABLE_DESCRIPTION_1" localSheetId="85">'Table A_15_65 (603)'!$B$10</definedName>
    <definedName name="TABLE_DESCRIPTION_1" localSheetId="86">'Table A_15_66 (604)'!$B$10</definedName>
    <definedName name="TABLE_DESCRIPTION_1" localSheetId="87">'Table A_15_67 (605)'!$B$10</definedName>
    <definedName name="TABLE_DESCRIPTION_1" localSheetId="88">'Table A_15_68 (606)'!$B$10</definedName>
    <definedName name="TABLE_DESCRIPTION_1" localSheetId="83">'Table A_88 (601)'!$B$10</definedName>
    <definedName name="TABLE_DESCRIPTION_1" localSheetId="6">'Table A1 (201C)'!$B$10</definedName>
    <definedName name="TABLE_DESCRIPTION_1" localSheetId="69">'Table B (402)'!$B$10</definedName>
    <definedName name="TABLE_DESCRIPTION_1" localSheetId="71">'Table B (404)'!$B$10</definedName>
    <definedName name="TABLE_DESCRIPTION_1" localSheetId="103">'Table B_06 (621)'!$B$10</definedName>
    <definedName name="TABLE_DESCRIPTION_1" localSheetId="107">'Table B_15 (625)'!$B$10</definedName>
    <definedName name="TABLE_DESCRIPTION_1" localSheetId="89">'Table B_88 (607)'!$B$10</definedName>
    <definedName name="TABLE_DESCRIPTION_1" localSheetId="74">'Table B-AP (407)'!$B$10</definedName>
    <definedName name="TABLE_DESCRIPTION_1" localSheetId="72">'Table C (405)'!$B$10</definedName>
    <definedName name="TABLE_DESCRIPTION_1" localSheetId="109">'Table C (703)'!$B$10</definedName>
    <definedName name="TABLE_DESCRIPTION_1" localSheetId="104">'Table C_06 (622)'!$B$10</definedName>
    <definedName name="TABLE_DESCRIPTION_1" localSheetId="108">'Table C_15 (626)'!$B$10</definedName>
    <definedName name="TABLE_DESCRIPTION_1" localSheetId="90">'Table C_88 (608)'!$B$10</definedName>
    <definedName name="TABLE_DESCRIPTION_1" localSheetId="105">'Table D_06 (623)'!$B$10</definedName>
    <definedName name="TABLE_DESCRIPTION_1" localSheetId="8">'Table D1 (203)'!$B$10</definedName>
    <definedName name="TABLE_DESCRIPTION_1" localSheetId="97">'Table D1_88 (615)'!$B$10</definedName>
    <definedName name="TABLE_DESCRIPTION_1" localSheetId="9">'Table D2 (204)'!$B$10</definedName>
    <definedName name="TABLE_DESCRIPTION_1" localSheetId="98">'Table D2_88 (616)'!$B$10</definedName>
    <definedName name="TABLE_DESCRIPTION_1" localSheetId="106">'Table E_06 (624)'!$B$10</definedName>
    <definedName name="TABLE_DESCRIPTION_1" localSheetId="99">'Table E1_88 (617)'!$B$10</definedName>
    <definedName name="TABLE_DESCRIPTION_1" localSheetId="100">'Table E2_88 (618)'!$B$10</definedName>
    <definedName name="TABLE_DESCRIPTION_1" localSheetId="93">'Table F_06 (611)'!$B$10</definedName>
    <definedName name="TABLE_DESCRIPTION_1" localSheetId="95">'Table F_15 (613)'!$B$10</definedName>
    <definedName name="TABLE_DESCRIPTION_1" localSheetId="11">'Table F1 (205C)'!$B$10</definedName>
    <definedName name="TABLE_DESCRIPTION_1" localSheetId="101">'Table F1_88 (619)'!$B$10</definedName>
    <definedName name="TABLE_DESCRIPTION_1" localSheetId="102">'Table F2_88 (620)'!$B$10</definedName>
    <definedName name="TABLE_DESCRIPTION_1" localSheetId="94">'Table G_06 (612)'!$B$10</definedName>
    <definedName name="TABLE_DESCRIPTION_1" localSheetId="96">'Table G_15 (614)'!$B$10</definedName>
    <definedName name="TABLE_DESCRIPTION_1" localSheetId="91">'Table G_88 (609)'!$B$10</definedName>
    <definedName name="TABLE_DESCRIPTION_1" localSheetId="32">'Table G1 (301)'!$B$10</definedName>
    <definedName name="TABLE_DESCRIPTION_1" localSheetId="36">'Table G1_06 (305)'!$B$10</definedName>
    <definedName name="TABLE_DESCRIPTION_1" localSheetId="40">'Table G1_15 (309)'!$B$10</definedName>
    <definedName name="TABLE_DESCRIPTION_1" localSheetId="33">'Table G2 (302)'!$B$10</definedName>
    <definedName name="TABLE_DESCRIPTION_1" localSheetId="37">'Table G2_06 (306)'!$B$10</definedName>
    <definedName name="TABLE_DESCRIPTION_1" localSheetId="41">'Table G2_15 (310)'!$B$10</definedName>
    <definedName name="TABLE_DESCRIPTION_1" localSheetId="92">'Table H_88 (610)'!$B$10</definedName>
    <definedName name="TABLE_DESCRIPTION_1" localSheetId="34">'Table H1 (303)'!$B$10</definedName>
    <definedName name="TABLE_DESCRIPTION_1" localSheetId="38">'Table H1_06 (307)'!$B$10</definedName>
    <definedName name="TABLE_DESCRIPTION_1" localSheetId="42">'Table H1_15 (311)'!$B$10</definedName>
    <definedName name="TABLE_DESCRIPTION_1" localSheetId="35">'Table H2 (304)'!$B$10</definedName>
    <definedName name="TABLE_DESCRIPTION_1" localSheetId="39">'Table H2_06 (308)'!$B$10</definedName>
    <definedName name="TABLE_DESCRIPTION_1" localSheetId="43">'Table H2_15 (312)'!$B$10</definedName>
    <definedName name="TABLE_DESCRIPTION_1" localSheetId="78">'Table in Appendix (504)'!$B$10</definedName>
    <definedName name="TABLE_DESCRIPTION_1" localSheetId="44">'Table K (313)'!$B$10</definedName>
    <definedName name="TABLE_DESCRIPTION_1" localSheetId="45">'Table K_06 (314)'!$B$10</definedName>
    <definedName name="TABLE_DESCRIPTION_1" localSheetId="46">'Table K_15_65 (315)'!$B$10</definedName>
    <definedName name="TABLE_DESCRIPTION_1" localSheetId="47">'Table K_15_66 (316)'!$B$10</definedName>
    <definedName name="TABLE_DESCRIPTION_1" localSheetId="48">'Table K_15_67 (317)'!$B$10</definedName>
    <definedName name="TABLE_DESCRIPTION_1" localSheetId="49">'Table K_15_68 (318)'!$B$10</definedName>
    <definedName name="TABLE_DESCRIPTION_1" localSheetId="31">'Table M (229)'!$B$10</definedName>
    <definedName name="TABLE_DESCRIPTION_1" localSheetId="50">'Table M (319)'!$B$10</definedName>
    <definedName name="TABLE_DESCRIPTION_1" localSheetId="51">'Table N (320)'!$B$10</definedName>
    <definedName name="TABLE_DESCRIPTION_1" localSheetId="5">'Table NA1 (201)'!$B$10</definedName>
    <definedName name="TABLE_DESCRIPTION_1" localSheetId="13">'Table NA1_06 (207)'!$B$10</definedName>
    <definedName name="TABLE_DESCRIPTION_1" localSheetId="18">'Table NA1_15_65 (212)'!$B$10</definedName>
    <definedName name="TABLE_DESCRIPTION_1" localSheetId="19">'Table NA1_15_66 (213)'!$B$10</definedName>
    <definedName name="TABLE_DESCRIPTION_1" localSheetId="20">'Table NA1_15_67 (214)'!$B$10</definedName>
    <definedName name="TABLE_DESCRIPTION_1" localSheetId="21">'Table NA1_15_68 (215)'!$B$10</definedName>
    <definedName name="TABLE_DESCRIPTION_1" localSheetId="7">'Table NA2 (202)'!$B$10</definedName>
    <definedName name="TABLE_DESCRIPTION_1" localSheetId="14">'Table NA2_06 (208)'!$B$10</definedName>
    <definedName name="TABLE_DESCRIPTION_1" localSheetId="22">'Table NA2_15_65 (216)'!$B$10</definedName>
    <definedName name="TABLE_DESCRIPTION_1" localSheetId="23">'Table NA2_15_66 (217)'!$B$10</definedName>
    <definedName name="TABLE_DESCRIPTION_1" localSheetId="24">'Table NA2_15_67 (218)'!$B$10</definedName>
    <definedName name="TABLE_DESCRIPTION_1" localSheetId="25">'Table NA2_15_68 (219)'!$B$10</definedName>
    <definedName name="TABLE_DESCRIPTION_1" localSheetId="15">'Table NA3_06 (209)'!$B$10</definedName>
    <definedName name="TABLE_DESCRIPTION_1" localSheetId="10">'Table NF1 (205)'!$B$10</definedName>
    <definedName name="TABLE_DESCRIPTION_1" localSheetId="16">'Table NF1_06 (210)'!$B$10</definedName>
    <definedName name="TABLE_DESCRIPTION_1" localSheetId="26">'Table NF1_15 (220)'!$B$10</definedName>
    <definedName name="TABLE_DESCRIPTION_1" localSheetId="12">'Table NF2 (206)'!$B$10</definedName>
    <definedName name="TABLE_DESCRIPTION_1" localSheetId="17">'Table NF2_06 (211)'!$B$10</definedName>
    <definedName name="TABLE_DESCRIPTION_1" localSheetId="27">'Table NF2_15 (221)'!$B$10</definedName>
    <definedName name="TABLE_DESCRIPTION_1" localSheetId="52">'Table P (321)'!$B$10</definedName>
    <definedName name="TABLE_DESCRIPTION_1" localSheetId="66">'Table Q_15 (335)'!$B$10</definedName>
    <definedName name="TABLE_DESCRIPTION_1" localSheetId="53">'Table Q1 (322)'!$B$10</definedName>
    <definedName name="TABLE_DESCRIPTION_1" localSheetId="62">'Table Q1_06 (331)'!$B$10</definedName>
    <definedName name="TABLE_DESCRIPTION_1" localSheetId="54">'Table Q2 (323)'!$B$10</definedName>
    <definedName name="TABLE_DESCRIPTION_1" localSheetId="63">'Table Q2_06 (332)'!$B$10</definedName>
    <definedName name="TABLE_DESCRIPTION_1" localSheetId="55">'Table R (324)'!$B$10</definedName>
    <definedName name="TABLE_DESCRIPTION_1" localSheetId="67">'Table R_15 (336)'!$B$10</definedName>
    <definedName name="TABLE_DESCRIPTION_1" localSheetId="64">'Table R1_06 (333)'!$B$10</definedName>
    <definedName name="TABLE_DESCRIPTION_1" localSheetId="65">'Table R2_06 (334)'!$B$10</definedName>
    <definedName name="TABLE_DESCRIPTION_1" localSheetId="56">'Table S1 (325)'!$B$10</definedName>
    <definedName name="TABLE_DESCRIPTION_1" localSheetId="57">'Table S2 (326)'!$B$10</definedName>
    <definedName name="TABLE_DESCRIPTION_1" localSheetId="73">'Table S-AP (406)'!$B$10</definedName>
    <definedName name="TABLE_DESCRIPTION_1" localSheetId="58">'Table T1 (327)'!$B$10</definedName>
    <definedName name="TABLE_DESCRIPTION_1" localSheetId="59">'Table T2 (328)'!$B$10</definedName>
    <definedName name="TABLE_DESCRIPTION_1" localSheetId="29">'Table TVIN_15F (227)'!$B$10</definedName>
    <definedName name="TABLE_DESCRIPTION_1" localSheetId="30">'Table TVIN_15GMP (228)'!$B$10</definedName>
    <definedName name="TABLE_DESCRIPTION_1" localSheetId="28">'Table TVIN_15M (226)'!$B$10</definedName>
    <definedName name="TABLE_DESCRIPTION_1" localSheetId="60">'Table U1 (329)'!$B$10</definedName>
    <definedName name="TABLE_DESCRIPTION_1" localSheetId="61">'Table U2 (330)'!$B$10</definedName>
    <definedName name="TABLE_DESCRIPTION_1" localSheetId="112">'x-template'!$B$10</definedName>
    <definedName name="TABLE_FACTOR_STATUS_1" localSheetId="75">'Table 1 (501)'!$B$20</definedName>
    <definedName name="TABLE_FACTOR_STATUS_1" localSheetId="79">'Table 1 (505)'!$B$20</definedName>
    <definedName name="TABLE_FACTOR_STATUS_1" localSheetId="110">'Table 1 (801)'!$B$20</definedName>
    <definedName name="TABLE_FACTOR_STATUS_1" localSheetId="76">'Table 2 (502)'!$B$20</definedName>
    <definedName name="TABLE_FACTOR_STATUS_1" localSheetId="80">'Table 2 (506)'!$B$20</definedName>
    <definedName name="TABLE_FACTOR_STATUS_1" localSheetId="111">'Table 2 (802)'!$B$20</definedName>
    <definedName name="TABLE_FACTOR_STATUS_1" localSheetId="77">'Table 3 (503)'!$B$20</definedName>
    <definedName name="TABLE_FACTOR_STATUS_1" localSheetId="81">'Table 3 (507)'!$B$20</definedName>
    <definedName name="TABLE_FACTOR_STATUS_1" localSheetId="82">'Table 4 (508)'!$B$20</definedName>
    <definedName name="TABLE_FACTOR_STATUS_1" localSheetId="68">'Table A (401)'!$B$20</definedName>
    <definedName name="TABLE_FACTOR_STATUS_1" localSheetId="70">'Table A (403)'!$B$20</definedName>
    <definedName name="TABLE_FACTOR_STATUS_1" localSheetId="84">'Table A_06 (602)'!$B$20</definedName>
    <definedName name="TABLE_FACTOR_STATUS_1" localSheetId="85">'Table A_15_65 (603)'!$B$20</definedName>
    <definedName name="TABLE_FACTOR_STATUS_1" localSheetId="86">'Table A_15_66 (604)'!$B$20</definedName>
    <definedName name="TABLE_FACTOR_STATUS_1" localSheetId="87">'Table A_15_67 (605)'!$B$20</definedName>
    <definedName name="TABLE_FACTOR_STATUS_1" localSheetId="88">'Table A_15_68 (606)'!$B$20</definedName>
    <definedName name="TABLE_FACTOR_STATUS_1" localSheetId="83">'Table A_88 (601)'!$B$20</definedName>
    <definedName name="TABLE_FACTOR_STATUS_1" localSheetId="6">'Table A1 (201C)'!$B$20</definedName>
    <definedName name="TABLE_FACTOR_STATUS_1" localSheetId="69">'Table B (402)'!$B$20</definedName>
    <definedName name="TABLE_FACTOR_STATUS_1" localSheetId="71">'Table B (404)'!$B$20</definedName>
    <definedName name="TABLE_FACTOR_STATUS_1" localSheetId="103">'Table B_06 (621)'!$B$20</definedName>
    <definedName name="TABLE_FACTOR_STATUS_1" localSheetId="107">'Table B_15 (625)'!$B$20</definedName>
    <definedName name="TABLE_FACTOR_STATUS_1" localSheetId="89">'Table B_88 (607)'!$B$20</definedName>
    <definedName name="TABLE_FACTOR_STATUS_1" localSheetId="74">'Table B-AP (407)'!$B$20</definedName>
    <definedName name="TABLE_FACTOR_STATUS_1" localSheetId="72">'Table C (405)'!$B$20</definedName>
    <definedName name="TABLE_FACTOR_STATUS_1" localSheetId="109">'Table C (703)'!$B$20</definedName>
    <definedName name="TABLE_FACTOR_STATUS_1" localSheetId="104">'Table C_06 (622)'!$B$20</definedName>
    <definedName name="TABLE_FACTOR_STATUS_1" localSheetId="108">'Table C_15 (626)'!$B$20</definedName>
    <definedName name="TABLE_FACTOR_STATUS_1" localSheetId="90">'Table C_88 (608)'!$B$20</definedName>
    <definedName name="TABLE_FACTOR_STATUS_1" localSheetId="105">'Table D_06 (623)'!$B$20</definedName>
    <definedName name="TABLE_FACTOR_STATUS_1" localSheetId="8">'Table D1 (203)'!$B$20</definedName>
    <definedName name="TABLE_FACTOR_STATUS_1" localSheetId="97">'Table D1_88 (615)'!$B$20</definedName>
    <definedName name="TABLE_FACTOR_STATUS_1" localSheetId="9">'Table D2 (204)'!$B$20</definedName>
    <definedName name="TABLE_FACTOR_STATUS_1" localSheetId="98">'Table D2_88 (616)'!$B$20</definedName>
    <definedName name="TABLE_FACTOR_STATUS_1" localSheetId="106">'Table E_06 (624)'!$B$20</definedName>
    <definedName name="TABLE_FACTOR_STATUS_1" localSheetId="99">'Table E1_88 (617)'!$B$20</definedName>
    <definedName name="TABLE_FACTOR_STATUS_1" localSheetId="100">'Table E2_88 (618)'!$B$20</definedName>
    <definedName name="TABLE_FACTOR_STATUS_1" localSheetId="93">'Table F_06 (611)'!$B$20</definedName>
    <definedName name="TABLE_FACTOR_STATUS_1" localSheetId="95">'Table F_15 (613)'!$B$20</definedName>
    <definedName name="TABLE_FACTOR_STATUS_1" localSheetId="11">'Table F1 (205C)'!$B$20</definedName>
    <definedName name="TABLE_FACTOR_STATUS_1" localSheetId="101">'Table F1_88 (619)'!$B$20</definedName>
    <definedName name="TABLE_FACTOR_STATUS_1" localSheetId="102">'Table F2_88 (620)'!$B$20</definedName>
    <definedName name="TABLE_FACTOR_STATUS_1" localSheetId="94">'Table G_06 (612)'!$B$20</definedName>
    <definedName name="TABLE_FACTOR_STATUS_1" localSheetId="96">'Table G_15 (614)'!$B$20</definedName>
    <definedName name="TABLE_FACTOR_STATUS_1" localSheetId="91">'Table G_88 (609)'!$B$20</definedName>
    <definedName name="TABLE_FACTOR_STATUS_1" localSheetId="32">'Table G1 (301)'!$B$20</definedName>
    <definedName name="TABLE_FACTOR_STATUS_1" localSheetId="36">'Table G1_06 (305)'!$B$20</definedName>
    <definedName name="TABLE_FACTOR_STATUS_1" localSheetId="40">'Table G1_15 (309)'!$B$20</definedName>
    <definedName name="TABLE_FACTOR_STATUS_1" localSheetId="33">'Table G2 (302)'!$B$20</definedName>
    <definedName name="TABLE_FACTOR_STATUS_1" localSheetId="37">'Table G2_06 (306)'!$B$20</definedName>
    <definedName name="TABLE_FACTOR_STATUS_1" localSheetId="41">'Table G2_15 (310)'!$B$20</definedName>
    <definedName name="TABLE_FACTOR_STATUS_1" localSheetId="92">'Table H_88 (610)'!$B$20</definedName>
    <definedName name="TABLE_FACTOR_STATUS_1" localSheetId="34">'Table H1 (303)'!$B$20</definedName>
    <definedName name="TABLE_FACTOR_STATUS_1" localSheetId="38">'Table H1_06 (307)'!$B$20</definedName>
    <definedName name="TABLE_FACTOR_STATUS_1" localSheetId="42">'Table H1_15 (311)'!$B$20</definedName>
    <definedName name="TABLE_FACTOR_STATUS_1" localSheetId="35">'Table H2 (304)'!$B$20</definedName>
    <definedName name="TABLE_FACTOR_STATUS_1" localSheetId="39">'Table H2_06 (308)'!$B$20</definedName>
    <definedName name="TABLE_FACTOR_STATUS_1" localSheetId="43">'Table H2_15 (312)'!$B$20</definedName>
    <definedName name="TABLE_FACTOR_STATUS_1" localSheetId="78">'Table in Appendix (504)'!$B$20</definedName>
    <definedName name="TABLE_FACTOR_STATUS_1" localSheetId="44">'Table K (313)'!$B$20</definedName>
    <definedName name="TABLE_FACTOR_STATUS_1" localSheetId="45">'Table K_06 (314)'!$B$20</definedName>
    <definedName name="TABLE_FACTOR_STATUS_1" localSheetId="46">'Table K_15_65 (315)'!$B$20</definedName>
    <definedName name="TABLE_FACTOR_STATUS_1" localSheetId="47">'Table K_15_66 (316)'!$B$20</definedName>
    <definedName name="TABLE_FACTOR_STATUS_1" localSheetId="48">'Table K_15_67 (317)'!$B$20</definedName>
    <definedName name="TABLE_FACTOR_STATUS_1" localSheetId="49">'Table K_15_68 (318)'!$B$20</definedName>
    <definedName name="TABLE_FACTOR_STATUS_1" localSheetId="31">'Table M (229)'!$B$20</definedName>
    <definedName name="TABLE_FACTOR_STATUS_1" localSheetId="50">'Table M (319)'!$B$20</definedName>
    <definedName name="TABLE_FACTOR_STATUS_1" localSheetId="51">'Table N (320)'!$B$20</definedName>
    <definedName name="TABLE_FACTOR_STATUS_1" localSheetId="5">'Table NA1 (201)'!$B$20</definedName>
    <definedName name="TABLE_FACTOR_STATUS_1" localSheetId="13">'Table NA1_06 (207)'!$B$20</definedName>
    <definedName name="TABLE_FACTOR_STATUS_1" localSheetId="18">'Table NA1_15_65 (212)'!$B$20</definedName>
    <definedName name="TABLE_FACTOR_STATUS_1" localSheetId="19">'Table NA1_15_66 (213)'!$B$20</definedName>
    <definedName name="TABLE_FACTOR_STATUS_1" localSheetId="20">'Table NA1_15_67 (214)'!$B$20</definedName>
    <definedName name="TABLE_FACTOR_STATUS_1" localSheetId="21">'Table NA1_15_68 (215)'!$B$20</definedName>
    <definedName name="TABLE_FACTOR_STATUS_1" localSheetId="7">'Table NA2 (202)'!$B$20</definedName>
    <definedName name="TABLE_FACTOR_STATUS_1" localSheetId="14">'Table NA2_06 (208)'!$B$20</definedName>
    <definedName name="TABLE_FACTOR_STATUS_1" localSheetId="22">'Table NA2_15_65 (216)'!$B$20</definedName>
    <definedName name="TABLE_FACTOR_STATUS_1" localSheetId="23">'Table NA2_15_66 (217)'!$B$20</definedName>
    <definedName name="TABLE_FACTOR_STATUS_1" localSheetId="24">'Table NA2_15_67 (218)'!$B$20</definedName>
    <definedName name="TABLE_FACTOR_STATUS_1" localSheetId="25">'Table NA2_15_68 (219)'!$B$20</definedName>
    <definedName name="TABLE_FACTOR_STATUS_1" localSheetId="15">'Table NA3_06 (209)'!$B$20</definedName>
    <definedName name="TABLE_FACTOR_STATUS_1" localSheetId="10">'Table NF1 (205)'!$B$20</definedName>
    <definedName name="TABLE_FACTOR_STATUS_1" localSheetId="16">'Table NF1_06 (210)'!$B$20</definedName>
    <definedName name="TABLE_FACTOR_STATUS_1" localSheetId="26">'Table NF1_15 (220)'!$B$20</definedName>
    <definedName name="TABLE_FACTOR_STATUS_1" localSheetId="12">'Table NF2 (206)'!$B$20</definedName>
    <definedName name="TABLE_FACTOR_STATUS_1" localSheetId="17">'Table NF2_06 (211)'!$B$20</definedName>
    <definedName name="TABLE_FACTOR_STATUS_1" localSheetId="27">'Table NF2_15 (221)'!$B$20</definedName>
    <definedName name="TABLE_FACTOR_STATUS_1" localSheetId="52">'Table P (321)'!$B$20</definedName>
    <definedName name="TABLE_FACTOR_STATUS_1" localSheetId="66">'Table Q_15 (335)'!$B$20</definedName>
    <definedName name="TABLE_FACTOR_STATUS_1" localSheetId="53">'Table Q1 (322)'!$B$20</definedName>
    <definedName name="TABLE_FACTOR_STATUS_1" localSheetId="62">'Table Q1_06 (331)'!$B$20</definedName>
    <definedName name="TABLE_FACTOR_STATUS_1" localSheetId="54">'Table Q2 (323)'!$B$20</definedName>
    <definedName name="TABLE_FACTOR_STATUS_1" localSheetId="63">'Table Q2_06 (332)'!$B$20</definedName>
    <definedName name="TABLE_FACTOR_STATUS_1" localSheetId="55">'Table R (324)'!$B$20</definedName>
    <definedName name="TABLE_FACTOR_STATUS_1" localSheetId="67">'Table R_15 (336)'!$B$20</definedName>
    <definedName name="TABLE_FACTOR_STATUS_1" localSheetId="64">'Table R1_06 (333)'!$B$20</definedName>
    <definedName name="TABLE_FACTOR_STATUS_1" localSheetId="65">'Table R2_06 (334)'!$B$20</definedName>
    <definedName name="TABLE_FACTOR_STATUS_1" localSheetId="56">'Table S1 (325)'!$B$20</definedName>
    <definedName name="TABLE_FACTOR_STATUS_1" localSheetId="57">'Table S2 (326)'!$B$20</definedName>
    <definedName name="TABLE_FACTOR_STATUS_1" localSheetId="73">'Table S-AP (406)'!$B$20</definedName>
    <definedName name="TABLE_FACTOR_STATUS_1" localSheetId="58">'Table T1 (327)'!$B$20</definedName>
    <definedName name="TABLE_FACTOR_STATUS_1" localSheetId="59">'Table T2 (328)'!$B$20</definedName>
    <definedName name="TABLE_FACTOR_STATUS_1" localSheetId="29">'Table TVIN_15F (227)'!$B$20</definedName>
    <definedName name="TABLE_FACTOR_STATUS_1" localSheetId="30">'Table TVIN_15GMP (228)'!$B$20</definedName>
    <definedName name="TABLE_FACTOR_STATUS_1" localSheetId="28">'Table TVIN_15M (226)'!$B$20</definedName>
    <definedName name="TABLE_FACTOR_STATUS_1" localSheetId="60">'Table U1 (329)'!$B$20</definedName>
    <definedName name="TABLE_FACTOR_STATUS_1" localSheetId="61">'Table U2 (330)'!$B$20</definedName>
    <definedName name="TABLE_FACTOR_STATUS_1" localSheetId="112">'x-template'!$B$20</definedName>
    <definedName name="TABLE_FACTOR_TYPE_1" localSheetId="75">'Table 1 (501)'!$B$9</definedName>
    <definedName name="TABLE_FACTOR_TYPE_1" localSheetId="79">'Table 1 (505)'!$B$9</definedName>
    <definedName name="TABLE_FACTOR_TYPE_1" localSheetId="110">'Table 1 (801)'!$B$9</definedName>
    <definedName name="TABLE_FACTOR_TYPE_1" localSheetId="76">'Table 2 (502)'!$B$9</definedName>
    <definedName name="TABLE_FACTOR_TYPE_1" localSheetId="80">'Table 2 (506)'!$B$9</definedName>
    <definedName name="TABLE_FACTOR_TYPE_1" localSheetId="111">'Table 2 (802)'!$B$9</definedName>
    <definedName name="TABLE_FACTOR_TYPE_1" localSheetId="77">'Table 3 (503)'!$B$9</definedName>
    <definedName name="TABLE_FACTOR_TYPE_1" localSheetId="81">'Table 3 (507)'!$B$9</definedName>
    <definedName name="TABLE_FACTOR_TYPE_1" localSheetId="82">'Table 4 (508)'!$B$9</definedName>
    <definedName name="TABLE_FACTOR_TYPE_1" localSheetId="68">'Table A (401)'!$B$9</definedName>
    <definedName name="TABLE_FACTOR_TYPE_1" localSheetId="70">'Table A (403)'!$B$9</definedName>
    <definedName name="TABLE_FACTOR_TYPE_1" localSheetId="84">'Table A_06 (602)'!$B$9</definedName>
    <definedName name="TABLE_FACTOR_TYPE_1" localSheetId="85">'Table A_15_65 (603)'!$B$9</definedName>
    <definedName name="TABLE_FACTOR_TYPE_1" localSheetId="86">'Table A_15_66 (604)'!$B$9</definedName>
    <definedName name="TABLE_FACTOR_TYPE_1" localSheetId="87">'Table A_15_67 (605)'!$B$9</definedName>
    <definedName name="TABLE_FACTOR_TYPE_1" localSheetId="88">'Table A_15_68 (606)'!$B$9</definedName>
    <definedName name="TABLE_FACTOR_TYPE_1" localSheetId="83">'Table A_88 (601)'!$B$9</definedName>
    <definedName name="TABLE_FACTOR_TYPE_1" localSheetId="6">'Table A1 (201C)'!$B$9</definedName>
    <definedName name="TABLE_FACTOR_TYPE_1" localSheetId="69">'Table B (402)'!$B$9</definedName>
    <definedName name="TABLE_FACTOR_TYPE_1" localSheetId="71">'Table B (404)'!$B$9</definedName>
    <definedName name="TABLE_FACTOR_TYPE_1" localSheetId="103">'Table B_06 (621)'!$B$9</definedName>
    <definedName name="TABLE_FACTOR_TYPE_1" localSheetId="107">'Table B_15 (625)'!$B$9</definedName>
    <definedName name="TABLE_FACTOR_TYPE_1" localSheetId="89">'Table B_88 (607)'!$B$9</definedName>
    <definedName name="TABLE_FACTOR_TYPE_1" localSheetId="74">'Table B-AP (407)'!$B$9</definedName>
    <definedName name="TABLE_FACTOR_TYPE_1" localSheetId="72">'Table C (405)'!$B$9</definedName>
    <definedName name="TABLE_FACTOR_TYPE_1" localSheetId="109">'Table C (703)'!$B$9</definedName>
    <definedName name="TABLE_FACTOR_TYPE_1" localSheetId="104">'Table C_06 (622)'!$B$9</definedName>
    <definedName name="TABLE_FACTOR_TYPE_1" localSheetId="108">'Table C_15 (626)'!$B$9</definedName>
    <definedName name="TABLE_FACTOR_TYPE_1" localSheetId="90">'Table C_88 (608)'!$B$9</definedName>
    <definedName name="TABLE_FACTOR_TYPE_1" localSheetId="105">'Table D_06 (623)'!$B$9</definedName>
    <definedName name="TABLE_FACTOR_TYPE_1" localSheetId="8">'Table D1 (203)'!$B$9</definedName>
    <definedName name="TABLE_FACTOR_TYPE_1" localSheetId="97">'Table D1_88 (615)'!$B$9</definedName>
    <definedName name="TABLE_FACTOR_TYPE_1" localSheetId="9">'Table D2 (204)'!$B$9</definedName>
    <definedName name="TABLE_FACTOR_TYPE_1" localSheetId="98">'Table D2_88 (616)'!$B$9</definedName>
    <definedName name="TABLE_FACTOR_TYPE_1" localSheetId="106">'Table E_06 (624)'!$B$9</definedName>
    <definedName name="TABLE_FACTOR_TYPE_1" localSheetId="99">'Table E1_88 (617)'!$B$9</definedName>
    <definedName name="TABLE_FACTOR_TYPE_1" localSheetId="100">'Table E2_88 (618)'!$B$9</definedName>
    <definedName name="TABLE_FACTOR_TYPE_1" localSheetId="93">'Table F_06 (611)'!$B$9</definedName>
    <definedName name="TABLE_FACTOR_TYPE_1" localSheetId="95">'Table F_15 (613)'!$B$9</definedName>
    <definedName name="TABLE_FACTOR_TYPE_1" localSheetId="11">'Table F1 (205C)'!$B$9</definedName>
    <definedName name="TABLE_FACTOR_TYPE_1" localSheetId="101">'Table F1_88 (619)'!$B$9</definedName>
    <definedName name="TABLE_FACTOR_TYPE_1" localSheetId="102">'Table F2_88 (620)'!$B$9</definedName>
    <definedName name="TABLE_FACTOR_TYPE_1" localSheetId="94">'Table G_06 (612)'!$B$9</definedName>
    <definedName name="TABLE_FACTOR_TYPE_1" localSheetId="96">'Table G_15 (614)'!$B$9</definedName>
    <definedName name="TABLE_FACTOR_TYPE_1" localSheetId="91">'Table G_88 (609)'!$B$9</definedName>
    <definedName name="TABLE_FACTOR_TYPE_1" localSheetId="32">'Table G1 (301)'!$B$9</definedName>
    <definedName name="TABLE_FACTOR_TYPE_1" localSheetId="36">'Table G1_06 (305)'!$B$9</definedName>
    <definedName name="TABLE_FACTOR_TYPE_1" localSheetId="40">'Table G1_15 (309)'!$B$9</definedName>
    <definedName name="TABLE_FACTOR_TYPE_1" localSheetId="33">'Table G2 (302)'!$B$9</definedName>
    <definedName name="TABLE_FACTOR_TYPE_1" localSheetId="37">'Table G2_06 (306)'!$B$9</definedName>
    <definedName name="TABLE_FACTOR_TYPE_1" localSheetId="41">'Table G2_15 (310)'!$B$9</definedName>
    <definedName name="TABLE_FACTOR_TYPE_1" localSheetId="92">'Table H_88 (610)'!$B$9</definedName>
    <definedName name="TABLE_FACTOR_TYPE_1" localSheetId="34">'Table H1 (303)'!$B$9</definedName>
    <definedName name="TABLE_FACTOR_TYPE_1" localSheetId="38">'Table H1_06 (307)'!$B$9</definedName>
    <definedName name="TABLE_FACTOR_TYPE_1" localSheetId="42">'Table H1_15 (311)'!$B$9</definedName>
    <definedName name="TABLE_FACTOR_TYPE_1" localSheetId="35">'Table H2 (304)'!$B$9</definedName>
    <definedName name="TABLE_FACTOR_TYPE_1" localSheetId="39">'Table H2_06 (308)'!$B$9</definedName>
    <definedName name="TABLE_FACTOR_TYPE_1" localSheetId="43">'Table H2_15 (312)'!$B$9</definedName>
    <definedName name="TABLE_FACTOR_TYPE_1" localSheetId="78">'Table in Appendix (504)'!$B$9</definedName>
    <definedName name="TABLE_FACTOR_TYPE_1" localSheetId="44">'Table K (313)'!$B$9</definedName>
    <definedName name="TABLE_FACTOR_TYPE_1" localSheetId="45">'Table K_06 (314)'!$B$9</definedName>
    <definedName name="TABLE_FACTOR_TYPE_1" localSheetId="46">'Table K_15_65 (315)'!$B$9</definedName>
    <definedName name="TABLE_FACTOR_TYPE_1" localSheetId="47">'Table K_15_66 (316)'!$B$9</definedName>
    <definedName name="TABLE_FACTOR_TYPE_1" localSheetId="48">'Table K_15_67 (317)'!$B$9</definedName>
    <definedName name="TABLE_FACTOR_TYPE_1" localSheetId="49">'Table K_15_68 (318)'!$B$9</definedName>
    <definedName name="TABLE_FACTOR_TYPE_1" localSheetId="31">'Table M (229)'!$B$9</definedName>
    <definedName name="TABLE_FACTOR_TYPE_1" localSheetId="50">'Table M (319)'!$B$9</definedName>
    <definedName name="TABLE_FACTOR_TYPE_1" localSheetId="51">'Table N (320)'!$B$9</definedName>
    <definedName name="TABLE_FACTOR_TYPE_1" localSheetId="5">'Table NA1 (201)'!$B$9</definedName>
    <definedName name="TABLE_FACTOR_TYPE_1" localSheetId="13">'Table NA1_06 (207)'!$B$9</definedName>
    <definedName name="TABLE_FACTOR_TYPE_1" localSheetId="18">'Table NA1_15_65 (212)'!$B$9</definedName>
    <definedName name="TABLE_FACTOR_TYPE_1" localSheetId="19">'Table NA1_15_66 (213)'!$B$9</definedName>
    <definedName name="TABLE_FACTOR_TYPE_1" localSheetId="20">'Table NA1_15_67 (214)'!$B$9</definedName>
    <definedName name="TABLE_FACTOR_TYPE_1" localSheetId="21">'Table NA1_15_68 (215)'!$B$9</definedName>
    <definedName name="TABLE_FACTOR_TYPE_1" localSheetId="7">'Table NA2 (202)'!$B$9</definedName>
    <definedName name="TABLE_FACTOR_TYPE_1" localSheetId="14">'Table NA2_06 (208)'!$B$9</definedName>
    <definedName name="TABLE_FACTOR_TYPE_1" localSheetId="22">'Table NA2_15_65 (216)'!$B$9</definedName>
    <definedName name="TABLE_FACTOR_TYPE_1" localSheetId="23">'Table NA2_15_66 (217)'!$B$9</definedName>
    <definedName name="TABLE_FACTOR_TYPE_1" localSheetId="24">'Table NA2_15_67 (218)'!$B$9</definedName>
    <definedName name="TABLE_FACTOR_TYPE_1" localSheetId="25">'Table NA2_15_68 (219)'!$B$9</definedName>
    <definedName name="TABLE_FACTOR_TYPE_1" localSheetId="15">'Table NA3_06 (209)'!$B$9</definedName>
    <definedName name="TABLE_FACTOR_TYPE_1" localSheetId="10">'Table NF1 (205)'!$B$9</definedName>
    <definedName name="TABLE_FACTOR_TYPE_1" localSheetId="16">'Table NF1_06 (210)'!$B$9</definedName>
    <definedName name="TABLE_FACTOR_TYPE_1" localSheetId="26">'Table NF1_15 (220)'!$B$9</definedName>
    <definedName name="TABLE_FACTOR_TYPE_1" localSheetId="12">'Table NF2 (206)'!$B$9</definedName>
    <definedName name="TABLE_FACTOR_TYPE_1" localSheetId="17">'Table NF2_06 (211)'!$B$9</definedName>
    <definedName name="TABLE_FACTOR_TYPE_1" localSheetId="27">'Table NF2_15 (221)'!$B$9</definedName>
    <definedName name="TABLE_FACTOR_TYPE_1" localSheetId="52">'Table P (321)'!$B$9</definedName>
    <definedName name="TABLE_FACTOR_TYPE_1" localSheetId="66">'Table Q_15 (335)'!$B$9</definedName>
    <definedName name="TABLE_FACTOR_TYPE_1" localSheetId="53">'Table Q1 (322)'!$B$9</definedName>
    <definedName name="TABLE_FACTOR_TYPE_1" localSheetId="62">'Table Q1_06 (331)'!$B$9</definedName>
    <definedName name="TABLE_FACTOR_TYPE_1" localSheetId="54">'Table Q2 (323)'!$B$9</definedName>
    <definedName name="TABLE_FACTOR_TYPE_1" localSheetId="63">'Table Q2_06 (332)'!$B$9</definedName>
    <definedName name="TABLE_FACTOR_TYPE_1" localSheetId="55">'Table R (324)'!$B$9</definedName>
    <definedName name="TABLE_FACTOR_TYPE_1" localSheetId="67">'Table R_15 (336)'!$B$9</definedName>
    <definedName name="TABLE_FACTOR_TYPE_1" localSheetId="64">'Table R1_06 (333)'!$B$9</definedName>
    <definedName name="TABLE_FACTOR_TYPE_1" localSheetId="65">'Table R2_06 (334)'!$B$9</definedName>
    <definedName name="TABLE_FACTOR_TYPE_1" localSheetId="56">'Table S1 (325)'!$B$9</definedName>
    <definedName name="TABLE_FACTOR_TYPE_1" localSheetId="57">'Table S2 (326)'!$B$9</definedName>
    <definedName name="TABLE_FACTOR_TYPE_1" localSheetId="73">'Table S-AP (406)'!$B$9</definedName>
    <definedName name="TABLE_FACTOR_TYPE_1" localSheetId="58">'Table T1 (327)'!$B$9</definedName>
    <definedName name="TABLE_FACTOR_TYPE_1" localSheetId="59">'Table T2 (328)'!$B$9</definedName>
    <definedName name="TABLE_FACTOR_TYPE_1" localSheetId="29">'Table TVIN_15F (227)'!$B$9</definedName>
    <definedName name="TABLE_FACTOR_TYPE_1" localSheetId="30">'Table TVIN_15GMP (228)'!$B$9</definedName>
    <definedName name="TABLE_FACTOR_TYPE_1" localSheetId="28">'Table TVIN_15M (226)'!$B$9</definedName>
    <definedName name="TABLE_FACTOR_TYPE_1" localSheetId="60">'Table U1 (329)'!$B$9</definedName>
    <definedName name="TABLE_FACTOR_TYPE_1" localSheetId="61">'Table U2 (330)'!$B$9</definedName>
    <definedName name="TABLE_FACTOR_TYPE_1" localSheetId="112">'x-template'!$B$9</definedName>
    <definedName name="TABLE_GENDER_1" localSheetId="75">'Table 1 (501)'!$B$11</definedName>
    <definedName name="TABLE_GENDER_1" localSheetId="79">'Table 1 (505)'!$B$11</definedName>
    <definedName name="TABLE_GENDER_1" localSheetId="110">'Table 1 (801)'!$B$11</definedName>
    <definedName name="TABLE_GENDER_1" localSheetId="76">'Table 2 (502)'!$B$11</definedName>
    <definedName name="TABLE_GENDER_1" localSheetId="80">'Table 2 (506)'!$B$11</definedName>
    <definedName name="TABLE_GENDER_1" localSheetId="111">'Table 2 (802)'!$B$11</definedName>
    <definedName name="TABLE_GENDER_1" localSheetId="77">'Table 3 (503)'!$B$11</definedName>
    <definedName name="TABLE_GENDER_1" localSheetId="81">'Table 3 (507)'!$B$11</definedName>
    <definedName name="TABLE_GENDER_1" localSheetId="82">'Table 4 (508)'!$B$11</definedName>
    <definedName name="TABLE_GENDER_1" localSheetId="68">'Table A (401)'!$B$11</definedName>
    <definedName name="TABLE_GENDER_1" localSheetId="70">'Table A (403)'!$B$11</definedName>
    <definedName name="TABLE_GENDER_1" localSheetId="84">'Table A_06 (602)'!$B$11</definedName>
    <definedName name="TABLE_GENDER_1" localSheetId="85">'Table A_15_65 (603)'!$B$11</definedName>
    <definedName name="TABLE_GENDER_1" localSheetId="86">'Table A_15_66 (604)'!$B$11</definedName>
    <definedName name="TABLE_GENDER_1" localSheetId="87">'Table A_15_67 (605)'!$B$11</definedName>
    <definedName name="TABLE_GENDER_1" localSheetId="88">'Table A_15_68 (606)'!$B$11</definedName>
    <definedName name="TABLE_GENDER_1" localSheetId="83">'Table A_88 (601)'!$B$11</definedName>
    <definedName name="TABLE_GENDER_1" localSheetId="6">'Table A1 (201C)'!$B$11</definedName>
    <definedName name="TABLE_GENDER_1" localSheetId="69">'Table B (402)'!$B$11</definedName>
    <definedName name="TABLE_GENDER_1" localSheetId="71">'Table B (404)'!$B$11</definedName>
    <definedName name="TABLE_GENDER_1" localSheetId="103">'Table B_06 (621)'!$B$11</definedName>
    <definedName name="TABLE_GENDER_1" localSheetId="107">'Table B_15 (625)'!$B$11</definedName>
    <definedName name="TABLE_GENDER_1" localSheetId="89">'Table B_88 (607)'!$B$11</definedName>
    <definedName name="TABLE_GENDER_1" localSheetId="74">'Table B-AP (407)'!$B$11</definedName>
    <definedName name="TABLE_GENDER_1" localSheetId="72">'Table C (405)'!$B$11</definedName>
    <definedName name="TABLE_GENDER_1" localSheetId="109">'Table C (703)'!$B$11</definedName>
    <definedName name="TABLE_GENDER_1" localSheetId="104">'Table C_06 (622)'!$B$11</definedName>
    <definedName name="TABLE_GENDER_1" localSheetId="108">'Table C_15 (626)'!$B$11</definedName>
    <definedName name="TABLE_GENDER_1" localSheetId="90">'Table C_88 (608)'!$B$11</definedName>
    <definedName name="TABLE_GENDER_1" localSheetId="105">'Table D_06 (623)'!$B$11</definedName>
    <definedName name="TABLE_GENDER_1" localSheetId="8">'Table D1 (203)'!$B$11</definedName>
    <definedName name="TABLE_GENDER_1" localSheetId="97">'Table D1_88 (615)'!$B$11</definedName>
    <definedName name="TABLE_GENDER_1" localSheetId="9">'Table D2 (204)'!$B$11</definedName>
    <definedName name="TABLE_GENDER_1" localSheetId="98">'Table D2_88 (616)'!$B$11</definedName>
    <definedName name="TABLE_GENDER_1" localSheetId="106">'Table E_06 (624)'!$B$11</definedName>
    <definedName name="TABLE_GENDER_1" localSheetId="99">'Table E1_88 (617)'!$B$11</definedName>
    <definedName name="TABLE_GENDER_1" localSheetId="100">'Table E2_88 (618)'!$B$11</definedName>
    <definedName name="TABLE_GENDER_1" localSheetId="93">'Table F_06 (611)'!$B$11</definedName>
    <definedName name="TABLE_GENDER_1" localSheetId="95">'Table F_15 (613)'!$B$11</definedName>
    <definedName name="TABLE_GENDER_1" localSheetId="11">'Table F1 (205C)'!$B$11</definedName>
    <definedName name="TABLE_GENDER_1" localSheetId="101">'Table F1_88 (619)'!$B$11</definedName>
    <definedName name="TABLE_GENDER_1" localSheetId="102">'Table F2_88 (620)'!$B$11</definedName>
    <definedName name="TABLE_GENDER_1" localSheetId="94">'Table G_06 (612)'!$B$11</definedName>
    <definedName name="TABLE_GENDER_1" localSheetId="96">'Table G_15 (614)'!$B$11</definedName>
    <definedName name="TABLE_GENDER_1" localSheetId="91">'Table G_88 (609)'!$B$11</definedName>
    <definedName name="TABLE_GENDER_1" localSheetId="32">'Table G1 (301)'!$B$11</definedName>
    <definedName name="TABLE_GENDER_1" localSheetId="36">'Table G1_06 (305)'!$B$11</definedName>
    <definedName name="TABLE_GENDER_1" localSheetId="40">'Table G1_15 (309)'!$B$11</definedName>
    <definedName name="TABLE_GENDER_1" localSheetId="33">'Table G2 (302)'!$B$11</definedName>
    <definedName name="TABLE_GENDER_1" localSheetId="37">'Table G2_06 (306)'!$B$11</definedName>
    <definedName name="TABLE_GENDER_1" localSheetId="41">'Table G2_15 (310)'!$B$11</definedName>
    <definedName name="TABLE_GENDER_1" localSheetId="92">'Table H_88 (610)'!$B$11</definedName>
    <definedName name="TABLE_GENDER_1" localSheetId="34">'Table H1 (303)'!$B$11</definedName>
    <definedName name="TABLE_GENDER_1" localSheetId="38">'Table H1_06 (307)'!$B$11</definedName>
    <definedName name="TABLE_GENDER_1" localSheetId="42">'Table H1_15 (311)'!$B$11</definedName>
    <definedName name="TABLE_GENDER_1" localSheetId="35">'Table H2 (304)'!$B$11</definedName>
    <definedName name="TABLE_GENDER_1" localSheetId="39">'Table H2_06 (308)'!$B$11</definedName>
    <definedName name="TABLE_GENDER_1" localSheetId="43">'Table H2_15 (312)'!$B$11</definedName>
    <definedName name="TABLE_GENDER_1" localSheetId="78">'Table in Appendix (504)'!$B$11</definedName>
    <definedName name="TABLE_GENDER_1" localSheetId="44">'Table K (313)'!$B$11</definedName>
    <definedName name="TABLE_GENDER_1" localSheetId="45">'Table K_06 (314)'!$B$11</definedName>
    <definedName name="TABLE_GENDER_1" localSheetId="46">'Table K_15_65 (315)'!$B$11</definedName>
    <definedName name="TABLE_GENDER_1" localSheetId="47">'Table K_15_66 (316)'!$B$11</definedName>
    <definedName name="TABLE_GENDER_1" localSheetId="48">'Table K_15_67 (317)'!$B$11</definedName>
    <definedName name="TABLE_GENDER_1" localSheetId="49">'Table K_15_68 (318)'!$B$11</definedName>
    <definedName name="TABLE_GENDER_1" localSheetId="31">'Table M (229)'!$B$11</definedName>
    <definedName name="TABLE_GENDER_1" localSheetId="50">'Table M (319)'!$B$11</definedName>
    <definedName name="TABLE_GENDER_1" localSheetId="51">'Table N (320)'!$B$11</definedName>
    <definedName name="TABLE_GENDER_1" localSheetId="5">'Table NA1 (201)'!$B$11</definedName>
    <definedName name="TABLE_GENDER_1" localSheetId="13">'Table NA1_06 (207)'!$B$11</definedName>
    <definedName name="TABLE_GENDER_1" localSheetId="18">'Table NA1_15_65 (212)'!$B$11</definedName>
    <definedName name="TABLE_GENDER_1" localSheetId="19">'Table NA1_15_66 (213)'!$B$11</definedName>
    <definedName name="TABLE_GENDER_1" localSheetId="20">'Table NA1_15_67 (214)'!$B$11</definedName>
    <definedName name="TABLE_GENDER_1" localSheetId="21">'Table NA1_15_68 (215)'!$B$11</definedName>
    <definedName name="TABLE_GENDER_1" localSheetId="7">'Table NA2 (202)'!$B$11</definedName>
    <definedName name="TABLE_GENDER_1" localSheetId="14">'Table NA2_06 (208)'!$B$11</definedName>
    <definedName name="TABLE_GENDER_1" localSheetId="22">'Table NA2_15_65 (216)'!$B$11</definedName>
    <definedName name="TABLE_GENDER_1" localSheetId="23">'Table NA2_15_66 (217)'!$B$11</definedName>
    <definedName name="TABLE_GENDER_1" localSheetId="24">'Table NA2_15_67 (218)'!$B$11</definedName>
    <definedName name="TABLE_GENDER_1" localSheetId="25">'Table NA2_15_68 (219)'!$B$11</definedName>
    <definedName name="TABLE_GENDER_1" localSheetId="15">'Table NA3_06 (209)'!$B$11</definedName>
    <definedName name="TABLE_GENDER_1" localSheetId="10">'Table NF1 (205)'!$B$11</definedName>
    <definedName name="TABLE_GENDER_1" localSheetId="16">'Table NF1_06 (210)'!$B$11</definedName>
    <definedName name="TABLE_GENDER_1" localSheetId="26">'Table NF1_15 (220)'!$B$11</definedName>
    <definedName name="TABLE_GENDER_1" localSheetId="12">'Table NF2 (206)'!$B$11</definedName>
    <definedName name="TABLE_GENDER_1" localSheetId="17">'Table NF2_06 (211)'!$B$11</definedName>
    <definedName name="TABLE_GENDER_1" localSheetId="27">'Table NF2_15 (221)'!$B$11</definedName>
    <definedName name="TABLE_GENDER_1" localSheetId="52">'Table P (321)'!$B$11</definedName>
    <definedName name="TABLE_GENDER_1" localSheetId="66">'Table Q_15 (335)'!$B$11</definedName>
    <definedName name="TABLE_GENDER_1" localSheetId="53">'Table Q1 (322)'!$B$11</definedName>
    <definedName name="TABLE_GENDER_1" localSheetId="62">'Table Q1_06 (331)'!$B$11</definedName>
    <definedName name="TABLE_GENDER_1" localSheetId="54">'Table Q2 (323)'!$B$11</definedName>
    <definedName name="TABLE_GENDER_1" localSheetId="63">'Table Q2_06 (332)'!$B$11</definedName>
    <definedName name="TABLE_GENDER_1" localSheetId="55">'Table R (324)'!$B$11</definedName>
    <definedName name="TABLE_GENDER_1" localSheetId="67">'Table R_15 (336)'!$B$11</definedName>
    <definedName name="TABLE_GENDER_1" localSheetId="64">'Table R1_06 (333)'!$B$11</definedName>
    <definedName name="TABLE_GENDER_1" localSheetId="65">'Table R2_06 (334)'!$B$11</definedName>
    <definedName name="TABLE_GENDER_1" localSheetId="56">'Table S1 (325)'!$B$11</definedName>
    <definedName name="TABLE_GENDER_1" localSheetId="57">'Table S2 (326)'!$B$11</definedName>
    <definedName name="TABLE_GENDER_1" localSheetId="73">'Table S-AP (406)'!$B$11</definedName>
    <definedName name="TABLE_GENDER_1" localSheetId="58">'Table T1 (327)'!$B$11</definedName>
    <definedName name="TABLE_GENDER_1" localSheetId="59">'Table T2 (328)'!$B$11</definedName>
    <definedName name="TABLE_GENDER_1" localSheetId="29">'Table TVIN_15F (227)'!$B$11</definedName>
    <definedName name="TABLE_GENDER_1" localSheetId="30">'Table TVIN_15GMP (228)'!$B$11</definedName>
    <definedName name="TABLE_GENDER_1" localSheetId="28">'Table TVIN_15M (226)'!$B$11</definedName>
    <definedName name="TABLE_GENDER_1" localSheetId="60">'Table U1 (329)'!$B$11</definedName>
    <definedName name="TABLE_GENDER_1" localSheetId="61">'Table U2 (330)'!$B$11</definedName>
    <definedName name="TABLE_GENDER_1" localSheetId="112">'x-template'!$B$11</definedName>
    <definedName name="TABLE_INFO_1" localSheetId="75">'Table 1 (501)'!$A$6:$B$21</definedName>
    <definedName name="TABLE_INFO_1" localSheetId="79">'Table 1 (505)'!$A$6:$B$21</definedName>
    <definedName name="TABLE_INFO_1" localSheetId="110">'Table 1 (801)'!$A$6:$B$21</definedName>
    <definedName name="TABLE_INFO_1" localSheetId="76">'Table 2 (502)'!$A$6:$B$21</definedName>
    <definedName name="TABLE_INFO_1" localSheetId="80">'Table 2 (506)'!$A$6:$B$21</definedName>
    <definedName name="TABLE_INFO_1" localSheetId="111">'Table 2 (802)'!$A$6:$B$21</definedName>
    <definedName name="TABLE_INFO_1" localSheetId="77">'Table 3 (503)'!$A$6:$B$21</definedName>
    <definedName name="TABLE_INFO_1" localSheetId="81">'Table 3 (507)'!$A$6:$B$21</definedName>
    <definedName name="TABLE_INFO_1" localSheetId="82">'Table 4 (508)'!$A$6:$B$21</definedName>
    <definedName name="TABLE_INFO_1" localSheetId="68">'Table A (401)'!$A$6:$B$21</definedName>
    <definedName name="TABLE_INFO_1" localSheetId="70">'Table A (403)'!$A$6:$B$21</definedName>
    <definedName name="TABLE_INFO_1" localSheetId="84">'Table A_06 (602)'!$A$6:$B$21</definedName>
    <definedName name="TABLE_INFO_1" localSheetId="85">'Table A_15_65 (603)'!$A$6:$B$21</definedName>
    <definedName name="TABLE_INFO_1" localSheetId="86">'Table A_15_66 (604)'!$A$6:$B$21</definedName>
    <definedName name="TABLE_INFO_1" localSheetId="87">'Table A_15_67 (605)'!$A$6:$B$21</definedName>
    <definedName name="TABLE_INFO_1" localSheetId="88">'Table A_15_68 (606)'!$A$6:$B$21</definedName>
    <definedName name="TABLE_INFO_1" localSheetId="83">'Table A_88 (601)'!$A$6:$B$21</definedName>
    <definedName name="TABLE_INFO_1" localSheetId="6">'Table A1 (201C)'!$A$6:$B$21</definedName>
    <definedName name="TABLE_INFO_1" localSheetId="69">'Table B (402)'!$A$6:$B$21</definedName>
    <definedName name="TABLE_INFO_1" localSheetId="71">'Table B (404)'!$A$6:$B$21</definedName>
    <definedName name="TABLE_INFO_1" localSheetId="103">'Table B_06 (621)'!$A$6:$B$21</definedName>
    <definedName name="TABLE_INFO_1" localSheetId="107">'Table B_15 (625)'!$A$6:$B$21</definedName>
    <definedName name="TABLE_INFO_1" localSheetId="89">'Table B_88 (607)'!$A$6:$B$21</definedName>
    <definedName name="TABLE_INFO_1" localSheetId="74">'Table B-AP (407)'!$A$6:$B$21</definedName>
    <definedName name="TABLE_INFO_1" localSheetId="72">'Table C (405)'!$A$6:$B$21</definedName>
    <definedName name="TABLE_INFO_1" localSheetId="109">'Table C (703)'!$A$6:$B$21</definedName>
    <definedName name="TABLE_INFO_1" localSheetId="104">'Table C_06 (622)'!$A$6:$B$21</definedName>
    <definedName name="TABLE_INFO_1" localSheetId="108">'Table C_15 (626)'!$A$6:$B$21</definedName>
    <definedName name="TABLE_INFO_1" localSheetId="90">'Table C_88 (608)'!$A$6:$B$21</definedName>
    <definedName name="TABLE_INFO_1" localSheetId="105">'Table D_06 (623)'!$A$6:$B$21</definedName>
    <definedName name="TABLE_INFO_1" localSheetId="8">'Table D1 (203)'!$A$6:$B$21</definedName>
    <definedName name="TABLE_INFO_1" localSheetId="97">'Table D1_88 (615)'!$A$6:$B$21</definedName>
    <definedName name="TABLE_INFO_1" localSheetId="9">'Table D2 (204)'!$A$6:$B$21</definedName>
    <definedName name="TABLE_INFO_1" localSheetId="98">'Table D2_88 (616)'!$A$6:$B$21</definedName>
    <definedName name="TABLE_INFO_1" localSheetId="106">'Table E_06 (624)'!$A$6:$B$21</definedName>
    <definedName name="TABLE_INFO_1" localSheetId="99">'Table E1_88 (617)'!$A$6:$B$21</definedName>
    <definedName name="TABLE_INFO_1" localSheetId="100">'Table E2_88 (618)'!$A$6:$B$21</definedName>
    <definedName name="TABLE_INFO_1" localSheetId="93">'Table F_06 (611)'!$A$6:$B$21</definedName>
    <definedName name="TABLE_INFO_1" localSheetId="95">'Table F_15 (613)'!$A$6:$B$21</definedName>
    <definedName name="TABLE_INFO_1" localSheetId="11">'Table F1 (205C)'!$A$6:$B$21</definedName>
    <definedName name="TABLE_INFO_1" localSheetId="101">'Table F1_88 (619)'!$A$6:$B$21</definedName>
    <definedName name="TABLE_INFO_1" localSheetId="102">'Table F2_88 (620)'!$A$6:$B$21</definedName>
    <definedName name="TABLE_INFO_1" localSheetId="94">'Table G_06 (612)'!$A$6:$B$21</definedName>
    <definedName name="TABLE_INFO_1" localSheetId="96">'Table G_15 (614)'!$A$6:$B$21</definedName>
    <definedName name="TABLE_INFO_1" localSheetId="91">'Table G_88 (609)'!$A$6:$B$21</definedName>
    <definedName name="TABLE_INFO_1" localSheetId="32">'Table G1 (301)'!$A$6:$B$21</definedName>
    <definedName name="TABLE_INFO_1" localSheetId="36">'Table G1_06 (305)'!$A$6:$B$21</definedName>
    <definedName name="TABLE_INFO_1" localSheetId="40">'Table G1_15 (309)'!$A$6:$B$21</definedName>
    <definedName name="TABLE_INFO_1" localSheetId="33">'Table G2 (302)'!$A$6:$B$21</definedName>
    <definedName name="TABLE_INFO_1" localSheetId="37">'Table G2_06 (306)'!$A$6:$B$21</definedName>
    <definedName name="TABLE_INFO_1" localSheetId="41">'Table G2_15 (310)'!$A$6:$B$21</definedName>
    <definedName name="TABLE_INFO_1" localSheetId="92">'Table H_88 (610)'!$A$6:$B$21</definedName>
    <definedName name="TABLE_INFO_1" localSheetId="34">'Table H1 (303)'!$A$6:$B$21</definedName>
    <definedName name="TABLE_INFO_1" localSheetId="38">'Table H1_06 (307)'!$A$6:$B$21</definedName>
    <definedName name="TABLE_INFO_1" localSheetId="42">'Table H1_15 (311)'!$A$6:$B$21</definedName>
    <definedName name="TABLE_INFO_1" localSheetId="35">'Table H2 (304)'!$A$6:$B$21</definedName>
    <definedName name="TABLE_INFO_1" localSheetId="39">'Table H2_06 (308)'!$A$6:$B$21</definedName>
    <definedName name="TABLE_INFO_1" localSheetId="43">'Table H2_15 (312)'!$A$6:$B$21</definedName>
    <definedName name="TABLE_INFO_1" localSheetId="78">'Table in Appendix (504)'!$A$6:$B$21</definedName>
    <definedName name="TABLE_INFO_1" localSheetId="44">'Table K (313)'!$A$6:$B$21</definedName>
    <definedName name="TABLE_INFO_1" localSheetId="45">'Table K_06 (314)'!$A$6:$B$21</definedName>
    <definedName name="TABLE_INFO_1" localSheetId="46">'Table K_15_65 (315)'!$A$6:$B$21</definedName>
    <definedName name="TABLE_INFO_1" localSheetId="47">'Table K_15_66 (316)'!$A$6:$B$21</definedName>
    <definedName name="TABLE_INFO_1" localSheetId="48">'Table K_15_67 (317)'!$A$6:$B$21</definedName>
    <definedName name="TABLE_INFO_1" localSheetId="49">'Table K_15_68 (318)'!$A$6:$B$21</definedName>
    <definedName name="TABLE_INFO_1" localSheetId="31">'Table M (229)'!$A$6:$B$21</definedName>
    <definedName name="TABLE_INFO_1" localSheetId="50">'Table M (319)'!$A$6:$B$21</definedName>
    <definedName name="TABLE_INFO_1" localSheetId="51">'Table N (320)'!$A$6:$B$21</definedName>
    <definedName name="TABLE_INFO_1" localSheetId="5">'Table NA1 (201)'!$A$6:$B$21</definedName>
    <definedName name="TABLE_INFO_1" localSheetId="13">'Table NA1_06 (207)'!$A$6:$B$21</definedName>
    <definedName name="TABLE_INFO_1" localSheetId="18">'Table NA1_15_65 (212)'!$A$6:$B$21</definedName>
    <definedName name="TABLE_INFO_1" localSheetId="19">'Table NA1_15_66 (213)'!$A$6:$B$21</definedName>
    <definedName name="TABLE_INFO_1" localSheetId="20">'Table NA1_15_67 (214)'!$A$6:$B$21</definedName>
    <definedName name="TABLE_INFO_1" localSheetId="21">'Table NA1_15_68 (215)'!$A$6:$B$21</definedName>
    <definedName name="TABLE_INFO_1" localSheetId="7">'Table NA2 (202)'!$A$6:$B$21</definedName>
    <definedName name="TABLE_INFO_1" localSheetId="14">'Table NA2_06 (208)'!$A$6:$B$21</definedName>
    <definedName name="TABLE_INFO_1" localSheetId="22">'Table NA2_15_65 (216)'!$A$6:$B$21</definedName>
    <definedName name="TABLE_INFO_1" localSheetId="23">'Table NA2_15_66 (217)'!$A$6:$B$21</definedName>
    <definedName name="TABLE_INFO_1" localSheetId="24">'Table NA2_15_67 (218)'!$A$6:$B$21</definedName>
    <definedName name="TABLE_INFO_1" localSheetId="25">'Table NA2_15_68 (219)'!$A$6:$B$21</definedName>
    <definedName name="TABLE_INFO_1" localSheetId="15">'Table NA3_06 (209)'!$A$6:$B$21</definedName>
    <definedName name="TABLE_INFO_1" localSheetId="10">'Table NF1 (205)'!$A$6:$B$21</definedName>
    <definedName name="TABLE_INFO_1" localSheetId="16">'Table NF1_06 (210)'!$A$6:$B$21</definedName>
    <definedName name="TABLE_INFO_1" localSheetId="26">'Table NF1_15 (220)'!$A$6:$B$21</definedName>
    <definedName name="TABLE_INFO_1" localSheetId="12">'Table NF2 (206)'!$A$6:$B$21</definedName>
    <definedName name="TABLE_INFO_1" localSheetId="17">'Table NF2_06 (211)'!$A$6:$B$21</definedName>
    <definedName name="TABLE_INFO_1" localSheetId="27">'Table NF2_15 (221)'!$A$6:$B$21</definedName>
    <definedName name="TABLE_INFO_1" localSheetId="52">'Table P (321)'!$A$6:$B$21</definedName>
    <definedName name="TABLE_INFO_1" localSheetId="66">'Table Q_15 (335)'!$A$6:$B$21</definedName>
    <definedName name="TABLE_INFO_1" localSheetId="53">'Table Q1 (322)'!$A$6:$B$21</definedName>
    <definedName name="TABLE_INFO_1" localSheetId="62">'Table Q1_06 (331)'!$A$6:$B$21</definedName>
    <definedName name="TABLE_INFO_1" localSheetId="54">'Table Q2 (323)'!$A$6:$B$21</definedName>
    <definedName name="TABLE_INFO_1" localSheetId="63">'Table Q2_06 (332)'!$A$6:$B$21</definedName>
    <definedName name="TABLE_INFO_1" localSheetId="55">'Table R (324)'!$A$6:$B$21</definedName>
    <definedName name="TABLE_INFO_1" localSheetId="67">'Table R_15 (336)'!$A$6:$B$21</definedName>
    <definedName name="TABLE_INFO_1" localSheetId="64">'Table R1_06 (333)'!$A$6:$B$21</definedName>
    <definedName name="TABLE_INFO_1" localSheetId="65">'Table R2_06 (334)'!$A$6:$B$21</definedName>
    <definedName name="TABLE_INFO_1" localSheetId="56">'Table S1 (325)'!$A$6:$B$21</definedName>
    <definedName name="TABLE_INFO_1" localSheetId="57">'Table S2 (326)'!$A$6:$B$21</definedName>
    <definedName name="TABLE_INFO_1" localSheetId="73">'Table S-AP (406)'!$A$6:$B$21</definedName>
    <definedName name="TABLE_INFO_1" localSheetId="58">'Table T1 (327)'!$A$6:$B$21</definedName>
    <definedName name="TABLE_INFO_1" localSheetId="59">'Table T2 (328)'!$A$6:$B$21</definedName>
    <definedName name="TABLE_INFO_1" localSheetId="29">'Table TVIN_15F (227)'!$A$6:$B$21</definedName>
    <definedName name="TABLE_INFO_1" localSheetId="30">'Table TVIN_15GMP (228)'!$A$6:$B$21</definedName>
    <definedName name="TABLE_INFO_1" localSheetId="28">'Table TVIN_15M (226)'!$A$6:$B$21</definedName>
    <definedName name="TABLE_INFO_1" localSheetId="60">'Table U1 (329)'!$A$6:$B$21</definedName>
    <definedName name="TABLE_INFO_1" localSheetId="61">'Table U2 (330)'!$A$6:$B$21</definedName>
    <definedName name="TABLE_INFO_1" localSheetId="112">'x-template'!$A$6:$B$21</definedName>
    <definedName name="TABLE_REFERENCE_1" localSheetId="75">'Table 1 (501)'!$B$15</definedName>
    <definedName name="TABLE_REFERENCE_1" localSheetId="79">'Table 1 (505)'!$B$15</definedName>
    <definedName name="TABLE_REFERENCE_1" localSheetId="110">'Table 1 (801)'!$B$15</definedName>
    <definedName name="TABLE_REFERENCE_1" localSheetId="76">'Table 2 (502)'!$B$15</definedName>
    <definedName name="TABLE_REFERENCE_1" localSheetId="80">'Table 2 (506)'!$B$15</definedName>
    <definedName name="TABLE_REFERENCE_1" localSheetId="111">'Table 2 (802)'!$B$15</definedName>
    <definedName name="TABLE_REFERENCE_1" localSheetId="77">'Table 3 (503)'!$B$15</definedName>
    <definedName name="TABLE_REFERENCE_1" localSheetId="81">'Table 3 (507)'!$B$15</definedName>
    <definedName name="TABLE_REFERENCE_1" localSheetId="82">'Table 4 (508)'!$B$15</definedName>
    <definedName name="TABLE_REFERENCE_1" localSheetId="68">'Table A (401)'!$B$15</definedName>
    <definedName name="TABLE_REFERENCE_1" localSheetId="70">'Table A (403)'!$B$15</definedName>
    <definedName name="TABLE_REFERENCE_1" localSheetId="84">'Table A_06 (602)'!$B$15</definedName>
    <definedName name="TABLE_REFERENCE_1" localSheetId="85">'Table A_15_65 (603)'!$B$15</definedName>
    <definedName name="TABLE_REFERENCE_1" localSheetId="86">'Table A_15_66 (604)'!$B$15</definedName>
    <definedName name="TABLE_REFERENCE_1" localSheetId="87">'Table A_15_67 (605)'!$B$15</definedName>
    <definedName name="TABLE_REFERENCE_1" localSheetId="88">'Table A_15_68 (606)'!$B$15</definedName>
    <definedName name="TABLE_REFERENCE_1" localSheetId="83">'Table A_88 (601)'!$B$15</definedName>
    <definedName name="TABLE_REFERENCE_1" localSheetId="6">'Table A1 (201C)'!$B$15</definedName>
    <definedName name="TABLE_REFERENCE_1" localSheetId="69">'Table B (402)'!$B$15</definedName>
    <definedName name="TABLE_REFERENCE_1" localSheetId="71">'Table B (404)'!$B$15</definedName>
    <definedName name="TABLE_REFERENCE_1" localSheetId="103">'Table B_06 (621)'!$B$15</definedName>
    <definedName name="TABLE_REFERENCE_1" localSheetId="107">'Table B_15 (625)'!$B$15</definedName>
    <definedName name="TABLE_REFERENCE_1" localSheetId="89">'Table B_88 (607)'!$B$15</definedName>
    <definedName name="TABLE_REFERENCE_1" localSheetId="74">'Table B-AP (407)'!$B$15</definedName>
    <definedName name="TABLE_REFERENCE_1" localSheetId="72">'Table C (405)'!$B$15</definedName>
    <definedName name="TABLE_REFERENCE_1" localSheetId="109">'Table C (703)'!$B$15</definedName>
    <definedName name="TABLE_REFERENCE_1" localSheetId="104">'Table C_06 (622)'!$B$15</definedName>
    <definedName name="TABLE_REFERENCE_1" localSheetId="108">'Table C_15 (626)'!$B$15</definedName>
    <definedName name="TABLE_REFERENCE_1" localSheetId="90">'Table C_88 (608)'!$B$15</definedName>
    <definedName name="TABLE_REFERENCE_1" localSheetId="105">'Table D_06 (623)'!$B$15</definedName>
    <definedName name="TABLE_REFERENCE_1" localSheetId="8">'Table D1 (203)'!$B$15</definedName>
    <definedName name="TABLE_REFERENCE_1" localSheetId="97">'Table D1_88 (615)'!$B$15</definedName>
    <definedName name="TABLE_REFERENCE_1" localSheetId="9">'Table D2 (204)'!$B$15</definedName>
    <definedName name="TABLE_REFERENCE_1" localSheetId="98">'Table D2_88 (616)'!$B$15</definedName>
    <definedName name="TABLE_REFERENCE_1" localSheetId="106">'Table E_06 (624)'!$B$15</definedName>
    <definedName name="TABLE_REFERENCE_1" localSheetId="99">'Table E1_88 (617)'!$B$15</definedName>
    <definedName name="TABLE_REFERENCE_1" localSheetId="100">'Table E2_88 (618)'!$B$15</definedName>
    <definedName name="TABLE_REFERENCE_1" localSheetId="93">'Table F_06 (611)'!$B$15</definedName>
    <definedName name="TABLE_REFERENCE_1" localSheetId="95">'Table F_15 (613)'!$B$15</definedName>
    <definedName name="TABLE_REFERENCE_1" localSheetId="11">'Table F1 (205C)'!$B$15</definedName>
    <definedName name="TABLE_REFERENCE_1" localSheetId="101">'Table F1_88 (619)'!$B$15</definedName>
    <definedName name="TABLE_REFERENCE_1" localSheetId="102">'Table F2_88 (620)'!$B$15</definedName>
    <definedName name="TABLE_REFERENCE_1" localSheetId="94">'Table G_06 (612)'!$B$15</definedName>
    <definedName name="TABLE_REFERENCE_1" localSheetId="96">'Table G_15 (614)'!$B$15</definedName>
    <definedName name="TABLE_REFERENCE_1" localSheetId="91">'Table G_88 (609)'!$B$15</definedName>
    <definedName name="TABLE_REFERENCE_1" localSheetId="32">'Table G1 (301)'!$B$15</definedName>
    <definedName name="TABLE_REFERENCE_1" localSheetId="36">'Table G1_06 (305)'!$B$15</definedName>
    <definedName name="TABLE_REFERENCE_1" localSheetId="40">'Table G1_15 (309)'!$B$15</definedName>
    <definedName name="TABLE_REFERENCE_1" localSheetId="33">'Table G2 (302)'!$B$15</definedName>
    <definedName name="TABLE_REFERENCE_1" localSheetId="37">'Table G2_06 (306)'!$B$15</definedName>
    <definedName name="TABLE_REFERENCE_1" localSheetId="41">'Table G2_15 (310)'!$B$15</definedName>
    <definedName name="TABLE_REFERENCE_1" localSheetId="92">'Table H_88 (610)'!$B$15</definedName>
    <definedName name="TABLE_REFERENCE_1" localSheetId="34">'Table H1 (303)'!$B$15</definedName>
    <definedName name="TABLE_REFERENCE_1" localSheetId="38">'Table H1_06 (307)'!$B$15</definedName>
    <definedName name="TABLE_REFERENCE_1" localSheetId="42">'Table H1_15 (311)'!$B$15</definedName>
    <definedName name="TABLE_REFERENCE_1" localSheetId="35">'Table H2 (304)'!$B$15</definedName>
    <definedName name="TABLE_REFERENCE_1" localSheetId="39">'Table H2_06 (308)'!$B$15</definedName>
    <definedName name="TABLE_REFERENCE_1" localSheetId="43">'Table H2_15 (312)'!$B$15</definedName>
    <definedName name="TABLE_REFERENCE_1" localSheetId="78">'Table in Appendix (504)'!$B$15</definedName>
    <definedName name="TABLE_REFERENCE_1" localSheetId="44">'Table K (313)'!$B$15</definedName>
    <definedName name="TABLE_REFERENCE_1" localSheetId="45">'Table K_06 (314)'!$B$15</definedName>
    <definedName name="TABLE_REFERENCE_1" localSheetId="46">'Table K_15_65 (315)'!$B$15</definedName>
    <definedName name="TABLE_REFERENCE_1" localSheetId="47">'Table K_15_66 (316)'!$B$15</definedName>
    <definedName name="TABLE_REFERENCE_1" localSheetId="48">'Table K_15_67 (317)'!$B$15</definedName>
    <definedName name="TABLE_REFERENCE_1" localSheetId="49">'Table K_15_68 (318)'!$B$15</definedName>
    <definedName name="TABLE_REFERENCE_1" localSheetId="31">'Table M (229)'!$B$15</definedName>
    <definedName name="TABLE_REFERENCE_1" localSheetId="50">'Table M (319)'!$B$15</definedName>
    <definedName name="TABLE_REFERENCE_1" localSheetId="51">'Table N (320)'!$B$15</definedName>
    <definedName name="TABLE_REFERENCE_1" localSheetId="5">'Table NA1 (201)'!$B$15</definedName>
    <definedName name="TABLE_REFERENCE_1" localSheetId="13">'Table NA1_06 (207)'!$B$15</definedName>
    <definedName name="TABLE_REFERENCE_1" localSheetId="18">'Table NA1_15_65 (212)'!$B$15</definedName>
    <definedName name="TABLE_REFERENCE_1" localSheetId="19">'Table NA1_15_66 (213)'!$B$15</definedName>
    <definedName name="TABLE_REFERENCE_1" localSheetId="20">'Table NA1_15_67 (214)'!$B$15</definedName>
    <definedName name="TABLE_REFERENCE_1" localSheetId="21">'Table NA1_15_68 (215)'!$B$15</definedName>
    <definedName name="TABLE_REFERENCE_1" localSheetId="7">'Table NA2 (202)'!$B$15</definedName>
    <definedName name="TABLE_REFERENCE_1" localSheetId="14">'Table NA2_06 (208)'!$B$15</definedName>
    <definedName name="TABLE_REFERENCE_1" localSheetId="22">'Table NA2_15_65 (216)'!$B$15</definedName>
    <definedName name="TABLE_REFERENCE_1" localSheetId="23">'Table NA2_15_66 (217)'!$B$15</definedName>
    <definedName name="TABLE_REFERENCE_1" localSheetId="24">'Table NA2_15_67 (218)'!$B$15</definedName>
    <definedName name="TABLE_REFERENCE_1" localSheetId="25">'Table NA2_15_68 (219)'!$B$15</definedName>
    <definedName name="TABLE_REFERENCE_1" localSheetId="15">'Table NA3_06 (209)'!$B$15</definedName>
    <definedName name="TABLE_REFERENCE_1" localSheetId="10">'Table NF1 (205)'!$B$15</definedName>
    <definedName name="TABLE_REFERENCE_1" localSheetId="16">'Table NF1_06 (210)'!$B$15</definedName>
    <definedName name="TABLE_REFERENCE_1" localSheetId="26">'Table NF1_15 (220)'!$B$15</definedName>
    <definedName name="TABLE_REFERENCE_1" localSheetId="12">'Table NF2 (206)'!$B$15</definedName>
    <definedName name="TABLE_REFERENCE_1" localSheetId="17">'Table NF2_06 (211)'!$B$15</definedName>
    <definedName name="TABLE_REFERENCE_1" localSheetId="27">'Table NF2_15 (221)'!$B$15</definedName>
    <definedName name="TABLE_REFERENCE_1" localSheetId="52">'Table P (321)'!$B$15</definedName>
    <definedName name="TABLE_REFERENCE_1" localSheetId="66">'Table Q_15 (335)'!$B$15</definedName>
    <definedName name="TABLE_REFERENCE_1" localSheetId="53">'Table Q1 (322)'!$B$15</definedName>
    <definedName name="TABLE_REFERENCE_1" localSheetId="62">'Table Q1_06 (331)'!$B$15</definedName>
    <definedName name="TABLE_REFERENCE_1" localSheetId="54">'Table Q2 (323)'!$B$15</definedName>
    <definedName name="TABLE_REFERENCE_1" localSheetId="63">'Table Q2_06 (332)'!$B$15</definedName>
    <definedName name="TABLE_REFERENCE_1" localSheetId="55">'Table R (324)'!$B$15</definedName>
    <definedName name="TABLE_REFERENCE_1" localSheetId="67">'Table R_15 (336)'!$B$15</definedName>
    <definedName name="TABLE_REFERENCE_1" localSheetId="64">'Table R1_06 (333)'!$B$15</definedName>
    <definedName name="TABLE_REFERENCE_1" localSheetId="65">'Table R2_06 (334)'!$B$15</definedName>
    <definedName name="TABLE_REFERENCE_1" localSheetId="56">'Table S1 (325)'!$B$15</definedName>
    <definedName name="TABLE_REFERENCE_1" localSheetId="57">'Table S2 (326)'!$B$15</definedName>
    <definedName name="TABLE_REFERENCE_1" localSheetId="73">'Table S-AP (406)'!$B$15</definedName>
    <definedName name="TABLE_REFERENCE_1" localSheetId="58">'Table T1 (327)'!$B$15</definedName>
    <definedName name="TABLE_REFERENCE_1" localSheetId="59">'Table T2 (328)'!$B$15</definedName>
    <definedName name="TABLE_REFERENCE_1" localSheetId="29">'Table TVIN_15F (227)'!$B$15</definedName>
    <definedName name="TABLE_REFERENCE_1" localSheetId="30">'Table TVIN_15GMP (228)'!$B$15</definedName>
    <definedName name="TABLE_REFERENCE_1" localSheetId="28">'Table TVIN_15M (226)'!$B$15</definedName>
    <definedName name="TABLE_REFERENCE_1" localSheetId="60">'Table U1 (329)'!$B$15</definedName>
    <definedName name="TABLE_REFERENCE_1" localSheetId="61">'Table U2 (330)'!$B$15</definedName>
    <definedName name="TABLE_REFERENCE_1" localSheetId="112">'x-template'!$B$15</definedName>
    <definedName name="TABLE_REFERENCE_GUIDANCE_1" localSheetId="75">'Table 1 (501)'!$B$16</definedName>
    <definedName name="TABLE_REFERENCE_GUIDANCE_1" localSheetId="79">'Table 1 (505)'!$B$16</definedName>
    <definedName name="TABLE_REFERENCE_GUIDANCE_1" localSheetId="110">'Table 1 (801)'!$B$16</definedName>
    <definedName name="TABLE_REFERENCE_GUIDANCE_1" localSheetId="76">'Table 2 (502)'!$B$16</definedName>
    <definedName name="TABLE_REFERENCE_GUIDANCE_1" localSheetId="80">'Table 2 (506)'!$B$16</definedName>
    <definedName name="TABLE_REFERENCE_GUIDANCE_1" localSheetId="111">'Table 2 (802)'!$B$16</definedName>
    <definedName name="TABLE_REFERENCE_GUIDANCE_1" localSheetId="77">'Table 3 (503)'!$B$16</definedName>
    <definedName name="TABLE_REFERENCE_GUIDANCE_1" localSheetId="81">'Table 3 (507)'!$B$16</definedName>
    <definedName name="TABLE_REFERENCE_GUIDANCE_1" localSheetId="82">'Table 4 (508)'!$B$16</definedName>
    <definedName name="TABLE_REFERENCE_GUIDANCE_1" localSheetId="68">'Table A (401)'!$B$16</definedName>
    <definedName name="TABLE_REFERENCE_GUIDANCE_1" localSheetId="70">'Table A (403)'!$B$16</definedName>
    <definedName name="TABLE_REFERENCE_GUIDANCE_1" localSheetId="84">'Table A_06 (602)'!$B$16</definedName>
    <definedName name="TABLE_REFERENCE_GUIDANCE_1" localSheetId="85">'Table A_15_65 (603)'!$B$16</definedName>
    <definedName name="TABLE_REFERENCE_GUIDANCE_1" localSheetId="86">'Table A_15_66 (604)'!$B$16</definedName>
    <definedName name="TABLE_REFERENCE_GUIDANCE_1" localSheetId="87">'Table A_15_67 (605)'!$B$16</definedName>
    <definedName name="TABLE_REFERENCE_GUIDANCE_1" localSheetId="88">'Table A_15_68 (606)'!$B$16</definedName>
    <definedName name="TABLE_REFERENCE_GUIDANCE_1" localSheetId="83">'Table A_88 (601)'!$B$16</definedName>
    <definedName name="TABLE_REFERENCE_GUIDANCE_1" localSheetId="6">'Table A1 (201C)'!$B$16</definedName>
    <definedName name="TABLE_REFERENCE_GUIDANCE_1" localSheetId="69">'Table B (402)'!$B$16</definedName>
    <definedName name="TABLE_REFERENCE_GUIDANCE_1" localSheetId="71">'Table B (404)'!$B$16</definedName>
    <definedName name="TABLE_REFERENCE_GUIDANCE_1" localSheetId="103">'Table B_06 (621)'!$B$16</definedName>
    <definedName name="TABLE_REFERENCE_GUIDANCE_1" localSheetId="107">'Table B_15 (625)'!$B$16</definedName>
    <definedName name="TABLE_REFERENCE_GUIDANCE_1" localSheetId="89">'Table B_88 (607)'!$B$16</definedName>
    <definedName name="TABLE_REFERENCE_GUIDANCE_1" localSheetId="74">'Table B-AP (407)'!$B$16</definedName>
    <definedName name="TABLE_REFERENCE_GUIDANCE_1" localSheetId="72">'Table C (405)'!$B$16</definedName>
    <definedName name="TABLE_REFERENCE_GUIDANCE_1" localSheetId="109">'Table C (703)'!$B$16</definedName>
    <definedName name="TABLE_REFERENCE_GUIDANCE_1" localSheetId="104">'Table C_06 (622)'!$B$16</definedName>
    <definedName name="TABLE_REFERENCE_GUIDANCE_1" localSheetId="108">'Table C_15 (626)'!$B$16</definedName>
    <definedName name="TABLE_REFERENCE_GUIDANCE_1" localSheetId="90">'Table C_88 (608)'!$B$16</definedName>
    <definedName name="TABLE_REFERENCE_GUIDANCE_1" localSheetId="105">'Table D_06 (623)'!$B$16</definedName>
    <definedName name="TABLE_REFERENCE_GUIDANCE_1" localSheetId="8">'Table D1 (203)'!$B$16</definedName>
    <definedName name="TABLE_REFERENCE_GUIDANCE_1" localSheetId="97">'Table D1_88 (615)'!$B$16</definedName>
    <definedName name="TABLE_REFERENCE_GUIDANCE_1" localSheetId="9">'Table D2 (204)'!$B$16</definedName>
    <definedName name="TABLE_REFERENCE_GUIDANCE_1" localSheetId="98">'Table D2_88 (616)'!$B$16</definedName>
    <definedName name="TABLE_REFERENCE_GUIDANCE_1" localSheetId="106">'Table E_06 (624)'!$B$16</definedName>
    <definedName name="TABLE_REFERENCE_GUIDANCE_1" localSheetId="99">'Table E1_88 (617)'!$B$16</definedName>
    <definedName name="TABLE_REFERENCE_GUIDANCE_1" localSheetId="100">'Table E2_88 (618)'!$B$16</definedName>
    <definedName name="TABLE_REFERENCE_GUIDANCE_1" localSheetId="93">'Table F_06 (611)'!$B$16</definedName>
    <definedName name="TABLE_REFERENCE_GUIDANCE_1" localSheetId="95">'Table F_15 (613)'!$B$16</definedName>
    <definedName name="TABLE_REFERENCE_GUIDANCE_1" localSheetId="11">'Table F1 (205C)'!$B$16</definedName>
    <definedName name="TABLE_REFERENCE_GUIDANCE_1" localSheetId="101">'Table F1_88 (619)'!$B$16</definedName>
    <definedName name="TABLE_REFERENCE_GUIDANCE_1" localSheetId="102">'Table F2_88 (620)'!$B$16</definedName>
    <definedName name="TABLE_REFERENCE_GUIDANCE_1" localSheetId="94">'Table G_06 (612)'!$B$16</definedName>
    <definedName name="TABLE_REFERENCE_GUIDANCE_1" localSheetId="96">'Table G_15 (614)'!$B$16</definedName>
    <definedName name="TABLE_REFERENCE_GUIDANCE_1" localSheetId="91">'Table G_88 (609)'!$B$16</definedName>
    <definedName name="TABLE_REFERENCE_GUIDANCE_1" localSheetId="32">'Table G1 (301)'!$B$16</definedName>
    <definedName name="TABLE_REFERENCE_GUIDANCE_1" localSheetId="36">'Table G1_06 (305)'!$B$16</definedName>
    <definedName name="TABLE_REFERENCE_GUIDANCE_1" localSheetId="40">'Table G1_15 (309)'!$B$16</definedName>
    <definedName name="TABLE_REFERENCE_GUIDANCE_1" localSheetId="33">'Table G2 (302)'!$B$16</definedName>
    <definedName name="TABLE_REFERENCE_GUIDANCE_1" localSheetId="37">'Table G2_06 (306)'!$B$16</definedName>
    <definedName name="TABLE_REFERENCE_GUIDANCE_1" localSheetId="41">'Table G2_15 (310)'!$B$16</definedName>
    <definedName name="TABLE_REFERENCE_GUIDANCE_1" localSheetId="92">'Table H_88 (610)'!$B$16</definedName>
    <definedName name="TABLE_REFERENCE_GUIDANCE_1" localSheetId="34">'Table H1 (303)'!$B$16</definedName>
    <definedName name="TABLE_REFERENCE_GUIDANCE_1" localSheetId="38">'Table H1_06 (307)'!$B$16</definedName>
    <definedName name="TABLE_REFERENCE_GUIDANCE_1" localSheetId="42">'Table H1_15 (311)'!$B$16</definedName>
    <definedName name="TABLE_REFERENCE_GUIDANCE_1" localSheetId="35">'Table H2 (304)'!$B$16</definedName>
    <definedName name="TABLE_REFERENCE_GUIDANCE_1" localSheetId="39">'Table H2_06 (308)'!$B$16</definedName>
    <definedName name="TABLE_REFERENCE_GUIDANCE_1" localSheetId="43">'Table H2_15 (312)'!$B$16</definedName>
    <definedName name="TABLE_REFERENCE_GUIDANCE_1" localSheetId="78">'Table in Appendix (504)'!$B$16</definedName>
    <definedName name="TABLE_REFERENCE_GUIDANCE_1" localSheetId="44">'Table K (313)'!$B$16</definedName>
    <definedName name="TABLE_REFERENCE_GUIDANCE_1" localSheetId="45">'Table K_06 (314)'!$B$16</definedName>
    <definedName name="TABLE_REFERENCE_GUIDANCE_1" localSheetId="46">'Table K_15_65 (315)'!$B$16</definedName>
    <definedName name="TABLE_REFERENCE_GUIDANCE_1" localSheetId="47">'Table K_15_66 (316)'!$B$16</definedName>
    <definedName name="TABLE_REFERENCE_GUIDANCE_1" localSheetId="48">'Table K_15_67 (317)'!$B$16</definedName>
    <definedName name="TABLE_REFERENCE_GUIDANCE_1" localSheetId="49">'Table K_15_68 (318)'!$B$16</definedName>
    <definedName name="TABLE_REFERENCE_GUIDANCE_1" localSheetId="31">'Table M (229)'!$B$16</definedName>
    <definedName name="TABLE_REFERENCE_GUIDANCE_1" localSheetId="50">'Table M (319)'!$B$16</definedName>
    <definedName name="TABLE_REFERENCE_GUIDANCE_1" localSheetId="51">'Table N (320)'!$B$16</definedName>
    <definedName name="TABLE_REFERENCE_GUIDANCE_1" localSheetId="5">'Table NA1 (201)'!$B$16</definedName>
    <definedName name="TABLE_REFERENCE_GUIDANCE_1" localSheetId="13">'Table NA1_06 (207)'!$B$16</definedName>
    <definedName name="TABLE_REFERENCE_GUIDANCE_1" localSheetId="18">'Table NA1_15_65 (212)'!$B$16</definedName>
    <definedName name="TABLE_REFERENCE_GUIDANCE_1" localSheetId="19">'Table NA1_15_66 (213)'!$B$16</definedName>
    <definedName name="TABLE_REFERENCE_GUIDANCE_1" localSheetId="20">'Table NA1_15_67 (214)'!$B$16</definedName>
    <definedName name="TABLE_REFERENCE_GUIDANCE_1" localSheetId="21">'Table NA1_15_68 (215)'!$B$16</definedName>
    <definedName name="TABLE_REFERENCE_GUIDANCE_1" localSheetId="7">'Table NA2 (202)'!$B$16</definedName>
    <definedName name="TABLE_REFERENCE_GUIDANCE_1" localSheetId="14">'Table NA2_06 (208)'!$B$16</definedName>
    <definedName name="TABLE_REFERENCE_GUIDANCE_1" localSheetId="22">'Table NA2_15_65 (216)'!$B$16</definedName>
    <definedName name="TABLE_REFERENCE_GUIDANCE_1" localSheetId="23">'Table NA2_15_66 (217)'!$B$16</definedName>
    <definedName name="TABLE_REFERENCE_GUIDANCE_1" localSheetId="24">'Table NA2_15_67 (218)'!$B$16</definedName>
    <definedName name="TABLE_REFERENCE_GUIDANCE_1" localSheetId="25">'Table NA2_15_68 (219)'!$B$16</definedName>
    <definedName name="TABLE_REFERENCE_GUIDANCE_1" localSheetId="15">'Table NA3_06 (209)'!$B$16</definedName>
    <definedName name="TABLE_REFERENCE_GUIDANCE_1" localSheetId="10">'Table NF1 (205)'!$B$16</definedName>
    <definedName name="TABLE_REFERENCE_GUIDANCE_1" localSheetId="16">'Table NF1_06 (210)'!$B$16</definedName>
    <definedName name="TABLE_REFERENCE_GUIDANCE_1" localSheetId="26">'Table NF1_15 (220)'!$B$16</definedName>
    <definedName name="TABLE_REFERENCE_GUIDANCE_1" localSheetId="12">'Table NF2 (206)'!$B$16</definedName>
    <definedName name="TABLE_REFERENCE_GUIDANCE_1" localSheetId="17">'Table NF2_06 (211)'!$B$16</definedName>
    <definedName name="TABLE_REFERENCE_GUIDANCE_1" localSheetId="27">'Table NF2_15 (221)'!$B$16</definedName>
    <definedName name="TABLE_REFERENCE_GUIDANCE_1" localSheetId="52">'Table P (321)'!$B$16</definedName>
    <definedName name="TABLE_REFERENCE_GUIDANCE_1" localSheetId="66">'Table Q_15 (335)'!$B$16</definedName>
    <definedName name="TABLE_REFERENCE_GUIDANCE_1" localSheetId="53">'Table Q1 (322)'!$B$16</definedName>
    <definedName name="TABLE_REFERENCE_GUIDANCE_1" localSheetId="62">'Table Q1_06 (331)'!$B$16</definedName>
    <definedName name="TABLE_REFERENCE_GUIDANCE_1" localSheetId="54">'Table Q2 (323)'!$B$16</definedName>
    <definedName name="TABLE_REFERENCE_GUIDANCE_1" localSheetId="63">'Table Q2_06 (332)'!$B$16</definedName>
    <definedName name="TABLE_REFERENCE_GUIDANCE_1" localSheetId="55">'Table R (324)'!$B$16</definedName>
    <definedName name="TABLE_REFERENCE_GUIDANCE_1" localSheetId="67">'Table R_15 (336)'!$B$16</definedName>
    <definedName name="TABLE_REFERENCE_GUIDANCE_1" localSheetId="64">'Table R1_06 (333)'!$B$16</definedName>
    <definedName name="TABLE_REFERENCE_GUIDANCE_1" localSheetId="65">'Table R2_06 (334)'!$B$16</definedName>
    <definedName name="TABLE_REFERENCE_GUIDANCE_1" localSheetId="56">'Table S1 (325)'!$B$16</definedName>
    <definedName name="TABLE_REFERENCE_GUIDANCE_1" localSheetId="57">'Table S2 (326)'!$B$16</definedName>
    <definedName name="TABLE_REFERENCE_GUIDANCE_1" localSheetId="73">'Table S-AP (406)'!$B$16</definedName>
    <definedName name="TABLE_REFERENCE_GUIDANCE_1" localSheetId="58">'Table T1 (327)'!$B$16</definedName>
    <definedName name="TABLE_REFERENCE_GUIDANCE_1" localSheetId="59">'Table T2 (328)'!$B$16</definedName>
    <definedName name="TABLE_REFERENCE_GUIDANCE_1" localSheetId="29">'Table TVIN_15F (227)'!$B$16</definedName>
    <definedName name="TABLE_REFERENCE_GUIDANCE_1" localSheetId="30">'Table TVIN_15GMP (228)'!$B$16</definedName>
    <definedName name="TABLE_REFERENCE_GUIDANCE_1" localSheetId="28">'Table TVIN_15M (226)'!$B$16</definedName>
    <definedName name="TABLE_REFERENCE_GUIDANCE_1" localSheetId="60">'Table U1 (329)'!$B$16</definedName>
    <definedName name="TABLE_REFERENCE_GUIDANCE_1" localSheetId="61">'Table U2 (330)'!$B$16</definedName>
    <definedName name="TABLE_REFERENCE_GUIDANCE_1" localSheetId="112">'x-template'!$B$16</definedName>
    <definedName name="TABLE_RELATED_1" localSheetId="75">'Table 1 (501)'!$B$17</definedName>
    <definedName name="TABLE_RELATED_1" localSheetId="79">'Table 1 (505)'!$B$17</definedName>
    <definedName name="TABLE_RELATED_1" localSheetId="110">'Table 1 (801)'!$B$17</definedName>
    <definedName name="TABLE_RELATED_1" localSheetId="76">'Table 2 (502)'!$B$17</definedName>
    <definedName name="TABLE_RELATED_1" localSheetId="80">'Table 2 (506)'!$B$17</definedName>
    <definedName name="TABLE_RELATED_1" localSheetId="111">'Table 2 (802)'!$B$17</definedName>
    <definedName name="TABLE_RELATED_1" localSheetId="77">'Table 3 (503)'!$B$17</definedName>
    <definedName name="TABLE_RELATED_1" localSheetId="81">'Table 3 (507)'!$B$17</definedName>
    <definedName name="TABLE_RELATED_1" localSheetId="82">'Table 4 (508)'!$B$17</definedName>
    <definedName name="TABLE_RELATED_1" localSheetId="68">'Table A (401)'!$B$17</definedName>
    <definedName name="TABLE_RELATED_1" localSheetId="70">'Table A (403)'!$B$17</definedName>
    <definedName name="TABLE_RELATED_1" localSheetId="84">'Table A_06 (602)'!$B$17</definedName>
    <definedName name="TABLE_RELATED_1" localSheetId="85">'Table A_15_65 (603)'!$B$17</definedName>
    <definedName name="TABLE_RELATED_1" localSheetId="86">'Table A_15_66 (604)'!$B$17</definedName>
    <definedName name="TABLE_RELATED_1" localSheetId="87">'Table A_15_67 (605)'!$B$17</definedName>
    <definedName name="TABLE_RELATED_1" localSheetId="88">'Table A_15_68 (606)'!$B$17</definedName>
    <definedName name="TABLE_RELATED_1" localSheetId="83">'Table A_88 (601)'!$B$17</definedName>
    <definedName name="TABLE_RELATED_1" localSheetId="6">'Table A1 (201C)'!$B$17</definedName>
    <definedName name="TABLE_RELATED_1" localSheetId="69">'Table B (402)'!$B$17</definedName>
    <definedName name="TABLE_RELATED_1" localSheetId="71">'Table B (404)'!$B$17</definedName>
    <definedName name="TABLE_RELATED_1" localSheetId="103">'Table B_06 (621)'!$B$17</definedName>
    <definedName name="TABLE_RELATED_1" localSheetId="107">'Table B_15 (625)'!$B$17</definedName>
    <definedName name="TABLE_RELATED_1" localSheetId="89">'Table B_88 (607)'!$B$17</definedName>
    <definedName name="TABLE_RELATED_1" localSheetId="74">'Table B-AP (407)'!$B$17</definedName>
    <definedName name="TABLE_RELATED_1" localSheetId="72">'Table C (405)'!$B$17</definedName>
    <definedName name="TABLE_RELATED_1" localSheetId="109">'Table C (703)'!$B$17</definedName>
    <definedName name="TABLE_RELATED_1" localSheetId="104">'Table C_06 (622)'!$B$17</definedName>
    <definedName name="TABLE_RELATED_1" localSheetId="108">'Table C_15 (626)'!$B$17</definedName>
    <definedName name="TABLE_RELATED_1" localSheetId="90">'Table C_88 (608)'!$B$17</definedName>
    <definedName name="TABLE_RELATED_1" localSheetId="105">'Table D_06 (623)'!$B$17</definedName>
    <definedName name="TABLE_RELATED_1" localSheetId="8">'Table D1 (203)'!$B$17</definedName>
    <definedName name="TABLE_RELATED_1" localSheetId="97">'Table D1_88 (615)'!$B$17</definedName>
    <definedName name="TABLE_RELATED_1" localSheetId="9">'Table D2 (204)'!$B$17</definedName>
    <definedName name="TABLE_RELATED_1" localSheetId="98">'Table D2_88 (616)'!$B$17</definedName>
    <definedName name="TABLE_RELATED_1" localSheetId="106">'Table E_06 (624)'!$B$17</definedName>
    <definedName name="TABLE_RELATED_1" localSheetId="99">'Table E1_88 (617)'!$B$17</definedName>
    <definedName name="TABLE_RELATED_1" localSheetId="100">'Table E2_88 (618)'!$B$17</definedName>
    <definedName name="TABLE_RELATED_1" localSheetId="93">'Table F_06 (611)'!$B$17</definedName>
    <definedName name="TABLE_RELATED_1" localSheetId="95">'Table F_15 (613)'!$B$17</definedName>
    <definedName name="TABLE_RELATED_1" localSheetId="11">'Table F1 (205C)'!$B$17</definedName>
    <definedName name="TABLE_RELATED_1" localSheetId="101">'Table F1_88 (619)'!$B$17</definedName>
    <definedName name="TABLE_RELATED_1" localSheetId="102">'Table F2_88 (620)'!$B$17</definedName>
    <definedName name="TABLE_RELATED_1" localSheetId="94">'Table G_06 (612)'!$B$17</definedName>
    <definedName name="TABLE_RELATED_1" localSheetId="96">'Table G_15 (614)'!$B$17</definedName>
    <definedName name="TABLE_RELATED_1" localSheetId="91">'Table G_88 (609)'!$B$17</definedName>
    <definedName name="TABLE_RELATED_1" localSheetId="32">'Table G1 (301)'!$B$17</definedName>
    <definedName name="TABLE_RELATED_1" localSheetId="36">'Table G1_06 (305)'!$B$17</definedName>
    <definedName name="TABLE_RELATED_1" localSheetId="40">'Table G1_15 (309)'!$B$17</definedName>
    <definedName name="TABLE_RELATED_1" localSheetId="33">'Table G2 (302)'!$B$17</definedName>
    <definedName name="TABLE_RELATED_1" localSheetId="37">'Table G2_06 (306)'!$B$17</definedName>
    <definedName name="TABLE_RELATED_1" localSheetId="41">'Table G2_15 (310)'!$B$17</definedName>
    <definedName name="TABLE_RELATED_1" localSheetId="92">'Table H_88 (610)'!$B$17</definedName>
    <definedName name="TABLE_RELATED_1" localSheetId="34">'Table H1 (303)'!$B$17</definedName>
    <definedName name="TABLE_RELATED_1" localSheetId="38">'Table H1_06 (307)'!$B$17</definedName>
    <definedName name="TABLE_RELATED_1" localSheetId="42">'Table H1_15 (311)'!$B$17</definedName>
    <definedName name="TABLE_RELATED_1" localSheetId="35">'Table H2 (304)'!$B$17</definedName>
    <definedName name="TABLE_RELATED_1" localSheetId="39">'Table H2_06 (308)'!$B$17</definedName>
    <definedName name="TABLE_RELATED_1" localSheetId="43">'Table H2_15 (312)'!$B$17</definedName>
    <definedName name="TABLE_RELATED_1" localSheetId="78">'Table in Appendix (504)'!$B$17</definedName>
    <definedName name="TABLE_RELATED_1" localSheetId="44">'Table K (313)'!$B$17</definedName>
    <definedName name="TABLE_RELATED_1" localSheetId="45">'Table K_06 (314)'!$B$17</definedName>
    <definedName name="TABLE_RELATED_1" localSheetId="46">'Table K_15_65 (315)'!$B$17</definedName>
    <definedName name="TABLE_RELATED_1" localSheetId="47">'Table K_15_66 (316)'!$B$17</definedName>
    <definedName name="TABLE_RELATED_1" localSheetId="48">'Table K_15_67 (317)'!$B$17</definedName>
    <definedName name="TABLE_RELATED_1" localSheetId="49">'Table K_15_68 (318)'!$B$17</definedName>
    <definedName name="TABLE_RELATED_1" localSheetId="31">'Table M (229)'!$B$17</definedName>
    <definedName name="TABLE_RELATED_1" localSheetId="50">'Table M (319)'!$B$17</definedName>
    <definedName name="TABLE_RELATED_1" localSheetId="51">'Table N (320)'!$B$17</definedName>
    <definedName name="TABLE_RELATED_1" localSheetId="5">'Table NA1 (201)'!$B$17</definedName>
    <definedName name="TABLE_RELATED_1" localSheetId="13">'Table NA1_06 (207)'!$B$17</definedName>
    <definedName name="TABLE_RELATED_1" localSheetId="18">'Table NA1_15_65 (212)'!$B$17</definedName>
    <definedName name="TABLE_RELATED_1" localSheetId="19">'Table NA1_15_66 (213)'!$B$17</definedName>
    <definedName name="TABLE_RELATED_1" localSheetId="20">'Table NA1_15_67 (214)'!$B$17</definedName>
    <definedName name="TABLE_RELATED_1" localSheetId="21">'Table NA1_15_68 (215)'!$B$17</definedName>
    <definedName name="TABLE_RELATED_1" localSheetId="7">'Table NA2 (202)'!$B$17</definedName>
    <definedName name="TABLE_RELATED_1" localSheetId="14">'Table NA2_06 (208)'!$B$17</definedName>
    <definedName name="TABLE_RELATED_1" localSheetId="22">'Table NA2_15_65 (216)'!$B$17</definedName>
    <definedName name="TABLE_RELATED_1" localSheetId="23">'Table NA2_15_66 (217)'!$B$17</definedName>
    <definedName name="TABLE_RELATED_1" localSheetId="24">'Table NA2_15_67 (218)'!$B$17</definedName>
    <definedName name="TABLE_RELATED_1" localSheetId="25">'Table NA2_15_68 (219)'!$B$17</definedName>
    <definedName name="TABLE_RELATED_1" localSheetId="15">'Table NA3_06 (209)'!$B$17</definedName>
    <definedName name="TABLE_RELATED_1" localSheetId="10">'Table NF1 (205)'!$B$17</definedName>
    <definedName name="TABLE_RELATED_1" localSheetId="16">'Table NF1_06 (210)'!$B$17</definedName>
    <definedName name="TABLE_RELATED_1" localSheetId="26">'Table NF1_15 (220)'!$B$17</definedName>
    <definedName name="TABLE_RELATED_1" localSheetId="12">'Table NF2 (206)'!$B$17</definedName>
    <definedName name="TABLE_RELATED_1" localSheetId="17">'Table NF2_06 (211)'!$B$17</definedName>
    <definedName name="TABLE_RELATED_1" localSheetId="27">'Table NF2_15 (221)'!$B$17</definedName>
    <definedName name="TABLE_RELATED_1" localSheetId="52">'Table P (321)'!$B$17</definedName>
    <definedName name="TABLE_RELATED_1" localSheetId="66">'Table Q_15 (335)'!$B$17</definedName>
    <definedName name="TABLE_RELATED_1" localSheetId="53">'Table Q1 (322)'!$B$17</definedName>
    <definedName name="TABLE_RELATED_1" localSheetId="62">'Table Q1_06 (331)'!$B$17</definedName>
    <definedName name="TABLE_RELATED_1" localSheetId="54">'Table Q2 (323)'!$B$17</definedName>
    <definedName name="TABLE_RELATED_1" localSheetId="63">'Table Q2_06 (332)'!$B$17</definedName>
    <definedName name="TABLE_RELATED_1" localSheetId="55">'Table R (324)'!$B$17</definedName>
    <definedName name="TABLE_RELATED_1" localSheetId="67">'Table R_15 (336)'!$B$17</definedName>
    <definedName name="TABLE_RELATED_1" localSheetId="64">'Table R1_06 (333)'!$B$17</definedName>
    <definedName name="TABLE_RELATED_1" localSheetId="65">'Table R2_06 (334)'!$B$17</definedName>
    <definedName name="TABLE_RELATED_1" localSheetId="56">'Table S1 (325)'!$B$17</definedName>
    <definedName name="TABLE_RELATED_1" localSheetId="57">'Table S2 (326)'!$B$17</definedName>
    <definedName name="TABLE_RELATED_1" localSheetId="73">'Table S-AP (406)'!$B$17</definedName>
    <definedName name="TABLE_RELATED_1" localSheetId="58">'Table T1 (327)'!$B$17</definedName>
    <definedName name="TABLE_RELATED_1" localSheetId="59">'Table T2 (328)'!$B$17</definedName>
    <definedName name="TABLE_RELATED_1" localSheetId="29">'Table TVIN_15F (227)'!$B$17</definedName>
    <definedName name="TABLE_RELATED_1" localSheetId="30">'Table TVIN_15GMP (228)'!$B$17</definedName>
    <definedName name="TABLE_RELATED_1" localSheetId="28">'Table TVIN_15M (226)'!$B$17</definedName>
    <definedName name="TABLE_RELATED_1" localSheetId="60">'Table U1 (329)'!$B$17</definedName>
    <definedName name="TABLE_RELATED_1" localSheetId="61">'Table U2 (330)'!$B$17</definedName>
    <definedName name="TABLE_RELATED_1" localSheetId="112">'x-template'!$B$17</definedName>
    <definedName name="TABLE_SECTION_1" localSheetId="75">'Table 1 (501)'!$B$8</definedName>
    <definedName name="TABLE_SECTION_1" localSheetId="79">'Table 1 (505)'!$B$8</definedName>
    <definedName name="TABLE_SECTION_1" localSheetId="110">'Table 1 (801)'!$B$8</definedName>
    <definedName name="TABLE_SECTION_1" localSheetId="76">'Table 2 (502)'!$B$8</definedName>
    <definedName name="TABLE_SECTION_1" localSheetId="80">'Table 2 (506)'!$B$8</definedName>
    <definedName name="TABLE_SECTION_1" localSheetId="111">'Table 2 (802)'!$B$8</definedName>
    <definedName name="TABLE_SECTION_1" localSheetId="77">'Table 3 (503)'!$B$8</definedName>
    <definedName name="TABLE_SECTION_1" localSheetId="81">'Table 3 (507)'!$B$8</definedName>
    <definedName name="TABLE_SECTION_1" localSheetId="82">'Table 4 (508)'!$B$8</definedName>
    <definedName name="TABLE_SECTION_1" localSheetId="68">'Table A (401)'!$B$8</definedName>
    <definedName name="TABLE_SECTION_1" localSheetId="70">'Table A (403)'!$B$8</definedName>
    <definedName name="TABLE_SECTION_1" localSheetId="84">'Table A_06 (602)'!$B$8</definedName>
    <definedName name="TABLE_SECTION_1" localSheetId="85">'Table A_15_65 (603)'!$B$8</definedName>
    <definedName name="TABLE_SECTION_1" localSheetId="86">'Table A_15_66 (604)'!$B$8</definedName>
    <definedName name="TABLE_SECTION_1" localSheetId="87">'Table A_15_67 (605)'!$B$8</definedName>
    <definedName name="TABLE_SECTION_1" localSheetId="88">'Table A_15_68 (606)'!$B$8</definedName>
    <definedName name="TABLE_SECTION_1" localSheetId="83">'Table A_88 (601)'!$B$8</definedName>
    <definedName name="TABLE_SECTION_1" localSheetId="6">'Table A1 (201C)'!$B$8</definedName>
    <definedName name="TABLE_SECTION_1" localSheetId="69">'Table B (402)'!$B$8</definedName>
    <definedName name="TABLE_SECTION_1" localSheetId="71">'Table B (404)'!$B$8</definedName>
    <definedName name="TABLE_SECTION_1" localSheetId="103">'Table B_06 (621)'!$B$8</definedName>
    <definedName name="TABLE_SECTION_1" localSheetId="107">'Table B_15 (625)'!$B$8</definedName>
    <definedName name="TABLE_SECTION_1" localSheetId="89">'Table B_88 (607)'!$B$8</definedName>
    <definedName name="TABLE_SECTION_1" localSheetId="74">'Table B-AP (407)'!$B$8</definedName>
    <definedName name="TABLE_SECTION_1" localSheetId="72">'Table C (405)'!$B$8</definedName>
    <definedName name="TABLE_SECTION_1" localSheetId="109">'Table C (703)'!$B$8</definedName>
    <definedName name="TABLE_SECTION_1" localSheetId="104">'Table C_06 (622)'!$B$8</definedName>
    <definedName name="TABLE_SECTION_1" localSheetId="108">'Table C_15 (626)'!$B$8</definedName>
    <definedName name="TABLE_SECTION_1" localSheetId="90">'Table C_88 (608)'!$B$8</definedName>
    <definedName name="TABLE_SECTION_1" localSheetId="105">'Table D_06 (623)'!$B$8</definedName>
    <definedName name="TABLE_SECTION_1" localSheetId="8">'Table D1 (203)'!$B$8</definedName>
    <definedName name="TABLE_SECTION_1" localSheetId="97">'Table D1_88 (615)'!$B$8</definedName>
    <definedName name="TABLE_SECTION_1" localSheetId="9">'Table D2 (204)'!$B$8</definedName>
    <definedName name="TABLE_SECTION_1" localSheetId="98">'Table D2_88 (616)'!$B$8</definedName>
    <definedName name="TABLE_SECTION_1" localSheetId="106">'Table E_06 (624)'!$B$8</definedName>
    <definedName name="TABLE_SECTION_1" localSheetId="99">'Table E1_88 (617)'!$B$8</definedName>
    <definedName name="TABLE_SECTION_1" localSheetId="100">'Table E2_88 (618)'!$B$8</definedName>
    <definedName name="TABLE_SECTION_1" localSheetId="93">'Table F_06 (611)'!$B$8</definedName>
    <definedName name="TABLE_SECTION_1" localSheetId="95">'Table F_15 (613)'!$B$8</definedName>
    <definedName name="TABLE_SECTION_1" localSheetId="11">'Table F1 (205C)'!$B$8</definedName>
    <definedName name="TABLE_SECTION_1" localSheetId="101">'Table F1_88 (619)'!$B$8</definedName>
    <definedName name="TABLE_SECTION_1" localSheetId="102">'Table F2_88 (620)'!$B$8</definedName>
    <definedName name="TABLE_SECTION_1" localSheetId="94">'Table G_06 (612)'!$B$8</definedName>
    <definedName name="TABLE_SECTION_1" localSheetId="96">'Table G_15 (614)'!$B$8</definedName>
    <definedName name="TABLE_SECTION_1" localSheetId="91">'Table G_88 (609)'!$B$8</definedName>
    <definedName name="TABLE_SECTION_1" localSheetId="32">'Table G1 (301)'!$B$8</definedName>
    <definedName name="TABLE_SECTION_1" localSheetId="36">'Table G1_06 (305)'!$B$8</definedName>
    <definedName name="TABLE_SECTION_1" localSheetId="40">'Table G1_15 (309)'!$B$8</definedName>
    <definedName name="TABLE_SECTION_1" localSheetId="33">'Table G2 (302)'!$B$8</definedName>
    <definedName name="TABLE_SECTION_1" localSheetId="37">'Table G2_06 (306)'!$B$8</definedName>
    <definedName name="TABLE_SECTION_1" localSheetId="41">'Table G2_15 (310)'!$B$8</definedName>
    <definedName name="TABLE_SECTION_1" localSheetId="92">'Table H_88 (610)'!$B$8</definedName>
    <definedName name="TABLE_SECTION_1" localSheetId="34">'Table H1 (303)'!$B$8</definedName>
    <definedName name="TABLE_SECTION_1" localSheetId="38">'Table H1_06 (307)'!$B$8</definedName>
    <definedName name="TABLE_SECTION_1" localSheetId="42">'Table H1_15 (311)'!$B$8</definedName>
    <definedName name="TABLE_SECTION_1" localSheetId="35">'Table H2 (304)'!$B$8</definedName>
    <definedName name="TABLE_SECTION_1" localSheetId="39">'Table H2_06 (308)'!$B$8</definedName>
    <definedName name="TABLE_SECTION_1" localSheetId="43">'Table H2_15 (312)'!$B$8</definedName>
    <definedName name="TABLE_SECTION_1" localSheetId="78">'Table in Appendix (504)'!$B$8</definedName>
    <definedName name="TABLE_SECTION_1" localSheetId="44">'Table K (313)'!$B$8</definedName>
    <definedName name="TABLE_SECTION_1" localSheetId="45">'Table K_06 (314)'!$B$8</definedName>
    <definedName name="TABLE_SECTION_1" localSheetId="46">'Table K_15_65 (315)'!$B$8</definedName>
    <definedName name="TABLE_SECTION_1" localSheetId="47">'Table K_15_66 (316)'!$B$8</definedName>
    <definedName name="TABLE_SECTION_1" localSheetId="48">'Table K_15_67 (317)'!$B$8</definedName>
    <definedName name="TABLE_SECTION_1" localSheetId="49">'Table K_15_68 (318)'!$B$8</definedName>
    <definedName name="TABLE_SECTION_1" localSheetId="31">'Table M (229)'!$B$8</definedName>
    <definedName name="TABLE_SECTION_1" localSheetId="50">'Table M (319)'!$B$8</definedName>
    <definedName name="TABLE_SECTION_1" localSheetId="51">'Table N (320)'!$B$8</definedName>
    <definedName name="TABLE_SECTION_1" localSheetId="5">'Table NA1 (201)'!$B$8</definedName>
    <definedName name="TABLE_SECTION_1" localSheetId="13">'Table NA1_06 (207)'!$B$8</definedName>
    <definedName name="TABLE_SECTION_1" localSheetId="18">'Table NA1_15_65 (212)'!$B$8</definedName>
    <definedName name="TABLE_SECTION_1" localSheetId="19">'Table NA1_15_66 (213)'!$B$8</definedName>
    <definedName name="TABLE_SECTION_1" localSheetId="20">'Table NA1_15_67 (214)'!$B$8</definedName>
    <definedName name="TABLE_SECTION_1" localSheetId="21">'Table NA1_15_68 (215)'!$B$8</definedName>
    <definedName name="TABLE_SECTION_1" localSheetId="7">'Table NA2 (202)'!$B$8</definedName>
    <definedName name="TABLE_SECTION_1" localSheetId="14">'Table NA2_06 (208)'!$B$8</definedName>
    <definedName name="TABLE_SECTION_1" localSheetId="22">'Table NA2_15_65 (216)'!$B$8</definedName>
    <definedName name="TABLE_SECTION_1" localSheetId="23">'Table NA2_15_66 (217)'!$B$8</definedName>
    <definedName name="TABLE_SECTION_1" localSheetId="24">'Table NA2_15_67 (218)'!$B$8</definedName>
    <definedName name="TABLE_SECTION_1" localSheetId="25">'Table NA2_15_68 (219)'!$B$8</definedName>
    <definedName name="TABLE_SECTION_1" localSheetId="15">'Table NA3_06 (209)'!$B$8</definedName>
    <definedName name="TABLE_SECTION_1" localSheetId="10">'Table NF1 (205)'!$B$8</definedName>
    <definedName name="TABLE_SECTION_1" localSheetId="16">'Table NF1_06 (210)'!$B$8</definedName>
    <definedName name="TABLE_SECTION_1" localSheetId="26">'Table NF1_15 (220)'!$B$8</definedName>
    <definedName name="TABLE_SECTION_1" localSheetId="12">'Table NF2 (206)'!$B$8</definedName>
    <definedName name="TABLE_SECTION_1" localSheetId="17">'Table NF2_06 (211)'!$B$8</definedName>
    <definedName name="TABLE_SECTION_1" localSheetId="27">'Table NF2_15 (221)'!$B$8</definedName>
    <definedName name="TABLE_SECTION_1" localSheetId="52">'Table P (321)'!$B$8</definedName>
    <definedName name="TABLE_SECTION_1" localSheetId="66">'Table Q_15 (335)'!$B$8</definedName>
    <definedName name="TABLE_SECTION_1" localSheetId="53">'Table Q1 (322)'!$B$8</definedName>
    <definedName name="TABLE_SECTION_1" localSheetId="62">'Table Q1_06 (331)'!$B$8</definedName>
    <definedName name="TABLE_SECTION_1" localSheetId="54">'Table Q2 (323)'!$B$8</definedName>
    <definedName name="TABLE_SECTION_1" localSheetId="63">'Table Q2_06 (332)'!$B$8</definedName>
    <definedName name="TABLE_SECTION_1" localSheetId="55">'Table R (324)'!$B$8</definedName>
    <definedName name="TABLE_SECTION_1" localSheetId="67">'Table R_15 (336)'!$B$8</definedName>
    <definedName name="TABLE_SECTION_1" localSheetId="64">'Table R1_06 (333)'!$B$8</definedName>
    <definedName name="TABLE_SECTION_1" localSheetId="65">'Table R2_06 (334)'!$B$8</definedName>
    <definedName name="TABLE_SECTION_1" localSheetId="56">'Table S1 (325)'!$B$8</definedName>
    <definedName name="TABLE_SECTION_1" localSheetId="57">'Table S2 (326)'!$B$8</definedName>
    <definedName name="TABLE_SECTION_1" localSheetId="73">'Table S-AP (406)'!$B$8</definedName>
    <definedName name="TABLE_SECTION_1" localSheetId="58">'Table T1 (327)'!$B$8</definedName>
    <definedName name="TABLE_SECTION_1" localSheetId="59">'Table T2 (328)'!$B$8</definedName>
    <definedName name="TABLE_SECTION_1" localSheetId="29">'Table TVIN_15F (227)'!$B$8</definedName>
    <definedName name="TABLE_SECTION_1" localSheetId="30">'Table TVIN_15GMP (228)'!$B$8</definedName>
    <definedName name="TABLE_SECTION_1" localSheetId="28">'Table TVIN_15M (226)'!$B$8</definedName>
    <definedName name="TABLE_SECTION_1" localSheetId="60">'Table U1 (329)'!$B$8</definedName>
    <definedName name="TABLE_SECTION_1" localSheetId="61">'Table U2 (330)'!$B$8</definedName>
    <definedName name="TABLE_SECTION_1" localSheetId="112">'x-template'!$B$8</definedName>
    <definedName name="TABLE_SECTION_NUMBER_1" localSheetId="75">'Table 1 (501)'!$B$13</definedName>
    <definedName name="TABLE_SECTION_NUMBER_1" localSheetId="79">'Table 1 (505)'!$B$13</definedName>
    <definedName name="TABLE_SECTION_NUMBER_1" localSheetId="110">'Table 1 (801)'!$B$13</definedName>
    <definedName name="TABLE_SECTION_NUMBER_1" localSheetId="76">'Table 2 (502)'!$B$13</definedName>
    <definedName name="TABLE_SECTION_NUMBER_1" localSheetId="80">'Table 2 (506)'!$B$13</definedName>
    <definedName name="TABLE_SECTION_NUMBER_1" localSheetId="111">'Table 2 (802)'!$B$13</definedName>
    <definedName name="TABLE_SECTION_NUMBER_1" localSheetId="77">'Table 3 (503)'!$B$13</definedName>
    <definedName name="TABLE_SECTION_NUMBER_1" localSheetId="81">'Table 3 (507)'!$B$13</definedName>
    <definedName name="TABLE_SECTION_NUMBER_1" localSheetId="82">'Table 4 (508)'!$B$13</definedName>
    <definedName name="TABLE_SECTION_NUMBER_1" localSheetId="68">'Table A (401)'!$B$13</definedName>
    <definedName name="TABLE_SECTION_NUMBER_1" localSheetId="70">'Table A (403)'!$B$13</definedName>
    <definedName name="TABLE_SECTION_NUMBER_1" localSheetId="84">'Table A_06 (602)'!$B$13</definedName>
    <definedName name="TABLE_SECTION_NUMBER_1" localSheetId="85">'Table A_15_65 (603)'!$B$13</definedName>
    <definedName name="TABLE_SECTION_NUMBER_1" localSheetId="86">'Table A_15_66 (604)'!$B$13</definedName>
    <definedName name="TABLE_SECTION_NUMBER_1" localSheetId="87">'Table A_15_67 (605)'!$B$13</definedName>
    <definedName name="TABLE_SECTION_NUMBER_1" localSheetId="88">'Table A_15_68 (606)'!$B$13</definedName>
    <definedName name="TABLE_SECTION_NUMBER_1" localSheetId="83">'Table A_88 (601)'!$B$13</definedName>
    <definedName name="TABLE_SECTION_NUMBER_1" localSheetId="6">'Table A1 (201C)'!$B$13</definedName>
    <definedName name="TABLE_SECTION_NUMBER_1" localSheetId="69">'Table B (402)'!$B$13</definedName>
    <definedName name="TABLE_SECTION_NUMBER_1" localSheetId="71">'Table B (404)'!$B$13</definedName>
    <definedName name="TABLE_SECTION_NUMBER_1" localSheetId="103">'Table B_06 (621)'!$B$13</definedName>
    <definedName name="TABLE_SECTION_NUMBER_1" localSheetId="107">'Table B_15 (625)'!$B$13</definedName>
    <definedName name="TABLE_SECTION_NUMBER_1" localSheetId="89">'Table B_88 (607)'!$B$13</definedName>
    <definedName name="TABLE_SECTION_NUMBER_1" localSheetId="74">'Table B-AP (407)'!$B$13</definedName>
    <definedName name="TABLE_SECTION_NUMBER_1" localSheetId="72">'Table C (405)'!$B$13</definedName>
    <definedName name="TABLE_SECTION_NUMBER_1" localSheetId="109">'Table C (703)'!$B$13</definedName>
    <definedName name="TABLE_SECTION_NUMBER_1" localSheetId="104">'Table C_06 (622)'!$B$13</definedName>
    <definedName name="TABLE_SECTION_NUMBER_1" localSheetId="108">'Table C_15 (626)'!$B$13</definedName>
    <definedName name="TABLE_SECTION_NUMBER_1" localSheetId="90">'Table C_88 (608)'!$B$13</definedName>
    <definedName name="TABLE_SECTION_NUMBER_1" localSheetId="105">'Table D_06 (623)'!$B$13</definedName>
    <definedName name="TABLE_SECTION_NUMBER_1" localSheetId="8">'Table D1 (203)'!$B$13</definedName>
    <definedName name="TABLE_SECTION_NUMBER_1" localSheetId="97">'Table D1_88 (615)'!$B$13</definedName>
    <definedName name="TABLE_SECTION_NUMBER_1" localSheetId="9">'Table D2 (204)'!$B$13</definedName>
    <definedName name="TABLE_SECTION_NUMBER_1" localSheetId="98">'Table D2_88 (616)'!$B$13</definedName>
    <definedName name="TABLE_SECTION_NUMBER_1" localSheetId="106">'Table E_06 (624)'!$B$13</definedName>
    <definedName name="TABLE_SECTION_NUMBER_1" localSheetId="99">'Table E1_88 (617)'!$B$13</definedName>
    <definedName name="TABLE_SECTION_NUMBER_1" localSheetId="100">'Table E2_88 (618)'!$B$13</definedName>
    <definedName name="TABLE_SECTION_NUMBER_1" localSheetId="93">'Table F_06 (611)'!$B$13</definedName>
    <definedName name="TABLE_SECTION_NUMBER_1" localSheetId="95">'Table F_15 (613)'!$B$13</definedName>
    <definedName name="TABLE_SECTION_NUMBER_1" localSheetId="11">'Table F1 (205C)'!$B$13</definedName>
    <definedName name="TABLE_SECTION_NUMBER_1" localSheetId="101">'Table F1_88 (619)'!$B$13</definedName>
    <definedName name="TABLE_SECTION_NUMBER_1" localSheetId="102">'Table F2_88 (620)'!$B$13</definedName>
    <definedName name="TABLE_SECTION_NUMBER_1" localSheetId="94">'Table G_06 (612)'!$B$13</definedName>
    <definedName name="TABLE_SECTION_NUMBER_1" localSheetId="96">'Table G_15 (614)'!$B$13</definedName>
    <definedName name="TABLE_SECTION_NUMBER_1" localSheetId="91">'Table G_88 (609)'!$B$13</definedName>
    <definedName name="TABLE_SECTION_NUMBER_1" localSheetId="32">'Table G1 (301)'!$B$13</definedName>
    <definedName name="TABLE_SECTION_NUMBER_1" localSheetId="36">'Table G1_06 (305)'!$B$13</definedName>
    <definedName name="TABLE_SECTION_NUMBER_1" localSheetId="40">'Table G1_15 (309)'!$B$13</definedName>
    <definedName name="TABLE_SECTION_NUMBER_1" localSheetId="33">'Table G2 (302)'!$B$13</definedName>
    <definedName name="TABLE_SECTION_NUMBER_1" localSheetId="37">'Table G2_06 (306)'!$B$13</definedName>
    <definedName name="TABLE_SECTION_NUMBER_1" localSheetId="41">'Table G2_15 (310)'!$B$13</definedName>
    <definedName name="TABLE_SECTION_NUMBER_1" localSheetId="92">'Table H_88 (610)'!$B$13</definedName>
    <definedName name="TABLE_SECTION_NUMBER_1" localSheetId="34">'Table H1 (303)'!$B$13</definedName>
    <definedName name="TABLE_SECTION_NUMBER_1" localSheetId="38">'Table H1_06 (307)'!$B$13</definedName>
    <definedName name="TABLE_SECTION_NUMBER_1" localSheetId="42">'Table H1_15 (311)'!$B$13</definedName>
    <definedName name="TABLE_SECTION_NUMBER_1" localSheetId="35">'Table H2 (304)'!$B$13</definedName>
    <definedName name="TABLE_SECTION_NUMBER_1" localSheetId="39">'Table H2_06 (308)'!$B$13</definedName>
    <definedName name="TABLE_SECTION_NUMBER_1" localSheetId="43">'Table H2_15 (312)'!$B$13</definedName>
    <definedName name="TABLE_SECTION_NUMBER_1" localSheetId="78">'Table in Appendix (504)'!$B$13</definedName>
    <definedName name="TABLE_SECTION_NUMBER_1" localSheetId="44">'Table K (313)'!$B$13</definedName>
    <definedName name="TABLE_SECTION_NUMBER_1" localSheetId="45">'Table K_06 (314)'!$B$13</definedName>
    <definedName name="TABLE_SECTION_NUMBER_1" localSheetId="46">'Table K_15_65 (315)'!$B$13</definedName>
    <definedName name="TABLE_SECTION_NUMBER_1" localSheetId="47">'Table K_15_66 (316)'!$B$13</definedName>
    <definedName name="TABLE_SECTION_NUMBER_1" localSheetId="48">'Table K_15_67 (317)'!$B$13</definedName>
    <definedName name="TABLE_SECTION_NUMBER_1" localSheetId="49">'Table K_15_68 (318)'!$B$13</definedName>
    <definedName name="TABLE_SECTION_NUMBER_1" localSheetId="31">'Table M (229)'!$B$13</definedName>
    <definedName name="TABLE_SECTION_NUMBER_1" localSheetId="50">'Table M (319)'!$B$13</definedName>
    <definedName name="TABLE_SECTION_NUMBER_1" localSheetId="51">'Table N (320)'!$B$13</definedName>
    <definedName name="TABLE_SECTION_NUMBER_1" localSheetId="5">'Table NA1 (201)'!$B$13</definedName>
    <definedName name="TABLE_SECTION_NUMBER_1" localSheetId="13">'Table NA1_06 (207)'!$B$13</definedName>
    <definedName name="TABLE_SECTION_NUMBER_1" localSheetId="18">'Table NA1_15_65 (212)'!$B$13</definedName>
    <definedName name="TABLE_SECTION_NUMBER_1" localSheetId="19">'Table NA1_15_66 (213)'!$B$13</definedName>
    <definedName name="TABLE_SECTION_NUMBER_1" localSheetId="20">'Table NA1_15_67 (214)'!$B$13</definedName>
    <definedName name="TABLE_SECTION_NUMBER_1" localSheetId="21">'Table NA1_15_68 (215)'!$B$13</definedName>
    <definedName name="TABLE_SECTION_NUMBER_1" localSheetId="7">'Table NA2 (202)'!$B$13</definedName>
    <definedName name="TABLE_SECTION_NUMBER_1" localSheetId="14">'Table NA2_06 (208)'!$B$13</definedName>
    <definedName name="TABLE_SECTION_NUMBER_1" localSheetId="22">'Table NA2_15_65 (216)'!$B$13</definedName>
    <definedName name="TABLE_SECTION_NUMBER_1" localSheetId="23">'Table NA2_15_66 (217)'!$B$13</definedName>
    <definedName name="TABLE_SECTION_NUMBER_1" localSheetId="24">'Table NA2_15_67 (218)'!$B$13</definedName>
    <definedName name="TABLE_SECTION_NUMBER_1" localSheetId="25">'Table NA2_15_68 (219)'!$B$13</definedName>
    <definedName name="TABLE_SECTION_NUMBER_1" localSheetId="15">'Table NA3_06 (209)'!$B$13</definedName>
    <definedName name="TABLE_SECTION_NUMBER_1" localSheetId="10">'Table NF1 (205)'!$B$13</definedName>
    <definedName name="TABLE_SECTION_NUMBER_1" localSheetId="16">'Table NF1_06 (210)'!$B$13</definedName>
    <definedName name="TABLE_SECTION_NUMBER_1" localSheetId="26">'Table NF1_15 (220)'!$B$13</definedName>
    <definedName name="TABLE_SECTION_NUMBER_1" localSheetId="12">'Table NF2 (206)'!$B$13</definedName>
    <definedName name="TABLE_SECTION_NUMBER_1" localSheetId="17">'Table NF2_06 (211)'!$B$13</definedName>
    <definedName name="TABLE_SECTION_NUMBER_1" localSheetId="27">'Table NF2_15 (221)'!$B$13</definedName>
    <definedName name="TABLE_SECTION_NUMBER_1" localSheetId="52">'Table P (321)'!$B$13</definedName>
    <definedName name="TABLE_SECTION_NUMBER_1" localSheetId="66">'Table Q_15 (335)'!$B$13</definedName>
    <definedName name="TABLE_SECTION_NUMBER_1" localSheetId="53">'Table Q1 (322)'!$B$13</definedName>
    <definedName name="TABLE_SECTION_NUMBER_1" localSheetId="62">'Table Q1_06 (331)'!$B$13</definedName>
    <definedName name="TABLE_SECTION_NUMBER_1" localSheetId="54">'Table Q2 (323)'!$B$13</definedName>
    <definedName name="TABLE_SECTION_NUMBER_1" localSheetId="63">'Table Q2_06 (332)'!$B$13</definedName>
    <definedName name="TABLE_SECTION_NUMBER_1" localSheetId="55">'Table R (324)'!$B$13</definedName>
    <definedName name="TABLE_SECTION_NUMBER_1" localSheetId="67">'Table R_15 (336)'!$B$13</definedName>
    <definedName name="TABLE_SECTION_NUMBER_1" localSheetId="64">'Table R1_06 (333)'!$B$13</definedName>
    <definedName name="TABLE_SECTION_NUMBER_1" localSheetId="65">'Table R2_06 (334)'!$B$13</definedName>
    <definedName name="TABLE_SECTION_NUMBER_1" localSheetId="56">'Table S1 (325)'!$B$13</definedName>
    <definedName name="TABLE_SECTION_NUMBER_1" localSheetId="57">'Table S2 (326)'!$B$13</definedName>
    <definedName name="TABLE_SECTION_NUMBER_1" localSheetId="73">'Table S-AP (406)'!$B$13</definedName>
    <definedName name="TABLE_SECTION_NUMBER_1" localSheetId="58">'Table T1 (327)'!$B$13</definedName>
    <definedName name="TABLE_SECTION_NUMBER_1" localSheetId="59">'Table T2 (328)'!$B$13</definedName>
    <definedName name="TABLE_SECTION_NUMBER_1" localSheetId="29">'Table TVIN_15F (227)'!$B$13</definedName>
    <definedName name="TABLE_SECTION_NUMBER_1" localSheetId="30">'Table TVIN_15GMP (228)'!$B$13</definedName>
    <definedName name="TABLE_SECTION_NUMBER_1" localSheetId="28">'Table TVIN_15M (226)'!$B$13</definedName>
    <definedName name="TABLE_SECTION_NUMBER_1" localSheetId="60">'Table U1 (329)'!$B$13</definedName>
    <definedName name="TABLE_SECTION_NUMBER_1" localSheetId="61">'Table U2 (330)'!$B$13</definedName>
    <definedName name="TABLE_SECTION_NUMBER_1" localSheetId="112">'x-template'!$B$13</definedName>
    <definedName name="TABLE_SERIES_NUMBER_1" localSheetId="75">'Table 1 (501)'!$B$14</definedName>
    <definedName name="TABLE_SERIES_NUMBER_1" localSheetId="79">'Table 1 (505)'!$B$14</definedName>
    <definedName name="TABLE_SERIES_NUMBER_1" localSheetId="110">'Table 1 (801)'!$B$14</definedName>
    <definedName name="TABLE_SERIES_NUMBER_1" localSheetId="76">'Table 2 (502)'!$B$14</definedName>
    <definedName name="TABLE_SERIES_NUMBER_1" localSheetId="80">'Table 2 (506)'!$B$14</definedName>
    <definedName name="TABLE_SERIES_NUMBER_1" localSheetId="111">'Table 2 (802)'!$B$14</definedName>
    <definedName name="TABLE_SERIES_NUMBER_1" localSheetId="77">'Table 3 (503)'!$B$14</definedName>
    <definedName name="TABLE_SERIES_NUMBER_1" localSheetId="81">'Table 3 (507)'!$B$14</definedName>
    <definedName name="TABLE_SERIES_NUMBER_1" localSheetId="82">'Table 4 (508)'!$B$14</definedName>
    <definedName name="TABLE_SERIES_NUMBER_1" localSheetId="68">'Table A (401)'!$B$14</definedName>
    <definedName name="TABLE_SERIES_NUMBER_1" localSheetId="70">'Table A (403)'!$B$14</definedName>
    <definedName name="TABLE_SERIES_NUMBER_1" localSheetId="84">'Table A_06 (602)'!$B$14</definedName>
    <definedName name="TABLE_SERIES_NUMBER_1" localSheetId="85">'Table A_15_65 (603)'!$B$14</definedName>
    <definedName name="TABLE_SERIES_NUMBER_1" localSheetId="86">'Table A_15_66 (604)'!$B$14</definedName>
    <definedName name="TABLE_SERIES_NUMBER_1" localSheetId="87">'Table A_15_67 (605)'!$B$14</definedName>
    <definedName name="TABLE_SERIES_NUMBER_1" localSheetId="88">'Table A_15_68 (606)'!$B$14</definedName>
    <definedName name="TABLE_SERIES_NUMBER_1" localSheetId="83">'Table A_88 (601)'!$B$14</definedName>
    <definedName name="TABLE_SERIES_NUMBER_1" localSheetId="6">'Table A1 (201C)'!$B$14</definedName>
    <definedName name="TABLE_SERIES_NUMBER_1" localSheetId="69">'Table B (402)'!$B$14</definedName>
    <definedName name="TABLE_SERIES_NUMBER_1" localSheetId="71">'Table B (404)'!$B$14</definedName>
    <definedName name="TABLE_SERIES_NUMBER_1" localSheetId="103">'Table B_06 (621)'!$B$14</definedName>
    <definedName name="TABLE_SERIES_NUMBER_1" localSheetId="107">'Table B_15 (625)'!$B$14</definedName>
    <definedName name="TABLE_SERIES_NUMBER_1" localSheetId="89">'Table B_88 (607)'!$B$14</definedName>
    <definedName name="TABLE_SERIES_NUMBER_1" localSheetId="74">'Table B-AP (407)'!$B$14</definedName>
    <definedName name="TABLE_SERIES_NUMBER_1" localSheetId="72">'Table C (405)'!$B$14</definedName>
    <definedName name="TABLE_SERIES_NUMBER_1" localSheetId="109">'Table C (703)'!$B$14</definedName>
    <definedName name="TABLE_SERIES_NUMBER_1" localSheetId="104">'Table C_06 (622)'!$B$14</definedName>
    <definedName name="TABLE_SERIES_NUMBER_1" localSheetId="108">'Table C_15 (626)'!$B$14</definedName>
    <definedName name="TABLE_SERIES_NUMBER_1" localSheetId="90">'Table C_88 (608)'!$B$14</definedName>
    <definedName name="TABLE_SERIES_NUMBER_1" localSheetId="105">'Table D_06 (623)'!$B$14</definedName>
    <definedName name="TABLE_SERIES_NUMBER_1" localSheetId="8">'Table D1 (203)'!$B$14</definedName>
    <definedName name="TABLE_SERIES_NUMBER_1" localSheetId="97">'Table D1_88 (615)'!$B$14</definedName>
    <definedName name="TABLE_SERIES_NUMBER_1" localSheetId="9">'Table D2 (204)'!$B$14</definedName>
    <definedName name="TABLE_SERIES_NUMBER_1" localSheetId="98">'Table D2_88 (616)'!$B$14</definedName>
    <definedName name="TABLE_SERIES_NUMBER_1" localSheetId="106">'Table E_06 (624)'!$B$14</definedName>
    <definedName name="TABLE_SERIES_NUMBER_1" localSheetId="99">'Table E1_88 (617)'!$B$14</definedName>
    <definedName name="TABLE_SERIES_NUMBER_1" localSheetId="100">'Table E2_88 (618)'!$B$14</definedName>
    <definedName name="TABLE_SERIES_NUMBER_1" localSheetId="93">'Table F_06 (611)'!$B$14</definedName>
    <definedName name="TABLE_SERIES_NUMBER_1" localSheetId="95">'Table F_15 (613)'!$B$14</definedName>
    <definedName name="TABLE_SERIES_NUMBER_1" localSheetId="11">'Table F1 (205C)'!$B$14</definedName>
    <definedName name="TABLE_SERIES_NUMBER_1" localSheetId="101">'Table F1_88 (619)'!$B$14</definedName>
    <definedName name="TABLE_SERIES_NUMBER_1" localSheetId="102">'Table F2_88 (620)'!$B$14</definedName>
    <definedName name="TABLE_SERIES_NUMBER_1" localSheetId="94">'Table G_06 (612)'!$B$14</definedName>
    <definedName name="TABLE_SERIES_NUMBER_1" localSheetId="96">'Table G_15 (614)'!$B$14</definedName>
    <definedName name="TABLE_SERIES_NUMBER_1" localSheetId="91">'Table G_88 (609)'!$B$14</definedName>
    <definedName name="TABLE_SERIES_NUMBER_1" localSheetId="32">'Table G1 (301)'!$B$14</definedName>
    <definedName name="TABLE_SERIES_NUMBER_1" localSheetId="36">'Table G1_06 (305)'!$B$14</definedName>
    <definedName name="TABLE_SERIES_NUMBER_1" localSheetId="40">'Table G1_15 (309)'!$B$14</definedName>
    <definedName name="TABLE_SERIES_NUMBER_1" localSheetId="33">'Table G2 (302)'!$B$14</definedName>
    <definedName name="TABLE_SERIES_NUMBER_1" localSheetId="37">'Table G2_06 (306)'!$B$14</definedName>
    <definedName name="TABLE_SERIES_NUMBER_1" localSheetId="41">'Table G2_15 (310)'!$B$14</definedName>
    <definedName name="TABLE_SERIES_NUMBER_1" localSheetId="92">'Table H_88 (610)'!$B$14</definedName>
    <definedName name="TABLE_SERIES_NUMBER_1" localSheetId="34">'Table H1 (303)'!$B$14</definedName>
    <definedName name="TABLE_SERIES_NUMBER_1" localSheetId="38">'Table H1_06 (307)'!$B$14</definedName>
    <definedName name="TABLE_SERIES_NUMBER_1" localSheetId="42">'Table H1_15 (311)'!$B$14</definedName>
    <definedName name="TABLE_SERIES_NUMBER_1" localSheetId="35">'Table H2 (304)'!$B$14</definedName>
    <definedName name="TABLE_SERIES_NUMBER_1" localSheetId="39">'Table H2_06 (308)'!$B$14</definedName>
    <definedName name="TABLE_SERIES_NUMBER_1" localSheetId="43">'Table H2_15 (312)'!$B$14</definedName>
    <definedName name="TABLE_SERIES_NUMBER_1" localSheetId="78">'Table in Appendix (504)'!$B$14</definedName>
    <definedName name="TABLE_SERIES_NUMBER_1" localSheetId="44">'Table K (313)'!$B$14</definedName>
    <definedName name="TABLE_SERIES_NUMBER_1" localSheetId="45">'Table K_06 (314)'!$B$14</definedName>
    <definedName name="TABLE_SERIES_NUMBER_1" localSheetId="46">'Table K_15_65 (315)'!$B$14</definedName>
    <definedName name="TABLE_SERIES_NUMBER_1" localSheetId="47">'Table K_15_66 (316)'!$B$14</definedName>
    <definedName name="TABLE_SERIES_NUMBER_1" localSheetId="48">'Table K_15_67 (317)'!$B$14</definedName>
    <definedName name="TABLE_SERIES_NUMBER_1" localSheetId="49">'Table K_15_68 (318)'!$B$14</definedName>
    <definedName name="TABLE_SERIES_NUMBER_1" localSheetId="31">'Table M (229)'!$B$14</definedName>
    <definedName name="TABLE_SERIES_NUMBER_1" localSheetId="50">'Table M (319)'!$B$14</definedName>
    <definedName name="TABLE_SERIES_NUMBER_1" localSheetId="51">'Table N (320)'!$B$14</definedName>
    <definedName name="TABLE_SERIES_NUMBER_1" localSheetId="5">'Table NA1 (201)'!$B$14</definedName>
    <definedName name="TABLE_SERIES_NUMBER_1" localSheetId="13">'Table NA1_06 (207)'!$B$14</definedName>
    <definedName name="TABLE_SERIES_NUMBER_1" localSheetId="18">'Table NA1_15_65 (212)'!$B$14</definedName>
    <definedName name="TABLE_SERIES_NUMBER_1" localSheetId="19">'Table NA1_15_66 (213)'!$B$14</definedName>
    <definedName name="TABLE_SERIES_NUMBER_1" localSheetId="20">'Table NA1_15_67 (214)'!$B$14</definedName>
    <definedName name="TABLE_SERIES_NUMBER_1" localSheetId="21">'Table NA1_15_68 (215)'!$B$14</definedName>
    <definedName name="TABLE_SERIES_NUMBER_1" localSheetId="7">'Table NA2 (202)'!$B$14</definedName>
    <definedName name="TABLE_SERIES_NUMBER_1" localSheetId="14">'Table NA2_06 (208)'!$B$14</definedName>
    <definedName name="TABLE_SERIES_NUMBER_1" localSheetId="22">'Table NA2_15_65 (216)'!$B$14</definedName>
    <definedName name="TABLE_SERIES_NUMBER_1" localSheetId="23">'Table NA2_15_66 (217)'!$B$14</definedName>
    <definedName name="TABLE_SERIES_NUMBER_1" localSheetId="24">'Table NA2_15_67 (218)'!$B$14</definedName>
    <definedName name="TABLE_SERIES_NUMBER_1" localSheetId="25">'Table NA2_15_68 (219)'!$B$14</definedName>
    <definedName name="TABLE_SERIES_NUMBER_1" localSheetId="15">'Table NA3_06 (209)'!$B$14</definedName>
    <definedName name="TABLE_SERIES_NUMBER_1" localSheetId="10">'Table NF1 (205)'!$B$14</definedName>
    <definedName name="TABLE_SERIES_NUMBER_1" localSheetId="16">'Table NF1_06 (210)'!$B$14</definedName>
    <definedName name="TABLE_SERIES_NUMBER_1" localSheetId="26">'Table NF1_15 (220)'!$B$14</definedName>
    <definedName name="TABLE_SERIES_NUMBER_1" localSheetId="12">'Table NF2 (206)'!$B$14</definedName>
    <definedName name="TABLE_SERIES_NUMBER_1" localSheetId="17">'Table NF2_06 (211)'!$B$14</definedName>
    <definedName name="TABLE_SERIES_NUMBER_1" localSheetId="27">'Table NF2_15 (221)'!$B$14</definedName>
    <definedName name="TABLE_SERIES_NUMBER_1" localSheetId="52">'Table P (321)'!$B$14</definedName>
    <definedName name="TABLE_SERIES_NUMBER_1" localSheetId="66">'Table Q_15 (335)'!$B$14</definedName>
    <definedName name="TABLE_SERIES_NUMBER_1" localSheetId="53">'Table Q1 (322)'!$B$14</definedName>
    <definedName name="TABLE_SERIES_NUMBER_1" localSheetId="62">'Table Q1_06 (331)'!$B$14</definedName>
    <definedName name="TABLE_SERIES_NUMBER_1" localSheetId="54">'Table Q2 (323)'!$B$14</definedName>
    <definedName name="TABLE_SERIES_NUMBER_1" localSheetId="63">'Table Q2_06 (332)'!$B$14</definedName>
    <definedName name="TABLE_SERIES_NUMBER_1" localSheetId="55">'Table R (324)'!$B$14</definedName>
    <definedName name="TABLE_SERIES_NUMBER_1" localSheetId="67">'Table R_15 (336)'!$B$14</definedName>
    <definedName name="TABLE_SERIES_NUMBER_1" localSheetId="64">'Table R1_06 (333)'!$B$14</definedName>
    <definedName name="TABLE_SERIES_NUMBER_1" localSheetId="65">'Table R2_06 (334)'!$B$14</definedName>
    <definedName name="TABLE_SERIES_NUMBER_1" localSheetId="56">'Table S1 (325)'!$B$14</definedName>
    <definedName name="TABLE_SERIES_NUMBER_1" localSheetId="57">'Table S2 (326)'!$B$14</definedName>
    <definedName name="TABLE_SERIES_NUMBER_1" localSheetId="73">'Table S-AP (406)'!$B$14</definedName>
    <definedName name="TABLE_SERIES_NUMBER_1" localSheetId="58">'Table T1 (327)'!$B$14</definedName>
    <definedName name="TABLE_SERIES_NUMBER_1" localSheetId="59">'Table T2 (328)'!$B$14</definedName>
    <definedName name="TABLE_SERIES_NUMBER_1" localSheetId="29">'Table TVIN_15F (227)'!$B$14</definedName>
    <definedName name="TABLE_SERIES_NUMBER_1" localSheetId="30">'Table TVIN_15GMP (228)'!$B$14</definedName>
    <definedName name="TABLE_SERIES_NUMBER_1" localSheetId="28">'Table TVIN_15M (226)'!$B$14</definedName>
    <definedName name="TABLE_SERIES_NUMBER_1" localSheetId="60">'Table U1 (329)'!$B$14</definedName>
    <definedName name="TABLE_SERIES_NUMBER_1" localSheetId="61">'Table U2 (330)'!$B$14</definedName>
    <definedName name="TABLE_SERIES_NUMBER_1" localSheetId="112">'x-template'!$B$14</definedName>
    <definedName name="update_from_factor_list">#REF!</definedName>
    <definedName name="wb_title">Cover!$B$2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122" l="1"/>
  <c r="A23" i="122"/>
  <c r="B3" i="122"/>
  <c r="B23" i="121"/>
  <c r="A23" i="121"/>
  <c r="B3" i="121"/>
  <c r="A8" i="9" l="1"/>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B23" i="120" l="1"/>
  <c r="A23" i="120"/>
  <c r="B3" i="120"/>
  <c r="B23" i="119"/>
  <c r="A23" i="119"/>
  <c r="B3" i="119"/>
  <c r="B23" i="118"/>
  <c r="A23" i="118"/>
  <c r="B3" i="118"/>
  <c r="B23" i="117" l="1"/>
  <c r="A23" i="117"/>
  <c r="B3" i="117"/>
  <c r="B23" i="116"/>
  <c r="A23" i="116"/>
  <c r="B3" i="116"/>
  <c r="B23" i="115"/>
  <c r="A23" i="115"/>
  <c r="B3" i="115"/>
  <c r="B23" i="114"/>
  <c r="A23" i="114"/>
  <c r="B3" i="114"/>
  <c r="B23" i="113"/>
  <c r="A23" i="113"/>
  <c r="B3" i="113"/>
  <c r="B23" i="112"/>
  <c r="A23" i="112"/>
  <c r="B3" i="112"/>
  <c r="B23" i="111"/>
  <c r="A23" i="111"/>
  <c r="B3" i="111"/>
  <c r="B23" i="110"/>
  <c r="A23" i="110"/>
  <c r="B3" i="110"/>
  <c r="B23" i="109"/>
  <c r="A23" i="109"/>
  <c r="B3" i="109"/>
  <c r="B23" i="108"/>
  <c r="A23" i="108"/>
  <c r="B3" i="108"/>
  <c r="B23" i="107"/>
  <c r="A23" i="107"/>
  <c r="B3" i="107"/>
  <c r="B23" i="106"/>
  <c r="A23" i="106"/>
  <c r="B3" i="106"/>
  <c r="B23" i="105"/>
  <c r="A23" i="105"/>
  <c r="B3" i="105"/>
  <c r="B23" i="104"/>
  <c r="A23" i="104"/>
  <c r="B3" i="104"/>
  <c r="B23" i="103"/>
  <c r="A23" i="103"/>
  <c r="B3" i="103"/>
  <c r="B23" i="102"/>
  <c r="A23" i="102"/>
  <c r="B3" i="102"/>
  <c r="B23" i="101"/>
  <c r="A23" i="101"/>
  <c r="B3" i="101"/>
  <c r="B23" i="100"/>
  <c r="A23" i="100"/>
  <c r="B3" i="100"/>
  <c r="B23" i="99"/>
  <c r="A23" i="99"/>
  <c r="B3" i="99"/>
  <c r="B23" i="98"/>
  <c r="A23" i="98"/>
  <c r="B3" i="98"/>
  <c r="B23" i="97"/>
  <c r="A23" i="97"/>
  <c r="B3" i="97"/>
  <c r="B23" i="96"/>
  <c r="A23" i="96"/>
  <c r="B3" i="96"/>
  <c r="B23" i="95"/>
  <c r="A23" i="95"/>
  <c r="B3" i="95"/>
  <c r="B23" i="94"/>
  <c r="A23" i="94"/>
  <c r="B3" i="94"/>
  <c r="B23" i="93"/>
  <c r="A23" i="93"/>
  <c r="B3" i="93"/>
  <c r="B23" i="92"/>
  <c r="A23" i="92"/>
  <c r="B3" i="92"/>
  <c r="B23" i="91"/>
  <c r="A23" i="91"/>
  <c r="B3" i="91"/>
  <c r="B23" i="90"/>
  <c r="A23" i="90"/>
  <c r="B3" i="90"/>
  <c r="B23" i="89"/>
  <c r="A23" i="89"/>
  <c r="B3" i="89"/>
  <c r="B23" i="88"/>
  <c r="A23" i="88"/>
  <c r="B3" i="88"/>
  <c r="B23" i="87"/>
  <c r="A23" i="87"/>
  <c r="B3" i="87"/>
  <c r="B23" i="86"/>
  <c r="A23" i="86"/>
  <c r="B3" i="86"/>
  <c r="B23" i="85"/>
  <c r="A23" i="85"/>
  <c r="B3" i="85"/>
  <c r="B23" i="84"/>
  <c r="A23" i="84"/>
  <c r="B3" i="84"/>
  <c r="B23" i="83"/>
  <c r="A23" i="83"/>
  <c r="B3" i="83"/>
  <c r="B23" i="82"/>
  <c r="A23" i="82"/>
  <c r="B3" i="82"/>
  <c r="B23" i="81"/>
  <c r="A23" i="81"/>
  <c r="B3" i="81"/>
  <c r="B23" i="80"/>
  <c r="A23" i="80"/>
  <c r="B3" i="80"/>
  <c r="B23" i="79"/>
  <c r="A23" i="79"/>
  <c r="B3" i="79"/>
  <c r="B23" i="78"/>
  <c r="A23" i="78"/>
  <c r="B3" i="78"/>
  <c r="B23" i="77"/>
  <c r="A23" i="77"/>
  <c r="B3" i="77"/>
  <c r="B23" i="76"/>
  <c r="A23" i="76"/>
  <c r="B3" i="76"/>
  <c r="B23" i="75"/>
  <c r="A23" i="75"/>
  <c r="B3" i="75"/>
  <c r="B23" i="74"/>
  <c r="A23" i="74"/>
  <c r="B3" i="74"/>
  <c r="B23" i="73"/>
  <c r="A23" i="73"/>
  <c r="B3" i="73"/>
  <c r="B23" i="72"/>
  <c r="A23" i="72"/>
  <c r="B3" i="72"/>
  <c r="B23" i="71"/>
  <c r="A23" i="71"/>
  <c r="B3" i="71"/>
  <c r="B23" i="70"/>
  <c r="A23" i="70"/>
  <c r="B3" i="70"/>
  <c r="B23" i="69"/>
  <c r="A23" i="69"/>
  <c r="B3" i="69"/>
  <c r="B23" i="68"/>
  <c r="A23" i="68"/>
  <c r="B3" i="68"/>
  <c r="B23" i="67"/>
  <c r="A23" i="67"/>
  <c r="B3" i="67"/>
  <c r="B23" i="66"/>
  <c r="A23" i="66"/>
  <c r="B3" i="66"/>
  <c r="B23" i="65"/>
  <c r="A23" i="65"/>
  <c r="B3" i="65"/>
  <c r="B23" i="64"/>
  <c r="A23" i="64"/>
  <c r="B3" i="64"/>
  <c r="B23" i="63"/>
  <c r="A23" i="63"/>
  <c r="B3" i="63"/>
  <c r="B23" i="62"/>
  <c r="A23" i="62"/>
  <c r="B3" i="62"/>
  <c r="B23" i="61"/>
  <c r="A23" i="61"/>
  <c r="B3" i="61"/>
  <c r="B23" i="60"/>
  <c r="A23" i="60"/>
  <c r="B3" i="60"/>
  <c r="B23" i="59"/>
  <c r="A23" i="59"/>
  <c r="B3" i="59"/>
  <c r="B23" i="58"/>
  <c r="A23" i="58"/>
  <c r="B3" i="58"/>
  <c r="B23" i="57"/>
  <c r="A23" i="57"/>
  <c r="B3" i="57"/>
  <c r="B23" i="56"/>
  <c r="A23" i="56"/>
  <c r="B3" i="56"/>
  <c r="B23" i="55"/>
  <c r="A23" i="55"/>
  <c r="B3" i="55"/>
  <c r="B23" i="54"/>
  <c r="A23" i="54"/>
  <c r="B3" i="54"/>
  <c r="B23" i="53"/>
  <c r="A23" i="53"/>
  <c r="B3" i="53"/>
  <c r="B23" i="52"/>
  <c r="A23" i="52"/>
  <c r="B3" i="52"/>
  <c r="B23" i="51"/>
  <c r="A23" i="51"/>
  <c r="B3" i="51"/>
  <c r="B23" i="50"/>
  <c r="A23" i="50"/>
  <c r="B3" i="50"/>
  <c r="B23" i="49"/>
  <c r="A23" i="49"/>
  <c r="B3" i="49"/>
  <c r="B23" i="48"/>
  <c r="A23" i="48"/>
  <c r="B3" i="48"/>
  <c r="B23" i="47"/>
  <c r="A23" i="47"/>
  <c r="B3" i="47"/>
  <c r="B23" i="46"/>
  <c r="A23" i="46"/>
  <c r="B3" i="46"/>
  <c r="B23" i="45"/>
  <c r="A23" i="45"/>
  <c r="B3" i="45"/>
  <c r="B23" i="44"/>
  <c r="A23" i="44"/>
  <c r="B3" i="44"/>
  <c r="B23" i="43"/>
  <c r="A23" i="43"/>
  <c r="B3" i="43"/>
  <c r="B23" i="42"/>
  <c r="A23" i="42"/>
  <c r="B3" i="42"/>
  <c r="B23" i="41"/>
  <c r="A23" i="41"/>
  <c r="B3" i="41"/>
  <c r="B23" i="40"/>
  <c r="A23" i="40"/>
  <c r="B3" i="40"/>
  <c r="B23" i="39"/>
  <c r="A23" i="39"/>
  <c r="B3" i="39"/>
  <c r="B23" i="38"/>
  <c r="A23" i="38"/>
  <c r="B3" i="38"/>
  <c r="B23" i="37"/>
  <c r="A23" i="37"/>
  <c r="B3" i="37"/>
  <c r="B23" i="36"/>
  <c r="A23" i="36"/>
  <c r="B3" i="36"/>
  <c r="B23" i="35"/>
  <c r="A23" i="35"/>
  <c r="B3" i="35"/>
  <c r="B23" i="34"/>
  <c r="A23" i="34"/>
  <c r="B3" i="34"/>
  <c r="B23" i="33"/>
  <c r="A23" i="33"/>
  <c r="B3" i="33"/>
  <c r="B23" i="32"/>
  <c r="A23" i="32"/>
  <c r="B3" i="32"/>
  <c r="B23" i="31"/>
  <c r="A23" i="31"/>
  <c r="B3" i="31"/>
  <c r="B23" i="30"/>
  <c r="A23" i="30"/>
  <c r="B3" i="30"/>
  <c r="B23" i="29"/>
  <c r="A23" i="29"/>
  <c r="B3" i="29"/>
  <c r="B23" i="28"/>
  <c r="A23" i="28"/>
  <c r="B3" i="28"/>
  <c r="B23" i="27"/>
  <c r="A23" i="27"/>
  <c r="B3" i="27"/>
  <c r="B23" i="26"/>
  <c r="A23" i="26"/>
  <c r="B3" i="26"/>
  <c r="B23" i="25"/>
  <c r="A23" i="25"/>
  <c r="B3" i="25"/>
  <c r="B23" i="24"/>
  <c r="A23" i="24"/>
  <c r="B3" i="24"/>
  <c r="B23" i="23"/>
  <c r="A23" i="23"/>
  <c r="B3" i="23"/>
  <c r="B23" i="22"/>
  <c r="A23" i="22"/>
  <c r="B3" i="22"/>
  <c r="B23" i="21"/>
  <c r="A23" i="21"/>
  <c r="B3" i="21"/>
  <c r="B23" i="20"/>
  <c r="A23" i="20"/>
  <c r="B3" i="20"/>
  <c r="B23" i="19"/>
  <c r="A23" i="19"/>
  <c r="B3" i="19"/>
  <c r="B23" i="18"/>
  <c r="A23" i="18"/>
  <c r="B3" i="18"/>
  <c r="B23" i="17"/>
  <c r="A23" i="17"/>
  <c r="B3" i="17"/>
  <c r="B23" i="16"/>
  <c r="A23" i="16"/>
  <c r="B3" i="16"/>
  <c r="B3" i="14" l="1"/>
  <c r="A23" i="14"/>
  <c r="B23" i="14"/>
  <c r="A8" i="10"/>
  <c r="A6" i="7"/>
  <c r="B9" i="7"/>
  <c r="B8" i="7"/>
  <c r="B6" i="13"/>
  <c r="B2" i="13"/>
  <c r="B2" i="121" l="1"/>
  <c r="B2" i="122"/>
  <c r="B2" i="118"/>
  <c r="B2" i="120"/>
  <c r="B2" i="119"/>
  <c r="B2" i="112"/>
  <c r="B2" i="101"/>
  <c r="B2" i="90"/>
  <c r="B2" i="79"/>
  <c r="B2" i="68"/>
  <c r="B2" i="57"/>
  <c r="B2" i="46"/>
  <c r="B2" i="35"/>
  <c r="B2" i="24"/>
  <c r="B2" i="117"/>
  <c r="B2" i="106"/>
  <c r="B2" i="95"/>
  <c r="B2" i="84"/>
  <c r="B2" i="73"/>
  <c r="B2" i="62"/>
  <c r="B2" i="51"/>
  <c r="B2" i="40"/>
  <c r="B2" i="29"/>
  <c r="B2" i="18"/>
  <c r="B2" i="111"/>
  <c r="B2" i="89"/>
  <c r="B2" i="23"/>
  <c r="B2" i="116"/>
  <c r="B2" i="105"/>
  <c r="B2" i="94"/>
  <c r="B2" i="72"/>
  <c r="B2" i="50"/>
  <c r="B2" i="39"/>
  <c r="B2" i="28"/>
  <c r="B2" i="110"/>
  <c r="B2" i="77"/>
  <c r="B2" i="55"/>
  <c r="B2" i="44"/>
  <c r="B2" i="33"/>
  <c r="B2" i="22"/>
  <c r="B2" i="104"/>
  <c r="B2" i="38"/>
  <c r="B2" i="98"/>
  <c r="B2" i="87"/>
  <c r="B2" i="76"/>
  <c r="B2" i="65"/>
  <c r="B2" i="54"/>
  <c r="B2" i="43"/>
  <c r="B2" i="114"/>
  <c r="B2" i="103"/>
  <c r="B2" i="92"/>
  <c r="B2" i="81"/>
  <c r="B2" i="70"/>
  <c r="B2" i="59"/>
  <c r="B2" i="48"/>
  <c r="B2" i="37"/>
  <c r="B2" i="26"/>
  <c r="B2" i="108"/>
  <c r="B2" i="97"/>
  <c r="B2" i="86"/>
  <c r="B2" i="75"/>
  <c r="B2" i="64"/>
  <c r="B2" i="53"/>
  <c r="B2" i="42"/>
  <c r="B2" i="31"/>
  <c r="B2" i="20"/>
  <c r="B2" i="113"/>
  <c r="B2" i="102"/>
  <c r="B2" i="91"/>
  <c r="B2" i="80"/>
  <c r="B2" i="69"/>
  <c r="B2" i="58"/>
  <c r="B2" i="47"/>
  <c r="B2" i="36"/>
  <c r="B2" i="25"/>
  <c r="B2" i="107"/>
  <c r="B2" i="96"/>
  <c r="B2" i="85"/>
  <c r="B2" i="74"/>
  <c r="B2" i="63"/>
  <c r="B2" i="52"/>
  <c r="B2" i="100"/>
  <c r="B2" i="78"/>
  <c r="B2" i="67"/>
  <c r="B2" i="56"/>
  <c r="B2" i="45"/>
  <c r="B2" i="34"/>
  <c r="B2" i="83"/>
  <c r="B2" i="61"/>
  <c r="B2" i="17"/>
  <c r="B2" i="99"/>
  <c r="B2" i="88"/>
  <c r="B2" i="66"/>
  <c r="B2" i="115"/>
  <c r="B2" i="93"/>
  <c r="B2" i="82"/>
  <c r="B2" i="71"/>
  <c r="B2" i="60"/>
  <c r="B2" i="49"/>
  <c r="B2" i="27"/>
  <c r="B2" i="16"/>
  <c r="B2" i="109"/>
  <c r="B2" i="32"/>
  <c r="B2" i="21"/>
  <c r="B2" i="41"/>
  <c r="B2" i="30"/>
  <c r="B2" i="19"/>
  <c r="B2" i="14"/>
  <c r="B2" i="5"/>
  <c r="B2" i="9" l="1"/>
  <c r="B2" i="10"/>
  <c r="B2" i="7"/>
</calcChain>
</file>

<file path=xl/sharedStrings.xml><?xml version="1.0" encoding="utf-8"?>
<sst xmlns="http://schemas.openxmlformats.org/spreadsheetml/2006/main" count="4488" uniqueCount="525">
  <si>
    <t>Government Actuary's Department</t>
  </si>
  <si>
    <t>Workbook:</t>
  </si>
  <si>
    <t>Worksheet:</t>
  </si>
  <si>
    <t>Cover</t>
  </si>
  <si>
    <t>Specification</t>
  </si>
  <si>
    <t>Sheet</t>
  </si>
  <si>
    <t>Description</t>
  </si>
  <si>
    <t>Purpose of spreadsheet</t>
  </si>
  <si>
    <t>This sheet sets out the purpose of the spreadsheet and includes caveats on the use of the spreadsheet.</t>
  </si>
  <si>
    <t xml:space="preserve">Version Control </t>
  </si>
  <si>
    <t>This sheet is used to show which factor tables have been updated since the last issued version of the consolidated factor spreadsheet.</t>
  </si>
  <si>
    <t>Assumptions</t>
  </si>
  <si>
    <t>This sheet lists the assumptions that were used to derive the factor tables.</t>
  </si>
  <si>
    <t>Factor List</t>
  </si>
  <si>
    <t xml:space="preserve">This sheet lists the full suite of factors that are in force together with the following information: </t>
  </si>
  <si>
    <t>x-101 and onwards</t>
  </si>
  <si>
    <t>The 100 series factors contain the club transfer factors. Each different type of club transfer factor is set out on a separate sheet starting with sheet x-101, where x relates to the scheme section (if applicable).</t>
  </si>
  <si>
    <t>x-201 and onwards</t>
  </si>
  <si>
    <t>The 200 series factors contain the non club transfer factors. Each different type of non club transfer factor is set out on a separate sheet starting with sheet x-201, where x relates to the scheme section (if applicable).</t>
  </si>
  <si>
    <t>x-301 and onwards</t>
  </si>
  <si>
    <t>The 300 series factors contain the pension sharing on divorce factors. Each different type of pension sharing on divorce factor is set out on a separate sheet starting with sheet x-301, where x relates to the scheme section (if applicable).</t>
  </si>
  <si>
    <t>x-401 and onwards</t>
  </si>
  <si>
    <t>The 400 series factors contain the early of late retirement factors. Each different type of early or late retirement factor is set out on a separate sheet starting with sheet x-401, where x relates to the scheme section (if applicable).</t>
  </si>
  <si>
    <t>x-501 and onwards</t>
  </si>
  <si>
    <t>The 500 series factors contain the commutation factors. Each different type of commutation factor is set out on a separate sheet starting with sheet x-501, where x relates to the scheme section (if applicable).</t>
  </si>
  <si>
    <t>x-601 and onwards</t>
  </si>
  <si>
    <t>The 600 series factors contain the scheme pays factors. Each different type of scheme pays factor is set out on a separate sheet starting with sheet x-601, where x relates to the scheme section (if applicable).</t>
  </si>
  <si>
    <t>x-701 and onwards</t>
  </si>
  <si>
    <t>The 700 series factors contain the additional benefit or additional contribution factors. Each different type of additional benefit or additional contribution factor is set out on a separate sheet starting with sheet x-701, where x relates to the scheme section (if applicable).</t>
  </si>
  <si>
    <t>x-801 and onwards</t>
  </si>
  <si>
    <t>The 800 series factors contain the other scheme specific factors. Each different type of other scheme specific factor is set out on a separate sheet starting with sheet x-801, where x relates to the scheme section (if applicable).</t>
  </si>
  <si>
    <t>Police_NI</t>
  </si>
  <si>
    <t xml:space="preserve">This spreadsheet should not be made available online without the express permission of GAD. </t>
  </si>
  <si>
    <t xml:space="preserve">This spreadsheet is password protected. </t>
  </si>
  <si>
    <t>Version control</t>
  </si>
  <si>
    <t>Version control on this sheet commences with the 2017/18 factor review (version 2018-1)</t>
  </si>
  <si>
    <t>Version [Year]- [version number starting at 1] ([Month &amp; Year])</t>
  </si>
  <si>
    <t>Example</t>
  </si>
  <si>
    <t>Provides the following new factor tables:</t>
  </si>
  <si>
    <t>401, 501,</t>
  </si>
  <si>
    <t>Provides the following revised factors:</t>
  </si>
  <si>
    <t>101, 106, 107</t>
  </si>
  <si>
    <t>Confirms that the following factor table is no longer required by [Client Acronym]:</t>
  </si>
  <si>
    <t>Factors still to follow:</t>
  </si>
  <si>
    <t>104-108, 205-210</t>
  </si>
  <si>
    <t>Methodology changes:</t>
  </si>
  <si>
    <t>None except GMP percentages changed in tables 101-106, 201-206, 301-302, 304</t>
  </si>
  <si>
    <t>Date modified:</t>
  </si>
  <si>
    <t>Version 2023-01</t>
  </si>
  <si>
    <t>Provides the following updated factor tables:</t>
  </si>
  <si>
    <t>x-201 to x-221 (excluding 201C and 205C), x-229, x-301 to x-336, x-505 to x-507</t>
  </si>
  <si>
    <t>Withdrawn factor tables:</t>
  </si>
  <si>
    <t>x-230 and x-231 removed (GMP factors)</t>
  </si>
  <si>
    <t>Date Modified:</t>
  </si>
  <si>
    <t>Version 2023-02</t>
  </si>
  <si>
    <t>x-226 to x-228</t>
  </si>
  <si>
    <t>x-401 to x-405</t>
  </si>
  <si>
    <t>x-222 to x-225 removed (TV-ins (final salary sections only))</t>
  </si>
  <si>
    <t>Version 2023-03</t>
  </si>
  <si>
    <t>x-501 to x-504</t>
  </si>
  <si>
    <t>x-601 to x-626</t>
  </si>
  <si>
    <t>x-801 to x-802</t>
  </si>
  <si>
    <t>Withdrawn factor tables</t>
  </si>
  <si>
    <t>Version 2023-04</t>
  </si>
  <si>
    <t>x-406 to x-407</t>
  </si>
  <si>
    <t>x-703</t>
  </si>
  <si>
    <t>201C (Updated copy of 2023 Club factor tables)</t>
  </si>
  <si>
    <t>205C (Club factors for active members entitled to immediate benefits)</t>
  </si>
  <si>
    <t>Version 2025-01</t>
  </si>
  <si>
    <t>x-508</t>
  </si>
  <si>
    <t>Other changes:</t>
  </si>
  <si>
    <t>The key assumptions underlying the factors have been added on a separate tab called "Assumptions".</t>
  </si>
  <si>
    <t>x-609 to x-614</t>
  </si>
  <si>
    <t>Removed LTA tables and set to withdrawn in the factor list</t>
  </si>
  <si>
    <t>Version 2026-01</t>
  </si>
  <si>
    <t>x-219</t>
  </si>
  <si>
    <t>201 to 221, 301 to 336, 505 to 507</t>
  </si>
  <si>
    <t>Version 2026-02</t>
  </si>
  <si>
    <t>226 to 229, 401 to 407, 501 to 504, 508</t>
  </si>
  <si>
    <t>Assumptions underlying factors</t>
  </si>
  <si>
    <t>2026 factor review set</t>
  </si>
  <si>
    <t>2023 factor review set</t>
  </si>
  <si>
    <t>Discount rate net of CPI</t>
  </si>
  <si>
    <t>2% pa</t>
  </si>
  <si>
    <t>1.7% pa</t>
  </si>
  <si>
    <t>Discount rate net of post88 GMP</t>
  </si>
  <si>
    <t>2.452% pa</t>
  </si>
  <si>
    <t>2.302% pa</t>
  </si>
  <si>
    <t>Nominal discount rate</t>
  </si>
  <si>
    <t>4.040% pa</t>
  </si>
  <si>
    <t>3.734% pa</t>
  </si>
  <si>
    <t>CPI</t>
  </si>
  <si>
    <t>Post 88 GMP increases</t>
  </si>
  <si>
    <t>1.55% pa</t>
  </si>
  <si>
    <t>1.4% pa</t>
  </si>
  <si>
    <t>RPI</t>
  </si>
  <si>
    <t>2.145% pa</t>
  </si>
  <si>
    <t>3.15% pa pre 2030
2.1% pa post 2030</t>
  </si>
  <si>
    <t>RPI capped at 5% pa</t>
  </si>
  <si>
    <t>n/a</t>
  </si>
  <si>
    <t>Long-term earnings growth</t>
  </si>
  <si>
    <t>3.8% pa</t>
  </si>
  <si>
    <t>Allowance for short term salary increases</t>
  </si>
  <si>
    <t>Nil</t>
  </si>
  <si>
    <t>CARE scheme in-service revaluation</t>
  </si>
  <si>
    <t>3.25% pa</t>
  </si>
  <si>
    <t>Male pensioners</t>
  </si>
  <si>
    <t>107% of S3NMA</t>
  </si>
  <si>
    <t>Female pensioners</t>
  </si>
  <si>
    <t>115% of S3NFA</t>
  </si>
  <si>
    <t>Male pensioners (ill-health)</t>
  </si>
  <si>
    <t>105% of S3NMA_H</t>
  </si>
  <si>
    <t>Female pensioners (ill-health)</t>
  </si>
  <si>
    <t>121% of S3NFA_H</t>
  </si>
  <si>
    <t>Male dependants</t>
  </si>
  <si>
    <t xml:space="preserve">78% of S3DMA </t>
  </si>
  <si>
    <t>Female dependants</t>
  </si>
  <si>
    <t>99% of S3DFA</t>
  </si>
  <si>
    <t>Future mortality improvements</t>
  </si>
  <si>
    <t>Based on ONS 2022 principal UK population projection</t>
  </si>
  <si>
    <t>Based on ONS 2020 principal UK population projection</t>
  </si>
  <si>
    <t>Year of use</t>
  </si>
  <si>
    <t>Proportion of male and female members for unisex factors</t>
  </si>
  <si>
    <t>Members: 70% male, 30% female
Dependants: 30% male, 70% female</t>
  </si>
  <si>
    <t>Expense loading</t>
  </si>
  <si>
    <t>Allowance for short-term dependants’ pensions</t>
  </si>
  <si>
    <t>Deferred Normal pension age in the 2015 scheme</t>
  </si>
  <si>
    <t>In line with HMT valuation directions</t>
  </si>
  <si>
    <t>Proportion partnered at retirement</t>
  </si>
  <si>
    <t>Generally in line with 2020 valuation assumptions: 80% (male) and 75% (female) of members assumed married at retirement, 85% (male) and 80% (female) assumed partnered. 100% for options where the member can purchase additional dependant benefits</t>
  </si>
  <si>
    <t>Age difference between member and partner</t>
  </si>
  <si>
    <t>Male: 3 years older than partner
Female: 3 years younger than partner</t>
  </si>
  <si>
    <t>Rates of ill-health retirement</t>
  </si>
  <si>
    <t>in line with 2020 valuation assumptions</t>
  </si>
  <si>
    <t>Mortality before retirement</t>
  </si>
  <si>
    <t>Rates of leaving service</t>
  </si>
  <si>
    <t>Retirement ages</t>
  </si>
  <si>
    <t>All retirements from active service assumed to take place at normal pension age. 
All retirements from deferred assumed to take place at deferred pension age</t>
  </si>
  <si>
    <t>Salary scale for transfers-in</t>
  </si>
  <si>
    <t>Not applicable</t>
  </si>
  <si>
    <t>Allowance for commutation</t>
  </si>
  <si>
    <t>Factor list</t>
  </si>
  <si>
    <t>Link to Tables</t>
  </si>
  <si>
    <t>Scheme</t>
  </si>
  <si>
    <t>Section</t>
  </si>
  <si>
    <t>Factor Type</t>
  </si>
  <si>
    <t>Gender</t>
  </si>
  <si>
    <t>Factor Age/Period Definition</t>
  </si>
  <si>
    <t>Section Number (x)</t>
  </si>
  <si>
    <t>Series Number</t>
  </si>
  <si>
    <t>Table Reference
(Section-Series Number)</t>
  </si>
  <si>
    <t>Table Reference in Guidance</t>
  </si>
  <si>
    <t>Related Factor Guidance</t>
  </si>
  <si>
    <t>Date Factors Issued to Client</t>
  </si>
  <si>
    <t>Date Factors Implemented (if known)</t>
  </si>
  <si>
    <t>Factor Status</t>
  </si>
  <si>
    <t>Assumption set</t>
  </si>
  <si>
    <t>CETV</t>
  </si>
  <si>
    <t>Non club transfer value factors for deferred benefits payable from 60</t>
  </si>
  <si>
    <t>Male</t>
  </si>
  <si>
    <t>Age last birthday at relevant date</t>
  </si>
  <si>
    <t>Table NA1 (201)</t>
  </si>
  <si>
    <t>NA1</t>
  </si>
  <si>
    <t>Issued</t>
  </si>
  <si>
    <t>Club transfer value factors for deferred benefits payable from 60</t>
  </si>
  <si>
    <t>Unisex</t>
  </si>
  <si>
    <t>Table A1 (201C)</t>
  </si>
  <si>
    <t>201C</t>
  </si>
  <si>
    <t>Table A1 (copy of Table 2 from the 2023 Club factors)</t>
  </si>
  <si>
    <t>Female</t>
  </si>
  <si>
    <t>Table NA2 (202)</t>
  </si>
  <si>
    <t>NA2</t>
  </si>
  <si>
    <t>CETV factors for deferred benefits payable from 50</t>
  </si>
  <si>
    <t>Table D1 (203)</t>
  </si>
  <si>
    <t>D1</t>
  </si>
  <si>
    <t>Table D2 (204)</t>
  </si>
  <si>
    <t>D2</t>
  </si>
  <si>
    <t>Non club transfer value factors for active members entitled to immediate benefits</t>
  </si>
  <si>
    <t>Table NF1 (205)</t>
  </si>
  <si>
    <t>NF1</t>
  </si>
  <si>
    <t>Club Transfer value factors for active members entitled to immediate benefits</t>
  </si>
  <si>
    <t>Table F1 (205C)</t>
  </si>
  <si>
    <t>205C</t>
  </si>
  <si>
    <t>Table F1</t>
  </si>
  <si>
    <t>Table NF2 (206)</t>
  </si>
  <si>
    <t>NF2</t>
  </si>
  <si>
    <t>Non club transfer value factors for deferred benefits payable from 65</t>
  </si>
  <si>
    <t>Table NA1_06 (207)</t>
  </si>
  <si>
    <t>NA1_06</t>
  </si>
  <si>
    <t>Non club transfer value factors for deferred benefits payable from 65 - Females aged below 60</t>
  </si>
  <si>
    <t>Table NA2_06 (208)</t>
  </si>
  <si>
    <t>NA2_06</t>
  </si>
  <si>
    <t>Non club transfer value factors for deferred benefits payable from 65 - Females aged 60 and over</t>
  </si>
  <si>
    <t>Table NA3_06 (209)</t>
  </si>
  <si>
    <t>NA3_06</t>
  </si>
  <si>
    <t>Table NF1_06 (210)</t>
  </si>
  <si>
    <t>NF1_06</t>
  </si>
  <si>
    <t>Table NF2_06 (211)</t>
  </si>
  <si>
    <t>NF2_06</t>
  </si>
  <si>
    <t>Non club transfer value factors for deferred benefits payable from NPA 65</t>
  </si>
  <si>
    <t>Table NA1_15_65 (212)</t>
  </si>
  <si>
    <t>NA1_15_65</t>
  </si>
  <si>
    <t>Non club transfer value factors for deferred benefits payable from NPA 66</t>
  </si>
  <si>
    <t>Table NA1_15_66 (213)</t>
  </si>
  <si>
    <t>NA1_15_66</t>
  </si>
  <si>
    <t>Non club transfer value factors for deferred benefits payable from NPA 67</t>
  </si>
  <si>
    <t>Table NA1_15_67 (214)</t>
  </si>
  <si>
    <t>NA1_15_67</t>
  </si>
  <si>
    <t>Non club transfer value factors for deferred benefits payable from NPA 68</t>
  </si>
  <si>
    <t>Table NA1_15_68 (215)</t>
  </si>
  <si>
    <t>NA1_15_68</t>
  </si>
  <si>
    <t>Table NA2_15_65 (216)</t>
  </si>
  <si>
    <t>NA2_15_65</t>
  </si>
  <si>
    <t>Table NA2_15_66 (217)</t>
  </si>
  <si>
    <t>NA2_15_66</t>
  </si>
  <si>
    <t>Table NA2_15_67 (218)</t>
  </si>
  <si>
    <t>NA2_15_67</t>
  </si>
  <si>
    <t>Table NA2_15_68 (219)</t>
  </si>
  <si>
    <t>NA2_15_68</t>
  </si>
  <si>
    <t>Table NF1_15 (220)</t>
  </si>
  <si>
    <t>NF1_15</t>
  </si>
  <si>
    <t>Table NF2_15 (221)</t>
  </si>
  <si>
    <t>NF2_15</t>
  </si>
  <si>
    <t>TV In (non-club)</t>
  </si>
  <si>
    <t>Factors for non-club incoming transfers</t>
  </si>
  <si>
    <t>Table TVIN_15M (226)</t>
  </si>
  <si>
    <t>Table TVIN_15M</t>
  </si>
  <si>
    <t>Table TVIN_15F (227)</t>
  </si>
  <si>
    <t>Table TVIN_15F</t>
  </si>
  <si>
    <t>GMP test factors</t>
  </si>
  <si>
    <t>Male &amp; Female</t>
  </si>
  <si>
    <t>Table TVIN_15GMP (228)</t>
  </si>
  <si>
    <t>Table TVIN_15GMP</t>
  </si>
  <si>
    <t>CETV - Factors used in the calculation of Adjustment B (F P-A)</t>
  </si>
  <si>
    <t>Male and Female</t>
  </si>
  <si>
    <t>Table M (229)</t>
  </si>
  <si>
    <t>Table M</t>
  </si>
  <si>
    <t>PenCE</t>
  </si>
  <si>
    <t>Pensioner cash equivalent factors for divorce purposes - retirement not on grounds of ill health</t>
  </si>
  <si>
    <t>Table G1 (301)</t>
  </si>
  <si>
    <t>G1</t>
  </si>
  <si>
    <t>Table G2 (302)</t>
  </si>
  <si>
    <t>G2</t>
  </si>
  <si>
    <t>Ill health pensioner cash equivalent factors for divorce purposes - retirement on grounds of ill health</t>
  </si>
  <si>
    <t>Table H1 (303)</t>
  </si>
  <si>
    <t>H1</t>
  </si>
  <si>
    <t>Table H2 (304)</t>
  </si>
  <si>
    <t>H2</t>
  </si>
  <si>
    <t>Table G1_06 (305)</t>
  </si>
  <si>
    <t>G1_06</t>
  </si>
  <si>
    <t>Table G2_06 (306)</t>
  </si>
  <si>
    <t>G2_06</t>
  </si>
  <si>
    <t>Pensioner cash equivalent factors for divorce purposes - retirement on grounds of ill health</t>
  </si>
  <si>
    <t>Table H1_06 (307)</t>
  </si>
  <si>
    <t>H1_06</t>
  </si>
  <si>
    <t>Table H2_06 (308)</t>
  </si>
  <si>
    <t>H2_06</t>
  </si>
  <si>
    <t>Table G1_15 (309)</t>
  </si>
  <si>
    <t>G1_15</t>
  </si>
  <si>
    <t>Table G2_15 (310)</t>
  </si>
  <si>
    <t>G2_15</t>
  </si>
  <si>
    <t>Table H1_15 (311)</t>
  </si>
  <si>
    <t>H1_15</t>
  </si>
  <si>
    <t>Table H2_15 (312)</t>
  </si>
  <si>
    <t>H2_15</t>
  </si>
  <si>
    <t>Pension Credit</t>
  </si>
  <si>
    <t>Factors for calculating the pension credit</t>
  </si>
  <si>
    <t>Table K (313)</t>
  </si>
  <si>
    <t>K</t>
  </si>
  <si>
    <t>Table K_06 (314)</t>
  </si>
  <si>
    <t>K_06</t>
  </si>
  <si>
    <t>Factors for calculating the pension credit for members with NPA 65</t>
  </si>
  <si>
    <t>Table K_15_65 (315)</t>
  </si>
  <si>
    <t>K_15_65</t>
  </si>
  <si>
    <t>Factors for calculating the pension credit for members with NPA 66</t>
  </si>
  <si>
    <t>Table K_15_66 (316)</t>
  </si>
  <si>
    <t>K_15_66</t>
  </si>
  <si>
    <t>Factors for calculating the pension credit for members with NPA 67</t>
  </si>
  <si>
    <t>Table K_15_67 (317)</t>
  </si>
  <si>
    <t>K_15_67</t>
  </si>
  <si>
    <t>Factors for calculating the pension credit for members with NPA 68</t>
  </si>
  <si>
    <t>Table K_15_68 (318)</t>
  </si>
  <si>
    <t>K_15_68</t>
  </si>
  <si>
    <t>Factors used in the calculation of Adjustment B</t>
  </si>
  <si>
    <t>Table M (319)</t>
  </si>
  <si>
    <t>M</t>
  </si>
  <si>
    <t>Pension Debit</t>
  </si>
  <si>
    <t>Adjustment to pension debit on retirement - normal health</t>
  </si>
  <si>
    <t>Age of the member when benefits come into payment</t>
  </si>
  <si>
    <t>Table N (320)</t>
  </si>
  <si>
    <t>N</t>
  </si>
  <si>
    <t>Adjustment to pension debit on retirement - ill health</t>
  </si>
  <si>
    <t>Table P (321)</t>
  </si>
  <si>
    <t>P</t>
  </si>
  <si>
    <t>Factors for calculating the pension debit retirement timing factor - normal health</t>
  </si>
  <si>
    <t>Age (Years/Months)</t>
  </si>
  <si>
    <t>Table Q1 (322)</t>
  </si>
  <si>
    <t>Q1</t>
  </si>
  <si>
    <t>Factors for calculating the penson debit retirement timing factor - ill health</t>
  </si>
  <si>
    <t>Table Q2 (323)</t>
  </si>
  <si>
    <t>Q2</t>
  </si>
  <si>
    <t>Factors for calculating the pension debit retirement timing factor</t>
  </si>
  <si>
    <t>Table R (324)</t>
  </si>
  <si>
    <t>R</t>
  </si>
  <si>
    <t>Table S1 (325)</t>
  </si>
  <si>
    <t>S1</t>
  </si>
  <si>
    <t>Factors for calculating the pension debit retirement timing factor - ill health</t>
  </si>
  <si>
    <t>Table S2 (326)</t>
  </si>
  <si>
    <t>S2</t>
  </si>
  <si>
    <t>Table T1 (327)</t>
  </si>
  <si>
    <t>T1</t>
  </si>
  <si>
    <t>Table T2 (328)</t>
  </si>
  <si>
    <t>T2</t>
  </si>
  <si>
    <t>Table U1 (329)</t>
  </si>
  <si>
    <t>U1</t>
  </si>
  <si>
    <t>Table U2 (330)</t>
  </si>
  <si>
    <t>U2</t>
  </si>
  <si>
    <t>Reduction to pension debit on retirement before age 65 - Adjustment to pension</t>
  </si>
  <si>
    <t>Table Q1_06 (331)</t>
  </si>
  <si>
    <t>Q1_06</t>
  </si>
  <si>
    <t>Reduction to pension debit on retirement before age 65 - Adjustment to lump sum</t>
  </si>
  <si>
    <t>Table Q2_06 (332)</t>
  </si>
  <si>
    <t>Q2_06</t>
  </si>
  <si>
    <t>Reduction to pension debit on ill health retirement - Adjustment to pension</t>
  </si>
  <si>
    <t>Table R1_06 (333)</t>
  </si>
  <si>
    <t>R1_06</t>
  </si>
  <si>
    <t>Reduction to pension debit on ill health retirement - Adjustment to lump sum</t>
  </si>
  <si>
    <t>Table R2_06 (334)</t>
  </si>
  <si>
    <t>R2_06</t>
  </si>
  <si>
    <t>Reduction to pension debit on retirement before SPA - Adjustment to pension</t>
  </si>
  <si>
    <t>Period to SPA (in years and complete months)</t>
  </si>
  <si>
    <t>Table Q_15 (335)</t>
  </si>
  <si>
    <t>Q_15</t>
  </si>
  <si>
    <t>Table R_15 (336)</t>
  </si>
  <si>
    <t>R_15</t>
  </si>
  <si>
    <t>ERF</t>
  </si>
  <si>
    <t>Early payment reduction factor - retirement from active service before NPA</t>
  </si>
  <si>
    <t>Period to NPA (in years and complete months)</t>
  </si>
  <si>
    <t>Table A (401)</t>
  </si>
  <si>
    <t>Table A</t>
  </si>
  <si>
    <t>Early payment reduction factor - retirement from deferred status before SPA</t>
  </si>
  <si>
    <t>Table B (402)</t>
  </si>
  <si>
    <t>Table B</t>
  </si>
  <si>
    <t>LRF</t>
  </si>
  <si>
    <t>Age addition factors for pensions with a CPI + 1.25% pa revaluation rate</t>
  </si>
  <si>
    <t>Age last birthday</t>
  </si>
  <si>
    <t>Table A (403)</t>
  </si>
  <si>
    <t>Age addition factors for pensions with a CPI revaluation rate</t>
  </si>
  <si>
    <t>Table B (404)</t>
  </si>
  <si>
    <t>Late payment supplement factors</t>
  </si>
  <si>
    <t>Period from SPA (in years and complete months)</t>
  </si>
  <si>
    <t>Table C (405)</t>
  </si>
  <si>
    <t>Table C</t>
  </si>
  <si>
    <t>Added Pension</t>
  </si>
  <si>
    <t>Factors for self only AP</t>
  </si>
  <si>
    <t>Age last birthday at start of scheme year</t>
  </si>
  <si>
    <t>Table S-AP (406)</t>
  </si>
  <si>
    <t>Table S-AP</t>
  </si>
  <si>
    <t>Factors for all beneficiaries AP</t>
  </si>
  <si>
    <t>Table B-AP (407)</t>
  </si>
  <si>
    <t>Table B-AP</t>
  </si>
  <si>
    <t>Triv Comm</t>
  </si>
  <si>
    <t>Factor for commutation of small pension in the 1988 scheme</t>
  </si>
  <si>
    <t>Age in completed years</t>
  </si>
  <si>
    <t>Table 1 (501)</t>
  </si>
  <si>
    <t>Table 1</t>
  </si>
  <si>
    <t>2006 &amp; 2015</t>
  </si>
  <si>
    <t>Factor for commutation of small pension in the 2006 and 2015 schemes</t>
  </si>
  <si>
    <t>Table 2 (502)</t>
  </si>
  <si>
    <t>Table 2</t>
  </si>
  <si>
    <t>1988, 2006 &amp; 2015</t>
  </si>
  <si>
    <t>Factors for the trivial commutation of pension payable to surviving dependants and for capitalisation of survivor pension for determination of death gratuity from the 1988, 2006 and 2015 schemes</t>
  </si>
  <si>
    <t>Table 3 (503)</t>
  </si>
  <si>
    <t>Table 3</t>
  </si>
  <si>
    <t>Inverse Comm</t>
  </si>
  <si>
    <t>Inverse commutation factors - NPPS factors for exchange of lump sum for additional annual pension payments. Age in years and completed months on day pension commences</t>
  </si>
  <si>
    <t>Age in years and completed months on day pension commences</t>
  </si>
  <si>
    <t>Table in Appendix (504)</t>
  </si>
  <si>
    <t>Table in Appendix A</t>
  </si>
  <si>
    <t>Commutation</t>
  </si>
  <si>
    <t>Factors for commutation of pension to lump sum</t>
  </si>
  <si>
    <t>Years/Months</t>
  </si>
  <si>
    <t>Table 1 (505)</t>
  </si>
  <si>
    <t>Additional factors in respect of accrued pension increases for use in commutation before age 55 after a break since leaving pensionable service</t>
  </si>
  <si>
    <t>Table 2 (506)</t>
  </si>
  <si>
    <t>Timing adjustment factors for use in commutation before age 55 after a break since leaving pensionable service</t>
  </si>
  <si>
    <t>Table 3 (507)</t>
  </si>
  <si>
    <t>Rule of Thumb Capitalisation Factor for death gratuities for survivor aged below 60</t>
  </si>
  <si>
    <t>N/A</t>
  </si>
  <si>
    <t>Table 4 (508)</t>
  </si>
  <si>
    <t>Table 4</t>
  </si>
  <si>
    <t>Scheme pays AA</t>
  </si>
  <si>
    <t>Factors for calculating annual allowance debit</t>
  </si>
  <si>
    <t>Table A_88 (601)</t>
  </si>
  <si>
    <t>Table A_88</t>
  </si>
  <si>
    <t>Table A_06 (602)</t>
  </si>
  <si>
    <t>Table A_06</t>
  </si>
  <si>
    <t>Table A_15_65 (603)</t>
  </si>
  <si>
    <t>Table A_15_65</t>
  </si>
  <si>
    <t>Table A_15_66 (604)</t>
  </si>
  <si>
    <t>Table A_15_66</t>
  </si>
  <si>
    <t>Table A_15_67 (605)</t>
  </si>
  <si>
    <t>Table A_15_67</t>
  </si>
  <si>
    <t>Table A_15_68 (606)</t>
  </si>
  <si>
    <t>Table A_15_68</t>
  </si>
  <si>
    <t>Retirement timing factor - AA pension debit on normal health retirement</t>
  </si>
  <si>
    <t>Table B_88 (607)</t>
  </si>
  <si>
    <t>Table B_88</t>
  </si>
  <si>
    <t>Retirement timing factor - AA pension debit on ill health retirement before age 60</t>
  </si>
  <si>
    <t>Table C_88 (608)</t>
  </si>
  <si>
    <t>Table C_88</t>
  </si>
  <si>
    <t>Scheme pays LTA</t>
  </si>
  <si>
    <t>Factors for calculating LTA debit - retirement not on grounds of ill health</t>
  </si>
  <si>
    <t>Table G_88 (609)</t>
  </si>
  <si>
    <t>Table G_88</t>
  </si>
  <si>
    <t>Withdrawn</t>
  </si>
  <si>
    <t>Factors for calculating LTA debit - retirement on grounds of ill health</t>
  </si>
  <si>
    <t>Table H_88 (610)</t>
  </si>
  <si>
    <t>Table H_88</t>
  </si>
  <si>
    <t>Factors for calculating LTA debits - retirement not on grounds of ill health</t>
  </si>
  <si>
    <t>Table F_06 (611)</t>
  </si>
  <si>
    <t>Table F_06</t>
  </si>
  <si>
    <t>Factors for calculating LTA debits - retirement on grounds of ill health</t>
  </si>
  <si>
    <t>Table G_06 (612)</t>
  </si>
  <si>
    <t>Table G_06</t>
  </si>
  <si>
    <t>Table F_15 (613)</t>
  </si>
  <si>
    <t>Table F_15</t>
  </si>
  <si>
    <t>Table G_15 (614)</t>
  </si>
  <si>
    <t>Table G_15</t>
  </si>
  <si>
    <t>Scheme Pays AA</t>
  </si>
  <si>
    <t>Age of member when benefits come into payment</t>
  </si>
  <si>
    <t>Table D1_88 (615)</t>
  </si>
  <si>
    <t>Table D1_88</t>
  </si>
  <si>
    <t>Table D2_88 (616)</t>
  </si>
  <si>
    <t>Table D2_88</t>
  </si>
  <si>
    <t>Table E1_88 (617)</t>
  </si>
  <si>
    <t>Table E1_88</t>
  </si>
  <si>
    <t>Table E2_88 (618)</t>
  </si>
  <si>
    <t>Table E2_88</t>
  </si>
  <si>
    <t>Table F1_88 (619)</t>
  </si>
  <si>
    <t>Table F1_88</t>
  </si>
  <si>
    <t>Table F2_88 (620)</t>
  </si>
  <si>
    <t>Table F2_88</t>
  </si>
  <si>
    <t>Early retirement factor - annual allowance pension debit on retirement before age 65 - normal health</t>
  </si>
  <si>
    <t>Table B_06 (621)</t>
  </si>
  <si>
    <t>Table B_06</t>
  </si>
  <si>
    <t>Early retirement factor - annual allowance pension debit on retirement before age 65 - ill health</t>
  </si>
  <si>
    <t>Table C_06 (622)</t>
  </si>
  <si>
    <t>Table C_06</t>
  </si>
  <si>
    <t>Early retirement factor - annual allowance lump sum debit on retirement before age 65 - normal health</t>
  </si>
  <si>
    <t>Table D_06 (623)</t>
  </si>
  <si>
    <t>Table D_06</t>
  </si>
  <si>
    <t>Early retirement factor - annual allowance lump sum debit on retirement before age 65 - ill health</t>
  </si>
  <si>
    <t>Table E_06 (624)</t>
  </si>
  <si>
    <t>Table E_06</t>
  </si>
  <si>
    <t>Early retirement factor - annual allowance pension debit on retirement before SPA - normal health</t>
  </si>
  <si>
    <t>Table B_15 (625)</t>
  </si>
  <si>
    <t>Table B_15</t>
  </si>
  <si>
    <t>Early retirement factor - annual allowance pension debit on retirement before SPA - ill health</t>
  </si>
  <si>
    <t>Table C_15 (626)</t>
  </si>
  <si>
    <t>Table C_15</t>
  </si>
  <si>
    <t>Actuarial reduction buyout</t>
  </si>
  <si>
    <t>Early payment reduction buy out factors</t>
  </si>
  <si>
    <t>Age in years and complete months on day pension commences</t>
  </si>
  <si>
    <t>Table C (703)</t>
  </si>
  <si>
    <t>Max commutation</t>
  </si>
  <si>
    <t>Provisional maximum proportion of pension for those retiring on grounds of ill-health</t>
  </si>
  <si>
    <t>Table 1 (801)</t>
  </si>
  <si>
    <t>Provisional maximum proportion of pension for those retiring on grounds other than ill health</t>
  </si>
  <si>
    <t>Table 2 (802)</t>
  </si>
  <si>
    <t>Data Item</t>
  </si>
  <si>
    <t>Factor Table Information</t>
  </si>
  <si>
    <t>Client</t>
  </si>
  <si>
    <t>Section Number</t>
  </si>
  <si>
    <t>Table Reference</t>
  </si>
  <si>
    <t>Related Factor Table Reference</t>
  </si>
  <si>
    <t>Assumption Set</t>
  </si>
  <si>
    <t>Age</t>
  </si>
  <si>
    <t>Pension of £1 per annum</t>
  </si>
  <si>
    <t>Survivor's pension of £1 per annum</t>
  </si>
  <si>
    <t>Gross pension of £1 per annum</t>
  </si>
  <si>
    <t>Lump sum of £1</t>
  </si>
  <si>
    <t>Surviving partner's pension of £1 pa</t>
  </si>
  <si>
    <t>Surviving partner's pension</t>
  </si>
  <si>
    <t>Males</t>
  </si>
  <si>
    <t>Females</t>
  </si>
  <si>
    <t>29 and under</t>
  </si>
  <si>
    <t>30 to 39</t>
  </si>
  <si>
    <t>40 to 49</t>
  </si>
  <si>
    <t>50 to 59</t>
  </si>
  <si>
    <t>60 and over</t>
  </si>
  <si>
    <t>(F P-A) Males</t>
  </si>
  <si>
    <t>(F P-A) Females</t>
  </si>
  <si>
    <t>Deduction for GMP of £1 per annum</t>
  </si>
  <si>
    <t>Surviving partner's pension of £1 pa (Factor B)</t>
  </si>
  <si>
    <t>Deduction for GMP of £1 pa (Factor C) - Males</t>
  </si>
  <si>
    <t>Pension of £1 per annum - Males</t>
  </si>
  <si>
    <t>Pension of £1 per annum - Females</t>
  </si>
  <si>
    <t>Lump sum of £1- Males</t>
  </si>
  <si>
    <t>Lump sum of £1 - Females</t>
  </si>
  <si>
    <t>F(P-A) - Males</t>
  </si>
  <si>
    <t>F(P-A) - Females</t>
  </si>
  <si>
    <t>Months/Age</t>
  </si>
  <si>
    <t>Months/Years Early</t>
  </si>
  <si>
    <t>Pension</t>
  </si>
  <si>
    <t>Months/Years Late</t>
  </si>
  <si>
    <t>Added Pension Self only - Male</t>
  </si>
  <si>
    <t>Added Pension Self only - Female</t>
  </si>
  <si>
    <t>Added Pension All Beneficiaries - Male and Female</t>
  </si>
  <si>
    <t>Factors for the benefits in payment to member</t>
  </si>
  <si>
    <t>Factors for the survivor's pension</t>
  </si>
  <si>
    <t xml:space="preserve">Factors for the survivor's pension </t>
  </si>
  <si>
    <t>Factors for benefits in payment to survivor</t>
  </si>
  <si>
    <t>Age/Months</t>
  </si>
  <si>
    <t>Cells highlighted orange should only be used for ill-health retirements</t>
  </si>
  <si>
    <t>Normal health retirements at these ages should be referred to GAD</t>
  </si>
  <si>
    <t>Below 48</t>
  </si>
  <si>
    <t>Factor</t>
  </si>
  <si>
    <t>Value</t>
  </si>
  <si>
    <t>RTCF</t>
  </si>
  <si>
    <t>AA debit factor per £1 of pension per annum</t>
  </si>
  <si>
    <t>Annual allowance debit factor per £1 of pension per annum</t>
  </si>
  <si>
    <t>Annual allowance debit factor per £1 of lump sum</t>
  </si>
  <si>
    <t>Male and Female Retirees</t>
  </si>
  <si>
    <t>To be confirmed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</si>
</sst>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0"/>
    <numFmt numFmtId="166" formatCode="0.0%"/>
  </numFmts>
  <fonts count="42" x14ac:knownFonts="1">
    <font>
      <sz val="10"/>
      <name val="Arial"/>
      <family val="2"/>
    </font>
    <font>
      <sz val="11"/>
      <color theme="1"/>
      <name val="Arial"/>
      <family val="2"/>
      <scheme val="minor"/>
    </font>
    <font>
      <sz val="11"/>
      <color theme="1"/>
      <name val="Arial"/>
      <family val="2"/>
      <scheme val="minor"/>
    </font>
    <font>
      <sz val="11"/>
      <color theme="1"/>
      <name val="Arial"/>
      <family val="2"/>
      <scheme val="minor"/>
    </font>
    <font>
      <b/>
      <sz val="12"/>
      <name val="Arial"/>
      <family val="2"/>
    </font>
    <font>
      <sz val="12"/>
      <color theme="8"/>
      <name val="Arial"/>
      <family val="2"/>
    </font>
    <font>
      <sz val="12"/>
      <color rgb="FF000000"/>
      <name val="Arial"/>
      <family val="2"/>
    </font>
    <font>
      <b/>
      <sz val="12"/>
      <color rgb="FF000000"/>
      <name val="Arial"/>
      <family val="2"/>
    </font>
    <font>
      <sz val="12"/>
      <color theme="9"/>
      <name val="Arial"/>
      <family val="2"/>
    </font>
    <font>
      <sz val="10"/>
      <name val="Arial"/>
      <family val="2"/>
    </font>
    <font>
      <b/>
      <sz val="11"/>
      <color rgb="FFFA7D00"/>
      <name val="Arial"/>
      <family val="2"/>
      <scheme val="minor"/>
    </font>
    <font>
      <i/>
      <sz val="11"/>
      <color rgb="FF7F7F7F"/>
      <name val="Arial"/>
      <family val="2"/>
      <scheme val="minor"/>
    </font>
    <font>
      <sz val="11"/>
      <color theme="9" tint="0.39994506668294322"/>
      <name val="Arial"/>
      <family val="2"/>
      <scheme val="minor"/>
    </font>
    <font>
      <sz val="10"/>
      <color theme="0"/>
      <name val="Arial"/>
      <family val="2"/>
    </font>
    <font>
      <sz val="18"/>
      <color theme="3"/>
      <name val="Arial"/>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b/>
      <sz val="12"/>
      <color rgb="FF3F3F3F"/>
      <name val="Arial"/>
      <family val="2"/>
    </font>
    <font>
      <sz val="12"/>
      <color rgb="FFFA7D00"/>
      <name val="Arial"/>
      <family val="2"/>
    </font>
    <font>
      <b/>
      <sz val="12"/>
      <color theme="0"/>
      <name val="Arial"/>
      <family val="2"/>
    </font>
    <font>
      <sz val="12"/>
      <color rgb="FFFF0000"/>
      <name val="Arial"/>
      <family val="2"/>
    </font>
    <font>
      <b/>
      <sz val="12"/>
      <color theme="1"/>
      <name val="Arial"/>
      <family val="2"/>
    </font>
    <font>
      <sz val="12"/>
      <color theme="7"/>
      <name val="Arial"/>
      <family val="2"/>
    </font>
    <font>
      <sz val="12"/>
      <color theme="6"/>
      <name val="Arial"/>
      <family val="2"/>
    </font>
    <font>
      <u/>
      <sz val="10"/>
      <color theme="10"/>
      <name val="Arial"/>
      <family val="2"/>
    </font>
    <font>
      <sz val="12"/>
      <color theme="3"/>
      <name val="Arial"/>
      <family val="2"/>
    </font>
    <font>
      <b/>
      <sz val="16"/>
      <color rgb="FF000000"/>
      <name val="Arial"/>
      <family val="2"/>
    </font>
    <font>
      <b/>
      <sz val="12"/>
      <color rgb="FF00635B"/>
      <name val="Arial"/>
      <family val="2"/>
    </font>
    <font>
      <b/>
      <sz val="10"/>
      <color rgb="FF808080"/>
      <name val="Arial"/>
      <family val="2"/>
    </font>
    <font>
      <sz val="10"/>
      <color rgb="FF808080"/>
      <name val="Arial"/>
      <family val="2"/>
    </font>
    <font>
      <i/>
      <sz val="10"/>
      <color rgb="FF808080"/>
      <name val="Arial"/>
      <family val="2"/>
    </font>
    <font>
      <u/>
      <sz val="10"/>
      <color rgb="FF0070C0"/>
      <name val="Arial"/>
      <family val="2"/>
    </font>
    <font>
      <b/>
      <sz val="10"/>
      <name val="Arial"/>
      <family val="2"/>
    </font>
    <font>
      <b/>
      <sz val="10"/>
      <color rgb="FF000000"/>
      <name val="Arial"/>
      <family val="2"/>
    </font>
    <font>
      <sz val="10"/>
      <color rgb="FF000000"/>
      <name val="Arial"/>
      <family val="2"/>
    </font>
    <font>
      <sz val="8"/>
      <name val="Arial"/>
      <family val="2"/>
    </font>
    <font>
      <u/>
      <sz val="10"/>
      <color indexed="12"/>
      <name val="Arial"/>
      <family val="2"/>
    </font>
    <font>
      <b/>
      <sz val="10"/>
      <color rgb="FF757171"/>
      <name val="Arial"/>
      <family val="2"/>
    </font>
    <font>
      <sz val="10"/>
      <color rgb="FF757171"/>
      <name val="Arial"/>
      <family val="2"/>
    </font>
  </fonts>
  <fills count="18">
    <fill>
      <patternFill patternType="none"/>
    </fill>
    <fill>
      <patternFill patternType="gray125"/>
    </fill>
    <fill>
      <patternFill patternType="solid">
        <fgColor theme="9"/>
        <bgColor indexed="64"/>
      </patternFill>
    </fill>
    <fill>
      <patternFill patternType="solid">
        <fgColor theme="8" tint="0.59999389629810485"/>
        <bgColor indexed="64"/>
      </patternFill>
    </fill>
    <fill>
      <patternFill patternType="solid">
        <fgColor theme="4" tint="0.499984740745262"/>
        <bgColor indexed="64"/>
      </patternFill>
    </fill>
    <fill>
      <patternFill patternType="solid">
        <fgColor rgb="FFF2F2F2"/>
      </patternFill>
    </fill>
    <fill>
      <patternFill patternType="solid">
        <fgColor theme="4" tint="0.79998168889431442"/>
        <bgColor indexed="65"/>
      </patternFill>
    </fill>
    <fill>
      <patternFill patternType="solid">
        <fgColor theme="4" tint="0.59999389629810485"/>
        <bgColor indexed="65"/>
      </patternFill>
    </fill>
    <fill>
      <patternFill patternType="solid">
        <fgColor rgb="FFC6EFCE"/>
      </patternFill>
    </fill>
    <fill>
      <patternFill patternType="solid">
        <fgColor rgb="FFFFC7CE"/>
      </patternFill>
    </fill>
    <fill>
      <patternFill patternType="solid">
        <fgColor rgb="FFA5A5A5"/>
      </patternFill>
    </fill>
    <fill>
      <patternFill patternType="solid">
        <fgColor theme="2" tint="0.59999389629810485"/>
        <bgColor indexed="64"/>
      </patternFill>
    </fill>
    <fill>
      <patternFill patternType="solid">
        <fgColor theme="4" tint="0.59999389629810485"/>
        <bgColor indexed="64"/>
      </patternFill>
    </fill>
    <fill>
      <patternFill patternType="solid">
        <fgColor rgb="FFFFC000"/>
        <bgColor indexed="64"/>
      </patternFill>
    </fill>
    <fill>
      <patternFill patternType="solid">
        <fgColor rgb="FFE3E3E3"/>
        <bgColor rgb="FF000000"/>
      </patternFill>
    </fill>
    <fill>
      <patternFill patternType="solid">
        <fgColor rgb="FFF7F7F7"/>
        <bgColor rgb="FF000000"/>
      </patternFill>
    </fill>
    <fill>
      <patternFill patternType="solid">
        <fgColor rgb="FFD9D9D9"/>
        <bgColor rgb="FF000000"/>
      </patternFill>
    </fill>
    <fill>
      <patternFill patternType="solid">
        <fgColor rgb="FFEDEDED"/>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38">
    <xf numFmtId="0" fontId="0" fillId="0" borderId="0" applyNumberFormat="0" applyFill="0" applyBorder="0" applyAlignment="0" applyProtection="0"/>
    <xf numFmtId="0" fontId="10" fillId="5" borderId="2" applyNumberFormat="0" applyAlignment="0" applyProtection="0"/>
    <xf numFmtId="0" fontId="11" fillId="0" borderId="0" applyNumberFormat="0" applyFill="0" applyBorder="0" applyAlignment="0" applyProtection="0"/>
    <xf numFmtId="0" fontId="3" fillId="6" borderId="0" applyNumberFormat="0" applyBorder="0" applyAlignment="0" applyProtection="0"/>
    <xf numFmtId="0" fontId="3" fillId="7" borderId="0" applyNumberFormat="0" applyBorder="0" applyAlignment="0" applyProtection="0"/>
    <xf numFmtId="9" fontId="9" fillId="0" borderId="0" applyFont="0" applyFill="0" applyBorder="0" applyAlignment="0" applyProtection="0"/>
    <xf numFmtId="0" fontId="12" fillId="0" borderId="2" applyNumberFormat="0" applyAlignment="0" applyProtection="0"/>
    <xf numFmtId="0" fontId="13" fillId="2" borderId="3" applyNumberFormat="0" applyAlignment="0" applyProtection="0"/>
    <xf numFmtId="0" fontId="14"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8" borderId="0" applyNumberFormat="0" applyBorder="0" applyAlignment="0" applyProtection="0"/>
    <xf numFmtId="0" fontId="19" fillId="9" borderId="0" applyNumberFormat="0" applyBorder="0" applyAlignment="0" applyProtection="0"/>
    <xf numFmtId="0" fontId="9" fillId="0" borderId="0"/>
    <xf numFmtId="0" fontId="20" fillId="5" borderId="7" applyNumberFormat="0" applyAlignment="0" applyProtection="0"/>
    <xf numFmtId="0" fontId="21" fillId="0" borderId="8" applyNumberFormat="0" applyFill="0" applyAlignment="0" applyProtection="0"/>
    <xf numFmtId="0" fontId="22" fillId="10" borderId="9" applyNumberFormat="0" applyAlignment="0" applyProtection="0"/>
    <xf numFmtId="0" fontId="23" fillId="0" borderId="0" applyNumberFormat="0" applyFill="0" applyBorder="0" applyAlignment="0" applyProtection="0"/>
    <xf numFmtId="0" fontId="24" fillId="0" borderId="10" applyNumberFormat="0" applyFill="0" applyAlignment="0" applyProtection="0"/>
    <xf numFmtId="0" fontId="6" fillId="0" borderId="1">
      <alignment horizontal="left" vertical="top" wrapText="1"/>
    </xf>
    <xf numFmtId="0" fontId="8" fillId="0" borderId="1">
      <alignment horizontal="left" vertical="top" wrapText="1"/>
    </xf>
    <xf numFmtId="0" fontId="26" fillId="0" borderId="1">
      <alignment horizontal="left" vertical="top" wrapText="1"/>
    </xf>
    <xf numFmtId="0" fontId="28" fillId="0" borderId="1">
      <alignment horizontal="left" vertical="top" wrapText="1"/>
    </xf>
    <xf numFmtId="0" fontId="5" fillId="0" borderId="1">
      <alignment horizontal="left" vertical="top" wrapText="1"/>
    </xf>
    <xf numFmtId="0" fontId="4" fillId="4" borderId="1">
      <alignment horizontal="left" vertical="top" wrapText="1"/>
    </xf>
    <xf numFmtId="0" fontId="24" fillId="0" borderId="1">
      <alignment horizontal="left" vertical="top" wrapText="1"/>
    </xf>
    <xf numFmtId="0" fontId="25" fillId="0" borderId="1">
      <alignment horizontal="left" vertical="top" wrapText="1"/>
    </xf>
    <xf numFmtId="0" fontId="27" fillId="0" borderId="0" applyNumberFormat="0" applyFill="0" applyBorder="0" applyAlignment="0" applyProtection="0"/>
    <xf numFmtId="0" fontId="34" fillId="0" borderId="0" applyNumberFormat="0" applyFill="0" applyBorder="0" applyAlignment="0" applyProtection="0"/>
    <xf numFmtId="0" fontId="9" fillId="0" borderId="0"/>
    <xf numFmtId="0" fontId="9" fillId="0" borderId="0"/>
    <xf numFmtId="0" fontId="2" fillId="0" borderId="0"/>
    <xf numFmtId="0" fontId="39" fillId="0" borderId="0" applyNumberFormat="0" applyFill="0" applyBorder="0" applyAlignment="0" applyProtection="0">
      <alignment vertical="top"/>
      <protection locked="0"/>
    </xf>
    <xf numFmtId="0" fontId="1" fillId="6" borderId="0" applyNumberFormat="0" applyBorder="0" applyAlignment="0" applyProtection="0"/>
    <xf numFmtId="0" fontId="1" fillId="7" borderId="0" applyNumberFormat="0" applyBorder="0" applyAlignment="0" applyProtection="0"/>
    <xf numFmtId="0" fontId="1" fillId="0" borderId="0"/>
  </cellStyleXfs>
  <cellXfs count="114">
    <xf numFmtId="0" fontId="0" fillId="0" borderId="0" xfId="0"/>
    <xf numFmtId="0" fontId="6" fillId="0" borderId="0" xfId="0" applyFont="1"/>
    <xf numFmtId="0" fontId="29" fillId="0" borderId="0" xfId="0" applyFont="1"/>
    <xf numFmtId="0" fontId="30" fillId="0" borderId="0" xfId="0" applyFont="1"/>
    <xf numFmtId="0" fontId="6" fillId="0" borderId="0" xfId="0" applyFont="1" applyAlignment="1">
      <alignment wrapText="1"/>
    </xf>
    <xf numFmtId="0" fontId="30" fillId="0" borderId="0" xfId="0" applyFont="1" applyAlignment="1">
      <alignment wrapText="1"/>
    </xf>
    <xf numFmtId="0" fontId="7" fillId="0" borderId="0" xfId="0" applyFont="1" applyAlignment="1">
      <alignment wrapText="1"/>
    </xf>
    <xf numFmtId="0" fontId="6" fillId="0" borderId="14" xfId="0" applyFont="1" applyBorder="1"/>
    <xf numFmtId="0" fontId="6" fillId="0" borderId="12" xfId="0" applyFont="1" applyBorder="1"/>
    <xf numFmtId="0" fontId="6" fillId="0" borderId="12" xfId="0" applyFont="1" applyBorder="1" applyAlignment="1">
      <alignment wrapText="1"/>
    </xf>
    <xf numFmtId="0" fontId="6" fillId="0" borderId="16" xfId="0" applyFont="1" applyBorder="1" applyAlignment="1">
      <alignment wrapText="1"/>
    </xf>
    <xf numFmtId="0" fontId="29" fillId="0" borderId="0" xfId="0" applyFont="1" applyAlignment="1">
      <alignment horizontal="left" indent="1"/>
    </xf>
    <xf numFmtId="0" fontId="6" fillId="0" borderId="0" xfId="0" applyFont="1" applyAlignment="1">
      <alignment horizontal="left" indent="1"/>
    </xf>
    <xf numFmtId="0" fontId="7" fillId="0" borderId="0" xfId="0" applyFont="1" applyAlignment="1">
      <alignment horizontal="left" indent="1"/>
    </xf>
    <xf numFmtId="0" fontId="6" fillId="11" borderId="0" xfId="0" applyFont="1" applyFill="1" applyAlignment="1">
      <alignment horizontal="left" indent="1"/>
    </xf>
    <xf numFmtId="0" fontId="6" fillId="12" borderId="0" xfId="0" applyFont="1" applyFill="1" applyAlignment="1">
      <alignment horizontal="left" indent="1"/>
    </xf>
    <xf numFmtId="0" fontId="6" fillId="3" borderId="0" xfId="0" applyFont="1" applyFill="1" applyAlignment="1">
      <alignment horizontal="left" indent="1"/>
    </xf>
    <xf numFmtId="0" fontId="7" fillId="0" borderId="13" xfId="0" applyFont="1" applyBorder="1" applyAlignment="1">
      <alignment horizontal="left" indent="1"/>
    </xf>
    <xf numFmtId="0" fontId="6" fillId="0" borderId="11" xfId="0" applyFont="1" applyBorder="1" applyAlignment="1">
      <alignment horizontal="left" indent="1"/>
    </xf>
    <xf numFmtId="0" fontId="6" fillId="0" borderId="15" xfId="0" applyFont="1" applyBorder="1" applyAlignment="1">
      <alignment horizontal="left" indent="1"/>
    </xf>
    <xf numFmtId="0" fontId="29" fillId="0" borderId="0" xfId="0" applyFont="1" applyAlignment="1"/>
    <xf numFmtId="0" fontId="6" fillId="0" borderId="0" xfId="0" applyFont="1" applyAlignment="1"/>
    <xf numFmtId="0" fontId="30" fillId="0" borderId="0" xfId="0" applyFont="1" applyAlignment="1"/>
    <xf numFmtId="0" fontId="34" fillId="0" borderId="0" xfId="30"/>
    <xf numFmtId="0" fontId="0" fillId="0" borderId="0" xfId="0" applyAlignment="1">
      <alignment wrapText="1"/>
    </xf>
    <xf numFmtId="0" fontId="7" fillId="0" borderId="0" xfId="0" applyFont="1" applyAlignment="1"/>
    <xf numFmtId="0" fontId="7" fillId="0" borderId="0" xfId="0" applyFont="1" applyBorder="1" applyAlignment="1">
      <alignment horizontal="left" indent="1"/>
    </xf>
    <xf numFmtId="0" fontId="6" fillId="0" borderId="0" xfId="0" applyFont="1" applyBorder="1"/>
    <xf numFmtId="0" fontId="6" fillId="0" borderId="0" xfId="0" applyFont="1" applyBorder="1" applyAlignment="1">
      <alignment horizontal="left" indent="1"/>
    </xf>
    <xf numFmtId="0" fontId="6" fillId="0" borderId="0" xfId="0" applyFont="1" applyBorder="1" applyAlignment="1">
      <alignment wrapText="1"/>
    </xf>
    <xf numFmtId="0" fontId="7" fillId="0" borderId="0" xfId="0" applyFont="1"/>
    <xf numFmtId="14" fontId="6" fillId="0" borderId="0" xfId="0" applyNumberFormat="1" applyFont="1"/>
    <xf numFmtId="0" fontId="37" fillId="0" borderId="0" xfId="0" applyFont="1"/>
    <xf numFmtId="14" fontId="37" fillId="0" borderId="0" xfId="0" applyNumberFormat="1" applyFont="1"/>
    <xf numFmtId="0" fontId="35" fillId="0" borderId="0" xfId="0" applyFont="1"/>
    <xf numFmtId="0" fontId="37" fillId="0" borderId="0" xfId="0" applyFont="1" applyAlignment="1">
      <alignment wrapText="1"/>
    </xf>
    <xf numFmtId="14" fontId="37" fillId="0" borderId="0" xfId="0" applyNumberFormat="1" applyFont="1" applyAlignment="1">
      <alignment wrapText="1"/>
    </xf>
    <xf numFmtId="0" fontId="36" fillId="0" borderId="0" xfId="0" applyFont="1" applyAlignment="1">
      <alignment wrapText="1"/>
    </xf>
    <xf numFmtId="0" fontId="37" fillId="0" borderId="0" xfId="0" applyFont="1" applyAlignment="1"/>
    <xf numFmtId="0" fontId="36" fillId="0" borderId="0" xfId="0" applyFont="1" applyAlignment="1"/>
    <xf numFmtId="0" fontId="0" fillId="0" borderId="0" xfId="0" applyFill="1"/>
    <xf numFmtId="0" fontId="0" fillId="0" borderId="0" xfId="0" applyFill="1" applyAlignment="1">
      <alignment wrapText="1"/>
    </xf>
    <xf numFmtId="0" fontId="0" fillId="0" borderId="0" xfId="0" applyFill="1" applyAlignment="1">
      <alignment horizontal="center"/>
    </xf>
    <xf numFmtId="2" fontId="0" fillId="0" borderId="0" xfId="0" applyNumberFormat="1" applyFill="1" applyAlignment="1">
      <alignment horizontal="center"/>
    </xf>
    <xf numFmtId="164" fontId="0" fillId="0" borderId="0" xfId="0" applyNumberFormat="1" applyFill="1" applyAlignment="1">
      <alignment horizontal="center"/>
    </xf>
    <xf numFmtId="165" fontId="0" fillId="0" borderId="0" xfId="0" applyNumberFormat="1" applyFill="1" applyAlignment="1">
      <alignment horizontal="center"/>
    </xf>
    <xf numFmtId="166" fontId="0" fillId="0" borderId="0" xfId="0" applyNumberFormat="1" applyFill="1" applyAlignment="1">
      <alignment horizontal="center"/>
    </xf>
    <xf numFmtId="0" fontId="0" fillId="0" borderId="0" xfId="0" applyFill="1" applyAlignment="1">
      <alignment horizontal="centerContinuous" wrapText="1"/>
    </xf>
    <xf numFmtId="15" fontId="0" fillId="0" borderId="0" xfId="0" applyNumberFormat="1" applyFill="1" applyAlignment="1">
      <alignment horizontal="centerContinuous" wrapText="1"/>
    </xf>
    <xf numFmtId="14" fontId="0" fillId="0" borderId="0" xfId="0" applyNumberFormat="1" applyFill="1" applyAlignment="1">
      <alignment horizontal="centerContinuous" wrapText="1"/>
    </xf>
    <xf numFmtId="0" fontId="0" fillId="0" borderId="0" xfId="0" applyFill="1" applyAlignment="1">
      <alignment horizontal="centerContinuous"/>
    </xf>
    <xf numFmtId="14" fontId="0" fillId="0" borderId="0" xfId="0" applyNumberFormat="1" applyFill="1" applyAlignment="1">
      <alignment horizontal="centerContinuous"/>
    </xf>
    <xf numFmtId="0" fontId="31" fillId="0" borderId="0" xfId="0" applyFont="1" applyFill="1" applyAlignment="1"/>
    <xf numFmtId="0" fontId="32" fillId="0" borderId="0" xfId="0" applyFont="1" applyFill="1" applyAlignment="1">
      <alignment vertical="top" wrapText="1"/>
    </xf>
    <xf numFmtId="0" fontId="32" fillId="0" borderId="0" xfId="0" applyFont="1" applyFill="1" applyAlignment="1">
      <alignment wrapText="1"/>
    </xf>
    <xf numFmtId="0" fontId="33" fillId="0" borderId="0" xfId="0" applyFont="1" applyFill="1" applyAlignment="1">
      <alignment vertical="top" wrapText="1"/>
    </xf>
    <xf numFmtId="0" fontId="33" fillId="0" borderId="0" xfId="0" applyFont="1" applyFill="1" applyAlignment="1">
      <alignment horizontal="left" vertical="top" wrapText="1"/>
    </xf>
    <xf numFmtId="0" fontId="32" fillId="0" borderId="0" xfId="0" applyFont="1" applyFill="1" applyAlignment="1"/>
    <xf numFmtId="14" fontId="32" fillId="0" borderId="0" xfId="0" applyNumberFormat="1" applyFont="1" applyFill="1" applyAlignment="1"/>
    <xf numFmtId="0" fontId="36" fillId="0" borderId="0" xfId="0" applyFont="1" applyFill="1" applyAlignment="1"/>
    <xf numFmtId="0" fontId="37" fillId="0" borderId="0" xfId="0" applyFont="1" applyFill="1" applyAlignment="1"/>
    <xf numFmtId="0" fontId="37" fillId="0" borderId="0" xfId="0" applyFont="1" applyFill="1" applyAlignment="1">
      <alignment wrapText="1"/>
    </xf>
    <xf numFmtId="1" fontId="35" fillId="0" borderId="0" xfId="0" applyNumberFormat="1" applyFont="1" applyFill="1" applyAlignment="1">
      <alignment horizontal="center" vertical="center" wrapText="1"/>
    </xf>
    <xf numFmtId="0" fontId="35" fillId="0" borderId="0" xfId="0" applyFont="1" applyAlignment="1">
      <alignment vertical="center" wrapText="1"/>
    </xf>
    <xf numFmtId="0" fontId="34" fillId="0" borderId="0" xfId="30" applyAlignment="1">
      <alignment vertical="center" wrapText="1"/>
    </xf>
    <xf numFmtId="0" fontId="37" fillId="0" borderId="0" xfId="0" applyFont="1" applyAlignment="1">
      <alignment vertical="center" wrapText="1"/>
    </xf>
    <xf numFmtId="0" fontId="37" fillId="0" borderId="0" xfId="0" applyFont="1" applyAlignment="1">
      <alignment horizontal="left" vertical="center" wrapText="1"/>
    </xf>
    <xf numFmtId="14" fontId="37" fillId="0" borderId="0" xfId="0" applyNumberFormat="1" applyFont="1" applyAlignment="1">
      <alignment vertical="center" wrapText="1"/>
    </xf>
    <xf numFmtId="1" fontId="36" fillId="0" borderId="0" xfId="31" applyNumberFormat="1" applyFont="1" applyAlignment="1">
      <alignment horizontal="center" vertical="top" wrapText="1"/>
    </xf>
    <xf numFmtId="164" fontId="36" fillId="0" borderId="0" xfId="31" applyNumberFormat="1" applyFont="1" applyAlignment="1">
      <alignment horizontal="center" vertical="top" wrapText="1"/>
    </xf>
    <xf numFmtId="1" fontId="37" fillId="0" borderId="0" xfId="31" applyNumberFormat="1" applyFont="1" applyAlignment="1">
      <alignment horizontal="center" vertical="top" wrapText="1"/>
    </xf>
    <xf numFmtId="164" fontId="37" fillId="0" borderId="0" xfId="31" applyNumberFormat="1" applyFont="1" applyAlignment="1">
      <alignment horizontal="center" vertical="top" wrapText="1"/>
    </xf>
    <xf numFmtId="2" fontId="37" fillId="13" borderId="17" xfId="0" applyNumberFormat="1" applyFont="1" applyFill="1" applyBorder="1" applyAlignment="1">
      <alignment horizontal="center" vertical="center"/>
    </xf>
    <xf numFmtId="0" fontId="0" fillId="13" borderId="0" xfId="0" applyFill="1"/>
    <xf numFmtId="0" fontId="35" fillId="13" borderId="0" xfId="0" applyFont="1" applyFill="1"/>
    <xf numFmtId="9" fontId="35" fillId="13" borderId="0" xfId="5" applyFont="1" applyFill="1"/>
    <xf numFmtId="165" fontId="37" fillId="13" borderId="17" xfId="0" applyNumberFormat="1" applyFont="1" applyFill="1" applyBorder="1" applyAlignment="1">
      <alignment horizontal="center" vertical="center"/>
    </xf>
    <xf numFmtId="1" fontId="0" fillId="0" borderId="0" xfId="0" applyNumberFormat="1" applyFill="1" applyAlignment="1">
      <alignment horizontal="center"/>
    </xf>
    <xf numFmtId="2" fontId="37" fillId="0" borderId="0" xfId="31" applyNumberFormat="1" applyFont="1" applyAlignment="1">
      <alignment horizontal="center"/>
    </xf>
    <xf numFmtId="165" fontId="37" fillId="0" borderId="0" xfId="31" applyNumberFormat="1" applyFont="1" applyAlignment="1">
      <alignment horizontal="center"/>
    </xf>
    <xf numFmtId="2" fontId="0" fillId="0" borderId="0" xfId="0" applyNumberFormat="1"/>
    <xf numFmtId="2" fontId="37" fillId="13" borderId="18" xfId="0" applyNumberFormat="1" applyFont="1" applyFill="1" applyBorder="1" applyAlignment="1">
      <alignment horizontal="center" vertical="center"/>
    </xf>
    <xf numFmtId="165" fontId="0" fillId="0" borderId="0" xfId="0" applyNumberFormat="1"/>
    <xf numFmtId="0" fontId="31" fillId="14" borderId="0" xfId="0" applyFont="1" applyFill="1"/>
    <xf numFmtId="0" fontId="32" fillId="15" borderId="0" xfId="0" applyFont="1" applyFill="1"/>
    <xf numFmtId="0" fontId="32" fillId="16" borderId="0" xfId="0" applyFont="1" applyFill="1"/>
    <xf numFmtId="0" fontId="32" fillId="17" borderId="0" xfId="0" applyFont="1" applyFill="1"/>
    <xf numFmtId="0" fontId="32" fillId="14" borderId="0" xfId="0" applyFont="1" applyFill="1"/>
    <xf numFmtId="0" fontId="32" fillId="15" borderId="0" xfId="0" applyFont="1" applyFill="1" applyAlignment="1">
      <alignment wrapText="1"/>
    </xf>
    <xf numFmtId="0" fontId="32" fillId="17" borderId="0" xfId="0" applyFont="1" applyFill="1" applyAlignment="1">
      <alignment wrapText="1"/>
    </xf>
    <xf numFmtId="14" fontId="32" fillId="17" borderId="0" xfId="0" applyNumberFormat="1" applyFont="1" applyFill="1"/>
    <xf numFmtId="0" fontId="31" fillId="16" borderId="0" xfId="0" applyFont="1" applyFill="1"/>
    <xf numFmtId="14" fontId="32" fillId="15" borderId="0" xfId="0" applyNumberFormat="1" applyFont="1" applyFill="1"/>
    <xf numFmtId="0" fontId="40" fillId="14" borderId="0" xfId="0" applyFont="1" applyFill="1"/>
    <xf numFmtId="0" fontId="41" fillId="15" borderId="0" xfId="0" applyFont="1" applyFill="1"/>
    <xf numFmtId="0" fontId="41" fillId="16" borderId="0" xfId="0" applyFont="1" applyFill="1"/>
    <xf numFmtId="0" fontId="41" fillId="17" borderId="0" xfId="0" applyFont="1" applyFill="1"/>
    <xf numFmtId="0" fontId="41" fillId="14" borderId="0" xfId="0" applyFont="1" applyFill="1"/>
    <xf numFmtId="0" fontId="41" fillId="15" borderId="0" xfId="0" applyFont="1" applyFill="1" applyAlignment="1">
      <alignment wrapText="1"/>
    </xf>
    <xf numFmtId="14" fontId="41" fillId="17" borderId="0" xfId="0" applyNumberFormat="1" applyFont="1" applyFill="1"/>
    <xf numFmtId="0" fontId="40" fillId="16" borderId="0" xfId="0" applyFont="1" applyFill="1"/>
    <xf numFmtId="0" fontId="41" fillId="17" borderId="0" xfId="0" applyFont="1" applyFill="1" applyAlignment="1">
      <alignment wrapText="1"/>
    </xf>
    <xf numFmtId="0" fontId="9" fillId="0" borderId="0" xfId="0" applyFont="1"/>
    <xf numFmtId="14" fontId="37" fillId="0" borderId="0" xfId="0" applyNumberFormat="1" applyFont="1" applyFill="1" applyAlignment="1"/>
    <xf numFmtId="0" fontId="41" fillId="17" borderId="0" xfId="0" applyFont="1" applyFill="1" applyAlignment="1"/>
    <xf numFmtId="0" fontId="41" fillId="15" borderId="0" xfId="0" applyFont="1" applyFill="1" applyAlignment="1"/>
    <xf numFmtId="0" fontId="32" fillId="15" borderId="0" xfId="0" applyFont="1" applyFill="1" applyAlignment="1"/>
    <xf numFmtId="0" fontId="9" fillId="0" borderId="0" xfId="0" applyFont="1" applyAlignment="1"/>
    <xf numFmtId="0" fontId="32" fillId="17" borderId="0" xfId="0" applyFont="1" applyFill="1" applyAlignment="1"/>
    <xf numFmtId="0" fontId="32" fillId="16" borderId="0" xfId="0" applyFont="1" applyFill="1" applyAlignment="1"/>
    <xf numFmtId="0" fontId="32" fillId="14" borderId="0" xfId="0" applyFont="1" applyFill="1" applyAlignment="1"/>
    <xf numFmtId="0" fontId="32" fillId="15" borderId="0" xfId="0" applyFont="1" applyFill="1" applyAlignment="1">
      <alignment wrapText="1"/>
    </xf>
    <xf numFmtId="0" fontId="41" fillId="14" borderId="0" xfId="0" applyFont="1" applyFill="1" applyAlignment="1"/>
    <xf numFmtId="0" fontId="41" fillId="15" borderId="0" xfId="0" applyFont="1" applyFill="1" applyAlignment="1">
      <alignment wrapText="1"/>
    </xf>
  </cellXfs>
  <cellStyles count="38">
    <cellStyle name="20% - Accent1" xfId="3" builtinId="30" customBuiltin="1"/>
    <cellStyle name="20% - Accent1 2" xfId="35" xr:uid="{1321ACEB-7180-442E-B5C3-3B24F982D6FB}"/>
    <cellStyle name="40% - Accent1" xfId="4" builtinId="31" customBuiltin="1"/>
    <cellStyle name="40% - Accent1 2" xfId="36" xr:uid="{CA926641-9D02-49E7-BB43-005BB49A5F65}"/>
    <cellStyle name="Assumptions" xfId="23" xr:uid="{893E497A-DC6D-432A-A7A6-F6AB189BB4F4}"/>
    <cellStyle name="Bad" xfId="14" builtinId="27" hidden="1"/>
    <cellStyle name="Calculation" xfId="1" builtinId="22" hidden="1" customBuiltin="1"/>
    <cellStyle name="Calculations" xfId="21" xr:uid="{56A1E66B-F870-4EF8-812E-25E3107A35F9}"/>
    <cellStyle name="Check Cell" xfId="18" builtinId="23" hidden="1"/>
    <cellStyle name="Checks" xfId="22" xr:uid="{962DF45F-6D61-46AF-BE3D-3A0189E23C07}"/>
    <cellStyle name="Explanatory Text" xfId="2" builtinId="53" hidden="1" customBuiltin="1"/>
    <cellStyle name="Good" xfId="13" builtinId="26" hidden="1"/>
    <cellStyle name="Heading 1" xfId="9" builtinId="16" hidden="1"/>
    <cellStyle name="Heading 2" xfId="10" builtinId="17" hidden="1"/>
    <cellStyle name="Heading 3" xfId="11" builtinId="18" hidden="1"/>
    <cellStyle name="Heading 4" xfId="12" builtinId="19" hidden="1"/>
    <cellStyle name="Hyperlink" xfId="29" builtinId="8" hidden="1"/>
    <cellStyle name="Hyperlink" xfId="30" builtinId="8" customBuiltin="1"/>
    <cellStyle name="Hyperlink 2" xfId="34" xr:uid="{E1BCD26D-9214-4AEA-8887-E2AE711F4C66}"/>
    <cellStyle name="Input" xfId="6" builtinId="20" hidden="1" customBuiltin="1"/>
    <cellStyle name="Input data" xfId="25" xr:uid="{403A6885-1FBC-477A-BDC5-D7AD98168C11}"/>
    <cellStyle name="Link from this workbook" xfId="24" xr:uid="{FDEF4AB4-BE14-4858-AAA2-060E5BDE7BD4}"/>
    <cellStyle name="Linked Cell" xfId="17" builtinId="24" hidden="1"/>
    <cellStyle name="Links to other workbook" xfId="28" xr:uid="{AC05BC44-E4DD-4F93-BBCA-A10B5F8F7968}"/>
    <cellStyle name="Neutral" xfId="15" builtinId="28" hidden="1" customBuiltin="1"/>
    <cellStyle name="Normal" xfId="0" builtinId="0" customBuiltin="1"/>
    <cellStyle name="Normal 2" xfId="33" xr:uid="{A23B7B85-4606-4FBA-983F-3D3216D6FFBB}"/>
    <cellStyle name="Normal 2 2" xfId="31" xr:uid="{621EAB5E-1ED6-476B-BDC1-1CB2054E7067}"/>
    <cellStyle name="Normal 2 3" xfId="37" xr:uid="{AF5E1F9B-63B9-489F-BCED-FB329B9A8FF7}"/>
    <cellStyle name="Normal 3" xfId="32" xr:uid="{7CAC5B48-5638-4789-887F-F1D1E759C3EB}"/>
    <cellStyle name="Note" xfId="7" builtinId="10" hidden="1" customBuiltin="1"/>
    <cellStyle name="Output" xfId="16" builtinId="21" hidden="1"/>
    <cellStyle name="Per cent" xfId="5" builtinId="5" customBuiltin="1"/>
    <cellStyle name="Quoted in external advice" xfId="26" xr:uid="{C1EEB66F-F562-45FC-AE15-D444B015E489}"/>
    <cellStyle name="Result" xfId="27" xr:uid="{5369E0A0-2274-4945-8459-C9B57E2F6203}"/>
    <cellStyle name="Title" xfId="8" builtinId="15" hidden="1"/>
    <cellStyle name="Total" xfId="20" builtinId="25" hidden="1"/>
    <cellStyle name="Warning Text" xfId="19" builtinId="11" hidden="1"/>
  </cellStyles>
  <dxfs count="1241">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7"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7"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
      <fill>
        <patternFill patternType="solid">
          <fgColor theme="9" tint="0.79998168889431442"/>
          <bgColor theme="9" tint="0.79998168889431442"/>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s>
  <tableStyles count="4" defaultTableStyle="factors_info_tables" defaultPivotStyle="PivotStyleLight16">
    <tableStyle name="factors_info_tables" pivot="0" count="6" xr9:uid="{937D02E8-1A60-4466-B749-97D521449642}">
      <tableStyleElement type="wholeTable" dxfId="1240"/>
      <tableStyleElement type="headerRow" dxfId="1239"/>
      <tableStyleElement type="totalRow" dxfId="1238"/>
      <tableStyleElement type="firstColumn" dxfId="1237"/>
      <tableStyleElement type="lastColumn" dxfId="1236"/>
      <tableStyleElement type="firstRowStripe" dxfId="1235"/>
    </tableStyle>
    <tableStyle name="factors_info_tables 2" pivot="0" count="7" xr9:uid="{6611DA96-9F0A-40B7-A142-C50F771659E7}">
      <tableStyleElement type="wholeTable" dxfId="1234"/>
      <tableStyleElement type="headerRow" dxfId="1233"/>
      <tableStyleElement type="totalRow" dxfId="1232"/>
      <tableStyleElement type="firstColumn" dxfId="1231"/>
      <tableStyleElement type="lastColumn" dxfId="1230"/>
      <tableStyleElement type="firstRowStripe" dxfId="1229"/>
      <tableStyleElement type="secondRowStripe" dxfId="1228"/>
    </tableStyle>
    <tableStyle name="factors_info_tables 3" pivot="0" count="7" xr9:uid="{729DD57E-8C01-4219-8DA5-EEA12A7FC0E7}">
      <tableStyleElement type="wholeTable" dxfId="1227"/>
      <tableStyleElement type="headerRow" dxfId="1226"/>
      <tableStyleElement type="totalRow" dxfId="1225"/>
      <tableStyleElement type="firstColumn" dxfId="1224"/>
      <tableStyleElement type="lastColumn" dxfId="1223"/>
      <tableStyleElement type="firstRowStripe" dxfId="1222"/>
      <tableStyleElement type="secondRowStripe" dxfId="1221"/>
    </tableStyle>
    <tableStyle name="Invisible" pivot="0" table="0" count="0" xr9:uid="{BD2F45AD-E6B1-48A0-986E-B3CE47C48FF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2469"/>
      <rgbColor rgb="00808000"/>
      <rgbColor rgb="00800080"/>
      <rgbColor rgb="00008080"/>
      <rgbColor rgb="00C0C0C0"/>
      <rgbColor rgb="00808080"/>
      <rgbColor rgb="00CBCEA9"/>
      <rgbColor rgb="00B9CED0"/>
      <rgbColor rgb="00D6C5A3"/>
      <rgbColor rgb="00DAD1C7"/>
      <rgbColor rgb="00660066"/>
      <rgbColor rgb="00FF8080"/>
      <rgbColor rgb="000066CC"/>
      <rgbColor rgb="00CCCCFF"/>
      <rgbColor rgb="00A8AD70"/>
      <rgbColor rgb="008AADB0"/>
      <rgbColor rgb="00BA9E66"/>
      <rgbColor rgb="00C2B3A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8AADB0"/>
      <rgbColor rgb="00339966"/>
      <rgbColor rgb="00BA9E66"/>
      <rgbColor rgb="00C2B3A1"/>
      <rgbColor rgb="00A8AD70"/>
      <rgbColor rgb="00993366"/>
      <rgbColor rgb="009C1F2E"/>
      <rgbColor rgb="00333333"/>
    </indexedColors>
    <mruColors>
      <color rgb="FFF9F9FD"/>
      <color rgb="FF00212E"/>
      <color rgb="FF002B24"/>
      <color rgb="FFC5EFF7"/>
      <color rgb="FFFFFFFF"/>
      <color rgb="FF000000"/>
      <color rgb="FFEDD7EC"/>
      <color rgb="FFDCAFD8"/>
      <color rgb="FFCA87C5"/>
      <color rgb="FFCF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alcChain" Target="calcChain.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customXml" Target="../customXml/item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theme" Target="theme/theme1.xml"/><Relationship Id="rId119" Type="http://schemas.openxmlformats.org/officeDocument/2006/relationships/customXml" Target="../customXml/item2.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customXml" Target="../customXml/item4.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67D1E3-03AB-4746-8B71-91C0E9F37CC6}" name="assumps_table" displayName="assumps_table" ref="A6:C36" totalsRowShown="0" headerRowDxfId="1194" dataDxfId="1193">
  <autoFilter ref="A6:C36" xr:uid="{5867D1E3-03AB-4746-8B71-91C0E9F37CC6}"/>
  <tableColumns count="3">
    <tableColumn id="1" xr3:uid="{A0123B3F-DD51-4E80-AF96-8EE75733E5DE}" name="Assumptions underlying factors" dataDxfId="1192"/>
    <tableColumn id="2" xr3:uid="{364EC9BF-E51C-4E91-BFDB-864F1F09D986}" name="2026 factor review set" dataDxfId="1191"/>
    <tableColumn id="3" xr3:uid="{5BB598A0-04CA-466B-B3CD-3613DDBE97F5}" name="2023 factor review set" dataDxfId="1190"/>
  </tableColumns>
  <tableStyleInfo name="factors_info_tables"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13FDFE6-065F-44A1-8F8C-E9AC5629E940}" name="x_206_template_table_1" displayName="x_206_template_table_1" ref="A6:B21" totalsRowShown="0">
  <autoFilter ref="A6:B21" xr:uid="{C725761B-DC0A-4807-ABBB-1B10DF3821F0}">
    <filterColumn colId="0" hiddenButton="1"/>
    <filterColumn colId="1" hiddenButton="1"/>
  </autoFilter>
  <tableColumns count="2">
    <tableColumn id="1" xr3:uid="{19F7891A-6870-4938-8843-4C03CD153A05}" name="Data Item" dataDxfId="1101"/>
    <tableColumn id="2" xr3:uid="{40876DFF-CEAB-4DC8-8B28-7E26EA5F52EE}" name="Factor Table Information" dataDxfId="1100"/>
  </tableColumns>
  <tableStyleInfo name="factors_info_tables" showFirstColumn="1"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2740F9A6-4EBB-4709-BE23-A454469E4591}" name="x_620_template_table_1" displayName="x_620_template_table_1" ref="A6:B21" totalsRowShown="0">
  <autoFilter ref="A6:B21" xr:uid="{C725761B-DC0A-4807-ABBB-1B10DF3821F0}">
    <filterColumn colId="0" hiddenButton="1"/>
    <filterColumn colId="1" hiddenButton="1"/>
  </autoFilter>
  <tableColumns count="2">
    <tableColumn id="1" xr3:uid="{DFE7D6C4-CFA4-46CF-8720-BFD23EFBB837}" name="Data Item" dataDxfId="91"/>
    <tableColumn id="2" xr3:uid="{18721932-563D-4119-A933-D7DCDA7D8F7D}" name="Factor Table Information" dataDxfId="90"/>
  </tableColumns>
  <tableStyleInfo name="factors_info_tables" showFirstColumn="1"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C3FC2656-824A-4BA8-A21E-DA07AE895137}" name="x_621_template_table_1" displayName="x_621_template_table_1" ref="A6:B21" totalsRowShown="0">
  <autoFilter ref="A6:B21" xr:uid="{C725761B-DC0A-4807-ABBB-1B10DF3821F0}">
    <filterColumn colId="0" hiddenButton="1"/>
    <filterColumn colId="1" hiddenButton="1"/>
  </autoFilter>
  <tableColumns count="2">
    <tableColumn id="1" xr3:uid="{3B408981-E5BE-4BC7-9D73-CCC0469F1544}" name="Data Item" dataDxfId="81"/>
    <tableColumn id="2" xr3:uid="{0037F319-B9DE-41B0-BA69-359B51A76862}" name="Factor Table Information" dataDxfId="80"/>
  </tableColumns>
  <tableStyleInfo name="factors_info_tables" showFirstColumn="1"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FDCFE867-8B04-41EE-B0EE-2B7178F5B92A}" name="x_622_template_table_1" displayName="x_622_template_table_1" ref="A6:B21" totalsRowShown="0">
  <autoFilter ref="A6:B21" xr:uid="{C725761B-DC0A-4807-ABBB-1B10DF3821F0}">
    <filterColumn colId="0" hiddenButton="1"/>
    <filterColumn colId="1" hiddenButton="1"/>
  </autoFilter>
  <tableColumns count="2">
    <tableColumn id="1" xr3:uid="{6E52B1CD-49FE-46FE-A796-56C14EEFB3C5}" name="Data Item" dataDxfId="71"/>
    <tableColumn id="2" xr3:uid="{548F7F0B-B2F9-4BFB-A982-3933D470E40A}" name="Factor Table Information" dataDxfId="70"/>
  </tableColumns>
  <tableStyleInfo name="factors_info_tables" showFirstColumn="1"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81563252-C4A9-44EA-BA39-ED18650692FB}" name="x_623_template_table_1" displayName="x_623_template_table_1" ref="A6:B21" totalsRowShown="0">
  <autoFilter ref="A6:B21" xr:uid="{C725761B-DC0A-4807-ABBB-1B10DF3821F0}">
    <filterColumn colId="0" hiddenButton="1"/>
    <filterColumn colId="1" hiddenButton="1"/>
  </autoFilter>
  <tableColumns count="2">
    <tableColumn id="1" xr3:uid="{0720FE46-DB10-49DC-8E7F-7FCB049FDD04}" name="Data Item" dataDxfId="61"/>
    <tableColumn id="2" xr3:uid="{1B3F8F92-CC2D-4E85-88C6-4A1E26919DF5}" name="Factor Table Information" dataDxfId="60"/>
  </tableColumns>
  <tableStyleInfo name="factors_info_tables" showFirstColumn="1"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B7FDD974-90E6-4F4C-AD14-6D39CAC4909B}" name="x_624_template_table_1" displayName="x_624_template_table_1" ref="A6:B21" totalsRowShown="0">
  <autoFilter ref="A6:B21" xr:uid="{C725761B-DC0A-4807-ABBB-1B10DF3821F0}">
    <filterColumn colId="0" hiddenButton="1"/>
    <filterColumn colId="1" hiddenButton="1"/>
  </autoFilter>
  <tableColumns count="2">
    <tableColumn id="1" xr3:uid="{A07DBE9E-FDF8-4165-92E1-C0E974382D9A}" name="Data Item" dataDxfId="51"/>
    <tableColumn id="2" xr3:uid="{ACCCD96F-3019-4F04-8CC2-89A4F3DF8242}" name="Factor Table Information" dataDxfId="50"/>
  </tableColumns>
  <tableStyleInfo name="factors_info_tables" showFirstColumn="1"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633C9B09-0D0C-41D9-B87E-7E2D6B22C02D}" name="x_625_template_table_1" displayName="x_625_template_table_1" ref="A6:B21" totalsRowShown="0">
  <autoFilter ref="A6:B21" xr:uid="{C725761B-DC0A-4807-ABBB-1B10DF3821F0}">
    <filterColumn colId="0" hiddenButton="1"/>
    <filterColumn colId="1" hiddenButton="1"/>
  </autoFilter>
  <tableColumns count="2">
    <tableColumn id="1" xr3:uid="{8CC728EB-389A-457D-900E-99CCEACBBA24}" name="Data Item" dataDxfId="41"/>
    <tableColumn id="2" xr3:uid="{456C4153-39B9-49B6-8D3B-BE2891BAEA6D}" name="Factor Table Information" dataDxfId="40"/>
  </tableColumns>
  <tableStyleInfo name="factors_info_tables" showFirstColumn="1"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DADD3334-9C00-485F-942A-0D1EA4C2CFFF}" name="x_626_template_table_1" displayName="x_626_template_table_1" ref="A6:B21" totalsRowShown="0">
  <autoFilter ref="A6:B21" xr:uid="{C725761B-DC0A-4807-ABBB-1B10DF3821F0}">
    <filterColumn colId="0" hiddenButton="1"/>
    <filterColumn colId="1" hiddenButton="1"/>
  </autoFilter>
  <tableColumns count="2">
    <tableColumn id="1" xr3:uid="{591C00D5-3678-4502-B0B7-DABB402A56F8}" name="Data Item" dataDxfId="31"/>
    <tableColumn id="2" xr3:uid="{EC6E4804-83D8-4315-8461-A51037BD42CE}" name="Factor Table Information" dataDxfId="30"/>
  </tableColumns>
  <tableStyleInfo name="factors_info_tables" showFirstColumn="1"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F712F71E-4E2A-4169-A5CE-BA97874D8A30}" name="x_703_template_table_1" displayName="x_703_template_table_1" ref="A6:B21" totalsRowShown="0">
  <autoFilter ref="A6:B21" xr:uid="{C725761B-DC0A-4807-ABBB-1B10DF3821F0}">
    <filterColumn colId="0" hiddenButton="1"/>
    <filterColumn colId="1" hiddenButton="1"/>
  </autoFilter>
  <tableColumns count="2">
    <tableColumn id="1" xr3:uid="{9BF3A2FF-7F36-44C5-B546-14F1FA3F2119}" name="Data Item" dataDxfId="21"/>
    <tableColumn id="2" xr3:uid="{FE74927C-A0B3-4906-A207-058A43931A90}" name="Factor Table Information" dataDxfId="20"/>
  </tableColumns>
  <tableStyleInfo name="factors_info_tables" showFirstColumn="1"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7D58D27E-1376-4759-845A-D85F9E27DC8F}" name="x_801_template_table_1" displayName="x_801_template_table_1" ref="A6:B21" totalsRowShown="0">
  <autoFilter ref="A6:B21" xr:uid="{C725761B-DC0A-4807-ABBB-1B10DF3821F0}">
    <filterColumn colId="0" hiddenButton="1"/>
    <filterColumn colId="1" hiddenButton="1"/>
  </autoFilter>
  <tableColumns count="2">
    <tableColumn id="1" xr3:uid="{0983D142-48E8-40A2-9E39-00D065D09983}" name="Data Item" dataDxfId="11"/>
    <tableColumn id="2" xr3:uid="{B29CF014-22B7-4351-9C51-ABD16780F246}" name="Factor Table Information" dataDxfId="10"/>
  </tableColumns>
  <tableStyleInfo name="factors_info_tables" showFirstColumn="1"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60AA9A32-EB52-4D95-A52B-053473D959D6}" name="x_802_template_table_1" displayName="x_802_template_table_1" ref="A6:B21" totalsRowShown="0">
  <autoFilter ref="A6:B21" xr:uid="{C725761B-DC0A-4807-ABBB-1B10DF3821F0}">
    <filterColumn colId="0" hiddenButton="1"/>
    <filterColumn colId="1" hiddenButton="1"/>
  </autoFilter>
  <tableColumns count="2">
    <tableColumn id="1" xr3:uid="{E9686763-5F79-4B46-8774-BE22AB48F816}" name="Data Item" dataDxfId="1"/>
    <tableColumn id="2" xr3:uid="{AFF9D2D1-3E3A-4DDB-8747-4626AFDC5E2C}" name="Factor Table Information" dataDxfId="0"/>
  </tableColumns>
  <tableStyleInfo name="factors_info_tables"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F21BFD9-8E21-4C2E-BD12-E5AD59B31233}" name="x_207_template_table_1" displayName="x_207_template_table_1" ref="A6:B21" totalsRowShown="0">
  <autoFilter ref="A6:B21" xr:uid="{C725761B-DC0A-4807-ABBB-1B10DF3821F0}">
    <filterColumn colId="0" hiddenButton="1"/>
    <filterColumn colId="1" hiddenButton="1"/>
  </autoFilter>
  <tableColumns count="2">
    <tableColumn id="1" xr3:uid="{712F229D-1D81-4C28-9C8D-2D684EF6317B}" name="Data Item" dataDxfId="1089"/>
    <tableColumn id="2" xr3:uid="{7D8D186F-38D2-44B0-AE82-23FAF7A2EA08}" name="Factor Table Information" dataDxfId="1088"/>
  </tableColumns>
  <tableStyleInfo name="factors_info_tables" showFirstColumn="1"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25761B-DC0A-4807-ABBB-1B10DF3821F0}" name="x_template_table_1" displayName="x_template_table_1" ref="A6:B21" totalsRowShown="0">
  <autoFilter ref="A6:B21" xr:uid="{C725761B-DC0A-4807-ABBB-1B10DF3821F0}">
    <filterColumn colId="0" hiddenButton="1"/>
    <filterColumn colId="1" hiddenButton="1"/>
  </autoFilter>
  <tableColumns count="2">
    <tableColumn id="1" xr3:uid="{CF9C1E95-2192-41E7-A51E-9FBAB92F54E0}" name="Data Item"/>
    <tableColumn id="2" xr3:uid="{D0BF8362-1B49-49CF-A3F4-682A9DF6283E}" name="Factor Table Information"/>
  </tableColumns>
  <tableStyleInfo name="factors_info_tables"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47BCFA1-FA66-4F33-9F49-06985DCFF5AC}" name="x_208_template_table_1" displayName="x_208_template_table_1" ref="A6:B21" totalsRowShown="0">
  <autoFilter ref="A6:B21" xr:uid="{C725761B-DC0A-4807-ABBB-1B10DF3821F0}">
    <filterColumn colId="0" hiddenButton="1"/>
    <filterColumn colId="1" hiddenButton="1"/>
  </autoFilter>
  <tableColumns count="2">
    <tableColumn id="1" xr3:uid="{6A4B2E5F-2630-4F38-B57F-7EADBB69A7F9}" name="Data Item" dataDxfId="1077"/>
    <tableColumn id="2" xr3:uid="{C2253BAD-6FEB-4408-A155-2BAF30498792}" name="Factor Table Information" dataDxfId="1076"/>
  </tableColumns>
  <tableStyleInfo name="factors_info_tables"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CA898B0-A2DB-49E2-BF53-84B73C260061}" name="x_209_template_table_1" displayName="x_209_template_table_1" ref="A6:B21" totalsRowShown="0">
  <autoFilter ref="A6:B21" xr:uid="{C725761B-DC0A-4807-ABBB-1B10DF3821F0}">
    <filterColumn colId="0" hiddenButton="1"/>
    <filterColumn colId="1" hiddenButton="1"/>
  </autoFilter>
  <tableColumns count="2">
    <tableColumn id="1" xr3:uid="{19F03341-A6F4-450E-BC78-1EA29F806E16}" name="Data Item" dataDxfId="1065"/>
    <tableColumn id="2" xr3:uid="{3A777F4C-0E3E-414C-8357-4BEB456D91D1}" name="Factor Table Information" dataDxfId="1064"/>
  </tableColumns>
  <tableStyleInfo name="factors_info_tables"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2264B48-A72B-45AC-A571-03668A192048}" name="x_210_template_table_1" displayName="x_210_template_table_1" ref="A6:B21" totalsRowShown="0">
  <autoFilter ref="A6:B21" xr:uid="{C725761B-DC0A-4807-ABBB-1B10DF3821F0}">
    <filterColumn colId="0" hiddenButton="1"/>
    <filterColumn colId="1" hiddenButton="1"/>
  </autoFilter>
  <tableColumns count="2">
    <tableColumn id="1" xr3:uid="{B477EF50-7597-4A78-80A8-328C44F5F535}" name="Data Item" dataDxfId="1053"/>
    <tableColumn id="2" xr3:uid="{6DEB9F47-AE95-4920-B636-B7F79F51AB99}" name="Factor Table Information" dataDxfId="1052"/>
  </tableColumns>
  <tableStyleInfo name="factors_info_tables"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3B00FBB-7ABC-4E68-AE1A-376B6C57D057}" name="x_211_template_table_1" displayName="x_211_template_table_1" ref="A6:B21" totalsRowShown="0">
  <autoFilter ref="A6:B21" xr:uid="{C725761B-DC0A-4807-ABBB-1B10DF3821F0}">
    <filterColumn colId="0" hiddenButton="1"/>
    <filterColumn colId="1" hiddenButton="1"/>
  </autoFilter>
  <tableColumns count="2">
    <tableColumn id="1" xr3:uid="{C06A170A-E672-4637-84FB-847C1A635499}" name="Data Item" dataDxfId="1041"/>
    <tableColumn id="2" xr3:uid="{80A941BE-8B53-4663-8EFD-6B24C4C4EB60}" name="Factor Table Information" dataDxfId="1040"/>
  </tableColumns>
  <tableStyleInfo name="factors_info_tables"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9EEEB27-699C-4FCB-BE44-5230ECB31065}" name="x_212_template_table_1" displayName="x_212_template_table_1" ref="A6:B21" totalsRowShown="0">
  <autoFilter ref="A6:B21" xr:uid="{C725761B-DC0A-4807-ABBB-1B10DF3821F0}">
    <filterColumn colId="0" hiddenButton="1"/>
    <filterColumn colId="1" hiddenButton="1"/>
  </autoFilter>
  <tableColumns count="2">
    <tableColumn id="1" xr3:uid="{5AFB5537-14E7-43A9-9A5C-165EE40EE474}" name="Data Item" dataDxfId="1029"/>
    <tableColumn id="2" xr3:uid="{63C6578D-4614-4EEA-B5BF-831782FE7599}" name="Factor Table Information" dataDxfId="1028"/>
  </tableColumns>
  <tableStyleInfo name="factors_info_tables"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6A513EF-D177-4AA5-8270-2C849D165F8A}" name="x_213_template_table_1" displayName="x_213_template_table_1" ref="A6:B21" totalsRowShown="0">
  <autoFilter ref="A6:B21" xr:uid="{C725761B-DC0A-4807-ABBB-1B10DF3821F0}">
    <filterColumn colId="0" hiddenButton="1"/>
    <filterColumn colId="1" hiddenButton="1"/>
  </autoFilter>
  <tableColumns count="2">
    <tableColumn id="1" xr3:uid="{D594F338-629F-4688-9FA8-0F9A39EDEEAD}" name="Data Item" dataDxfId="1017"/>
    <tableColumn id="2" xr3:uid="{A6905FE8-D9A2-4A40-B1B7-132824F8E508}" name="Factor Table Information" dataDxfId="1016"/>
  </tableColumns>
  <tableStyleInfo name="factors_info_tables"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67A4D1B-53D5-474A-9351-AC5DEC10F455}" name="x_214_template_table_1" displayName="x_214_template_table_1" ref="A6:B21" totalsRowShown="0">
  <autoFilter ref="A6:B21" xr:uid="{C725761B-DC0A-4807-ABBB-1B10DF3821F0}">
    <filterColumn colId="0" hiddenButton="1"/>
    <filterColumn colId="1" hiddenButton="1"/>
  </autoFilter>
  <tableColumns count="2">
    <tableColumn id="1" xr3:uid="{586EEA9E-246E-444E-8DF0-7387C660C9D5}" name="Data Item" dataDxfId="1005"/>
    <tableColumn id="2" xr3:uid="{D74DFDC8-7B87-445F-AFEA-A85A13B2BBD9}" name="Factor Table Information" dataDxfId="1004"/>
  </tableColumns>
  <tableStyleInfo name="factors_info_tables"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32128EE-FF06-4DEA-A155-010A6FE7ED88}" name="x_215_template_table_1" displayName="x_215_template_table_1" ref="A6:B21" totalsRowShown="0">
  <autoFilter ref="A6:B21" xr:uid="{C725761B-DC0A-4807-ABBB-1B10DF3821F0}">
    <filterColumn colId="0" hiddenButton="1"/>
    <filterColumn colId="1" hiddenButton="1"/>
  </autoFilter>
  <tableColumns count="2">
    <tableColumn id="1" xr3:uid="{CE6023A9-B3A4-4B99-8433-A989AF3D7A1A}" name="Data Item" dataDxfId="993"/>
    <tableColumn id="2" xr3:uid="{7DBD8445-7871-4A1A-A82D-D4535068FE58}" name="Factor Table Information" dataDxfId="992"/>
  </tableColumns>
  <tableStyleInfo name="factors_info_tables"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0DB539-FF7D-4AE8-A136-71294137EDDD}" name="factor_list_table" displayName="factor_list_table" ref="A7:P114" totalsRowShown="0" headerRowDxfId="1220" dataDxfId="1219">
  <autoFilter ref="A7:P114" xr:uid="{3C0DB539-FF7D-4AE8-A136-71294137EDDD}"/>
  <tableColumns count="16">
    <tableColumn id="16" xr3:uid="{AD00A7A2-1E25-4CED-B71E-C04F52532AF9}" name="Link to Tables" dataDxfId="1218" dataCellStyle="Hyperlink">
      <calculatedColumnFormula>HYPERLINK("#'" &amp; factor_list_table[[#This Row],[Series Number]] &amp; "'!A1", factor_list_table[[#This Row],[Series Number]])</calculatedColumnFormula>
    </tableColumn>
    <tableColumn id="1" xr3:uid="{31EF05DA-0C14-4B08-9BF5-EE7FBBB4706E}" name="Scheme" dataDxfId="1217"/>
    <tableColumn id="2" xr3:uid="{8F58F67B-E05E-4DB6-BF88-E92042A8F804}" name="Section" dataDxfId="1216"/>
    <tableColumn id="3" xr3:uid="{C0CC1951-45CA-47FA-980B-1AD23814E39F}" name="Factor Type" dataDxfId="1215"/>
    <tableColumn id="4" xr3:uid="{9F12BD33-F9DF-49F8-9914-453AC95DF880}" name="Description" dataDxfId="1214"/>
    <tableColumn id="5" xr3:uid="{26876318-934A-41B2-B629-0C93C4B8D47A}" name="Gender" dataDxfId="1213"/>
    <tableColumn id="6" xr3:uid="{D347DB19-8E22-4CF2-926B-735C5B28F5EB}" name="Factor Age/Period Definition" dataDxfId="1212"/>
    <tableColumn id="7" xr3:uid="{751250A1-458B-4196-8A5C-382ED39D5917}" name="Section Number (x)" dataDxfId="1211"/>
    <tableColumn id="8" xr3:uid="{07B464F6-6BE5-4432-B85B-EF35BE710CF8}" name="Series Number" dataDxfId="1210"/>
    <tableColumn id="9" xr3:uid="{E6205105-7908-4AAF-80B1-0CCFB94FF453}" name="Table Reference_x000a_(Section-Series Number)" dataDxfId="1209"/>
    <tableColumn id="10" xr3:uid="{179ECF6B-3231-4E3A-8DC5-94232DF189CF}" name="Table Reference in Guidance" dataDxfId="1208"/>
    <tableColumn id="11" xr3:uid="{5DF71A96-CC23-450E-A89E-249924BE2DF8}" name="Related Factor Guidance" dataDxfId="1207"/>
    <tableColumn id="12" xr3:uid="{4BE7D75B-29B3-4D4D-81BC-2D76080A84A0}" name="Date Factors Issued to Client" dataDxfId="1206"/>
    <tableColumn id="13" xr3:uid="{17725A31-2931-4C1D-A856-4290CBCE5D78}" name="Date Factors Implemented (if known)" dataDxfId="1205"/>
    <tableColumn id="14" xr3:uid="{C0DEF26D-D1B8-482B-B0F3-D897795941C7}" name="Factor Status" dataDxfId="1204"/>
    <tableColumn id="15" xr3:uid="{85E54397-0AFF-41E7-A379-C974577BD7C4}" name="Assumption set" dataDxfId="1203"/>
  </tableColumns>
  <tableStyleInfo name="factors_info_tables"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A0A7758-1825-4B21-9D53-4817632325E7}" name="x_216_template_table_1" displayName="x_216_template_table_1" ref="A6:B21" totalsRowShown="0">
  <autoFilter ref="A6:B21" xr:uid="{C725761B-DC0A-4807-ABBB-1B10DF3821F0}">
    <filterColumn colId="0" hiddenButton="1"/>
    <filterColumn colId="1" hiddenButton="1"/>
  </autoFilter>
  <tableColumns count="2">
    <tableColumn id="1" xr3:uid="{DB40FF17-5EA3-414F-862D-B6C3F8B3CDE9}" name="Data Item" dataDxfId="981"/>
    <tableColumn id="2" xr3:uid="{C88BBE1C-4D98-4D51-B833-04222335796A}" name="Factor Table Information" dataDxfId="980"/>
  </tableColumns>
  <tableStyleInfo name="factors_info_tables"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F8F9682D-7796-42AF-8389-D1FFB555C670}" name="x_217_template_table_1" displayName="x_217_template_table_1" ref="A6:B21" totalsRowShown="0">
  <autoFilter ref="A6:B21" xr:uid="{C725761B-DC0A-4807-ABBB-1B10DF3821F0}">
    <filterColumn colId="0" hiddenButton="1"/>
    <filterColumn colId="1" hiddenButton="1"/>
  </autoFilter>
  <tableColumns count="2">
    <tableColumn id="1" xr3:uid="{0E9042C6-272F-405B-8439-7C32D3D679D9}" name="Data Item" dataDxfId="969"/>
    <tableColumn id="2" xr3:uid="{2F8BF693-6AAA-48BF-AA69-777B9FC14634}" name="Factor Table Information" dataDxfId="968"/>
  </tableColumns>
  <tableStyleInfo name="factors_info_tables"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5F6EE31-6A96-44E4-A2CE-0E0003702A3A}" name="x_218_template_table_1" displayName="x_218_template_table_1" ref="A6:B21" totalsRowShown="0">
  <autoFilter ref="A6:B21" xr:uid="{C725761B-DC0A-4807-ABBB-1B10DF3821F0}">
    <filterColumn colId="0" hiddenButton="1"/>
    <filterColumn colId="1" hiddenButton="1"/>
  </autoFilter>
  <tableColumns count="2">
    <tableColumn id="1" xr3:uid="{AD541B37-BF31-498A-9610-6D30CCF56678}" name="Data Item" dataDxfId="957"/>
    <tableColumn id="2" xr3:uid="{C70CA07B-3AD1-4105-A9CE-DAADED14D445}" name="Factor Table Information" dataDxfId="956"/>
  </tableColumns>
  <tableStyleInfo name="factors_info_tables"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3957D3A9-38A8-4F92-A421-D3BA015EBBE9}" name="x_219_template_table_1" displayName="x_219_template_table_1" ref="A6:B21" totalsRowShown="0">
  <autoFilter ref="A6:B21" xr:uid="{C725761B-DC0A-4807-ABBB-1B10DF3821F0}">
    <filterColumn colId="0" hiddenButton="1"/>
    <filterColumn colId="1" hiddenButton="1"/>
  </autoFilter>
  <tableColumns count="2">
    <tableColumn id="1" xr3:uid="{C8A7BC30-B8B4-4463-99C2-E3E405074885}" name="Data Item" dataDxfId="945"/>
    <tableColumn id="2" xr3:uid="{198524E1-383A-44E6-B02E-948A04B66E7F}" name="Factor Table Information" dataDxfId="944"/>
  </tableColumns>
  <tableStyleInfo name="factors_info_tables"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4149E9A9-5244-490B-997B-C6DA42DFEE55}" name="x_220_template_table_1" displayName="x_220_template_table_1" ref="A6:B21" totalsRowShown="0">
  <autoFilter ref="A6:B21" xr:uid="{C725761B-DC0A-4807-ABBB-1B10DF3821F0}">
    <filterColumn colId="0" hiddenButton="1"/>
    <filterColumn colId="1" hiddenButton="1"/>
  </autoFilter>
  <tableColumns count="2">
    <tableColumn id="1" xr3:uid="{35D2A698-3826-4F4A-9C87-9E0DB17D34B4}" name="Data Item" dataDxfId="933"/>
    <tableColumn id="2" xr3:uid="{56018EFF-F0B6-4A09-8E8A-BB1BE62E54EC}" name="Factor Table Information" dataDxfId="932"/>
  </tableColumns>
  <tableStyleInfo name="factors_info_tables"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CB648C5E-9673-434C-B324-0AC78FE40DF8}" name="x_221_template_table_1" displayName="x_221_template_table_1" ref="A6:B21" totalsRowShown="0">
  <autoFilter ref="A6:B21" xr:uid="{C725761B-DC0A-4807-ABBB-1B10DF3821F0}">
    <filterColumn colId="0" hiddenButton="1"/>
    <filterColumn colId="1" hiddenButton="1"/>
  </autoFilter>
  <tableColumns count="2">
    <tableColumn id="1" xr3:uid="{E5696AF4-A6C8-46F1-919E-E02F6707DE8F}" name="Data Item" dataDxfId="921"/>
    <tableColumn id="2" xr3:uid="{D43A3AF7-F79A-48B5-85BF-207761FBA3EB}" name="Factor Table Information" dataDxfId="920"/>
  </tableColumns>
  <tableStyleInfo name="factors_info_tables"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1676F75-8B27-4F25-A8E5-34FF31B5138A}" name="x_227_template_table_186" displayName="x_227_template_table_186" ref="A6:B21" totalsRowShown="0">
  <autoFilter ref="A6:B21" xr:uid="{C725761B-DC0A-4807-ABBB-1B10DF3821F0}">
    <filterColumn colId="0" hiddenButton="1"/>
    <filterColumn colId="1" hiddenButton="1"/>
  </autoFilter>
  <tableColumns count="2">
    <tableColumn id="1" xr3:uid="{75317924-8141-4B15-98CF-9469613037C7}" name="Data Item" dataDxfId="911"/>
    <tableColumn id="2" xr3:uid="{3CA028E8-5EA0-4761-BA8A-2CF9CF87A2A6}" name="Factor Table Information" dataDxfId="910"/>
  </tableColumns>
  <tableStyleInfo name="factors_info_tables"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65617788-717F-4AF5-849E-AA230DE9D093}" name="x_227_template_table_1" displayName="x_227_template_table_1" ref="A6:B21" totalsRowShown="0">
  <autoFilter ref="A6:B21" xr:uid="{C725761B-DC0A-4807-ABBB-1B10DF3821F0}">
    <filterColumn colId="0" hiddenButton="1"/>
    <filterColumn colId="1" hiddenButton="1"/>
  </autoFilter>
  <tableColumns count="2">
    <tableColumn id="1" xr3:uid="{0E805833-BD2B-49A5-9CCC-28549F62EB72}" name="Data Item" dataDxfId="899"/>
    <tableColumn id="2" xr3:uid="{C14540F7-3388-415E-BC19-62A374EFB3B0}" name="Factor Table Information" dataDxfId="898"/>
  </tableColumns>
  <tableStyleInfo name="factors_info_tables"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075523B-A6BC-4411-BEE4-274A765255D7}" name="x_228_template_table_1" displayName="x_228_template_table_1" ref="A6:B21" totalsRowShown="0">
  <autoFilter ref="A6:B21" xr:uid="{C725761B-DC0A-4807-ABBB-1B10DF3821F0}">
    <filterColumn colId="0" hiddenButton="1"/>
    <filterColumn colId="1" hiddenButton="1"/>
  </autoFilter>
  <tableColumns count="2">
    <tableColumn id="1" xr3:uid="{8FB3AFC6-8E9C-403C-BC5B-B5367BBFDD03}" name="Data Item" dataDxfId="887"/>
    <tableColumn id="2" xr3:uid="{93F17F99-3B1A-4748-859A-3F88120336FE}" name="Factor Table Information" dataDxfId="886"/>
  </tableColumns>
  <tableStyleInfo name="factors_info_tables"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7698A43F-5031-4D99-B4FA-17DF6ADF54AC}" name="x_229_template_table_1" displayName="x_229_template_table_1" ref="A6:B21" totalsRowShown="0">
  <autoFilter ref="A6:B21" xr:uid="{C725761B-DC0A-4807-ABBB-1B10DF3821F0}">
    <filterColumn colId="0" hiddenButton="1"/>
    <filterColumn colId="1" hiddenButton="1"/>
  </autoFilter>
  <tableColumns count="2">
    <tableColumn id="1" xr3:uid="{7EEF3525-1DC0-4BCE-9332-940E3AD0323E}" name="Data Item" dataDxfId="875"/>
    <tableColumn id="2" xr3:uid="{B8C839F1-D8AB-4A8A-88B6-2CB40146EC66}" name="Factor Table Information" dataDxfId="874"/>
  </tableColumns>
  <tableStyleInfo name="factors_info_tables"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AE1C129-4393-4751-BC68-E92177EA5C0E}" name="x_201_template_table_1" displayName="x_201_template_table_1" ref="A6:B21" totalsRowShown="0">
  <autoFilter ref="A6:B21" xr:uid="{C725761B-DC0A-4807-ABBB-1B10DF3821F0}">
    <filterColumn colId="0" hiddenButton="1"/>
    <filterColumn colId="1" hiddenButton="1"/>
  </autoFilter>
  <tableColumns count="2">
    <tableColumn id="1" xr3:uid="{32F2BFE5-E0EF-4170-B2D1-F33CC2CED2B1}" name="Data Item" dataDxfId="1181"/>
    <tableColumn id="2" xr3:uid="{4C9F33D2-36B9-4B5A-9F82-A4DADE763EC2}" name="Factor Table Information" dataDxfId="1180"/>
  </tableColumns>
  <tableStyleInfo name="factors_info_tables"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DBC85D6A-87EA-47C7-8DD5-8DB07FD18F65}" name="x_301_template_table_1" displayName="x_301_template_table_1" ref="A6:B21" totalsRowShown="0">
  <autoFilter ref="A6:B21" xr:uid="{C725761B-DC0A-4807-ABBB-1B10DF3821F0}">
    <filterColumn colId="0" hiddenButton="1"/>
    <filterColumn colId="1" hiddenButton="1"/>
  </autoFilter>
  <tableColumns count="2">
    <tableColumn id="1" xr3:uid="{135BC930-2BA5-46FF-A678-C6120E9191C4}" name="Data Item" dataDxfId="863"/>
    <tableColumn id="2" xr3:uid="{9023C4EF-3F22-431A-9512-D3DA7AC969DC}" name="Factor Table Information" dataDxfId="862"/>
  </tableColumns>
  <tableStyleInfo name="factors_info_tables"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F6266EF1-2BC8-4345-AE31-B65942146139}" name="x_302_template_table_1" displayName="x_302_template_table_1" ref="A6:B21" totalsRowShown="0">
  <autoFilter ref="A6:B21" xr:uid="{C725761B-DC0A-4807-ABBB-1B10DF3821F0}">
    <filterColumn colId="0" hiddenButton="1"/>
    <filterColumn colId="1" hiddenButton="1"/>
  </autoFilter>
  <tableColumns count="2">
    <tableColumn id="1" xr3:uid="{1AC79EB1-4E5D-485A-A4EE-1E309EF76764}" name="Data Item" dataDxfId="851"/>
    <tableColumn id="2" xr3:uid="{7045E82A-CDAA-444F-8762-5D41726EE7CA}" name="Factor Table Information" dataDxfId="850"/>
  </tableColumns>
  <tableStyleInfo name="factors_info_tables"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C00030FF-0651-4203-8BAD-AAC82F365EA9}" name="x_303_template_table_1" displayName="x_303_template_table_1" ref="A6:B21" totalsRowShown="0">
  <autoFilter ref="A6:B21" xr:uid="{C725761B-DC0A-4807-ABBB-1B10DF3821F0}">
    <filterColumn colId="0" hiddenButton="1"/>
    <filterColumn colId="1" hiddenButton="1"/>
  </autoFilter>
  <tableColumns count="2">
    <tableColumn id="1" xr3:uid="{3A33875D-A036-4891-BE2E-9CD016ED5A97}" name="Data Item" dataDxfId="839"/>
    <tableColumn id="2" xr3:uid="{699ED137-24CC-4D5A-9628-560A4F527E8A}" name="Factor Table Information" dataDxfId="838"/>
  </tableColumns>
  <tableStyleInfo name="factors_info_tables"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7C0FEAD-EFD6-4860-AADA-5A40B0FC4C90}" name="x_304_template_table_1" displayName="x_304_template_table_1" ref="A6:B21" totalsRowShown="0">
  <autoFilter ref="A6:B21" xr:uid="{C725761B-DC0A-4807-ABBB-1B10DF3821F0}">
    <filterColumn colId="0" hiddenButton="1"/>
    <filterColumn colId="1" hiddenButton="1"/>
  </autoFilter>
  <tableColumns count="2">
    <tableColumn id="1" xr3:uid="{A69BBEF8-1257-4B51-A1CA-512107054BF4}" name="Data Item" dataDxfId="827"/>
    <tableColumn id="2" xr3:uid="{4176258A-56B8-42FF-983F-428845DD0DCB}" name="Factor Table Information" dataDxfId="826"/>
  </tableColumns>
  <tableStyleInfo name="factors_info_tables"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47C4A30-9F10-4973-89C8-DBA589AD4A43}" name="x_305_template_table_1" displayName="x_305_template_table_1" ref="A6:B21" totalsRowShown="0">
  <autoFilter ref="A6:B21" xr:uid="{C725761B-DC0A-4807-ABBB-1B10DF3821F0}">
    <filterColumn colId="0" hiddenButton="1"/>
    <filterColumn colId="1" hiddenButton="1"/>
  </autoFilter>
  <tableColumns count="2">
    <tableColumn id="1" xr3:uid="{EDAD4445-7D3B-45EC-8A77-AFD5D7ACD68D}" name="Data Item" dataDxfId="815"/>
    <tableColumn id="2" xr3:uid="{B678EFF7-5C3B-44B2-9F65-CEDF7C77DB15}" name="Factor Table Information" dataDxfId="814"/>
  </tableColumns>
  <tableStyleInfo name="factors_info_tables"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1ACBF1E-AD1F-49E6-92E4-8719A77D5A21}" name="x_306_template_table_1" displayName="x_306_template_table_1" ref="A6:B21" totalsRowShown="0">
  <autoFilter ref="A6:B21" xr:uid="{C725761B-DC0A-4807-ABBB-1B10DF3821F0}">
    <filterColumn colId="0" hiddenButton="1"/>
    <filterColumn colId="1" hiddenButton="1"/>
  </autoFilter>
  <tableColumns count="2">
    <tableColumn id="1" xr3:uid="{DDF67ABF-DF8A-49BA-8802-43747DFDF362}" name="Data Item" dataDxfId="803"/>
    <tableColumn id="2" xr3:uid="{21AA32AA-6731-4380-B4D6-B4BB4D4ACFCB}" name="Factor Table Information" dataDxfId="802"/>
  </tableColumns>
  <tableStyleInfo name="factors_info_tables"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45D07D38-2496-44BE-8DDB-55DC9573371B}" name="x_307_template_table_1" displayName="x_307_template_table_1" ref="A6:B21" totalsRowShown="0">
  <autoFilter ref="A6:B21" xr:uid="{C725761B-DC0A-4807-ABBB-1B10DF3821F0}">
    <filterColumn colId="0" hiddenButton="1"/>
    <filterColumn colId="1" hiddenButton="1"/>
  </autoFilter>
  <tableColumns count="2">
    <tableColumn id="1" xr3:uid="{CD7FE622-6FEB-4FD6-9A50-37C8F4130030}" name="Data Item" dataDxfId="791"/>
    <tableColumn id="2" xr3:uid="{642241C8-5913-4CD8-AD11-C128E21A6BF0}" name="Factor Table Information" dataDxfId="790"/>
  </tableColumns>
  <tableStyleInfo name="factors_info_tables"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0118D12-090A-490A-B0DD-F75C32C26A9E}" name="x_308_template_table_1" displayName="x_308_template_table_1" ref="A6:B21" totalsRowShown="0">
  <autoFilter ref="A6:B21" xr:uid="{C725761B-DC0A-4807-ABBB-1B10DF3821F0}">
    <filterColumn colId="0" hiddenButton="1"/>
    <filterColumn colId="1" hiddenButton="1"/>
  </autoFilter>
  <tableColumns count="2">
    <tableColumn id="1" xr3:uid="{4E2E73CC-570C-4B82-8B4D-BD45B6826A80}" name="Data Item" dataDxfId="779"/>
    <tableColumn id="2" xr3:uid="{6DAA15BA-070F-4DF4-BCA1-9D070BA7CF86}" name="Factor Table Information" dataDxfId="778"/>
  </tableColumns>
  <tableStyleInfo name="factors_info_tables"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11F50631-E2E1-4063-9B7E-A23D205D180D}" name="x_309_template_table_1" displayName="x_309_template_table_1" ref="A6:B21" totalsRowShown="0">
  <autoFilter ref="A6:B21" xr:uid="{C725761B-DC0A-4807-ABBB-1B10DF3821F0}">
    <filterColumn colId="0" hiddenButton="1"/>
    <filterColumn colId="1" hiddenButton="1"/>
  </autoFilter>
  <tableColumns count="2">
    <tableColumn id="1" xr3:uid="{6EC64B0A-FC9D-4797-869C-9C3A86BCA8C9}" name="Data Item" dataDxfId="767"/>
    <tableColumn id="2" xr3:uid="{5275D8F9-F9E4-4FA9-B311-61638F8091EE}" name="Factor Table Information" dataDxfId="766"/>
  </tableColumns>
  <tableStyleInfo name="factors_info_tables"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FFCFC4C4-E03A-4C1B-8058-B3453EC41246}" name="x_310_template_table_1" displayName="x_310_template_table_1" ref="A6:B21" totalsRowShown="0">
  <autoFilter ref="A6:B21" xr:uid="{C725761B-DC0A-4807-ABBB-1B10DF3821F0}">
    <filterColumn colId="0" hiddenButton="1"/>
    <filterColumn colId="1" hiddenButton="1"/>
  </autoFilter>
  <tableColumns count="2">
    <tableColumn id="1" xr3:uid="{254E2DA5-D8FD-43ED-9B15-2431724C67B8}" name="Data Item" dataDxfId="755"/>
    <tableColumn id="2" xr3:uid="{08B2C876-8038-47E2-A85A-60D988A95A6F}" name="Factor Table Information" dataDxfId="754"/>
  </tableColumns>
  <tableStyleInfo name="factors_info_tables"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3D74DE6-5EE9-44BA-A78A-2D409A754CD6}" name="x_201C_template_table_1" displayName="x_201C_template_table_1" ref="A6:B21" totalsRowShown="0">
  <autoFilter ref="A6:B21" xr:uid="{C725761B-DC0A-4807-ABBB-1B10DF3821F0}">
    <filterColumn colId="0" hiddenButton="1"/>
    <filterColumn colId="1" hiddenButton="1"/>
  </autoFilter>
  <tableColumns count="2">
    <tableColumn id="1" xr3:uid="{7114501D-1A7E-43EB-9D32-7A20F8461CA6}" name="Data Item" dataDxfId="1171"/>
    <tableColumn id="2" xr3:uid="{3EFDC3AC-CCFF-41E8-A9F3-CDEED8422082}" name="Factor Table Information" dataDxfId="1170"/>
  </tableColumns>
  <tableStyleInfo name="factors_info_tables"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CEC55240-77A9-4C6B-B434-1035860CF05C}" name="x_311_template_table_1" displayName="x_311_template_table_1" ref="A6:B21" totalsRowShown="0">
  <autoFilter ref="A6:B21" xr:uid="{C725761B-DC0A-4807-ABBB-1B10DF3821F0}">
    <filterColumn colId="0" hiddenButton="1"/>
    <filterColumn colId="1" hiddenButton="1"/>
  </autoFilter>
  <tableColumns count="2">
    <tableColumn id="1" xr3:uid="{7A1D7986-D0F0-42D0-9B98-2562690090A9}" name="Data Item" dataDxfId="743"/>
    <tableColumn id="2" xr3:uid="{0A13AF6E-AE41-4CBF-ADA7-F1F766B82B90}" name="Factor Table Information" dataDxfId="742"/>
  </tableColumns>
  <tableStyleInfo name="factors_info_tables"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6546346F-F87F-4A1E-AA75-6D11480AC48E}" name="x_312_template_table_1" displayName="x_312_template_table_1" ref="A6:B21" totalsRowShown="0">
  <autoFilter ref="A6:B21" xr:uid="{C725761B-DC0A-4807-ABBB-1B10DF3821F0}">
    <filterColumn colId="0" hiddenButton="1"/>
    <filterColumn colId="1" hiddenButton="1"/>
  </autoFilter>
  <tableColumns count="2">
    <tableColumn id="1" xr3:uid="{E80CE85D-727E-4064-ACAF-47B2D7812197}" name="Data Item" dataDxfId="731"/>
    <tableColumn id="2" xr3:uid="{363E417C-3C74-4862-A21A-0A8697255F88}" name="Factor Table Information" dataDxfId="730"/>
  </tableColumns>
  <tableStyleInfo name="factors_info_tables"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DFC36C4C-8CFC-474A-8F0A-20D9A2E1BF05}" name="x_313_template_table_1" displayName="x_313_template_table_1" ref="A6:B21" totalsRowShown="0">
  <autoFilter ref="A6:B21" xr:uid="{C725761B-DC0A-4807-ABBB-1B10DF3821F0}">
    <filterColumn colId="0" hiddenButton="1"/>
    <filterColumn colId="1" hiddenButton="1"/>
  </autoFilter>
  <tableColumns count="2">
    <tableColumn id="1" xr3:uid="{F01C5723-776F-455E-8186-A06C3A0CAF4C}" name="Data Item" dataDxfId="719"/>
    <tableColumn id="2" xr3:uid="{295479DC-A703-46F8-8D72-CA65C0FCAEFA}" name="Factor Table Information" dataDxfId="718"/>
  </tableColumns>
  <tableStyleInfo name="factors_info_tables" showFirstColumn="1"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EA608673-728A-40E4-ADA5-98C72183E1AB}" name="x_314_template_table_1" displayName="x_314_template_table_1" ref="A6:B21" totalsRowShown="0">
  <autoFilter ref="A6:B21" xr:uid="{C725761B-DC0A-4807-ABBB-1B10DF3821F0}">
    <filterColumn colId="0" hiddenButton="1"/>
    <filterColumn colId="1" hiddenButton="1"/>
  </autoFilter>
  <tableColumns count="2">
    <tableColumn id="1" xr3:uid="{7A26AAC1-CF79-415E-B874-360965CA7762}" name="Data Item" dataDxfId="707"/>
    <tableColumn id="2" xr3:uid="{59C8411C-5EF0-46FB-A10F-3E2C946CD47B}" name="Factor Table Information" dataDxfId="706"/>
  </tableColumns>
  <tableStyleInfo name="factors_info_tables" showFirstColumn="1"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C6A08B6-6564-43D4-8FA4-AB1F27DF526D}" name="x_315_template_table_1" displayName="x_315_template_table_1" ref="A6:B21" totalsRowShown="0">
  <autoFilter ref="A6:B21" xr:uid="{C725761B-DC0A-4807-ABBB-1B10DF3821F0}">
    <filterColumn colId="0" hiddenButton="1"/>
    <filterColumn colId="1" hiddenButton="1"/>
  </autoFilter>
  <tableColumns count="2">
    <tableColumn id="1" xr3:uid="{B3492F8D-7D38-4613-8280-BD5FE5127B00}" name="Data Item" dataDxfId="695"/>
    <tableColumn id="2" xr3:uid="{60EA6153-2ABE-41FF-8551-8BDA55E921B8}" name="Factor Table Information" dataDxfId="694"/>
  </tableColumns>
  <tableStyleInfo name="factors_info_tables" showFirstColumn="1"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91E954FF-B753-49BD-B4EF-C4A4AFFC4E2E}" name="x_316_template_table_1" displayName="x_316_template_table_1" ref="A6:B21" totalsRowShown="0">
  <autoFilter ref="A6:B21" xr:uid="{C725761B-DC0A-4807-ABBB-1B10DF3821F0}">
    <filterColumn colId="0" hiddenButton="1"/>
    <filterColumn colId="1" hiddenButton="1"/>
  </autoFilter>
  <tableColumns count="2">
    <tableColumn id="1" xr3:uid="{2EE788F8-9C09-4BE1-9ADE-495F1104F252}" name="Data Item" dataDxfId="683"/>
    <tableColumn id="2" xr3:uid="{ECD30416-E0DE-4849-89E7-F2F9F530F1E4}" name="Factor Table Information" dataDxfId="682"/>
  </tableColumns>
  <tableStyleInfo name="factors_info_tables" showFirstColumn="1"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288C8D3A-5F80-4A73-8F5E-AD453D482AAD}" name="x_317_template_table_1" displayName="x_317_template_table_1" ref="A6:B21" totalsRowShown="0">
  <autoFilter ref="A6:B21" xr:uid="{C725761B-DC0A-4807-ABBB-1B10DF3821F0}">
    <filterColumn colId="0" hiddenButton="1"/>
    <filterColumn colId="1" hiddenButton="1"/>
  </autoFilter>
  <tableColumns count="2">
    <tableColumn id="1" xr3:uid="{1C480FB9-7583-4D6E-A9DF-C67BA34EB8E4}" name="Data Item" dataDxfId="671"/>
    <tableColumn id="2" xr3:uid="{413CF1CD-C6F4-4503-B3C7-A3622E39315D}" name="Factor Table Information" dataDxfId="670"/>
  </tableColumns>
  <tableStyleInfo name="factors_info_tables" showFirstColumn="1"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77DA5F4D-9743-4797-9823-B11F30E539EC}" name="x_318_template_table_1" displayName="x_318_template_table_1" ref="A6:B21" totalsRowShown="0">
  <autoFilter ref="A6:B21" xr:uid="{C725761B-DC0A-4807-ABBB-1B10DF3821F0}">
    <filterColumn colId="0" hiddenButton="1"/>
    <filterColumn colId="1" hiddenButton="1"/>
  </autoFilter>
  <tableColumns count="2">
    <tableColumn id="1" xr3:uid="{E41CCB5B-FE85-4FC8-8D22-77FE6C7992C3}" name="Data Item" dataDxfId="659"/>
    <tableColumn id="2" xr3:uid="{83B6336B-F6F0-4F33-9B13-DFE595F6289F}" name="Factor Table Information" dataDxfId="658"/>
  </tableColumns>
  <tableStyleInfo name="factors_info_tables" showFirstColumn="1"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6C659BA7-8C82-4AD2-985F-BBEDD5815B3A}" name="x_319_template_table_1" displayName="x_319_template_table_1" ref="A6:B21" totalsRowShown="0">
  <autoFilter ref="A6:B21" xr:uid="{C725761B-DC0A-4807-ABBB-1B10DF3821F0}">
    <filterColumn colId="0" hiddenButton="1"/>
    <filterColumn colId="1" hiddenButton="1"/>
  </autoFilter>
  <tableColumns count="2">
    <tableColumn id="1" xr3:uid="{8EC59E4E-EC0C-42BF-85DE-352B85B47BD2}" name="Data Item" dataDxfId="647"/>
    <tableColumn id="2" xr3:uid="{EAEBEFBC-985D-4D7D-821A-4412D7B81868}" name="Factor Table Information" dataDxfId="646"/>
  </tableColumns>
  <tableStyleInfo name="factors_info_tables" showFirstColumn="1"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BC1B8252-7D69-4526-AF66-681EAAA0E83B}" name="x_320_template_table_1" displayName="x_320_template_table_1" ref="A6:B21" totalsRowShown="0">
  <autoFilter ref="A6:B21" xr:uid="{C725761B-DC0A-4807-ABBB-1B10DF3821F0}">
    <filterColumn colId="0" hiddenButton="1"/>
    <filterColumn colId="1" hiddenButton="1"/>
  </autoFilter>
  <tableColumns count="2">
    <tableColumn id="1" xr3:uid="{A3CD8B0B-ED1A-43B7-8829-8A6C134207E5}" name="Data Item" dataDxfId="635"/>
    <tableColumn id="2" xr3:uid="{45B0C52C-5548-4261-9D80-ECA5D58110C9}" name="Factor Table Information" dataDxfId="634"/>
  </tableColumns>
  <tableStyleInfo name="factors_info_tables"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CDECE78-12C6-4878-B5E1-B3A730C2D2BD}" name="x_202_template_table_1" displayName="x_202_template_table_1" ref="A6:B21" totalsRowShown="0">
  <autoFilter ref="A6:B21" xr:uid="{C725761B-DC0A-4807-ABBB-1B10DF3821F0}">
    <filterColumn colId="0" hiddenButton="1"/>
    <filterColumn colId="1" hiddenButton="1"/>
  </autoFilter>
  <tableColumns count="2">
    <tableColumn id="1" xr3:uid="{6BF48622-2ED4-46C8-BB89-4F762DEBD805}" name="Data Item" dataDxfId="1159"/>
    <tableColumn id="2" xr3:uid="{35F0DD0F-2B8D-4DFB-B0D2-1EA20DD73203}" name="Factor Table Information" dataDxfId="1158"/>
  </tableColumns>
  <tableStyleInfo name="factors_info_tables" showFirstColumn="1"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26A5CBC6-23BB-47BA-B809-A1835352FAF5}" name="x_321_template_table_1" displayName="x_321_template_table_1" ref="A6:B21" totalsRowShown="0">
  <autoFilter ref="A6:B21" xr:uid="{C725761B-DC0A-4807-ABBB-1B10DF3821F0}">
    <filterColumn colId="0" hiddenButton="1"/>
    <filterColumn colId="1" hiddenButton="1"/>
  </autoFilter>
  <tableColumns count="2">
    <tableColumn id="1" xr3:uid="{6E152A9D-69FF-4554-B527-8C9481E679BA}" name="Data Item" dataDxfId="623"/>
    <tableColumn id="2" xr3:uid="{641198AC-93E9-456E-B8E0-466B47248F40}" name="Factor Table Information" dataDxfId="622"/>
  </tableColumns>
  <tableStyleInfo name="factors_info_tables" showFirstColumn="1"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AB7CCA52-A71B-4B3A-BDAE-1A6D5BA0468B}" name="x_322_template_table_1" displayName="x_322_template_table_1" ref="A6:B21" totalsRowShown="0">
  <autoFilter ref="A6:B21" xr:uid="{C725761B-DC0A-4807-ABBB-1B10DF3821F0}">
    <filterColumn colId="0" hiddenButton="1"/>
    <filterColumn colId="1" hiddenButton="1"/>
  </autoFilter>
  <tableColumns count="2">
    <tableColumn id="1" xr3:uid="{054B8D6D-5970-4176-B23A-5C1590322E64}" name="Data Item" dataDxfId="611"/>
    <tableColumn id="2" xr3:uid="{95C1392D-BA82-4D29-87BC-C7A4AB56C0CE}" name="Factor Table Information" dataDxfId="610"/>
  </tableColumns>
  <tableStyleInfo name="factors_info_tables" showFirstColumn="1"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74A95B36-4BA5-46F3-B7B1-8D1DA2112FEA}" name="x_323_template_table_1" displayName="x_323_template_table_1" ref="A6:B21" totalsRowShown="0">
  <autoFilter ref="A6:B21" xr:uid="{C725761B-DC0A-4807-ABBB-1B10DF3821F0}">
    <filterColumn colId="0" hiddenButton="1"/>
    <filterColumn colId="1" hiddenButton="1"/>
  </autoFilter>
  <tableColumns count="2">
    <tableColumn id="1" xr3:uid="{7EB33C53-FE24-4BA9-9B86-7A973409A89D}" name="Data Item" dataDxfId="599"/>
    <tableColumn id="2" xr3:uid="{26276157-80B2-4FEA-B94E-B0573558C65D}" name="Factor Table Information" dataDxfId="598"/>
  </tableColumns>
  <tableStyleInfo name="factors_info_tables" showFirstColumn="1"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E454F118-B947-4D41-94E3-5530FAA44913}" name="x_324_template_table_1" displayName="x_324_template_table_1" ref="A6:B21" totalsRowShown="0">
  <autoFilter ref="A6:B21" xr:uid="{C725761B-DC0A-4807-ABBB-1B10DF3821F0}">
    <filterColumn colId="0" hiddenButton="1"/>
    <filterColumn colId="1" hiddenButton="1"/>
  </autoFilter>
  <tableColumns count="2">
    <tableColumn id="1" xr3:uid="{9D8BFB97-1B9A-4D11-BC99-32E408AD6198}" name="Data Item" dataDxfId="587"/>
    <tableColumn id="2" xr3:uid="{AA5F36DD-51D1-4F63-8457-BC4C84CC208A}" name="Factor Table Information" dataDxfId="586"/>
  </tableColumns>
  <tableStyleInfo name="factors_info_tables" showFirstColumn="1"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CAF2C86-F3B1-4DFE-BF1D-9F52CE9B941B}" name="x_325_template_table_1" displayName="x_325_template_table_1" ref="A6:B21" totalsRowShown="0">
  <autoFilter ref="A6:B21" xr:uid="{C725761B-DC0A-4807-ABBB-1B10DF3821F0}">
    <filterColumn colId="0" hiddenButton="1"/>
    <filterColumn colId="1" hiddenButton="1"/>
  </autoFilter>
  <tableColumns count="2">
    <tableColumn id="1" xr3:uid="{80130590-8ECE-4954-BA6A-3A04F43964F1}" name="Data Item" dataDxfId="575"/>
    <tableColumn id="2" xr3:uid="{717AA8DD-D337-468C-85B2-7DDB46DC8580}" name="Factor Table Information" dataDxfId="574"/>
  </tableColumns>
  <tableStyleInfo name="factors_info_tables" showFirstColumn="1"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986EC344-443E-418F-9DB2-24E4E330C46A}" name="x_326_template_table_1" displayName="x_326_template_table_1" ref="A6:B21" totalsRowShown="0">
  <autoFilter ref="A6:B21" xr:uid="{C725761B-DC0A-4807-ABBB-1B10DF3821F0}">
    <filterColumn colId="0" hiddenButton="1"/>
    <filterColumn colId="1" hiddenButton="1"/>
  </autoFilter>
  <tableColumns count="2">
    <tableColumn id="1" xr3:uid="{ED1DA7B8-C2AD-46F9-981B-FD83A960FDC9}" name="Data Item" dataDxfId="563"/>
    <tableColumn id="2" xr3:uid="{059780C1-F179-42C5-B6C3-5F22B8B93DB4}" name="Factor Table Information" dataDxfId="562"/>
  </tableColumns>
  <tableStyleInfo name="factors_info_tables" showFirstColumn="1"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29A5CD25-2FD4-4A45-ACD0-EB6FCC2EEA51}" name="x_327_template_table_1" displayName="x_327_template_table_1" ref="A6:B21" totalsRowShown="0">
  <autoFilter ref="A6:B21" xr:uid="{C725761B-DC0A-4807-ABBB-1B10DF3821F0}">
    <filterColumn colId="0" hiddenButton="1"/>
    <filterColumn colId="1" hiddenButton="1"/>
  </autoFilter>
  <tableColumns count="2">
    <tableColumn id="1" xr3:uid="{51A69DC9-6C48-401F-995F-430E4222FBD4}" name="Data Item" dataDxfId="551"/>
    <tableColumn id="2" xr3:uid="{BFA6F3C3-5D69-47C5-AB96-486538B1E6F1}" name="Factor Table Information" dataDxfId="550"/>
  </tableColumns>
  <tableStyleInfo name="factors_info_tables" showFirstColumn="1"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A2C2295-AA1F-4F12-B3C1-0DFF4780DB55}" name="x_328_template_table_1" displayName="x_328_template_table_1" ref="A6:B21" totalsRowShown="0">
  <autoFilter ref="A6:B21" xr:uid="{C725761B-DC0A-4807-ABBB-1B10DF3821F0}">
    <filterColumn colId="0" hiddenButton="1"/>
    <filterColumn colId="1" hiddenButton="1"/>
  </autoFilter>
  <tableColumns count="2">
    <tableColumn id="1" xr3:uid="{9E2573C2-55F7-4A31-89EF-D14E1CE3BFE7}" name="Data Item" dataDxfId="539"/>
    <tableColumn id="2" xr3:uid="{AAAB390D-3A36-4C01-8365-B9F79BF37C84}" name="Factor Table Information" dataDxfId="538"/>
  </tableColumns>
  <tableStyleInfo name="factors_info_tables" showFirstColumn="1"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C84F97C4-C639-4CDE-831E-802C8850D558}" name="x_329_template_table_1" displayName="x_329_template_table_1" ref="A6:B21" totalsRowShown="0">
  <autoFilter ref="A6:B21" xr:uid="{C725761B-DC0A-4807-ABBB-1B10DF3821F0}">
    <filterColumn colId="0" hiddenButton="1"/>
    <filterColumn colId="1" hiddenButton="1"/>
  </autoFilter>
  <tableColumns count="2">
    <tableColumn id="1" xr3:uid="{1C9DFBC2-AC4D-44B7-A8E9-020A91DAC954}" name="Data Item" dataDxfId="527"/>
    <tableColumn id="2" xr3:uid="{1A1AB2BE-1E63-4A5F-B597-09D351857A0D}" name="Factor Table Information" dataDxfId="526"/>
  </tableColumns>
  <tableStyleInfo name="factors_info_tables" showFirstColumn="1"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8B5C4E7A-889A-4201-AECD-426A305CBD01}" name="x_330_template_table_1" displayName="x_330_template_table_1" ref="A6:B21" totalsRowShown="0">
  <autoFilter ref="A6:B21" xr:uid="{C725761B-DC0A-4807-ABBB-1B10DF3821F0}">
    <filterColumn colId="0" hiddenButton="1"/>
    <filterColumn colId="1" hiddenButton="1"/>
  </autoFilter>
  <tableColumns count="2">
    <tableColumn id="1" xr3:uid="{3BB2ED96-C09D-4C2C-9394-52EECA6EC8DD}" name="Data Item" dataDxfId="515"/>
    <tableColumn id="2" xr3:uid="{B386B5E5-8213-49CB-9803-FFC805DA9F4B}" name="Factor Table Information" dataDxfId="514"/>
  </tableColumns>
  <tableStyleInfo name="factors_info_tables"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DAEEC29-2B94-4B75-B8BA-C39CD3A948A5}" name="x_203_template_table_1" displayName="x_203_template_table_1" ref="A6:B21" totalsRowShown="0">
  <autoFilter ref="A6:B21" xr:uid="{C725761B-DC0A-4807-ABBB-1B10DF3821F0}">
    <filterColumn colId="0" hiddenButton="1"/>
    <filterColumn colId="1" hiddenButton="1"/>
  </autoFilter>
  <tableColumns count="2">
    <tableColumn id="1" xr3:uid="{F965E260-A1D8-4F87-80C0-A1B69DF3FE53}" name="Data Item" dataDxfId="1147"/>
    <tableColumn id="2" xr3:uid="{EE2C3B1F-7B37-4537-9FC0-1388A9AE336B}" name="Factor Table Information" dataDxfId="1146"/>
  </tableColumns>
  <tableStyleInfo name="factors_info_tables" showFirstColumn="1"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178136C4-3FC4-4E84-BD77-DC7370699B2C}" name="x_331_template_table_1" displayName="x_331_template_table_1" ref="A6:B21" totalsRowShown="0">
  <autoFilter ref="A6:B21" xr:uid="{C725761B-DC0A-4807-ABBB-1B10DF3821F0}">
    <filterColumn colId="0" hiddenButton="1"/>
    <filterColumn colId="1" hiddenButton="1"/>
  </autoFilter>
  <tableColumns count="2">
    <tableColumn id="1" xr3:uid="{C8D35692-A3FC-45F9-8004-37BC904AC761}" name="Data Item" dataDxfId="503"/>
    <tableColumn id="2" xr3:uid="{8EDE5F9F-D80A-4F53-8305-3ED69FF11628}" name="Factor Table Information" dataDxfId="502"/>
  </tableColumns>
  <tableStyleInfo name="factors_info_tables" showFirstColumn="1"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59F95DD1-84B3-423A-B6F3-9E69B8B67E68}" name="x_332_template_table_1" displayName="x_332_template_table_1" ref="A6:B21" totalsRowShown="0">
  <autoFilter ref="A6:B21" xr:uid="{C725761B-DC0A-4807-ABBB-1B10DF3821F0}">
    <filterColumn colId="0" hiddenButton="1"/>
    <filterColumn colId="1" hiddenButton="1"/>
  </autoFilter>
  <tableColumns count="2">
    <tableColumn id="1" xr3:uid="{DAB8BA6C-CFBF-440A-A165-DDBE5424F98D}" name="Data Item" dataDxfId="491"/>
    <tableColumn id="2" xr3:uid="{BF2B8261-0093-4666-9A7D-F9BFF89E44A9}" name="Factor Table Information" dataDxfId="490"/>
  </tableColumns>
  <tableStyleInfo name="factors_info_tables" showFirstColumn="1"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B58FEB1-D6E8-4D4B-BFD1-D8466904ECEF}" name="x_333_template_table_1" displayName="x_333_template_table_1" ref="A6:B21" totalsRowShown="0">
  <autoFilter ref="A6:B21" xr:uid="{C725761B-DC0A-4807-ABBB-1B10DF3821F0}">
    <filterColumn colId="0" hiddenButton="1"/>
    <filterColumn colId="1" hiddenButton="1"/>
  </autoFilter>
  <tableColumns count="2">
    <tableColumn id="1" xr3:uid="{D332F08D-8328-4F62-8D25-E846DE0FA8E3}" name="Data Item" dataDxfId="479"/>
    <tableColumn id="2" xr3:uid="{599FB93E-BB6E-4401-920B-53812FE37ACF}" name="Factor Table Information" dataDxfId="478"/>
  </tableColumns>
  <tableStyleInfo name="factors_info_tables" showFirstColumn="1"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E9AD0490-1F7D-4DCE-8C4C-785B4106629E}" name="x_334_template_table_1" displayName="x_334_template_table_1" ref="A6:B21" totalsRowShown="0">
  <autoFilter ref="A6:B21" xr:uid="{C725761B-DC0A-4807-ABBB-1B10DF3821F0}">
    <filterColumn colId="0" hiddenButton="1"/>
    <filterColumn colId="1" hiddenButton="1"/>
  </autoFilter>
  <tableColumns count="2">
    <tableColumn id="1" xr3:uid="{D3F4B03D-E8EE-4D35-9C1F-033659A2C2B9}" name="Data Item" dataDxfId="467"/>
    <tableColumn id="2" xr3:uid="{4271A5FB-2A23-459C-8844-FC2E317FF740}" name="Factor Table Information" dataDxfId="466"/>
  </tableColumns>
  <tableStyleInfo name="factors_info_tables" showFirstColumn="1"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7C2CD1BB-946C-4478-9442-F0456D953FFD}" name="x_335_template_table_1" displayName="x_335_template_table_1" ref="A6:B21" totalsRowShown="0">
  <autoFilter ref="A6:B21" xr:uid="{C725761B-DC0A-4807-ABBB-1B10DF3821F0}">
    <filterColumn colId="0" hiddenButton="1"/>
    <filterColumn colId="1" hiddenButton="1"/>
  </autoFilter>
  <tableColumns count="2">
    <tableColumn id="1" xr3:uid="{E4090199-7885-4C8C-A960-148052F5F5ED}" name="Data Item" dataDxfId="455"/>
    <tableColumn id="2" xr3:uid="{ADD235AB-6913-44B8-B1CA-817580569AF7}" name="Factor Table Information" dataDxfId="454"/>
  </tableColumns>
  <tableStyleInfo name="factors_info_tables" showFirstColumn="1"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1DC52479-AC64-4C51-ACB1-D48B4982ACFD}" name="x_336_template_table_1" displayName="x_336_template_table_1" ref="A6:B21" totalsRowShown="0">
  <autoFilter ref="A6:B21" xr:uid="{C725761B-DC0A-4807-ABBB-1B10DF3821F0}">
    <filterColumn colId="0" hiddenButton="1"/>
    <filterColumn colId="1" hiddenButton="1"/>
  </autoFilter>
  <tableColumns count="2">
    <tableColumn id="1" xr3:uid="{7DDAE713-A6B6-4E08-AFF2-B7B761EC7CE2}" name="Data Item" dataDxfId="443"/>
    <tableColumn id="2" xr3:uid="{215083E8-3092-4A1E-B6FD-6AD063D05894}" name="Factor Table Information" dataDxfId="442"/>
  </tableColumns>
  <tableStyleInfo name="factors_info_tables" showFirstColumn="1"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68774603-6511-47E7-A189-8BC5F61A71DF}" name="x_401_template_table_1" displayName="x_401_template_table_1" ref="A6:B21" totalsRowShown="0">
  <autoFilter ref="A6:B21" xr:uid="{C725761B-DC0A-4807-ABBB-1B10DF3821F0}">
    <filterColumn colId="0" hiddenButton="1"/>
    <filterColumn colId="1" hiddenButton="1"/>
  </autoFilter>
  <tableColumns count="2">
    <tableColumn id="1" xr3:uid="{02E77411-6AF8-4CDD-B336-A3204FFB8405}" name="Data Item" dataDxfId="433"/>
    <tableColumn id="2" xr3:uid="{DE9C179F-C101-45F5-82B1-FE4B10C32E6B}" name="Factor Table Information" dataDxfId="432"/>
  </tableColumns>
  <tableStyleInfo name="factors_info_tables" showFirstColumn="1"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66572893-AA80-4D37-BF90-E229D348A3F4}" name="x_402_template_table_1" displayName="x_402_template_table_1" ref="A6:B21" totalsRowShown="0">
  <autoFilter ref="A6:B21" xr:uid="{C725761B-DC0A-4807-ABBB-1B10DF3821F0}">
    <filterColumn colId="0" hiddenButton="1"/>
    <filterColumn colId="1" hiddenButton="1"/>
  </autoFilter>
  <tableColumns count="2">
    <tableColumn id="1" xr3:uid="{075EB47A-7624-4B02-8E2A-4161088565EB}" name="Data Item" dataDxfId="423"/>
    <tableColumn id="2" xr3:uid="{4BE3AD07-2F4E-4F5B-90F9-3D5DA128DAE5}" name="Factor Table Information" dataDxfId="422"/>
  </tableColumns>
  <tableStyleInfo name="factors_info_tables" showFirstColumn="1"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505CC070-FF9F-40E1-8F68-4F52331FCEC2}" name="x_403_template_table_1" displayName="x_403_template_table_1" ref="A6:B21" totalsRowShown="0">
  <autoFilter ref="A6:B21" xr:uid="{C725761B-DC0A-4807-ABBB-1B10DF3821F0}">
    <filterColumn colId="0" hiddenButton="1"/>
    <filterColumn colId="1" hiddenButton="1"/>
  </autoFilter>
  <tableColumns count="2">
    <tableColumn id="1" xr3:uid="{0FAC88D0-FE0B-4202-8629-D3F176C3302F}" name="Data Item" dataDxfId="413"/>
    <tableColumn id="2" xr3:uid="{46101C38-FE43-4621-8AC5-852DA819994D}" name="Factor Table Information" dataDxfId="412"/>
  </tableColumns>
  <tableStyleInfo name="factors_info_tables" showFirstColumn="1"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4B5E4E90-6E99-47FA-B070-6E4D2CC3DB99}" name="x_404_template_table_1" displayName="x_404_template_table_1" ref="A6:B21" totalsRowShown="0">
  <autoFilter ref="A6:B21" xr:uid="{C725761B-DC0A-4807-ABBB-1B10DF3821F0}">
    <filterColumn colId="0" hiddenButton="1"/>
    <filterColumn colId="1" hiddenButton="1"/>
  </autoFilter>
  <tableColumns count="2">
    <tableColumn id="1" xr3:uid="{DCB50F40-0F8B-4673-A88A-137DBDC5D34C}" name="Data Item" dataDxfId="403"/>
    <tableColumn id="2" xr3:uid="{3C71989E-34E3-427B-AB19-C93532AD8C81}" name="Factor Table Information" dataDxfId="402"/>
  </tableColumns>
  <tableStyleInfo name="factors_info_tables"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26DB737-6B23-440C-A435-F9DD62D9A447}" name="x_204_template_table_1" displayName="x_204_template_table_1" ref="A6:B21" totalsRowShown="0">
  <autoFilter ref="A6:B21" xr:uid="{C725761B-DC0A-4807-ABBB-1B10DF3821F0}">
    <filterColumn colId="0" hiddenButton="1"/>
    <filterColumn colId="1" hiddenButton="1"/>
  </autoFilter>
  <tableColumns count="2">
    <tableColumn id="1" xr3:uid="{C1234A23-95D7-4845-8936-812D6CE75700}" name="Data Item" dataDxfId="1135"/>
    <tableColumn id="2" xr3:uid="{CB9955D2-4144-470B-8AB3-DBD741571051}" name="Factor Table Information" dataDxfId="1134"/>
  </tableColumns>
  <tableStyleInfo name="factors_info_tables" showFirstColumn="1"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BF29BCA6-0C68-471C-89C6-A1355774817A}" name="x_405_template_table_1" displayName="x_405_template_table_1" ref="A6:B21" totalsRowShown="0">
  <autoFilter ref="A6:B21" xr:uid="{C725761B-DC0A-4807-ABBB-1B10DF3821F0}">
    <filterColumn colId="0" hiddenButton="1"/>
    <filterColumn colId="1" hiddenButton="1"/>
  </autoFilter>
  <tableColumns count="2">
    <tableColumn id="1" xr3:uid="{E7CFAAFF-E1EC-4C24-97EF-22562A3ABBFC}" name="Data Item" dataDxfId="393"/>
    <tableColumn id="2" xr3:uid="{044D35B7-BD3E-4F60-B78F-1940E91084FE}" name="Factor Table Information" dataDxfId="392"/>
  </tableColumns>
  <tableStyleInfo name="factors_info_tables" showFirstColumn="1"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D717904A-F354-4741-951A-D27DC9C40E48}" name="x_406_template_table_1" displayName="x_406_template_table_1" ref="A6:B21" totalsRowShown="0">
  <autoFilter ref="A6:B21" xr:uid="{C725761B-DC0A-4807-ABBB-1B10DF3821F0}">
    <filterColumn colId="0" hiddenButton="1"/>
    <filterColumn colId="1" hiddenButton="1"/>
  </autoFilter>
  <tableColumns count="2">
    <tableColumn id="1" xr3:uid="{B10DDC6B-4940-45CB-899E-D129B0784A6A}" name="Data Item" dataDxfId="383"/>
    <tableColumn id="2" xr3:uid="{68E59C27-F8CE-4E46-93EA-44490A73AA4D}" name="Factor Table Information" dataDxfId="382"/>
  </tableColumns>
  <tableStyleInfo name="factors_info_tables" showFirstColumn="1"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7E963749-5641-471B-A9BB-47540C549A4D}" name="x_407_template_table_1" displayName="x_407_template_table_1" ref="A6:B21" totalsRowShown="0">
  <autoFilter ref="A6:B21" xr:uid="{C725761B-DC0A-4807-ABBB-1B10DF3821F0}">
    <filterColumn colId="0" hiddenButton="1"/>
    <filterColumn colId="1" hiddenButton="1"/>
  </autoFilter>
  <tableColumns count="2">
    <tableColumn id="1" xr3:uid="{C55B1D2E-3D81-4A4C-93A6-2B5B12E0E7F6}" name="Data Item" dataDxfId="373"/>
    <tableColumn id="2" xr3:uid="{33BFCDE7-4C95-45F8-88EE-FB0EF28CE52A}" name="Factor Table Information" dataDxfId="372"/>
  </tableColumns>
  <tableStyleInfo name="factors_info_tables" showFirstColumn="1"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498368E5-8E78-43E8-A464-4DE7C580CC8F}" name="x_501_template_table_1" displayName="x_501_template_table_1" ref="A6:B21" totalsRowShown="0">
  <autoFilter ref="A6:B21" xr:uid="{C725761B-DC0A-4807-ABBB-1B10DF3821F0}">
    <filterColumn colId="0" hiddenButton="1"/>
    <filterColumn colId="1" hiddenButton="1"/>
  </autoFilter>
  <tableColumns count="2">
    <tableColumn id="1" xr3:uid="{BCDB914C-8735-48E6-B958-9F113B872E44}" name="Data Item" dataDxfId="361"/>
    <tableColumn id="2" xr3:uid="{A8F0A952-6391-4A4C-9F00-1E99CDD569D6}" name="Factor Table Information" dataDxfId="360"/>
  </tableColumns>
  <tableStyleInfo name="factors_info_tables" showFirstColumn="1"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83978778-5E6B-42ED-BED9-71E9480BCD9C}" name="x_502_template_table_1" displayName="x_502_template_table_1" ref="A6:B21" totalsRowShown="0">
  <autoFilter ref="A6:B21" xr:uid="{C725761B-DC0A-4807-ABBB-1B10DF3821F0}">
    <filterColumn colId="0" hiddenButton="1"/>
    <filterColumn colId="1" hiddenButton="1"/>
  </autoFilter>
  <tableColumns count="2">
    <tableColumn id="1" xr3:uid="{47CD617F-ACF1-4EB1-9E5D-EFE7B7057501}" name="Data Item" dataDxfId="349"/>
    <tableColumn id="2" xr3:uid="{2AF2AAEA-79E4-435F-B230-B40B342552E5}" name="Factor Table Information" dataDxfId="348"/>
  </tableColumns>
  <tableStyleInfo name="factors_info_tables" showFirstColumn="1"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603704A2-D9A8-4BCA-96C3-21D2E94881A6}" name="x_503_template_table_1" displayName="x_503_template_table_1" ref="A6:B21" totalsRowShown="0">
  <autoFilter ref="A6:B21" xr:uid="{C725761B-DC0A-4807-ABBB-1B10DF3821F0}">
    <filterColumn colId="0" hiddenButton="1"/>
    <filterColumn colId="1" hiddenButton="1"/>
  </autoFilter>
  <tableColumns count="2">
    <tableColumn id="1" xr3:uid="{2EE97D32-EDB8-4922-B43F-3930A3FB23F8}" name="Data Item" dataDxfId="337"/>
    <tableColumn id="2" xr3:uid="{70E27336-0154-4AD2-B785-156B889E2FA7}" name="Factor Table Information" dataDxfId="336"/>
  </tableColumns>
  <tableStyleInfo name="factors_info_tables" showFirstColumn="1"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E7C00C6F-6DA6-4AC1-976E-B24C14D063F0}" name="x_504_template_table_1" displayName="x_504_template_table_1" ref="A6:B21" totalsRowShown="0">
  <autoFilter ref="A6:B21" xr:uid="{C725761B-DC0A-4807-ABBB-1B10DF3821F0}">
    <filterColumn colId="0" hiddenButton="1"/>
    <filterColumn colId="1" hiddenButton="1"/>
  </autoFilter>
  <tableColumns count="2">
    <tableColumn id="1" xr3:uid="{905E49A5-42DC-4197-86FD-188030510A49}" name="Data Item" dataDxfId="325"/>
    <tableColumn id="2" xr3:uid="{2BC2DB2C-ADB9-46B6-8A83-4BD127131410}" name="Factor Table Information" dataDxfId="324"/>
  </tableColumns>
  <tableStyleInfo name="factors_info_tables" showFirstColumn="1"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84AD3D0C-BA04-4C15-A472-871E6ACCE1E3}" name="x_505_template_table_1" displayName="x_505_template_table_1" ref="A6:B21" totalsRowShown="0">
  <autoFilter ref="A6:B21" xr:uid="{C725761B-DC0A-4807-ABBB-1B10DF3821F0}">
    <filterColumn colId="0" hiddenButton="1"/>
    <filterColumn colId="1" hiddenButton="1"/>
  </autoFilter>
  <tableColumns count="2">
    <tableColumn id="1" xr3:uid="{B8AAEEB5-2800-4C62-AFA6-A084894483CF}" name="Data Item" dataDxfId="309"/>
    <tableColumn id="2" xr3:uid="{0DAEBDD2-B9D2-45F7-B651-B214AE10BDAA}" name="Factor Table Information" dataDxfId="308"/>
  </tableColumns>
  <tableStyleInfo name="factors_info_tables" showFirstColumn="1"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9373D44C-C533-434E-9F4B-57A153D8A2C4}" name="x_506_template_table_1" displayName="x_506_template_table_1" ref="A6:B21" totalsRowShown="0">
  <autoFilter ref="A6:B21" xr:uid="{C725761B-DC0A-4807-ABBB-1B10DF3821F0}">
    <filterColumn colId="0" hiddenButton="1"/>
    <filterColumn colId="1" hiddenButton="1"/>
  </autoFilter>
  <tableColumns count="2">
    <tableColumn id="1" xr3:uid="{05C9C9C9-48C2-4D4F-AD3B-283A75A166DA}" name="Data Item" dataDxfId="293"/>
    <tableColumn id="2" xr3:uid="{99A1BAB5-0A76-42AB-BB43-873C17FE6014}" name="Factor Table Information" dataDxfId="292"/>
  </tableColumns>
  <tableStyleInfo name="factors_info_tables" showFirstColumn="1"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7BE1C1F6-E650-44DC-86B1-DB6FD5B1993C}" name="x_507_template_table_1" displayName="x_507_template_table_1" ref="A6:B21" totalsRowShown="0">
  <autoFilter ref="A6:B21" xr:uid="{C725761B-DC0A-4807-ABBB-1B10DF3821F0}">
    <filterColumn colId="0" hiddenButton="1"/>
    <filterColumn colId="1" hiddenButton="1"/>
  </autoFilter>
  <tableColumns count="2">
    <tableColumn id="1" xr3:uid="{0C26E3DA-FA23-4423-8E46-93C4CECCA97A}" name="Data Item" dataDxfId="277"/>
    <tableColumn id="2" xr3:uid="{864E4B41-2090-4C1B-B7E6-BBF9375BA681}" name="Factor Table Information" dataDxfId="276"/>
  </tableColumns>
  <tableStyleInfo name="factors_info_tables"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C159FDE-6ECB-4D25-8437-ADBC0A851BD3}" name="x_205_template_table_1" displayName="x_205_template_table_1" ref="A6:B21" totalsRowShown="0">
  <autoFilter ref="A6:B21" xr:uid="{C725761B-DC0A-4807-ABBB-1B10DF3821F0}">
    <filterColumn colId="0" hiddenButton="1"/>
    <filterColumn colId="1" hiddenButton="1"/>
  </autoFilter>
  <tableColumns count="2">
    <tableColumn id="1" xr3:uid="{EAC5D439-267F-48A1-BB6F-17CE8339C11E}" name="Data Item" dataDxfId="1123"/>
    <tableColumn id="2" xr3:uid="{C4660B7B-1119-48DD-AE06-C47800F96231}" name="Factor Table Information" dataDxfId="1122"/>
  </tableColumns>
  <tableStyleInfo name="factors_info_tables" showFirstColumn="1"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AE61FFDC-06AB-43E3-AAB2-DAE91FE587BE}" name="x_507_template_table_187" displayName="x_507_template_table_187" ref="A6:B21" totalsRowShown="0">
  <autoFilter ref="A6:B21" xr:uid="{C725761B-DC0A-4807-ABBB-1B10DF3821F0}">
    <filterColumn colId="0" hiddenButton="1"/>
    <filterColumn colId="1" hiddenButton="1"/>
  </autoFilter>
  <tableColumns count="2">
    <tableColumn id="1" xr3:uid="{C6C4CFCA-40E2-4895-A962-495B5F478903}" name="Data Item" dataDxfId="267"/>
    <tableColumn id="2" xr3:uid="{0A04B9E5-8836-4CE9-B1B9-EF3B473950B4}" name="Factor Table Information" dataDxfId="266"/>
  </tableColumns>
  <tableStyleInfo name="factors_info_tables" showFirstColumn="1"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A059BAC5-00D7-4E43-B47C-AD73B3AD21EC}" name="x_601_template_table_1" displayName="x_601_template_table_1" ref="A6:B21" totalsRowShown="0">
  <autoFilter ref="A6:B21" xr:uid="{C725761B-DC0A-4807-ABBB-1B10DF3821F0}">
    <filterColumn colId="0" hiddenButton="1"/>
    <filterColumn colId="1" hiddenButton="1"/>
  </autoFilter>
  <tableColumns count="2">
    <tableColumn id="1" xr3:uid="{89B69744-FA42-4F7F-9871-F99E519032F6}" name="Data Item" dataDxfId="257"/>
    <tableColumn id="2" xr3:uid="{CF4FFA0D-15F6-41E4-BE92-35F6E18D3985}" name="Factor Table Information" dataDxfId="256"/>
  </tableColumns>
  <tableStyleInfo name="factors_info_tables" showFirstColumn="1"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58D8F672-FC32-4963-B3A3-D97D799D8A91}" name="x_602_template_table_1" displayName="x_602_template_table_1" ref="A6:B21" totalsRowShown="0">
  <autoFilter ref="A6:B21" xr:uid="{C725761B-DC0A-4807-ABBB-1B10DF3821F0}">
    <filterColumn colId="0" hiddenButton="1"/>
    <filterColumn colId="1" hiddenButton="1"/>
  </autoFilter>
  <tableColumns count="2">
    <tableColumn id="1" xr3:uid="{D6F0C603-8852-441D-AC2D-73C0CE09EE91}" name="Data Item" dataDxfId="247"/>
    <tableColumn id="2" xr3:uid="{5E8D206C-8EFA-4F05-85BA-0423C3E9F0A8}" name="Factor Table Information" dataDxfId="246"/>
  </tableColumns>
  <tableStyleInfo name="factors_info_tables" showFirstColumn="1"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C4C367E7-724D-49A4-A2C5-7955D0B9B88A}" name="x_603_template_table_1" displayName="x_603_template_table_1" ref="A6:B21" totalsRowShown="0">
  <autoFilter ref="A6:B21" xr:uid="{C725761B-DC0A-4807-ABBB-1B10DF3821F0}">
    <filterColumn colId="0" hiddenButton="1"/>
    <filterColumn colId="1" hiddenButton="1"/>
  </autoFilter>
  <tableColumns count="2">
    <tableColumn id="1" xr3:uid="{A6CCE305-4917-4BF4-A6DE-08509B47DFBC}" name="Data Item" dataDxfId="237"/>
    <tableColumn id="2" xr3:uid="{2C2998AD-078A-4453-971A-E1E7539F5877}" name="Factor Table Information" dataDxfId="236"/>
  </tableColumns>
  <tableStyleInfo name="factors_info_tables" showFirstColumn="1"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4783B6B0-6390-4D51-AD33-4166F953FD4F}" name="x_604_template_table_1" displayName="x_604_template_table_1" ref="A6:B21" totalsRowShown="0">
  <autoFilter ref="A6:B21" xr:uid="{C725761B-DC0A-4807-ABBB-1B10DF3821F0}">
    <filterColumn colId="0" hiddenButton="1"/>
    <filterColumn colId="1" hiddenButton="1"/>
  </autoFilter>
  <tableColumns count="2">
    <tableColumn id="1" xr3:uid="{DB6EE957-12D6-4813-B205-10C3DABFE260}" name="Data Item" dataDxfId="227"/>
    <tableColumn id="2" xr3:uid="{E51B2E8B-F026-4973-9205-4FDDE07F81F1}" name="Factor Table Information" dataDxfId="226"/>
  </tableColumns>
  <tableStyleInfo name="factors_info_tables" showFirstColumn="1"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35060328-E899-47D9-BBBA-798E540C59BB}" name="x_605_template_table_1" displayName="x_605_template_table_1" ref="A6:B21" totalsRowShown="0">
  <autoFilter ref="A6:B21" xr:uid="{C725761B-DC0A-4807-ABBB-1B10DF3821F0}">
    <filterColumn colId="0" hiddenButton="1"/>
    <filterColumn colId="1" hiddenButton="1"/>
  </autoFilter>
  <tableColumns count="2">
    <tableColumn id="1" xr3:uid="{90426375-95C2-4DEF-BED3-11DA55880CDA}" name="Data Item" dataDxfId="217"/>
    <tableColumn id="2" xr3:uid="{8E919254-7583-42C0-BEEE-E313C65D1624}" name="Factor Table Information" dataDxfId="216"/>
  </tableColumns>
  <tableStyleInfo name="factors_info_tables" showFirstColumn="1"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E40E08CF-AAA2-4369-BF68-4F3CF450FA77}" name="x_606_template_table_1" displayName="x_606_template_table_1" ref="A6:B21" totalsRowShown="0">
  <autoFilter ref="A6:B21" xr:uid="{C725761B-DC0A-4807-ABBB-1B10DF3821F0}">
    <filterColumn colId="0" hiddenButton="1"/>
    <filterColumn colId="1" hiddenButton="1"/>
  </autoFilter>
  <tableColumns count="2">
    <tableColumn id="1" xr3:uid="{10031F35-4CB2-4FA1-9B98-0BE298107307}" name="Data Item" dataDxfId="207"/>
    <tableColumn id="2" xr3:uid="{4C9B254A-D12F-4673-AD45-CEC7DCE4A10D}" name="Factor Table Information" dataDxfId="206"/>
  </tableColumns>
  <tableStyleInfo name="factors_info_tables" showFirstColumn="1"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1A099CC-2F28-44F2-B5DC-16EAA7448718}" name="x_607_template_table_1" displayName="x_607_template_table_1" ref="A6:B21" totalsRowShown="0">
  <autoFilter ref="A6:B21" xr:uid="{C725761B-DC0A-4807-ABBB-1B10DF3821F0}">
    <filterColumn colId="0" hiddenButton="1"/>
    <filterColumn colId="1" hiddenButton="1"/>
  </autoFilter>
  <tableColumns count="2">
    <tableColumn id="1" xr3:uid="{D07376FE-AA03-4A3E-A663-E26327F83ABF}" name="Data Item" dataDxfId="197"/>
    <tableColumn id="2" xr3:uid="{E11AED1C-DC59-4D3B-816D-75975B44E5AF}" name="Factor Table Information" dataDxfId="196"/>
  </tableColumns>
  <tableStyleInfo name="factors_info_tables" showFirstColumn="1"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1CE140F1-F7DA-4061-9ED0-539EB1E8A9D0}" name="x_608_template_table_1" displayName="x_608_template_table_1" ref="A6:B21" totalsRowShown="0">
  <autoFilter ref="A6:B21" xr:uid="{C725761B-DC0A-4807-ABBB-1B10DF3821F0}">
    <filterColumn colId="0" hiddenButton="1"/>
    <filterColumn colId="1" hiddenButton="1"/>
  </autoFilter>
  <tableColumns count="2">
    <tableColumn id="1" xr3:uid="{5BDB1987-A0B5-4B53-811D-B9375E544AF7}" name="Data Item" dataDxfId="187"/>
    <tableColumn id="2" xr3:uid="{9F3E610C-5E16-4DDB-A8B4-8479408EADF0}" name="Factor Table Information" dataDxfId="186"/>
  </tableColumns>
  <tableStyleInfo name="factors_info_tables" showFirstColumn="1"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EE45F3AB-3742-48F3-87BF-1AF71BF2D935}" name="x_606_template_table_1111" displayName="x_606_template_table_1111" ref="A6:B21" totalsRowShown="0">
  <tableColumns count="2">
    <tableColumn id="1" xr3:uid="{6627A3FD-3D85-4F35-B473-804A0AF972C4}" name="Data Item" dataDxfId="181"/>
    <tableColumn id="2" xr3:uid="{EA0CC64D-BF19-4229-AB63-D6D4E66EE7FC}" name="Factor Table Information" dataDxfId="180"/>
  </tableColumns>
  <tableStyleInfo name="factors_info_tables"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0A46425-5596-4852-B85E-4F1A06513CB0}" name="x_205C_template_table_1" displayName="x_205C_template_table_1" ref="A6:B21" totalsRowShown="0">
  <autoFilter ref="A6:B21" xr:uid="{C725761B-DC0A-4807-ABBB-1B10DF3821F0}">
    <filterColumn colId="0" hiddenButton="1"/>
    <filterColumn colId="1" hiddenButton="1"/>
  </autoFilter>
  <tableColumns count="2">
    <tableColumn id="1" xr3:uid="{877D293E-ED10-4541-A385-63425D6F764C}" name="Data Item" dataDxfId="1113"/>
    <tableColumn id="2" xr3:uid="{5C8662CD-A01B-4ECF-9F44-F351632D83DE}" name="Factor Table Information" dataDxfId="1112"/>
  </tableColumns>
  <tableStyleInfo name="factors_info_tables" showFirstColumn="1"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BB54FC3A-A892-4E04-A254-1BFD724D67EF}" name="x_606_template_table_1111113" displayName="x_606_template_table_1111113" ref="A6:B21" totalsRowShown="0">
  <tableColumns count="2">
    <tableColumn id="1" xr3:uid="{0EFFF108-F4F9-4644-A205-A3C70AF80E94}" name="Data Item" dataDxfId="175"/>
    <tableColumn id="2" xr3:uid="{23B7ED15-F3C4-4664-9BBA-64CBE20FCF86}" name="Factor Table Information" dataDxfId="174"/>
  </tableColumns>
  <tableStyleInfo name="factors_info_tables" showFirstColumn="1"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C9E8F32D-BBA7-4BC9-8213-9ABE159C7D1B}" name="x_611_template_table_1" displayName="x_611_template_table_1" ref="A6:B21" totalsRowShown="0">
  <autoFilter ref="A6:B21" xr:uid="{C725761B-DC0A-4807-ABBB-1B10DF3821F0}">
    <filterColumn colId="0" hiddenButton="1"/>
    <filterColumn colId="1" hiddenButton="1"/>
  </autoFilter>
  <tableColumns count="2">
    <tableColumn id="1" xr3:uid="{CD0E3EF3-6C9D-4F0A-B3B9-6D10CB890F29}" name="Data Item" dataDxfId="169"/>
    <tableColumn id="2" xr3:uid="{9A655704-235C-456C-8E48-BB3AA1FB7A7B}" name="Factor Table Information" dataDxfId="168"/>
  </tableColumns>
  <tableStyleInfo name="factors_info_tables" showFirstColumn="1"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3C435E70-87C1-4AA5-8E13-C828ED64649F}" name="x_611_template_table_1114" displayName="x_611_template_table_1114" ref="A6:B21" totalsRowShown="0">
  <tableColumns count="2">
    <tableColumn id="1" xr3:uid="{9E25F14B-64C0-491C-A57D-5EFB1E12C559}" name="Data Item" dataDxfId="163"/>
    <tableColumn id="2" xr3:uid="{A969D618-E50A-446B-978D-4C8A3774FD16}" name="Factor Table Information" dataDxfId="162"/>
  </tableColumns>
  <tableStyleInfo name="factors_info_tables" showFirstColumn="1"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C32FC247-F021-41F9-B75E-BBBC4804E3D4}" name="x_613_template_table_1" displayName="x_613_template_table_1" ref="A6:B21" totalsRowShown="0">
  <autoFilter ref="A6:B21" xr:uid="{C725761B-DC0A-4807-ABBB-1B10DF3821F0}">
    <filterColumn colId="0" hiddenButton="1"/>
    <filterColumn colId="1" hiddenButton="1"/>
  </autoFilter>
  <tableColumns count="2">
    <tableColumn id="1" xr3:uid="{F9F310ED-B136-4FBB-BAE1-90637DA72E32}" name="Data Item" dataDxfId="157"/>
    <tableColumn id="2" xr3:uid="{AB8FCA19-C447-4406-990B-608DD4247DF6}" name="Factor Table Information" dataDxfId="156"/>
  </tableColumns>
  <tableStyleInfo name="factors_info_tables" showFirstColumn="1"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D6202047-0F70-47B9-A162-F74E8DDCD499}" name="x_613_template_table_1115" displayName="x_613_template_table_1115" ref="A6:B21" totalsRowShown="0">
  <tableColumns count="2">
    <tableColumn id="1" xr3:uid="{4117F7E0-B2E1-4C7C-B9E4-FD14E61EE1B0}" name="Data Item" dataDxfId="151"/>
    <tableColumn id="2" xr3:uid="{48F22CD3-99EA-4A58-A16D-396EDF4770BA}" name="Factor Table Information" dataDxfId="150"/>
  </tableColumns>
  <tableStyleInfo name="factors_info_tables" showFirstColumn="1"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7BC80359-62F0-41C8-9599-9DF1CC288772}" name="x_615_template_table_1" displayName="x_615_template_table_1" ref="A6:B21" totalsRowShown="0">
  <autoFilter ref="A6:B21" xr:uid="{C725761B-DC0A-4807-ABBB-1B10DF3821F0}">
    <filterColumn colId="0" hiddenButton="1"/>
    <filterColumn colId="1" hiddenButton="1"/>
  </autoFilter>
  <tableColumns count="2">
    <tableColumn id="1" xr3:uid="{0A5ABD32-414B-4307-BA70-586E20C110D1}" name="Data Item" dataDxfId="141"/>
    <tableColumn id="2" xr3:uid="{04D3340C-98B1-42E8-8E9E-98E0E23DAD46}" name="Factor Table Information" dataDxfId="140"/>
  </tableColumns>
  <tableStyleInfo name="factors_info_tables" showFirstColumn="1"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9C548302-E984-4B70-929F-7CB8564FBD3D}" name="x_616_template_table_1" displayName="x_616_template_table_1" ref="A6:B21" totalsRowShown="0">
  <autoFilter ref="A6:B21" xr:uid="{C725761B-DC0A-4807-ABBB-1B10DF3821F0}">
    <filterColumn colId="0" hiddenButton="1"/>
    <filterColumn colId="1" hiddenButton="1"/>
  </autoFilter>
  <tableColumns count="2">
    <tableColumn id="1" xr3:uid="{F51FBEB9-C601-4674-A2E6-CB46A9162554}" name="Data Item" dataDxfId="131"/>
    <tableColumn id="2" xr3:uid="{B8CDA31A-DC04-4587-A170-1DFBECD195BC}" name="Factor Table Information" dataDxfId="130"/>
  </tableColumns>
  <tableStyleInfo name="factors_info_tables" showFirstColumn="1"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3657005D-8221-49CA-8450-F033BD343BBF}" name="x_617_template_table_1" displayName="x_617_template_table_1" ref="A6:B21" totalsRowShown="0">
  <autoFilter ref="A6:B21" xr:uid="{C725761B-DC0A-4807-ABBB-1B10DF3821F0}">
    <filterColumn colId="0" hiddenButton="1"/>
    <filterColumn colId="1" hiddenButton="1"/>
  </autoFilter>
  <tableColumns count="2">
    <tableColumn id="1" xr3:uid="{AFF1BB72-9E97-4352-A1C2-104337972B6C}" name="Data Item" dataDxfId="121"/>
    <tableColumn id="2" xr3:uid="{4669323D-067D-4DED-8A90-E7CDFF09772C}" name="Factor Table Information" dataDxfId="120"/>
  </tableColumns>
  <tableStyleInfo name="factors_info_tables" showFirstColumn="1"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2D10573-C0AC-41F4-A472-DFBCCDC79E3C}" name="x_618_template_table_1" displayName="x_618_template_table_1" ref="A6:B21" totalsRowShown="0">
  <autoFilter ref="A6:B21" xr:uid="{C725761B-DC0A-4807-ABBB-1B10DF3821F0}">
    <filterColumn colId="0" hiddenButton="1"/>
    <filterColumn colId="1" hiddenButton="1"/>
  </autoFilter>
  <tableColumns count="2">
    <tableColumn id="1" xr3:uid="{DC3E3870-3CA6-4D6B-9909-CCDD85F63C4E}" name="Data Item" dataDxfId="111"/>
    <tableColumn id="2" xr3:uid="{4B9AE468-92D4-4918-88C5-E40144DBF923}" name="Factor Table Information" dataDxfId="110"/>
  </tableColumns>
  <tableStyleInfo name="factors_info_tables" showFirstColumn="1"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9A9C0467-8071-46B5-9560-4E179BF8E2F1}" name="x_619_template_table_1" displayName="x_619_template_table_1" ref="A6:B21" totalsRowShown="0">
  <autoFilter ref="A6:B21" xr:uid="{C725761B-DC0A-4807-ABBB-1B10DF3821F0}">
    <filterColumn colId="0" hiddenButton="1"/>
    <filterColumn colId="1" hiddenButton="1"/>
  </autoFilter>
  <tableColumns count="2">
    <tableColumn id="1" xr3:uid="{47234577-BDB2-435C-833A-8BB02AE10AEB}" name="Data Item" dataDxfId="101"/>
    <tableColumn id="2" xr3:uid="{B7A73BEB-0A07-41BB-ABF7-26735C38F1F8}" name="Factor Table Information" dataDxfId="100"/>
  </tableColumns>
  <tableStyleInfo name="factors_info_tables" showFirstColumn="1" showLastColumn="0" showRowStripes="1" showColumnStripes="0"/>
</table>
</file>

<file path=xl/theme/theme1.xml><?xml version="1.0" encoding="utf-8"?>
<a:theme xmlns:a="http://schemas.openxmlformats.org/drawingml/2006/main" name="Accessible_21">
  <a:themeElements>
    <a:clrScheme name="GAD_theme25">
      <a:dk1>
        <a:srgbClr val="B85FB1"/>
      </a:dk1>
      <a:lt1>
        <a:srgbClr val="44163E"/>
      </a:lt1>
      <a:dk2>
        <a:srgbClr val="3E8989"/>
      </a:dk2>
      <a:lt2>
        <a:srgbClr val="50E28D"/>
      </a:lt2>
      <a:accent1>
        <a:srgbClr val="F1BE46"/>
      </a:accent1>
      <a:accent2>
        <a:srgbClr val="DD852C"/>
      </a:accent2>
      <a:accent3>
        <a:srgbClr val="E54A72"/>
      </a:accent3>
      <a:accent4>
        <a:srgbClr val="2E5266"/>
      </a:accent4>
      <a:accent5>
        <a:srgbClr val="42A1DB"/>
      </a:accent5>
      <a:accent6>
        <a:srgbClr val="8F8E8F"/>
      </a:accent6>
      <a:hlink>
        <a:srgbClr val="6B9F25"/>
      </a:hlink>
      <a:folHlink>
        <a:srgbClr val="B26B0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GAD" id="{FA26CC94-9AB8-43CF-9208-DAD2EEF8E84B}" vid="{AD10AD8E-362D-4DD0-B12A-007E9058863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00.xml.rels><?xml version="1.0" encoding="UTF-8" standalone="yes"?>
<Relationships xmlns="http://schemas.openxmlformats.org/package/2006/relationships"><Relationship Id="rId1" Type="http://schemas.openxmlformats.org/officeDocument/2006/relationships/table" Target="../tables/table97.xml"/></Relationships>
</file>

<file path=xl/worksheets/_rels/sheet101.xml.rels><?xml version="1.0" encoding="UTF-8" standalone="yes"?>
<Relationships xmlns="http://schemas.openxmlformats.org/package/2006/relationships"><Relationship Id="rId1" Type="http://schemas.openxmlformats.org/officeDocument/2006/relationships/table" Target="../tables/table98.xml"/></Relationships>
</file>

<file path=xl/worksheets/_rels/sheet102.xml.rels><?xml version="1.0" encoding="UTF-8" standalone="yes"?>
<Relationships xmlns="http://schemas.openxmlformats.org/package/2006/relationships"><Relationship Id="rId1" Type="http://schemas.openxmlformats.org/officeDocument/2006/relationships/table" Target="../tables/table99.xml"/></Relationships>
</file>

<file path=xl/worksheets/_rels/sheet103.xml.rels><?xml version="1.0" encoding="UTF-8" standalone="yes"?>
<Relationships xmlns="http://schemas.openxmlformats.org/package/2006/relationships"><Relationship Id="rId1" Type="http://schemas.openxmlformats.org/officeDocument/2006/relationships/table" Target="../tables/table100.xml"/></Relationships>
</file>

<file path=xl/worksheets/_rels/sheet104.xml.rels><?xml version="1.0" encoding="UTF-8" standalone="yes"?>
<Relationships xmlns="http://schemas.openxmlformats.org/package/2006/relationships"><Relationship Id="rId1" Type="http://schemas.openxmlformats.org/officeDocument/2006/relationships/table" Target="../tables/table101.xml"/></Relationships>
</file>

<file path=xl/worksheets/_rels/sheet105.xml.rels><?xml version="1.0" encoding="UTF-8" standalone="yes"?>
<Relationships xmlns="http://schemas.openxmlformats.org/package/2006/relationships"><Relationship Id="rId1" Type="http://schemas.openxmlformats.org/officeDocument/2006/relationships/table" Target="../tables/table102.xml"/></Relationships>
</file>

<file path=xl/worksheets/_rels/sheet106.xml.rels><?xml version="1.0" encoding="UTF-8" standalone="yes"?>
<Relationships xmlns="http://schemas.openxmlformats.org/package/2006/relationships"><Relationship Id="rId1" Type="http://schemas.openxmlformats.org/officeDocument/2006/relationships/table" Target="../tables/table103.xml"/></Relationships>
</file>

<file path=xl/worksheets/_rels/sheet107.xml.rels><?xml version="1.0" encoding="UTF-8" standalone="yes"?>
<Relationships xmlns="http://schemas.openxmlformats.org/package/2006/relationships"><Relationship Id="rId1" Type="http://schemas.openxmlformats.org/officeDocument/2006/relationships/table" Target="../tables/table104.xml"/></Relationships>
</file>

<file path=xl/worksheets/_rels/sheet108.xml.rels><?xml version="1.0" encoding="UTF-8" standalone="yes"?>
<Relationships xmlns="http://schemas.openxmlformats.org/package/2006/relationships"><Relationship Id="rId1" Type="http://schemas.openxmlformats.org/officeDocument/2006/relationships/table" Target="../tables/table105.xml"/></Relationships>
</file>

<file path=xl/worksheets/_rels/sheet109.xml.rels><?xml version="1.0" encoding="UTF-8" standalone="yes"?>
<Relationships xmlns="http://schemas.openxmlformats.org/package/2006/relationships"><Relationship Id="rId1" Type="http://schemas.openxmlformats.org/officeDocument/2006/relationships/table" Target="../tables/table106.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0.xml.rels><?xml version="1.0" encoding="UTF-8" standalone="yes"?>
<Relationships xmlns="http://schemas.openxmlformats.org/package/2006/relationships"><Relationship Id="rId1" Type="http://schemas.openxmlformats.org/officeDocument/2006/relationships/table" Target="../tables/table107.xml"/></Relationships>
</file>

<file path=xl/worksheets/_rels/sheet111.xml.rels><?xml version="1.0" encoding="UTF-8" standalone="yes"?>
<Relationships xmlns="http://schemas.openxmlformats.org/package/2006/relationships"><Relationship Id="rId1" Type="http://schemas.openxmlformats.org/officeDocument/2006/relationships/table" Target="../tables/table108.xml"/></Relationships>
</file>

<file path=xl/worksheets/_rels/sheet112.xml.rels><?xml version="1.0" encoding="UTF-8" standalone="yes"?>
<Relationships xmlns="http://schemas.openxmlformats.org/package/2006/relationships"><Relationship Id="rId1" Type="http://schemas.openxmlformats.org/officeDocument/2006/relationships/table" Target="../tables/table109.xml"/></Relationships>
</file>

<file path=xl/worksheets/_rels/sheet113.xml.rels><?xml version="1.0" encoding="UTF-8" standalone="yes"?>
<Relationships xmlns="http://schemas.openxmlformats.org/package/2006/relationships"><Relationship Id="rId1" Type="http://schemas.openxmlformats.org/officeDocument/2006/relationships/table" Target="../tables/table1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68.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0.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71.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73.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74.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75.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76.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77.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78.xml.rels><?xml version="1.0" encoding="UTF-8" standalone="yes"?>
<Relationships xmlns="http://schemas.openxmlformats.org/package/2006/relationships"><Relationship Id="rId1" Type="http://schemas.openxmlformats.org/officeDocument/2006/relationships/table" Target="../tables/table75.xml"/></Relationships>
</file>

<file path=xl/worksheets/_rels/sheet79.xml.rels><?xml version="1.0" encoding="UTF-8" standalone="yes"?>
<Relationships xmlns="http://schemas.openxmlformats.org/package/2006/relationships"><Relationship Id="rId1" Type="http://schemas.openxmlformats.org/officeDocument/2006/relationships/table" Target="../tables/table7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0.xml.rels><?xml version="1.0" encoding="UTF-8" standalone="yes"?>
<Relationships xmlns="http://schemas.openxmlformats.org/package/2006/relationships"><Relationship Id="rId1" Type="http://schemas.openxmlformats.org/officeDocument/2006/relationships/table" Target="../tables/table77.xml"/></Relationships>
</file>

<file path=xl/worksheets/_rels/sheet81.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82.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83.xml.rels><?xml version="1.0" encoding="UTF-8" standalone="yes"?>
<Relationships xmlns="http://schemas.openxmlformats.org/package/2006/relationships"><Relationship Id="rId1" Type="http://schemas.openxmlformats.org/officeDocument/2006/relationships/table" Target="../tables/table80.xml"/></Relationships>
</file>

<file path=xl/worksheets/_rels/sheet84.xml.rels><?xml version="1.0" encoding="UTF-8" standalone="yes"?>
<Relationships xmlns="http://schemas.openxmlformats.org/package/2006/relationships"><Relationship Id="rId1" Type="http://schemas.openxmlformats.org/officeDocument/2006/relationships/table" Target="../tables/table81.xml"/></Relationships>
</file>

<file path=xl/worksheets/_rels/sheet85.xml.rels><?xml version="1.0" encoding="UTF-8" standalone="yes"?>
<Relationships xmlns="http://schemas.openxmlformats.org/package/2006/relationships"><Relationship Id="rId1" Type="http://schemas.openxmlformats.org/officeDocument/2006/relationships/table" Target="../tables/table82.xml"/></Relationships>
</file>

<file path=xl/worksheets/_rels/sheet86.xml.rels><?xml version="1.0" encoding="UTF-8" standalone="yes"?>
<Relationships xmlns="http://schemas.openxmlformats.org/package/2006/relationships"><Relationship Id="rId1" Type="http://schemas.openxmlformats.org/officeDocument/2006/relationships/table" Target="../tables/table83.xml"/></Relationships>
</file>

<file path=xl/worksheets/_rels/sheet87.xml.rels><?xml version="1.0" encoding="UTF-8" standalone="yes"?>
<Relationships xmlns="http://schemas.openxmlformats.org/package/2006/relationships"><Relationship Id="rId1" Type="http://schemas.openxmlformats.org/officeDocument/2006/relationships/table" Target="../tables/table84.xml"/></Relationships>
</file>

<file path=xl/worksheets/_rels/sheet88.xml.rels><?xml version="1.0" encoding="UTF-8" standalone="yes"?>
<Relationships xmlns="http://schemas.openxmlformats.org/package/2006/relationships"><Relationship Id="rId1" Type="http://schemas.openxmlformats.org/officeDocument/2006/relationships/table" Target="../tables/table85.xml"/></Relationships>
</file>

<file path=xl/worksheets/_rels/sheet89.xml.rels><?xml version="1.0" encoding="UTF-8" standalone="yes"?>
<Relationships xmlns="http://schemas.openxmlformats.org/package/2006/relationships"><Relationship Id="rId1" Type="http://schemas.openxmlformats.org/officeDocument/2006/relationships/table" Target="../tables/table8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0.xml.rels><?xml version="1.0" encoding="UTF-8" standalone="yes"?>
<Relationships xmlns="http://schemas.openxmlformats.org/package/2006/relationships"><Relationship Id="rId1" Type="http://schemas.openxmlformats.org/officeDocument/2006/relationships/table" Target="../tables/table87.xml"/></Relationships>
</file>

<file path=xl/worksheets/_rels/sheet91.xml.rels><?xml version="1.0" encoding="UTF-8" standalone="yes"?>
<Relationships xmlns="http://schemas.openxmlformats.org/package/2006/relationships"><Relationship Id="rId1" Type="http://schemas.openxmlformats.org/officeDocument/2006/relationships/table" Target="../tables/table88.xml"/></Relationships>
</file>

<file path=xl/worksheets/_rels/sheet92.xml.rels><?xml version="1.0" encoding="UTF-8" standalone="yes"?>
<Relationships xmlns="http://schemas.openxmlformats.org/package/2006/relationships"><Relationship Id="rId1" Type="http://schemas.openxmlformats.org/officeDocument/2006/relationships/table" Target="../tables/table89.xml"/></Relationships>
</file>

<file path=xl/worksheets/_rels/sheet93.xml.rels><?xml version="1.0" encoding="UTF-8" standalone="yes"?>
<Relationships xmlns="http://schemas.openxmlformats.org/package/2006/relationships"><Relationship Id="rId1" Type="http://schemas.openxmlformats.org/officeDocument/2006/relationships/table" Target="../tables/table90.xml"/></Relationships>
</file>

<file path=xl/worksheets/_rels/sheet94.xml.rels><?xml version="1.0" encoding="UTF-8" standalone="yes"?>
<Relationships xmlns="http://schemas.openxmlformats.org/package/2006/relationships"><Relationship Id="rId1" Type="http://schemas.openxmlformats.org/officeDocument/2006/relationships/table" Target="../tables/table91.xml"/></Relationships>
</file>

<file path=xl/worksheets/_rels/sheet95.xml.rels><?xml version="1.0" encoding="UTF-8" standalone="yes"?>
<Relationships xmlns="http://schemas.openxmlformats.org/package/2006/relationships"><Relationship Id="rId1" Type="http://schemas.openxmlformats.org/officeDocument/2006/relationships/table" Target="../tables/table92.xml"/></Relationships>
</file>

<file path=xl/worksheets/_rels/sheet96.xml.rels><?xml version="1.0" encoding="UTF-8" standalone="yes"?>
<Relationships xmlns="http://schemas.openxmlformats.org/package/2006/relationships"><Relationship Id="rId1" Type="http://schemas.openxmlformats.org/officeDocument/2006/relationships/table" Target="../tables/table93.xml"/></Relationships>
</file>

<file path=xl/worksheets/_rels/sheet97.xml.rels><?xml version="1.0" encoding="UTF-8" standalone="yes"?>
<Relationships xmlns="http://schemas.openxmlformats.org/package/2006/relationships"><Relationship Id="rId1" Type="http://schemas.openxmlformats.org/officeDocument/2006/relationships/table" Target="../tables/table94.xml"/></Relationships>
</file>

<file path=xl/worksheets/_rels/sheet98.xml.rels><?xml version="1.0" encoding="UTF-8" standalone="yes"?>
<Relationships xmlns="http://schemas.openxmlformats.org/package/2006/relationships"><Relationship Id="rId1" Type="http://schemas.openxmlformats.org/officeDocument/2006/relationships/table" Target="../tables/table95.xml"/></Relationships>
</file>

<file path=xl/worksheets/_rels/sheet99.xml.rels><?xml version="1.0" encoding="UTF-8" standalone="yes"?>
<Relationships xmlns="http://schemas.openxmlformats.org/package/2006/relationships"><Relationship Id="rId1" Type="http://schemas.openxmlformats.org/officeDocument/2006/relationships/table" Target="../tables/table9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76E9B-4D5E-427B-971B-6F10C719760C}">
  <sheetPr codeName="Sheet5">
    <tabColor theme="2" tint="0.59999389629810485"/>
  </sheetPr>
  <dimension ref="A1:B20"/>
  <sheetViews>
    <sheetView showGridLines="0" showRowColHeaders="0" zoomScaleNormal="100" workbookViewId="0">
      <pane xSplit="1" ySplit="8" topLeftCell="B9" activePane="bottomRight" state="frozen"/>
      <selection pane="topRight" activeCell="B1" sqref="B1"/>
      <selection pane="bottomLeft" activeCell="A12" sqref="A12"/>
      <selection pane="bottomRight" activeCell="B6" sqref="B6"/>
    </sheetView>
  </sheetViews>
  <sheetFormatPr defaultColWidth="9.140625" defaultRowHeight="15" x14ac:dyDescent="0.2"/>
  <cols>
    <col min="1" max="1" width="24.5703125" style="12" customWidth="1"/>
    <col min="2" max="2" width="120.5703125" style="4" customWidth="1"/>
    <col min="3" max="16384" width="9.140625" style="1"/>
  </cols>
  <sheetData>
    <row r="1" spans="1:2" ht="20.25" x14ac:dyDescent="0.3">
      <c r="A1" s="11" t="s">
        <v>0</v>
      </c>
    </row>
    <row r="2" spans="1:2" ht="15.75" x14ac:dyDescent="0.25">
      <c r="A2" s="13" t="s">
        <v>1</v>
      </c>
      <c r="B2" s="5" t="str">
        <f>scheme_abbr &amp; " - Consolidated Factor Spreadsheet"</f>
        <v>Police_NI - Consolidated Factor Spreadsheet</v>
      </c>
    </row>
    <row r="3" spans="1:2" ht="15.75" x14ac:dyDescent="0.25">
      <c r="A3" s="13" t="s">
        <v>2</v>
      </c>
      <c r="B3" s="5" t="s">
        <v>3</v>
      </c>
    </row>
    <row r="6" spans="1:2" ht="15.75" x14ac:dyDescent="0.25">
      <c r="A6" s="13" t="s">
        <v>4</v>
      </c>
      <c r="B6" s="4" t="str">
        <f>"This spreadsheet contains the full suite of factors that are in force for the " &amp; scheme_name &amp; "."</f>
        <v>This spreadsheet contains the full suite of factors that are in force for the Police Pension Schemes (Northern Ireland).</v>
      </c>
    </row>
    <row r="8" spans="1:2" ht="15.75" x14ac:dyDescent="0.25">
      <c r="A8" s="13" t="s">
        <v>5</v>
      </c>
      <c r="B8" s="6" t="s">
        <v>6</v>
      </c>
    </row>
    <row r="9" spans="1:2" x14ac:dyDescent="0.2">
      <c r="A9" s="14" t="s">
        <v>7</v>
      </c>
      <c r="B9" s="4" t="s">
        <v>8</v>
      </c>
    </row>
    <row r="10" spans="1:2" ht="30" x14ac:dyDescent="0.2">
      <c r="A10" s="15" t="s">
        <v>9</v>
      </c>
      <c r="B10" s="4" t="s">
        <v>10</v>
      </c>
    </row>
    <row r="11" spans="1:2" x14ac:dyDescent="0.2">
      <c r="A11" s="16" t="s">
        <v>11</v>
      </c>
      <c r="B11" s="4" t="s">
        <v>12</v>
      </c>
    </row>
    <row r="12" spans="1:2" x14ac:dyDescent="0.2">
      <c r="A12" s="16" t="s">
        <v>13</v>
      </c>
      <c r="B12" s="4" t="s">
        <v>14</v>
      </c>
    </row>
    <row r="13" spans="1:2" ht="30" x14ac:dyDescent="0.2">
      <c r="A13" s="12" t="s">
        <v>15</v>
      </c>
      <c r="B13" s="4" t="s">
        <v>16</v>
      </c>
    </row>
    <row r="14" spans="1:2" ht="30" x14ac:dyDescent="0.2">
      <c r="A14" s="12" t="s">
        <v>17</v>
      </c>
      <c r="B14" s="4" t="s">
        <v>18</v>
      </c>
    </row>
    <row r="15" spans="1:2" ht="45" x14ac:dyDescent="0.2">
      <c r="A15" s="12" t="s">
        <v>19</v>
      </c>
      <c r="B15" s="4" t="s">
        <v>20</v>
      </c>
    </row>
    <row r="16" spans="1:2" ht="30" x14ac:dyDescent="0.2">
      <c r="A16" s="12" t="s">
        <v>21</v>
      </c>
      <c r="B16" s="4" t="s">
        <v>22</v>
      </c>
    </row>
    <row r="17" spans="1:2" ht="30" x14ac:dyDescent="0.2">
      <c r="A17" s="12" t="s">
        <v>23</v>
      </c>
      <c r="B17" s="4" t="s">
        <v>24</v>
      </c>
    </row>
    <row r="18" spans="1:2" ht="30" x14ac:dyDescent="0.2">
      <c r="A18" s="12" t="s">
        <v>25</v>
      </c>
      <c r="B18" s="4" t="s">
        <v>26</v>
      </c>
    </row>
    <row r="19" spans="1:2" ht="45" x14ac:dyDescent="0.2">
      <c r="A19" s="12" t="s">
        <v>27</v>
      </c>
      <c r="B19" s="4" t="s">
        <v>28</v>
      </c>
    </row>
    <row r="20" spans="1:2" ht="30" x14ac:dyDescent="0.2">
      <c r="A20" s="12" t="s">
        <v>29</v>
      </c>
      <c r="B20" s="4" t="s">
        <v>30</v>
      </c>
    </row>
  </sheetData>
  <sheetProtection algorithmName="SHA-512" hashValue="jOChAF93ADe6xvth53LzfTfiLD+TY0hopM9QIb1n9i+AfOjqY+YeooVINb61mAc8PcVN4ABvKL6qlU1xrSfLFA==" saltValue="02yHxuNzdURfsAKqw4xWmQ=="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26004-219F-4524-8830-3628077ADB1D}">
  <sheetPr codeName="Sheet12"/>
  <dimension ref="A1:C33"/>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x-204</v>
      </c>
    </row>
    <row r="6" spans="1:3" x14ac:dyDescent="0.2">
      <c r="A6" s="40" t="s">
        <v>470</v>
      </c>
      <c r="B6" s="47" t="s">
        <v>471</v>
      </c>
      <c r="C6" s="47"/>
    </row>
    <row r="7" spans="1:3" x14ac:dyDescent="0.2">
      <c r="A7" s="40" t="s">
        <v>472</v>
      </c>
      <c r="B7" s="47" t="s">
        <v>31</v>
      </c>
      <c r="C7" s="47"/>
    </row>
    <row r="8" spans="1:3" x14ac:dyDescent="0.2">
      <c r="A8" s="40" t="s">
        <v>144</v>
      </c>
      <c r="B8" s="47">
        <v>1988</v>
      </c>
      <c r="C8" s="47"/>
    </row>
    <row r="9" spans="1:3" x14ac:dyDescent="0.2">
      <c r="A9" s="40" t="s">
        <v>145</v>
      </c>
      <c r="B9" s="47" t="s">
        <v>157</v>
      </c>
      <c r="C9" s="47"/>
    </row>
    <row r="10" spans="1:3" x14ac:dyDescent="0.2">
      <c r="A10" s="40" t="s">
        <v>6</v>
      </c>
      <c r="B10" s="47" t="s">
        <v>172</v>
      </c>
      <c r="C10" s="47"/>
    </row>
    <row r="11" spans="1:3" x14ac:dyDescent="0.2">
      <c r="A11" s="40" t="s">
        <v>146</v>
      </c>
      <c r="B11" s="47" t="s">
        <v>169</v>
      </c>
      <c r="C11" s="47"/>
    </row>
    <row r="12" spans="1:3" x14ac:dyDescent="0.2">
      <c r="A12" s="40" t="s">
        <v>147</v>
      </c>
      <c r="B12" s="47" t="s">
        <v>160</v>
      </c>
      <c r="C12" s="47"/>
    </row>
    <row r="13" spans="1:3" x14ac:dyDescent="0.2">
      <c r="A13" s="40" t="s">
        <v>473</v>
      </c>
      <c r="B13" s="47">
        <v>2</v>
      </c>
      <c r="C13" s="47"/>
    </row>
    <row r="14" spans="1:3" x14ac:dyDescent="0.2">
      <c r="A14" s="40" t="s">
        <v>149</v>
      </c>
      <c r="B14" s="47">
        <v>204</v>
      </c>
      <c r="C14" s="47"/>
    </row>
    <row r="15" spans="1:3" x14ac:dyDescent="0.2">
      <c r="A15" s="40" t="s">
        <v>474</v>
      </c>
      <c r="B15" s="47">
        <v>204</v>
      </c>
      <c r="C15" s="47"/>
    </row>
    <row r="16" spans="1:3" x14ac:dyDescent="0.2">
      <c r="A16" s="40" t="s">
        <v>151</v>
      </c>
      <c r="B16" s="47" t="s">
        <v>176</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478</v>
      </c>
      <c r="C26" s="62" t="s">
        <v>479</v>
      </c>
    </row>
    <row r="27" spans="1:3" x14ac:dyDescent="0.2">
      <c r="A27" s="42">
        <v>43</v>
      </c>
      <c r="B27" s="43">
        <v>22.63</v>
      </c>
      <c r="C27" s="43">
        <v>2.5</v>
      </c>
    </row>
    <row r="28" spans="1:3" x14ac:dyDescent="0.2">
      <c r="A28" s="42">
        <v>44</v>
      </c>
      <c r="B28" s="43">
        <v>23.07</v>
      </c>
      <c r="C28" s="43">
        <v>2.5299999999999998</v>
      </c>
    </row>
    <row r="29" spans="1:3" x14ac:dyDescent="0.2">
      <c r="A29" s="42">
        <v>45</v>
      </c>
      <c r="B29" s="43">
        <v>23.52</v>
      </c>
      <c r="C29" s="43">
        <v>2.57</v>
      </c>
    </row>
    <row r="30" spans="1:3" x14ac:dyDescent="0.2">
      <c r="A30" s="42">
        <v>46</v>
      </c>
      <c r="B30" s="43">
        <v>23.98</v>
      </c>
      <c r="C30" s="43">
        <v>2.6</v>
      </c>
    </row>
    <row r="31" spans="1:3" x14ac:dyDescent="0.2">
      <c r="A31" s="42">
        <v>47</v>
      </c>
      <c r="B31" s="43">
        <v>24.45</v>
      </c>
      <c r="C31" s="43">
        <v>2.63</v>
      </c>
    </row>
    <row r="32" spans="1:3" x14ac:dyDescent="0.2">
      <c r="A32" s="42">
        <v>48</v>
      </c>
      <c r="B32" s="43">
        <v>24.94</v>
      </c>
      <c r="C32" s="43">
        <v>2.66</v>
      </c>
    </row>
    <row r="33" spans="1:3" x14ac:dyDescent="0.2">
      <c r="A33" s="42">
        <v>49</v>
      </c>
      <c r="B33" s="43">
        <v>25.43</v>
      </c>
      <c r="C33" s="43">
        <v>2.69</v>
      </c>
    </row>
  </sheetData>
  <sheetProtection algorithmName="SHA-512" hashValue="QoBFGbF8e5Opz5IqHp3RzmtRJ0m96MOOloZm1FegrMWA650Ao4baQcC7Uoa41kvZ2P//F9aN0A8GIfVUxOx+BA==" saltValue="mnJ+JHEwVHgk/gWIGoVOPw==" spinCount="100000" sheet="1" objects="1" scenarios="1"/>
  <conditionalFormatting sqref="A6:A21">
    <cfRule type="expression" dxfId="1145" priority="11" stopIfTrue="1">
      <formula>MOD(ROW(),2)=0</formula>
    </cfRule>
    <cfRule type="expression" dxfId="1144" priority="12" stopIfTrue="1">
      <formula>MOD(ROW(),2)&lt;&gt;0</formula>
    </cfRule>
  </conditionalFormatting>
  <conditionalFormatting sqref="B6:C18 B20:C21 C19">
    <cfRule type="expression" dxfId="1143" priority="13" stopIfTrue="1">
      <formula>MOD(ROW(),2)=0</formula>
    </cfRule>
    <cfRule type="expression" dxfId="1142" priority="14" stopIfTrue="1">
      <formula>MOD(ROW(),2)&lt;&gt;0</formula>
    </cfRule>
  </conditionalFormatting>
  <conditionalFormatting sqref="A26:A33">
    <cfRule type="expression" dxfId="1141" priority="15" stopIfTrue="1">
      <formula>MOD(ROW(),2)=0</formula>
    </cfRule>
    <cfRule type="expression" dxfId="1140" priority="16" stopIfTrue="1">
      <formula>MOD(ROW(),2)&lt;&gt;0</formula>
    </cfRule>
  </conditionalFormatting>
  <conditionalFormatting sqref="B26:C33">
    <cfRule type="expression" dxfId="1139" priority="17" stopIfTrue="1">
      <formula>MOD(ROW(),2)=0</formula>
    </cfRule>
    <cfRule type="expression" dxfId="1138" priority="18" stopIfTrue="1">
      <formula>MOD(ROW(),2)&lt;&gt;0</formula>
    </cfRule>
  </conditionalFormatting>
  <conditionalFormatting sqref="B19">
    <cfRule type="expression" dxfId="1137" priority="1" stopIfTrue="1">
      <formula>MOD(ROW(),2)=0</formula>
    </cfRule>
    <cfRule type="expression" dxfId="1136" priority="2" stopIfTrue="1">
      <formula>MOD(ROW(),2)&lt;&gt;0</formula>
    </cfRule>
  </conditionalFormatting>
  <pageMargins left="0.7" right="0.7" top="0.75" bottom="0.75" header="0.3" footer="0.3"/>
  <tableParts count="1">
    <tablePart r:id="rId1"/>
  </tablePart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18906-3EB4-4A95-9AB1-DCBD7FC69288}">
  <sheetPr codeName="Sheet97"/>
  <dimension ref="A1:I38"/>
  <sheetViews>
    <sheetView showGridLines="0" workbookViewId="0">
      <selection activeCell="A6" sqref="A6"/>
    </sheetView>
  </sheetViews>
  <sheetFormatPr defaultRowHeight="12.75" x14ac:dyDescent="0.2"/>
  <cols>
    <col min="1" max="1" width="31.5703125" customWidth="1"/>
    <col min="2" max="9" width="22.5703125" customWidth="1"/>
  </cols>
  <sheetData>
    <row r="1" spans="1:9" s="1" customFormat="1" ht="20.25" x14ac:dyDescent="0.3">
      <c r="A1" s="2" t="s">
        <v>0</v>
      </c>
    </row>
    <row r="2" spans="1:9" s="1" customFormat="1" ht="15.75" x14ac:dyDescent="0.25">
      <c r="A2" s="30" t="s">
        <v>1</v>
      </c>
      <c r="B2" s="3" t="str">
        <f>wb_title</f>
        <v>Police_NI - Consolidated Factor Spreadsheet</v>
      </c>
    </row>
    <row r="3" spans="1:9" s="1" customFormat="1" ht="15.75" x14ac:dyDescent="0.25">
      <c r="A3" s="30" t="s">
        <v>2</v>
      </c>
      <c r="B3" s="3" t="str">
        <f>TABLE_FACTOR_TYPE_1 &amp; " - x-" &amp; TABLE_SERIES_NUMBER_1</f>
        <v>Scheme Pays AA - x-617</v>
      </c>
    </row>
    <row r="6" spans="1:9" x14ac:dyDescent="0.2">
      <c r="A6" s="40" t="s">
        <v>470</v>
      </c>
      <c r="B6" s="47" t="s">
        <v>471</v>
      </c>
      <c r="C6" s="47"/>
      <c r="D6" s="47"/>
      <c r="E6" s="47"/>
      <c r="F6" s="47"/>
      <c r="G6" s="47"/>
      <c r="H6" s="47"/>
      <c r="I6" s="47"/>
    </row>
    <row r="7" spans="1:9" x14ac:dyDescent="0.2">
      <c r="A7" s="40" t="s">
        <v>472</v>
      </c>
      <c r="B7" s="47" t="s">
        <v>31</v>
      </c>
      <c r="C7" s="47"/>
      <c r="D7" s="47"/>
      <c r="E7" s="47"/>
      <c r="F7" s="47"/>
      <c r="G7" s="47"/>
      <c r="H7" s="47"/>
      <c r="I7" s="47"/>
    </row>
    <row r="8" spans="1:9" x14ac:dyDescent="0.2">
      <c r="A8" s="40" t="s">
        <v>144</v>
      </c>
      <c r="B8" s="47">
        <v>1988</v>
      </c>
      <c r="C8" s="47"/>
      <c r="D8" s="47"/>
      <c r="E8" s="47"/>
      <c r="F8" s="47"/>
      <c r="G8" s="47"/>
      <c r="H8" s="47"/>
      <c r="I8" s="47"/>
    </row>
    <row r="9" spans="1:9" x14ac:dyDescent="0.2">
      <c r="A9" s="40" t="s">
        <v>145</v>
      </c>
      <c r="B9" s="47" t="s">
        <v>429</v>
      </c>
      <c r="C9" s="47"/>
      <c r="D9" s="47"/>
      <c r="E9" s="47"/>
      <c r="F9" s="47"/>
      <c r="G9" s="47"/>
      <c r="H9" s="47"/>
      <c r="I9" s="47"/>
    </row>
    <row r="10" spans="1:9" x14ac:dyDescent="0.2">
      <c r="A10" s="40" t="s">
        <v>6</v>
      </c>
      <c r="B10" s="47" t="s">
        <v>294</v>
      </c>
      <c r="C10" s="47"/>
      <c r="D10" s="47"/>
      <c r="E10" s="47"/>
      <c r="F10" s="47"/>
      <c r="G10" s="47"/>
      <c r="H10" s="47"/>
      <c r="I10" s="47"/>
    </row>
    <row r="11" spans="1:9" x14ac:dyDescent="0.2">
      <c r="A11" s="40" t="s">
        <v>146</v>
      </c>
      <c r="B11" s="47" t="s">
        <v>165</v>
      </c>
      <c r="C11" s="47"/>
      <c r="D11" s="47"/>
      <c r="E11" s="47"/>
      <c r="F11" s="47"/>
      <c r="G11" s="47"/>
      <c r="H11" s="47"/>
      <c r="I11" s="47"/>
    </row>
    <row r="12" spans="1:9" x14ac:dyDescent="0.2">
      <c r="A12" s="40" t="s">
        <v>147</v>
      </c>
      <c r="B12" s="47" t="s">
        <v>430</v>
      </c>
      <c r="C12" s="47"/>
      <c r="D12" s="47"/>
      <c r="E12" s="47"/>
      <c r="F12" s="47"/>
      <c r="G12" s="47"/>
      <c r="H12" s="47"/>
      <c r="I12" s="47"/>
    </row>
    <row r="13" spans="1:9" x14ac:dyDescent="0.2">
      <c r="A13" s="40" t="s">
        <v>473</v>
      </c>
      <c r="B13" s="47">
        <v>2</v>
      </c>
      <c r="C13" s="47"/>
      <c r="D13" s="47"/>
      <c r="E13" s="47"/>
      <c r="F13" s="47"/>
      <c r="G13" s="47"/>
      <c r="H13" s="47"/>
      <c r="I13" s="47"/>
    </row>
    <row r="14" spans="1:9" x14ac:dyDescent="0.2">
      <c r="A14" s="40" t="s">
        <v>149</v>
      </c>
      <c r="B14" s="47">
        <v>617</v>
      </c>
      <c r="C14" s="47"/>
      <c r="D14" s="47"/>
      <c r="E14" s="47"/>
      <c r="F14" s="47"/>
      <c r="G14" s="47"/>
      <c r="H14" s="47"/>
      <c r="I14" s="47"/>
    </row>
    <row r="15" spans="1:9" x14ac:dyDescent="0.2">
      <c r="A15" s="40" t="s">
        <v>474</v>
      </c>
      <c r="B15" s="47">
        <v>617</v>
      </c>
      <c r="C15" s="47"/>
      <c r="D15" s="47"/>
      <c r="E15" s="47"/>
      <c r="F15" s="47"/>
      <c r="G15" s="47"/>
      <c r="H15" s="47"/>
      <c r="I15" s="47"/>
    </row>
    <row r="16" spans="1:9" x14ac:dyDescent="0.2">
      <c r="A16" s="40" t="s">
        <v>151</v>
      </c>
      <c r="B16" s="47" t="s">
        <v>436</v>
      </c>
      <c r="C16" s="47"/>
      <c r="D16" s="47"/>
      <c r="E16" s="47"/>
      <c r="F16" s="47"/>
      <c r="G16" s="47"/>
      <c r="H16" s="47"/>
      <c r="I16" s="47"/>
    </row>
    <row r="17" spans="1:9" x14ac:dyDescent="0.2">
      <c r="A17" s="41" t="s">
        <v>475</v>
      </c>
      <c r="B17" s="47"/>
      <c r="C17" s="47"/>
      <c r="D17" s="47"/>
      <c r="E17" s="47"/>
      <c r="F17" s="47"/>
      <c r="G17" s="47"/>
      <c r="H17" s="47"/>
      <c r="I17" s="47"/>
    </row>
    <row r="18" spans="1:9" x14ac:dyDescent="0.2">
      <c r="A18" s="40" t="s">
        <v>153</v>
      </c>
      <c r="B18" s="49">
        <v>45135</v>
      </c>
      <c r="C18" s="49"/>
      <c r="D18" s="49"/>
      <c r="E18" s="49"/>
      <c r="F18" s="49"/>
      <c r="G18" s="49"/>
      <c r="H18" s="49"/>
      <c r="I18" s="49"/>
    </row>
    <row r="19" spans="1:9" x14ac:dyDescent="0.2">
      <c r="A19" s="40" t="s">
        <v>154</v>
      </c>
      <c r="B19" s="49">
        <v>45135</v>
      </c>
      <c r="C19" s="49"/>
      <c r="D19" s="49"/>
      <c r="E19" s="49"/>
      <c r="F19" s="49"/>
      <c r="G19" s="49"/>
      <c r="H19" s="49"/>
      <c r="I19" s="49"/>
    </row>
    <row r="20" spans="1:9" x14ac:dyDescent="0.2">
      <c r="A20" s="40" t="s">
        <v>155</v>
      </c>
      <c r="B20" s="47" t="s">
        <v>163</v>
      </c>
      <c r="C20" s="47"/>
      <c r="D20" s="47"/>
      <c r="E20" s="47"/>
      <c r="F20" s="47"/>
      <c r="G20" s="47"/>
      <c r="H20" s="47"/>
      <c r="I20" s="47"/>
    </row>
    <row r="21" spans="1:9" x14ac:dyDescent="0.2">
      <c r="A21" s="40" t="s">
        <v>476</v>
      </c>
      <c r="B21" s="47" t="s">
        <v>81</v>
      </c>
      <c r="C21" s="47"/>
      <c r="D21" s="47"/>
      <c r="E21" s="47"/>
      <c r="F21" s="47"/>
      <c r="G21" s="47"/>
      <c r="H21" s="47"/>
      <c r="I21" s="47"/>
    </row>
    <row r="23" spans="1:9" x14ac:dyDescent="0.2">
      <c r="A23" s="23" t="str">
        <f>HYPERLINK("#'Factor List'!A1", "Back to Factor List")</f>
        <v>Back to Factor List</v>
      </c>
      <c r="B23" s="23" t="str">
        <f>HYPERLINK("#'Assumptions'!A1", "Assumptions")</f>
        <v>Assumptions</v>
      </c>
    </row>
    <row r="26" spans="1:9" s="63" customFormat="1" x14ac:dyDescent="0.2">
      <c r="A26" s="62" t="s">
        <v>502</v>
      </c>
      <c r="B26" s="62">
        <v>48</v>
      </c>
      <c r="C26" s="62">
        <v>49</v>
      </c>
      <c r="D26" s="62">
        <v>50</v>
      </c>
      <c r="E26" s="62">
        <v>51</v>
      </c>
      <c r="F26" s="62">
        <v>52</v>
      </c>
      <c r="G26" s="62">
        <v>53</v>
      </c>
      <c r="H26" s="62">
        <v>54</v>
      </c>
      <c r="I26" s="62">
        <v>55</v>
      </c>
    </row>
    <row r="27" spans="1:9" x14ac:dyDescent="0.2">
      <c r="A27" s="42">
        <v>0</v>
      </c>
      <c r="B27" s="43">
        <v>6.12</v>
      </c>
      <c r="C27" s="43">
        <v>5.35</v>
      </c>
      <c r="D27" s="43">
        <v>4.54</v>
      </c>
      <c r="E27" s="43">
        <v>3.7</v>
      </c>
      <c r="F27" s="43">
        <v>2.83</v>
      </c>
      <c r="G27" s="43">
        <v>1.92</v>
      </c>
      <c r="H27" s="43">
        <v>0.98</v>
      </c>
      <c r="I27" s="43">
        <v>0</v>
      </c>
    </row>
    <row r="28" spans="1:9" x14ac:dyDescent="0.2">
      <c r="A28" s="42">
        <v>1</v>
      </c>
      <c r="B28" s="43">
        <v>6.06</v>
      </c>
      <c r="C28" s="43">
        <v>5.28</v>
      </c>
      <c r="D28" s="43">
        <v>4.47</v>
      </c>
      <c r="E28" s="43">
        <v>3.63</v>
      </c>
      <c r="F28" s="43">
        <v>2.75</v>
      </c>
      <c r="G28" s="43">
        <v>1.84</v>
      </c>
      <c r="H28" s="43">
        <v>0.9</v>
      </c>
      <c r="I28" s="43"/>
    </row>
    <row r="29" spans="1:9" x14ac:dyDescent="0.2">
      <c r="A29" s="42">
        <v>2</v>
      </c>
      <c r="B29" s="43">
        <v>5.99</v>
      </c>
      <c r="C29" s="43">
        <v>5.21</v>
      </c>
      <c r="D29" s="43">
        <v>4.4000000000000004</v>
      </c>
      <c r="E29" s="43">
        <v>3.55</v>
      </c>
      <c r="F29" s="43">
        <v>2.68</v>
      </c>
      <c r="G29" s="43">
        <v>1.77</v>
      </c>
      <c r="H29" s="43">
        <v>0.82</v>
      </c>
      <c r="I29" s="43"/>
    </row>
    <row r="30" spans="1:9" x14ac:dyDescent="0.2">
      <c r="A30" s="42">
        <v>3</v>
      </c>
      <c r="B30" s="43">
        <v>5.93</v>
      </c>
      <c r="C30" s="43">
        <v>5.14</v>
      </c>
      <c r="D30" s="43">
        <v>4.33</v>
      </c>
      <c r="E30" s="43">
        <v>3.48</v>
      </c>
      <c r="F30" s="43">
        <v>2.6</v>
      </c>
      <c r="G30" s="43">
        <v>1.69</v>
      </c>
      <c r="H30" s="43">
        <v>0.74</v>
      </c>
      <c r="I30" s="43"/>
    </row>
    <row r="31" spans="1:9" x14ac:dyDescent="0.2">
      <c r="A31" s="42">
        <v>4</v>
      </c>
      <c r="B31" s="43">
        <v>5.86</v>
      </c>
      <c r="C31" s="43">
        <v>5.08</v>
      </c>
      <c r="D31" s="43">
        <v>4.26</v>
      </c>
      <c r="E31" s="43">
        <v>3.41</v>
      </c>
      <c r="F31" s="43">
        <v>2.5299999999999998</v>
      </c>
      <c r="G31" s="43">
        <v>1.61</v>
      </c>
      <c r="H31" s="43">
        <v>0.65</v>
      </c>
      <c r="I31" s="43"/>
    </row>
    <row r="32" spans="1:9" x14ac:dyDescent="0.2">
      <c r="A32" s="42">
        <v>5</v>
      </c>
      <c r="B32" s="43">
        <v>5.8</v>
      </c>
      <c r="C32" s="43">
        <v>5.01</v>
      </c>
      <c r="D32" s="43">
        <v>4.1900000000000004</v>
      </c>
      <c r="E32" s="43">
        <v>3.34</v>
      </c>
      <c r="F32" s="43">
        <v>2.4500000000000002</v>
      </c>
      <c r="G32" s="43">
        <v>1.53</v>
      </c>
      <c r="H32" s="43">
        <v>0.56999999999999995</v>
      </c>
      <c r="I32" s="43"/>
    </row>
    <row r="33" spans="1:9" x14ac:dyDescent="0.2">
      <c r="A33" s="42">
        <v>6</v>
      </c>
      <c r="B33" s="43">
        <v>5.73</v>
      </c>
      <c r="C33" s="43">
        <v>4.9400000000000004</v>
      </c>
      <c r="D33" s="43">
        <v>4.12</v>
      </c>
      <c r="E33" s="43">
        <v>3.26</v>
      </c>
      <c r="F33" s="43">
        <v>2.38</v>
      </c>
      <c r="G33" s="43">
        <v>1.45</v>
      </c>
      <c r="H33" s="43">
        <v>0.49</v>
      </c>
      <c r="I33" s="43"/>
    </row>
    <row r="34" spans="1:9" x14ac:dyDescent="0.2">
      <c r="A34" s="42">
        <v>7</v>
      </c>
      <c r="B34" s="43">
        <v>5.67</v>
      </c>
      <c r="C34" s="43">
        <v>4.87</v>
      </c>
      <c r="D34" s="43">
        <v>4.05</v>
      </c>
      <c r="E34" s="43">
        <v>3.19</v>
      </c>
      <c r="F34" s="43">
        <v>2.2999999999999998</v>
      </c>
      <c r="G34" s="43">
        <v>1.37</v>
      </c>
      <c r="H34" s="43">
        <v>0.41</v>
      </c>
      <c r="I34" s="43"/>
    </row>
    <row r="35" spans="1:9" x14ac:dyDescent="0.2">
      <c r="A35" s="42">
        <v>8</v>
      </c>
      <c r="B35" s="43">
        <v>5.6</v>
      </c>
      <c r="C35" s="43">
        <v>4.8099999999999996</v>
      </c>
      <c r="D35" s="43">
        <v>3.98</v>
      </c>
      <c r="E35" s="43">
        <v>3.12</v>
      </c>
      <c r="F35" s="43">
        <v>2.2200000000000002</v>
      </c>
      <c r="G35" s="43">
        <v>1.29</v>
      </c>
      <c r="H35" s="43">
        <v>0.33</v>
      </c>
      <c r="I35" s="43"/>
    </row>
    <row r="36" spans="1:9" x14ac:dyDescent="0.2">
      <c r="A36" s="42">
        <v>9</v>
      </c>
      <c r="B36" s="43">
        <v>5.54</v>
      </c>
      <c r="C36" s="43">
        <v>4.74</v>
      </c>
      <c r="D36" s="43">
        <v>3.91</v>
      </c>
      <c r="E36" s="43">
        <v>3.05</v>
      </c>
      <c r="F36" s="43">
        <v>2.15</v>
      </c>
      <c r="G36" s="43">
        <v>1.22</v>
      </c>
      <c r="H36" s="43">
        <v>0.25</v>
      </c>
      <c r="I36" s="43"/>
    </row>
    <row r="37" spans="1:9" x14ac:dyDescent="0.2">
      <c r="A37" s="42">
        <v>10</v>
      </c>
      <c r="B37" s="43">
        <v>5.47</v>
      </c>
      <c r="C37" s="43">
        <v>4.67</v>
      </c>
      <c r="D37" s="43">
        <v>3.84</v>
      </c>
      <c r="E37" s="43">
        <v>2.97</v>
      </c>
      <c r="F37" s="43">
        <v>2.0699999999999998</v>
      </c>
      <c r="G37" s="43">
        <v>1.1399999999999999</v>
      </c>
      <c r="H37" s="43">
        <v>0.16</v>
      </c>
      <c r="I37" s="43"/>
    </row>
    <row r="38" spans="1:9" x14ac:dyDescent="0.2">
      <c r="A38" s="42">
        <v>11</v>
      </c>
      <c r="B38" s="43">
        <v>5.41</v>
      </c>
      <c r="C38" s="43">
        <v>4.6100000000000003</v>
      </c>
      <c r="D38" s="43">
        <v>3.77</v>
      </c>
      <c r="E38" s="43">
        <v>2.9</v>
      </c>
      <c r="F38" s="43">
        <v>2</v>
      </c>
      <c r="G38" s="43">
        <v>1.06</v>
      </c>
      <c r="H38" s="43">
        <v>0.08</v>
      </c>
      <c r="I38" s="43"/>
    </row>
  </sheetData>
  <sheetProtection algorithmName="SHA-512" hashValue="AnV03JODoGsoU0vzFIS7yY3Lpd23xI+O+UuOISNdwuqzevf4EWDXb9yhI7a5qxzPD/Zhn700g6xldyGZOu3gEA==" saltValue="XmPlcz7WpI1u/ro+K9JJ7w==" spinCount="100000" sheet="1" objects="1" scenarios="1"/>
  <conditionalFormatting sqref="A6:A21">
    <cfRule type="expression" dxfId="129" priority="1" stopIfTrue="1">
      <formula>MOD(ROW(),2)=0</formula>
    </cfRule>
    <cfRule type="expression" dxfId="128" priority="2" stopIfTrue="1">
      <formula>MOD(ROW(),2)&lt;&gt;0</formula>
    </cfRule>
  </conditionalFormatting>
  <conditionalFormatting sqref="B6:I21">
    <cfRule type="expression" dxfId="127" priority="3" stopIfTrue="1">
      <formula>MOD(ROW(),2)=0</formula>
    </cfRule>
    <cfRule type="expression" dxfId="126" priority="4" stopIfTrue="1">
      <formula>MOD(ROW(),2)&lt;&gt;0</formula>
    </cfRule>
  </conditionalFormatting>
  <conditionalFormatting sqref="A26:A38">
    <cfRule type="expression" dxfId="125" priority="5" stopIfTrue="1">
      <formula>MOD(ROW(),2)=0</formula>
    </cfRule>
    <cfRule type="expression" dxfId="124" priority="6" stopIfTrue="1">
      <formula>MOD(ROW(),2)&lt;&gt;0</formula>
    </cfRule>
  </conditionalFormatting>
  <conditionalFormatting sqref="B26:I38">
    <cfRule type="expression" dxfId="123" priority="7" stopIfTrue="1">
      <formula>MOD(ROW(),2)=0</formula>
    </cfRule>
    <cfRule type="expression" dxfId="122" priority="8" stopIfTrue="1">
      <formula>MOD(ROW(),2)&lt;&gt;0</formula>
    </cfRule>
  </conditionalFormatting>
  <pageMargins left="0.7" right="0.7" top="0.75" bottom="0.75" header="0.3" footer="0.3"/>
  <tableParts count="1">
    <tablePart r:id="rId1"/>
  </tablePart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53602-80B8-4291-9139-224976E8DCCB}">
  <sheetPr codeName="Sheet98"/>
  <dimension ref="A1:AF38"/>
  <sheetViews>
    <sheetView showGridLines="0" workbookViewId="0">
      <selection activeCell="A6" sqref="A6"/>
    </sheetView>
  </sheetViews>
  <sheetFormatPr defaultRowHeight="12.75" x14ac:dyDescent="0.2"/>
  <cols>
    <col min="1" max="1" width="31.5703125" customWidth="1"/>
    <col min="2" max="32" width="22.5703125" customWidth="1"/>
  </cols>
  <sheetData>
    <row r="1" spans="1:13" s="1" customFormat="1" ht="20.25" x14ac:dyDescent="0.3">
      <c r="A1" s="2" t="s">
        <v>0</v>
      </c>
    </row>
    <row r="2" spans="1:13" s="1" customFormat="1" ht="15.75" x14ac:dyDescent="0.25">
      <c r="A2" s="30" t="s">
        <v>1</v>
      </c>
      <c r="B2" s="3" t="str">
        <f>wb_title</f>
        <v>Police_NI - Consolidated Factor Spreadsheet</v>
      </c>
    </row>
    <row r="3" spans="1:13" s="1" customFormat="1" ht="15.75" x14ac:dyDescent="0.25">
      <c r="A3" s="30" t="s">
        <v>2</v>
      </c>
      <c r="B3" s="3" t="str">
        <f>TABLE_FACTOR_TYPE_1 &amp; " - x-" &amp; TABLE_SERIES_NUMBER_1</f>
        <v>Scheme Pays AA - x-618</v>
      </c>
    </row>
    <row r="6" spans="1:13" x14ac:dyDescent="0.2">
      <c r="A6" s="40" t="s">
        <v>470</v>
      </c>
      <c r="B6" s="47" t="s">
        <v>471</v>
      </c>
      <c r="C6" s="47"/>
      <c r="D6" s="47"/>
      <c r="E6" s="47"/>
      <c r="F6" s="47"/>
      <c r="G6" s="47"/>
      <c r="H6" s="47"/>
      <c r="I6" s="47"/>
      <c r="J6" s="47"/>
      <c r="K6" s="47"/>
      <c r="L6" s="47"/>
      <c r="M6" s="47"/>
    </row>
    <row r="7" spans="1:13" x14ac:dyDescent="0.2">
      <c r="A7" s="40" t="s">
        <v>472</v>
      </c>
      <c r="B7" s="47" t="s">
        <v>31</v>
      </c>
      <c r="C7" s="47"/>
      <c r="D7" s="47"/>
      <c r="E7" s="47"/>
      <c r="F7" s="47"/>
      <c r="G7" s="47"/>
      <c r="H7" s="47"/>
      <c r="I7" s="47"/>
      <c r="J7" s="47"/>
      <c r="K7" s="47"/>
      <c r="L7" s="47"/>
      <c r="M7" s="47"/>
    </row>
    <row r="8" spans="1:13" x14ac:dyDescent="0.2">
      <c r="A8" s="40" t="s">
        <v>144</v>
      </c>
      <c r="B8" s="47">
        <v>1988</v>
      </c>
      <c r="C8" s="47"/>
      <c r="D8" s="47"/>
      <c r="E8" s="47"/>
      <c r="F8" s="47"/>
      <c r="G8" s="47"/>
      <c r="H8" s="47"/>
      <c r="I8" s="47"/>
      <c r="J8" s="47"/>
      <c r="K8" s="47"/>
      <c r="L8" s="47"/>
      <c r="M8" s="47"/>
    </row>
    <row r="9" spans="1:13" x14ac:dyDescent="0.2">
      <c r="A9" s="40" t="s">
        <v>145</v>
      </c>
      <c r="B9" s="47" t="s">
        <v>429</v>
      </c>
      <c r="C9" s="47"/>
      <c r="D9" s="47"/>
      <c r="E9" s="47"/>
      <c r="F9" s="47"/>
      <c r="G9" s="47"/>
      <c r="H9" s="47"/>
      <c r="I9" s="47"/>
      <c r="J9" s="47"/>
      <c r="K9" s="47"/>
      <c r="L9" s="47"/>
      <c r="M9" s="47"/>
    </row>
    <row r="10" spans="1:13" x14ac:dyDescent="0.2">
      <c r="A10" s="40" t="s">
        <v>6</v>
      </c>
      <c r="B10" s="47" t="s">
        <v>298</v>
      </c>
      <c r="C10" s="47"/>
      <c r="D10" s="47"/>
      <c r="E10" s="47"/>
      <c r="F10" s="47"/>
      <c r="G10" s="47"/>
      <c r="H10" s="47"/>
      <c r="I10" s="47"/>
      <c r="J10" s="47"/>
      <c r="K10" s="47"/>
      <c r="L10" s="47"/>
      <c r="M10" s="47"/>
    </row>
    <row r="11" spans="1:13" x14ac:dyDescent="0.2">
      <c r="A11" s="40" t="s">
        <v>146</v>
      </c>
      <c r="B11" s="47" t="s">
        <v>165</v>
      </c>
      <c r="C11" s="47"/>
      <c r="D11" s="47"/>
      <c r="E11" s="47"/>
      <c r="F11" s="47"/>
      <c r="G11" s="47"/>
      <c r="H11" s="47"/>
      <c r="I11" s="47"/>
      <c r="J11" s="47"/>
      <c r="K11" s="47"/>
      <c r="L11" s="47"/>
      <c r="M11" s="47"/>
    </row>
    <row r="12" spans="1:13" x14ac:dyDescent="0.2">
      <c r="A12" s="40" t="s">
        <v>147</v>
      </c>
      <c r="B12" s="47" t="s">
        <v>430</v>
      </c>
      <c r="C12" s="47"/>
      <c r="D12" s="47"/>
      <c r="E12" s="47"/>
      <c r="F12" s="47"/>
      <c r="G12" s="47"/>
      <c r="H12" s="47"/>
      <c r="I12" s="47"/>
      <c r="J12" s="47"/>
      <c r="K12" s="47"/>
      <c r="L12" s="47"/>
      <c r="M12" s="47"/>
    </row>
    <row r="13" spans="1:13" x14ac:dyDescent="0.2">
      <c r="A13" s="40" t="s">
        <v>473</v>
      </c>
      <c r="B13" s="47">
        <v>2</v>
      </c>
      <c r="C13" s="47"/>
      <c r="D13" s="47"/>
      <c r="E13" s="47"/>
      <c r="F13" s="47"/>
      <c r="G13" s="47"/>
      <c r="H13" s="47"/>
      <c r="I13" s="47"/>
      <c r="J13" s="47"/>
      <c r="K13" s="47"/>
      <c r="L13" s="47"/>
      <c r="M13" s="47"/>
    </row>
    <row r="14" spans="1:13" x14ac:dyDescent="0.2">
      <c r="A14" s="40" t="s">
        <v>149</v>
      </c>
      <c r="B14" s="47">
        <v>618</v>
      </c>
      <c r="C14" s="47"/>
      <c r="D14" s="47"/>
      <c r="E14" s="47"/>
      <c r="F14" s="47"/>
      <c r="G14" s="47"/>
      <c r="H14" s="47"/>
      <c r="I14" s="47"/>
      <c r="J14" s="47"/>
      <c r="K14" s="47"/>
      <c r="L14" s="47"/>
      <c r="M14" s="47"/>
    </row>
    <row r="15" spans="1:13" x14ac:dyDescent="0.2">
      <c r="A15" s="40" t="s">
        <v>474</v>
      </c>
      <c r="B15" s="47">
        <v>618</v>
      </c>
      <c r="C15" s="47"/>
      <c r="D15" s="47"/>
      <c r="E15" s="47"/>
      <c r="F15" s="47"/>
      <c r="G15" s="47"/>
      <c r="H15" s="47"/>
      <c r="I15" s="47"/>
      <c r="J15" s="47"/>
      <c r="K15" s="47"/>
      <c r="L15" s="47"/>
      <c r="M15" s="47"/>
    </row>
    <row r="16" spans="1:13" x14ac:dyDescent="0.2">
      <c r="A16" s="40" t="s">
        <v>151</v>
      </c>
      <c r="B16" s="47" t="s">
        <v>438</v>
      </c>
      <c r="C16" s="47"/>
      <c r="D16" s="47"/>
      <c r="E16" s="47"/>
      <c r="F16" s="47"/>
      <c r="G16" s="47"/>
      <c r="H16" s="47"/>
      <c r="I16" s="47"/>
      <c r="J16" s="47"/>
      <c r="K16" s="47"/>
      <c r="L16" s="47"/>
      <c r="M16" s="47"/>
    </row>
    <row r="17" spans="1:32" x14ac:dyDescent="0.2">
      <c r="A17" s="41" t="s">
        <v>475</v>
      </c>
      <c r="B17" s="47"/>
      <c r="C17" s="47"/>
      <c r="D17" s="47"/>
      <c r="E17" s="47"/>
      <c r="F17" s="47"/>
      <c r="G17" s="47"/>
      <c r="H17" s="47"/>
      <c r="I17" s="47"/>
      <c r="J17" s="47"/>
      <c r="K17" s="47"/>
      <c r="L17" s="47"/>
      <c r="M17" s="47"/>
    </row>
    <row r="18" spans="1:32" x14ac:dyDescent="0.2">
      <c r="A18" s="40" t="s">
        <v>153</v>
      </c>
      <c r="B18" s="49">
        <v>45135</v>
      </c>
      <c r="C18" s="49"/>
      <c r="D18" s="49"/>
      <c r="E18" s="49"/>
      <c r="F18" s="49"/>
      <c r="G18" s="49"/>
      <c r="H18" s="49"/>
      <c r="I18" s="49"/>
      <c r="J18" s="49"/>
      <c r="K18" s="49"/>
      <c r="L18" s="49"/>
      <c r="M18" s="49"/>
    </row>
    <row r="19" spans="1:32" x14ac:dyDescent="0.2">
      <c r="A19" s="40" t="s">
        <v>154</v>
      </c>
      <c r="B19" s="49">
        <v>45135</v>
      </c>
      <c r="C19" s="49"/>
      <c r="D19" s="49"/>
      <c r="E19" s="49"/>
      <c r="F19" s="49"/>
      <c r="G19" s="49"/>
      <c r="H19" s="49"/>
      <c r="I19" s="49"/>
      <c r="J19" s="49"/>
      <c r="K19" s="49"/>
      <c r="L19" s="49"/>
      <c r="M19" s="49"/>
    </row>
    <row r="20" spans="1:32" x14ac:dyDescent="0.2">
      <c r="A20" s="40" t="s">
        <v>155</v>
      </c>
      <c r="B20" s="47" t="s">
        <v>163</v>
      </c>
      <c r="C20" s="47"/>
      <c r="D20" s="47"/>
      <c r="E20" s="47"/>
      <c r="F20" s="47"/>
      <c r="G20" s="47"/>
      <c r="H20" s="47"/>
      <c r="I20" s="47"/>
      <c r="J20" s="47"/>
      <c r="K20" s="47"/>
      <c r="L20" s="47"/>
      <c r="M20" s="47"/>
    </row>
    <row r="21" spans="1:32" x14ac:dyDescent="0.2">
      <c r="A21" s="40" t="s">
        <v>476</v>
      </c>
      <c r="B21" s="47" t="s">
        <v>81</v>
      </c>
      <c r="C21" s="47"/>
      <c r="D21" s="47"/>
      <c r="E21" s="47"/>
      <c r="F21" s="47"/>
      <c r="G21" s="47"/>
      <c r="H21" s="47"/>
      <c r="I21" s="47"/>
      <c r="J21" s="47"/>
      <c r="K21" s="47"/>
      <c r="L21" s="47"/>
      <c r="M21" s="47"/>
    </row>
    <row r="23" spans="1:32" x14ac:dyDescent="0.2">
      <c r="A23" s="23" t="str">
        <f>HYPERLINK("#'Factor List'!A1", "Back to Factor List")</f>
        <v>Back to Factor List</v>
      </c>
      <c r="B23" s="23" t="str">
        <f>HYPERLINK("#'Assumptions'!A1", "Assumptions")</f>
        <v>Assumptions</v>
      </c>
    </row>
    <row r="26" spans="1:32" s="63" customFormat="1" x14ac:dyDescent="0.2">
      <c r="A26" s="62" t="s">
        <v>502</v>
      </c>
      <c r="B26" s="62">
        <v>25</v>
      </c>
      <c r="C26" s="62">
        <v>26</v>
      </c>
      <c r="D26" s="62">
        <v>27</v>
      </c>
      <c r="E26" s="62">
        <v>28</v>
      </c>
      <c r="F26" s="62">
        <v>29</v>
      </c>
      <c r="G26" s="62">
        <v>30</v>
      </c>
      <c r="H26" s="62">
        <v>31</v>
      </c>
      <c r="I26" s="62">
        <v>32</v>
      </c>
      <c r="J26" s="62">
        <v>33</v>
      </c>
      <c r="K26" s="62">
        <v>34</v>
      </c>
      <c r="L26" s="62">
        <v>35</v>
      </c>
      <c r="M26" s="62">
        <v>36</v>
      </c>
      <c r="N26" s="62">
        <v>37</v>
      </c>
      <c r="O26" s="62">
        <v>38</v>
      </c>
      <c r="P26" s="62">
        <v>39</v>
      </c>
      <c r="Q26" s="62">
        <v>40</v>
      </c>
      <c r="R26" s="62">
        <v>41</v>
      </c>
      <c r="S26" s="62">
        <v>42</v>
      </c>
      <c r="T26" s="62">
        <v>43</v>
      </c>
      <c r="U26" s="62">
        <v>44</v>
      </c>
      <c r="V26" s="62">
        <v>45</v>
      </c>
      <c r="W26" s="62">
        <v>46</v>
      </c>
      <c r="X26" s="62">
        <v>47</v>
      </c>
      <c r="Y26" s="62">
        <v>48</v>
      </c>
      <c r="Z26" s="62">
        <v>49</v>
      </c>
      <c r="AA26" s="62">
        <v>50</v>
      </c>
      <c r="AB26" s="62">
        <v>51</v>
      </c>
      <c r="AC26" s="62">
        <v>52</v>
      </c>
      <c r="AD26" s="62">
        <v>53</v>
      </c>
      <c r="AE26" s="62">
        <v>54</v>
      </c>
      <c r="AF26" s="62">
        <v>55</v>
      </c>
    </row>
    <row r="27" spans="1:32" x14ac:dyDescent="0.2">
      <c r="A27" s="42">
        <v>0</v>
      </c>
      <c r="B27" s="43">
        <v>18.03</v>
      </c>
      <c r="C27" s="43">
        <v>17.690000000000001</v>
      </c>
      <c r="D27" s="43">
        <v>17.329999999999998</v>
      </c>
      <c r="E27" s="43">
        <v>16.97</v>
      </c>
      <c r="F27" s="43">
        <v>16.59</v>
      </c>
      <c r="G27" s="43">
        <v>16.2</v>
      </c>
      <c r="H27" s="43">
        <v>15.79</v>
      </c>
      <c r="I27" s="43">
        <v>15.37</v>
      </c>
      <c r="J27" s="43">
        <v>14.94</v>
      </c>
      <c r="K27" s="43">
        <v>14.49</v>
      </c>
      <c r="L27" s="43">
        <v>14.02</v>
      </c>
      <c r="M27" s="43">
        <v>13.53</v>
      </c>
      <c r="N27" s="43">
        <v>13.03</v>
      </c>
      <c r="O27" s="43">
        <v>12.51</v>
      </c>
      <c r="P27" s="43">
        <v>11.97</v>
      </c>
      <c r="Q27" s="43">
        <v>11.41</v>
      </c>
      <c r="R27" s="43">
        <v>10.83</v>
      </c>
      <c r="S27" s="43">
        <v>10.23</v>
      </c>
      <c r="T27" s="43">
        <v>9.61</v>
      </c>
      <c r="U27" s="43">
        <v>8.9600000000000009</v>
      </c>
      <c r="V27" s="43">
        <v>8.2899999999999991</v>
      </c>
      <c r="W27" s="43">
        <v>7.59</v>
      </c>
      <c r="X27" s="43">
        <v>6.87</v>
      </c>
      <c r="Y27" s="43">
        <v>6.12</v>
      </c>
      <c r="Z27" s="43">
        <v>5.35</v>
      </c>
      <c r="AA27" s="43">
        <v>4.54</v>
      </c>
      <c r="AB27" s="43">
        <v>3.7</v>
      </c>
      <c r="AC27" s="43">
        <v>2.83</v>
      </c>
      <c r="AD27" s="43">
        <v>1.92</v>
      </c>
      <c r="AE27" s="43">
        <v>0.98</v>
      </c>
      <c r="AF27" s="43">
        <v>0</v>
      </c>
    </row>
    <row r="28" spans="1:32" x14ac:dyDescent="0.2">
      <c r="A28" s="42">
        <v>1</v>
      </c>
      <c r="B28" s="43">
        <v>18</v>
      </c>
      <c r="C28" s="43">
        <v>17.66</v>
      </c>
      <c r="D28" s="43">
        <v>17.3</v>
      </c>
      <c r="E28" s="43">
        <v>16.940000000000001</v>
      </c>
      <c r="F28" s="43">
        <v>16.559999999999999</v>
      </c>
      <c r="G28" s="43">
        <v>16.170000000000002</v>
      </c>
      <c r="H28" s="43">
        <v>15.76</v>
      </c>
      <c r="I28" s="43">
        <v>15.34</v>
      </c>
      <c r="J28" s="43">
        <v>14.9</v>
      </c>
      <c r="K28" s="43">
        <v>14.45</v>
      </c>
      <c r="L28" s="43">
        <v>13.98</v>
      </c>
      <c r="M28" s="43">
        <v>13.49</v>
      </c>
      <c r="N28" s="43">
        <v>12.99</v>
      </c>
      <c r="O28" s="43">
        <v>12.47</v>
      </c>
      <c r="P28" s="43">
        <v>11.92</v>
      </c>
      <c r="Q28" s="43">
        <v>11.36</v>
      </c>
      <c r="R28" s="43">
        <v>10.78</v>
      </c>
      <c r="S28" s="43">
        <v>10.18</v>
      </c>
      <c r="T28" s="43">
        <v>9.5500000000000007</v>
      </c>
      <c r="U28" s="43">
        <v>8.9</v>
      </c>
      <c r="V28" s="43">
        <v>8.23</v>
      </c>
      <c r="W28" s="43">
        <v>7.53</v>
      </c>
      <c r="X28" s="43">
        <v>6.81</v>
      </c>
      <c r="Y28" s="43">
        <v>6.06</v>
      </c>
      <c r="Z28" s="43">
        <v>5.28</v>
      </c>
      <c r="AA28" s="43">
        <v>4.47</v>
      </c>
      <c r="AB28" s="43">
        <v>3.63</v>
      </c>
      <c r="AC28" s="43">
        <v>2.75</v>
      </c>
      <c r="AD28" s="43">
        <v>1.84</v>
      </c>
      <c r="AE28" s="43">
        <v>0.9</v>
      </c>
      <c r="AF28" s="43"/>
    </row>
    <row r="29" spans="1:32" x14ac:dyDescent="0.2">
      <c r="A29" s="42">
        <v>2</v>
      </c>
      <c r="B29" s="43">
        <v>17.97</v>
      </c>
      <c r="C29" s="43">
        <v>17.63</v>
      </c>
      <c r="D29" s="43">
        <v>17.27</v>
      </c>
      <c r="E29" s="43">
        <v>16.91</v>
      </c>
      <c r="F29" s="43">
        <v>16.53</v>
      </c>
      <c r="G29" s="43">
        <v>16.13</v>
      </c>
      <c r="H29" s="43">
        <v>15.72</v>
      </c>
      <c r="I29" s="43">
        <v>15.3</v>
      </c>
      <c r="J29" s="43">
        <v>14.86</v>
      </c>
      <c r="K29" s="43">
        <v>14.41</v>
      </c>
      <c r="L29" s="43">
        <v>13.94</v>
      </c>
      <c r="M29" s="43">
        <v>13.45</v>
      </c>
      <c r="N29" s="43">
        <v>12.94</v>
      </c>
      <c r="O29" s="43">
        <v>12.42</v>
      </c>
      <c r="P29" s="43">
        <v>11.88</v>
      </c>
      <c r="Q29" s="43">
        <v>11.31</v>
      </c>
      <c r="R29" s="43">
        <v>10.73</v>
      </c>
      <c r="S29" s="43">
        <v>10.130000000000001</v>
      </c>
      <c r="T29" s="43">
        <v>9.5</v>
      </c>
      <c r="U29" s="43">
        <v>8.85</v>
      </c>
      <c r="V29" s="43">
        <v>8.17</v>
      </c>
      <c r="W29" s="43">
        <v>7.47</v>
      </c>
      <c r="X29" s="43">
        <v>6.75</v>
      </c>
      <c r="Y29" s="43">
        <v>5.99</v>
      </c>
      <c r="Z29" s="43">
        <v>5.21</v>
      </c>
      <c r="AA29" s="43">
        <v>4.4000000000000004</v>
      </c>
      <c r="AB29" s="43">
        <v>3.55</v>
      </c>
      <c r="AC29" s="43">
        <v>2.68</v>
      </c>
      <c r="AD29" s="43">
        <v>1.77</v>
      </c>
      <c r="AE29" s="43">
        <v>0.82</v>
      </c>
      <c r="AF29" s="43"/>
    </row>
    <row r="30" spans="1:32" x14ac:dyDescent="0.2">
      <c r="A30" s="42">
        <v>3</v>
      </c>
      <c r="B30" s="43">
        <v>17.940000000000001</v>
      </c>
      <c r="C30" s="43">
        <v>17.600000000000001</v>
      </c>
      <c r="D30" s="43">
        <v>17.239999999999998</v>
      </c>
      <c r="E30" s="43">
        <v>16.87</v>
      </c>
      <c r="F30" s="43">
        <v>16.489999999999998</v>
      </c>
      <c r="G30" s="43">
        <v>16.100000000000001</v>
      </c>
      <c r="H30" s="43">
        <v>15.69</v>
      </c>
      <c r="I30" s="43">
        <v>15.26</v>
      </c>
      <c r="J30" s="43">
        <v>14.83</v>
      </c>
      <c r="K30" s="43">
        <v>14.37</v>
      </c>
      <c r="L30" s="43">
        <v>13.9</v>
      </c>
      <c r="M30" s="43">
        <v>13.41</v>
      </c>
      <c r="N30" s="43">
        <v>12.9</v>
      </c>
      <c r="O30" s="43">
        <v>12.38</v>
      </c>
      <c r="P30" s="43">
        <v>11.83</v>
      </c>
      <c r="Q30" s="43">
        <v>11.27</v>
      </c>
      <c r="R30" s="43">
        <v>10.68</v>
      </c>
      <c r="S30" s="43">
        <v>10.07</v>
      </c>
      <c r="T30" s="43">
        <v>9.44</v>
      </c>
      <c r="U30" s="43">
        <v>8.7899999999999991</v>
      </c>
      <c r="V30" s="43">
        <v>8.1199999999999992</v>
      </c>
      <c r="W30" s="43">
        <v>7.41</v>
      </c>
      <c r="X30" s="43">
        <v>6.68</v>
      </c>
      <c r="Y30" s="43">
        <v>5.93</v>
      </c>
      <c r="Z30" s="43">
        <v>5.14</v>
      </c>
      <c r="AA30" s="43">
        <v>4.33</v>
      </c>
      <c r="AB30" s="43">
        <v>3.48</v>
      </c>
      <c r="AC30" s="43">
        <v>2.6</v>
      </c>
      <c r="AD30" s="43">
        <v>1.69</v>
      </c>
      <c r="AE30" s="43">
        <v>0.74</v>
      </c>
      <c r="AF30" s="43"/>
    </row>
    <row r="31" spans="1:32" x14ac:dyDescent="0.2">
      <c r="A31" s="42">
        <v>4</v>
      </c>
      <c r="B31" s="43">
        <v>17.91</v>
      </c>
      <c r="C31" s="43">
        <v>17.57</v>
      </c>
      <c r="D31" s="43">
        <v>17.21</v>
      </c>
      <c r="E31" s="43">
        <v>16.84</v>
      </c>
      <c r="F31" s="43">
        <v>16.46</v>
      </c>
      <c r="G31" s="43">
        <v>16.059999999999999</v>
      </c>
      <c r="H31" s="43">
        <v>15.65</v>
      </c>
      <c r="I31" s="43">
        <v>15.23</v>
      </c>
      <c r="J31" s="43">
        <v>14.79</v>
      </c>
      <c r="K31" s="43">
        <v>14.33</v>
      </c>
      <c r="L31" s="43">
        <v>13.86</v>
      </c>
      <c r="M31" s="43">
        <v>13.37</v>
      </c>
      <c r="N31" s="43">
        <v>12.86</v>
      </c>
      <c r="O31" s="43">
        <v>12.33</v>
      </c>
      <c r="P31" s="43">
        <v>11.78</v>
      </c>
      <c r="Q31" s="43">
        <v>11.22</v>
      </c>
      <c r="R31" s="43">
        <v>10.63</v>
      </c>
      <c r="S31" s="43">
        <v>10.02</v>
      </c>
      <c r="T31" s="43">
        <v>9.39</v>
      </c>
      <c r="U31" s="43">
        <v>8.74</v>
      </c>
      <c r="V31" s="43">
        <v>8.06</v>
      </c>
      <c r="W31" s="43">
        <v>7.35</v>
      </c>
      <c r="X31" s="43">
        <v>6.62</v>
      </c>
      <c r="Y31" s="43">
        <v>5.86</v>
      </c>
      <c r="Z31" s="43">
        <v>5.08</v>
      </c>
      <c r="AA31" s="43">
        <v>4.26</v>
      </c>
      <c r="AB31" s="43">
        <v>3.41</v>
      </c>
      <c r="AC31" s="43">
        <v>2.5299999999999998</v>
      </c>
      <c r="AD31" s="43">
        <v>1.61</v>
      </c>
      <c r="AE31" s="43">
        <v>0.65</v>
      </c>
      <c r="AF31" s="43"/>
    </row>
    <row r="32" spans="1:32" x14ac:dyDescent="0.2">
      <c r="A32" s="42">
        <v>5</v>
      </c>
      <c r="B32" s="43">
        <v>17.88</v>
      </c>
      <c r="C32" s="43">
        <v>17.54</v>
      </c>
      <c r="D32" s="43">
        <v>17.18</v>
      </c>
      <c r="E32" s="43">
        <v>16.809999999999999</v>
      </c>
      <c r="F32" s="43">
        <v>16.43</v>
      </c>
      <c r="G32" s="43">
        <v>16.03</v>
      </c>
      <c r="H32" s="43">
        <v>15.62</v>
      </c>
      <c r="I32" s="43">
        <v>15.19</v>
      </c>
      <c r="J32" s="43">
        <v>14.75</v>
      </c>
      <c r="K32" s="43">
        <v>14.29</v>
      </c>
      <c r="L32" s="43">
        <v>13.82</v>
      </c>
      <c r="M32" s="43">
        <v>13.32</v>
      </c>
      <c r="N32" s="43">
        <v>12.81</v>
      </c>
      <c r="O32" s="43">
        <v>12.29</v>
      </c>
      <c r="P32" s="43">
        <v>11.74</v>
      </c>
      <c r="Q32" s="43">
        <v>11.17</v>
      </c>
      <c r="R32" s="43">
        <v>10.58</v>
      </c>
      <c r="S32" s="43">
        <v>9.9700000000000006</v>
      </c>
      <c r="T32" s="43">
        <v>9.34</v>
      </c>
      <c r="U32" s="43">
        <v>8.68</v>
      </c>
      <c r="V32" s="43">
        <v>8</v>
      </c>
      <c r="W32" s="43">
        <v>7.29</v>
      </c>
      <c r="X32" s="43">
        <v>6.56</v>
      </c>
      <c r="Y32" s="43">
        <v>5.8</v>
      </c>
      <c r="Z32" s="43">
        <v>5.01</v>
      </c>
      <c r="AA32" s="43">
        <v>4.1900000000000004</v>
      </c>
      <c r="AB32" s="43">
        <v>3.34</v>
      </c>
      <c r="AC32" s="43">
        <v>2.4500000000000002</v>
      </c>
      <c r="AD32" s="43">
        <v>1.53</v>
      </c>
      <c r="AE32" s="43">
        <v>0.56999999999999995</v>
      </c>
      <c r="AF32" s="43"/>
    </row>
    <row r="33" spans="1:32" x14ac:dyDescent="0.2">
      <c r="A33" s="42">
        <v>6</v>
      </c>
      <c r="B33" s="43">
        <v>17.86</v>
      </c>
      <c r="C33" s="43">
        <v>17.510000000000002</v>
      </c>
      <c r="D33" s="43">
        <v>17.149999999999999</v>
      </c>
      <c r="E33" s="43">
        <v>16.78</v>
      </c>
      <c r="F33" s="43">
        <v>16.399999999999999</v>
      </c>
      <c r="G33" s="43">
        <v>16</v>
      </c>
      <c r="H33" s="43">
        <v>15.58</v>
      </c>
      <c r="I33" s="43">
        <v>15.16</v>
      </c>
      <c r="J33" s="43">
        <v>14.71</v>
      </c>
      <c r="K33" s="43">
        <v>14.25</v>
      </c>
      <c r="L33" s="43">
        <v>13.78</v>
      </c>
      <c r="M33" s="43">
        <v>13.28</v>
      </c>
      <c r="N33" s="43">
        <v>12.77</v>
      </c>
      <c r="O33" s="43">
        <v>12.24</v>
      </c>
      <c r="P33" s="43">
        <v>11.69</v>
      </c>
      <c r="Q33" s="43">
        <v>11.12</v>
      </c>
      <c r="R33" s="43">
        <v>10.53</v>
      </c>
      <c r="S33" s="43">
        <v>9.92</v>
      </c>
      <c r="T33" s="43">
        <v>9.2799999999999994</v>
      </c>
      <c r="U33" s="43">
        <v>8.6199999999999992</v>
      </c>
      <c r="V33" s="43">
        <v>7.94</v>
      </c>
      <c r="W33" s="43">
        <v>7.23</v>
      </c>
      <c r="X33" s="43">
        <v>6.5</v>
      </c>
      <c r="Y33" s="43">
        <v>5.73</v>
      </c>
      <c r="Z33" s="43">
        <v>4.9400000000000004</v>
      </c>
      <c r="AA33" s="43">
        <v>4.12</v>
      </c>
      <c r="AB33" s="43">
        <v>3.26</v>
      </c>
      <c r="AC33" s="43">
        <v>2.38</v>
      </c>
      <c r="AD33" s="43">
        <v>1.45</v>
      </c>
      <c r="AE33" s="43">
        <v>0.49</v>
      </c>
      <c r="AF33" s="43"/>
    </row>
    <row r="34" spans="1:32" x14ac:dyDescent="0.2">
      <c r="A34" s="42">
        <v>7</v>
      </c>
      <c r="B34" s="43">
        <v>17.829999999999998</v>
      </c>
      <c r="C34" s="43">
        <v>17.48</v>
      </c>
      <c r="D34" s="43">
        <v>17.12</v>
      </c>
      <c r="E34" s="43">
        <v>16.75</v>
      </c>
      <c r="F34" s="43">
        <v>16.36</v>
      </c>
      <c r="G34" s="43">
        <v>15.96</v>
      </c>
      <c r="H34" s="43">
        <v>15.55</v>
      </c>
      <c r="I34" s="43">
        <v>15.12</v>
      </c>
      <c r="J34" s="43">
        <v>14.67</v>
      </c>
      <c r="K34" s="43">
        <v>14.21</v>
      </c>
      <c r="L34" s="43">
        <v>13.74</v>
      </c>
      <c r="M34" s="43">
        <v>13.24</v>
      </c>
      <c r="N34" s="43">
        <v>12.73</v>
      </c>
      <c r="O34" s="43">
        <v>12.2</v>
      </c>
      <c r="P34" s="43">
        <v>11.64</v>
      </c>
      <c r="Q34" s="43">
        <v>11.07</v>
      </c>
      <c r="R34" s="43">
        <v>10.48</v>
      </c>
      <c r="S34" s="43">
        <v>9.8699999999999992</v>
      </c>
      <c r="T34" s="43">
        <v>9.23</v>
      </c>
      <c r="U34" s="43">
        <v>8.57</v>
      </c>
      <c r="V34" s="43">
        <v>7.88</v>
      </c>
      <c r="W34" s="43">
        <v>7.17</v>
      </c>
      <c r="X34" s="43">
        <v>6.43</v>
      </c>
      <c r="Y34" s="43">
        <v>5.67</v>
      </c>
      <c r="Z34" s="43">
        <v>4.87</v>
      </c>
      <c r="AA34" s="43">
        <v>4.05</v>
      </c>
      <c r="AB34" s="43">
        <v>3.19</v>
      </c>
      <c r="AC34" s="43">
        <v>2.2999999999999998</v>
      </c>
      <c r="AD34" s="43">
        <v>1.37</v>
      </c>
      <c r="AE34" s="43">
        <v>0.41</v>
      </c>
      <c r="AF34" s="43"/>
    </row>
    <row r="35" spans="1:32" x14ac:dyDescent="0.2">
      <c r="A35" s="42">
        <v>8</v>
      </c>
      <c r="B35" s="43">
        <v>17.8</v>
      </c>
      <c r="C35" s="43">
        <v>17.45</v>
      </c>
      <c r="D35" s="43">
        <v>17.09</v>
      </c>
      <c r="E35" s="43">
        <v>16.72</v>
      </c>
      <c r="F35" s="43">
        <v>16.329999999999998</v>
      </c>
      <c r="G35" s="43">
        <v>15.93</v>
      </c>
      <c r="H35" s="43">
        <v>15.51</v>
      </c>
      <c r="I35" s="43">
        <v>15.08</v>
      </c>
      <c r="J35" s="43">
        <v>14.64</v>
      </c>
      <c r="K35" s="43">
        <v>14.17</v>
      </c>
      <c r="L35" s="43">
        <v>13.7</v>
      </c>
      <c r="M35" s="43">
        <v>13.2</v>
      </c>
      <c r="N35" s="43">
        <v>12.68</v>
      </c>
      <c r="O35" s="43">
        <v>12.15</v>
      </c>
      <c r="P35" s="43">
        <v>11.6</v>
      </c>
      <c r="Q35" s="43">
        <v>11.02</v>
      </c>
      <c r="R35" s="43">
        <v>10.43</v>
      </c>
      <c r="S35" s="43">
        <v>9.81</v>
      </c>
      <c r="T35" s="43">
        <v>9.17</v>
      </c>
      <c r="U35" s="43">
        <v>8.51</v>
      </c>
      <c r="V35" s="43">
        <v>7.83</v>
      </c>
      <c r="W35" s="43">
        <v>7.11</v>
      </c>
      <c r="X35" s="43">
        <v>6.37</v>
      </c>
      <c r="Y35" s="43">
        <v>5.6</v>
      </c>
      <c r="Z35" s="43">
        <v>4.8099999999999996</v>
      </c>
      <c r="AA35" s="43">
        <v>3.98</v>
      </c>
      <c r="AB35" s="43">
        <v>3.12</v>
      </c>
      <c r="AC35" s="43">
        <v>2.2200000000000002</v>
      </c>
      <c r="AD35" s="43">
        <v>1.29</v>
      </c>
      <c r="AE35" s="43">
        <v>0.33</v>
      </c>
      <c r="AF35" s="43"/>
    </row>
    <row r="36" spans="1:32" x14ac:dyDescent="0.2">
      <c r="A36" s="42">
        <v>9</v>
      </c>
      <c r="B36" s="43">
        <v>17.77</v>
      </c>
      <c r="C36" s="43">
        <v>17.420000000000002</v>
      </c>
      <c r="D36" s="43">
        <v>17.059999999999999</v>
      </c>
      <c r="E36" s="43">
        <v>16.690000000000001</v>
      </c>
      <c r="F36" s="43">
        <v>16.3</v>
      </c>
      <c r="G36" s="43">
        <v>15.9</v>
      </c>
      <c r="H36" s="43">
        <v>15.48</v>
      </c>
      <c r="I36" s="43">
        <v>15.05</v>
      </c>
      <c r="J36" s="43">
        <v>14.6</v>
      </c>
      <c r="K36" s="43">
        <v>14.14</v>
      </c>
      <c r="L36" s="43">
        <v>13.66</v>
      </c>
      <c r="M36" s="43">
        <v>13.16</v>
      </c>
      <c r="N36" s="43">
        <v>12.64</v>
      </c>
      <c r="O36" s="43">
        <v>12.11</v>
      </c>
      <c r="P36" s="43">
        <v>11.55</v>
      </c>
      <c r="Q36" s="43">
        <v>10.98</v>
      </c>
      <c r="R36" s="43">
        <v>10.38</v>
      </c>
      <c r="S36" s="43">
        <v>9.76</v>
      </c>
      <c r="T36" s="43">
        <v>9.1199999999999992</v>
      </c>
      <c r="U36" s="43">
        <v>8.4600000000000009</v>
      </c>
      <c r="V36" s="43">
        <v>7.77</v>
      </c>
      <c r="W36" s="43">
        <v>7.05</v>
      </c>
      <c r="X36" s="43">
        <v>6.31</v>
      </c>
      <c r="Y36" s="43">
        <v>5.54</v>
      </c>
      <c r="Z36" s="43">
        <v>4.74</v>
      </c>
      <c r="AA36" s="43">
        <v>3.91</v>
      </c>
      <c r="AB36" s="43">
        <v>3.05</v>
      </c>
      <c r="AC36" s="43">
        <v>2.15</v>
      </c>
      <c r="AD36" s="43">
        <v>1.22</v>
      </c>
      <c r="AE36" s="43">
        <v>0.25</v>
      </c>
      <c r="AF36" s="43"/>
    </row>
    <row r="37" spans="1:32" x14ac:dyDescent="0.2">
      <c r="A37" s="42">
        <v>10</v>
      </c>
      <c r="B37" s="43">
        <v>17.739999999999998</v>
      </c>
      <c r="C37" s="43">
        <v>17.39</v>
      </c>
      <c r="D37" s="43">
        <v>17.03</v>
      </c>
      <c r="E37" s="43">
        <v>16.649999999999999</v>
      </c>
      <c r="F37" s="43">
        <v>16.260000000000002</v>
      </c>
      <c r="G37" s="43">
        <v>15.86</v>
      </c>
      <c r="H37" s="43">
        <v>15.44</v>
      </c>
      <c r="I37" s="43">
        <v>15.01</v>
      </c>
      <c r="J37" s="43">
        <v>14.56</v>
      </c>
      <c r="K37" s="43">
        <v>14.1</v>
      </c>
      <c r="L37" s="43">
        <v>13.61</v>
      </c>
      <c r="M37" s="43">
        <v>13.12</v>
      </c>
      <c r="N37" s="43">
        <v>12.6</v>
      </c>
      <c r="O37" s="43">
        <v>12.06</v>
      </c>
      <c r="P37" s="43">
        <v>11.5</v>
      </c>
      <c r="Q37" s="43">
        <v>10.93</v>
      </c>
      <c r="R37" s="43">
        <v>10.33</v>
      </c>
      <c r="S37" s="43">
        <v>9.7100000000000009</v>
      </c>
      <c r="T37" s="43">
        <v>9.07</v>
      </c>
      <c r="U37" s="43">
        <v>8.4</v>
      </c>
      <c r="V37" s="43">
        <v>7.71</v>
      </c>
      <c r="W37" s="43">
        <v>6.99</v>
      </c>
      <c r="X37" s="43">
        <v>6.25</v>
      </c>
      <c r="Y37" s="43">
        <v>5.48</v>
      </c>
      <c r="Z37" s="43">
        <v>4.67</v>
      </c>
      <c r="AA37" s="43">
        <v>3.84</v>
      </c>
      <c r="AB37" s="43">
        <v>2.97</v>
      </c>
      <c r="AC37" s="43">
        <v>2.0699999999999998</v>
      </c>
      <c r="AD37" s="43">
        <v>1.1399999999999999</v>
      </c>
      <c r="AE37" s="43">
        <v>0.16</v>
      </c>
      <c r="AF37" s="43"/>
    </row>
    <row r="38" spans="1:32" x14ac:dyDescent="0.2">
      <c r="A38" s="42">
        <v>11</v>
      </c>
      <c r="B38" s="43">
        <v>17.71</v>
      </c>
      <c r="C38" s="43">
        <v>17.36</v>
      </c>
      <c r="D38" s="43">
        <v>17</v>
      </c>
      <c r="E38" s="43">
        <v>16.62</v>
      </c>
      <c r="F38" s="43">
        <v>16.23</v>
      </c>
      <c r="G38" s="43">
        <v>15.83</v>
      </c>
      <c r="H38" s="43">
        <v>15.41</v>
      </c>
      <c r="I38" s="43">
        <v>14.97</v>
      </c>
      <c r="J38" s="43">
        <v>14.52</v>
      </c>
      <c r="K38" s="43">
        <v>14.06</v>
      </c>
      <c r="L38" s="43">
        <v>13.57</v>
      </c>
      <c r="M38" s="43">
        <v>13.07</v>
      </c>
      <c r="N38" s="43">
        <v>12.55</v>
      </c>
      <c r="O38" s="43">
        <v>12.02</v>
      </c>
      <c r="P38" s="43">
        <v>11.46</v>
      </c>
      <c r="Q38" s="43">
        <v>10.88</v>
      </c>
      <c r="R38" s="43">
        <v>10.28</v>
      </c>
      <c r="S38" s="43">
        <v>9.66</v>
      </c>
      <c r="T38" s="43">
        <v>9.01</v>
      </c>
      <c r="U38" s="43">
        <v>8.34</v>
      </c>
      <c r="V38" s="43">
        <v>7.65</v>
      </c>
      <c r="W38" s="43">
        <v>6.93</v>
      </c>
      <c r="X38" s="43">
        <v>6.19</v>
      </c>
      <c r="Y38" s="43">
        <v>5.41</v>
      </c>
      <c r="Z38" s="43">
        <v>4.6100000000000003</v>
      </c>
      <c r="AA38" s="43">
        <v>3.77</v>
      </c>
      <c r="AB38" s="43">
        <v>2.9</v>
      </c>
      <c r="AC38" s="43">
        <v>2</v>
      </c>
      <c r="AD38" s="43">
        <v>1.06</v>
      </c>
      <c r="AE38" s="43">
        <v>0.08</v>
      </c>
      <c r="AF38" s="43"/>
    </row>
  </sheetData>
  <sheetProtection algorithmName="SHA-512" hashValue="eyZOsrf/gh/CzhuQDn9DZIu31pqxTiQYEeI1zCe3MXnFK6rXXHf5x0ZQ430XCKu+b3718RCtDprVDtt1bJBrTQ==" saltValue="MKM93dLUDt4TMiWAP0/deQ==" spinCount="100000" sheet="1" objects="1" scenarios="1"/>
  <conditionalFormatting sqref="A6:A21">
    <cfRule type="expression" dxfId="119" priority="1" stopIfTrue="1">
      <formula>MOD(ROW(),2)=0</formula>
    </cfRule>
    <cfRule type="expression" dxfId="118" priority="2" stopIfTrue="1">
      <formula>MOD(ROW(),2)&lt;&gt;0</formula>
    </cfRule>
  </conditionalFormatting>
  <conditionalFormatting sqref="B6:M21">
    <cfRule type="expression" dxfId="117" priority="3" stopIfTrue="1">
      <formula>MOD(ROW(),2)=0</formula>
    </cfRule>
    <cfRule type="expression" dxfId="116" priority="4" stopIfTrue="1">
      <formula>MOD(ROW(),2)&lt;&gt;0</formula>
    </cfRule>
  </conditionalFormatting>
  <conditionalFormatting sqref="A26:A38">
    <cfRule type="expression" dxfId="115" priority="5" stopIfTrue="1">
      <formula>MOD(ROW(),2)=0</formula>
    </cfRule>
    <cfRule type="expression" dxfId="114" priority="6" stopIfTrue="1">
      <formula>MOD(ROW(),2)&lt;&gt;0</formula>
    </cfRule>
  </conditionalFormatting>
  <conditionalFormatting sqref="B26:AF38">
    <cfRule type="expression" dxfId="113" priority="7" stopIfTrue="1">
      <formula>MOD(ROW(),2)=0</formula>
    </cfRule>
    <cfRule type="expression" dxfId="112" priority="8" stopIfTrue="1">
      <formula>MOD(ROW(),2)&lt;&gt;0</formula>
    </cfRule>
  </conditionalFormatting>
  <pageMargins left="0.7" right="0.7" top="0.75" bottom="0.75" header="0.3" footer="0.3"/>
  <tableParts count="1">
    <tablePart r:id="rId1"/>
  </tablePart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915EA-F36F-4B45-894B-CC84606FAC07}">
  <sheetPr codeName="Sheet99"/>
  <dimension ref="A1:S38"/>
  <sheetViews>
    <sheetView showGridLines="0" workbookViewId="0">
      <selection activeCell="A6" sqref="A6"/>
    </sheetView>
  </sheetViews>
  <sheetFormatPr defaultRowHeight="12.75" x14ac:dyDescent="0.2"/>
  <cols>
    <col min="1" max="1" width="31.5703125" customWidth="1"/>
    <col min="2" max="19" width="22.5703125" customWidth="1"/>
  </cols>
  <sheetData>
    <row r="1" spans="1:13" s="1" customFormat="1" ht="20.25" x14ac:dyDescent="0.3">
      <c r="A1" s="2" t="s">
        <v>0</v>
      </c>
    </row>
    <row r="2" spans="1:13" s="1" customFormat="1" ht="15.75" x14ac:dyDescent="0.25">
      <c r="A2" s="30" t="s">
        <v>1</v>
      </c>
      <c r="B2" s="3" t="str">
        <f>wb_title</f>
        <v>Police_NI - Consolidated Factor Spreadsheet</v>
      </c>
    </row>
    <row r="3" spans="1:13" s="1" customFormat="1" ht="15.75" x14ac:dyDescent="0.25">
      <c r="A3" s="30" t="s">
        <v>2</v>
      </c>
      <c r="B3" s="3" t="str">
        <f>TABLE_FACTOR_TYPE_1 &amp; " - x-" &amp; TABLE_SERIES_NUMBER_1</f>
        <v>Scheme Pays AA - x-619</v>
      </c>
    </row>
    <row r="6" spans="1:13" x14ac:dyDescent="0.2">
      <c r="A6" s="40" t="s">
        <v>470</v>
      </c>
      <c r="B6" s="47" t="s">
        <v>471</v>
      </c>
      <c r="C6" s="47"/>
      <c r="D6" s="47"/>
      <c r="E6" s="47"/>
      <c r="F6" s="47"/>
      <c r="G6" s="47"/>
      <c r="H6" s="47"/>
      <c r="I6" s="47"/>
      <c r="J6" s="47"/>
      <c r="K6" s="47"/>
      <c r="L6" s="47"/>
      <c r="M6" s="47"/>
    </row>
    <row r="7" spans="1:13" x14ac:dyDescent="0.2">
      <c r="A7" s="40" t="s">
        <v>472</v>
      </c>
      <c r="B7" s="47" t="s">
        <v>31</v>
      </c>
      <c r="C7" s="47"/>
      <c r="D7" s="47"/>
      <c r="E7" s="47"/>
      <c r="F7" s="47"/>
      <c r="G7" s="47"/>
      <c r="H7" s="47"/>
      <c r="I7" s="47"/>
      <c r="J7" s="47"/>
      <c r="K7" s="47"/>
      <c r="L7" s="47"/>
      <c r="M7" s="47"/>
    </row>
    <row r="8" spans="1:13" x14ac:dyDescent="0.2">
      <c r="A8" s="40" t="s">
        <v>144</v>
      </c>
      <c r="B8" s="47">
        <v>1988</v>
      </c>
      <c r="C8" s="47"/>
      <c r="D8" s="47"/>
      <c r="E8" s="47"/>
      <c r="F8" s="47"/>
      <c r="G8" s="47"/>
      <c r="H8" s="47"/>
      <c r="I8" s="47"/>
      <c r="J8" s="47"/>
      <c r="K8" s="47"/>
      <c r="L8" s="47"/>
      <c r="M8" s="47"/>
    </row>
    <row r="9" spans="1:13" x14ac:dyDescent="0.2">
      <c r="A9" s="40" t="s">
        <v>145</v>
      </c>
      <c r="B9" s="47" t="s">
        <v>429</v>
      </c>
      <c r="C9" s="47"/>
      <c r="D9" s="47"/>
      <c r="E9" s="47"/>
      <c r="F9" s="47"/>
      <c r="G9" s="47"/>
      <c r="H9" s="47"/>
      <c r="I9" s="47"/>
      <c r="J9" s="47"/>
      <c r="K9" s="47"/>
      <c r="L9" s="47"/>
      <c r="M9" s="47"/>
    </row>
    <row r="10" spans="1:13" x14ac:dyDescent="0.2">
      <c r="A10" s="40" t="s">
        <v>6</v>
      </c>
      <c r="B10" s="47" t="s">
        <v>294</v>
      </c>
      <c r="C10" s="47"/>
      <c r="D10" s="47"/>
      <c r="E10" s="47"/>
      <c r="F10" s="47"/>
      <c r="G10" s="47"/>
      <c r="H10" s="47"/>
      <c r="I10" s="47"/>
      <c r="J10" s="47"/>
      <c r="K10" s="47"/>
      <c r="L10" s="47"/>
      <c r="M10" s="47"/>
    </row>
    <row r="11" spans="1:13" x14ac:dyDescent="0.2">
      <c r="A11" s="40" t="s">
        <v>146</v>
      </c>
      <c r="B11" s="47" t="s">
        <v>165</v>
      </c>
      <c r="C11" s="47"/>
      <c r="D11" s="47"/>
      <c r="E11" s="47"/>
      <c r="F11" s="47"/>
      <c r="G11" s="47"/>
      <c r="H11" s="47"/>
      <c r="I11" s="47"/>
      <c r="J11" s="47"/>
      <c r="K11" s="47"/>
      <c r="L11" s="47"/>
      <c r="M11" s="47"/>
    </row>
    <row r="12" spans="1:13" x14ac:dyDescent="0.2">
      <c r="A12" s="40" t="s">
        <v>147</v>
      </c>
      <c r="B12" s="47" t="s">
        <v>430</v>
      </c>
      <c r="C12" s="47"/>
      <c r="D12" s="47"/>
      <c r="E12" s="47"/>
      <c r="F12" s="47"/>
      <c r="G12" s="47"/>
      <c r="H12" s="47"/>
      <c r="I12" s="47"/>
      <c r="J12" s="47"/>
      <c r="K12" s="47"/>
      <c r="L12" s="47"/>
      <c r="M12" s="47"/>
    </row>
    <row r="13" spans="1:13" x14ac:dyDescent="0.2">
      <c r="A13" s="40" t="s">
        <v>473</v>
      </c>
      <c r="B13" s="47">
        <v>2</v>
      </c>
      <c r="C13" s="47"/>
      <c r="D13" s="47"/>
      <c r="E13" s="47"/>
      <c r="F13" s="47"/>
      <c r="G13" s="47"/>
      <c r="H13" s="47"/>
      <c r="I13" s="47"/>
      <c r="J13" s="47"/>
      <c r="K13" s="47"/>
      <c r="L13" s="47"/>
      <c r="M13" s="47"/>
    </row>
    <row r="14" spans="1:13" x14ac:dyDescent="0.2">
      <c r="A14" s="40" t="s">
        <v>149</v>
      </c>
      <c r="B14" s="47">
        <v>619</v>
      </c>
      <c r="C14" s="47"/>
      <c r="D14" s="47"/>
      <c r="E14" s="47"/>
      <c r="F14" s="47"/>
      <c r="G14" s="47"/>
      <c r="H14" s="47"/>
      <c r="I14" s="47"/>
      <c r="J14" s="47"/>
      <c r="K14" s="47"/>
      <c r="L14" s="47"/>
      <c r="M14" s="47"/>
    </row>
    <row r="15" spans="1:13" x14ac:dyDescent="0.2">
      <c r="A15" s="40" t="s">
        <v>474</v>
      </c>
      <c r="B15" s="47">
        <v>619</v>
      </c>
      <c r="C15" s="47"/>
      <c r="D15" s="47"/>
      <c r="E15" s="47"/>
      <c r="F15" s="47"/>
      <c r="G15" s="47"/>
      <c r="H15" s="47"/>
      <c r="I15" s="47"/>
      <c r="J15" s="47"/>
      <c r="K15" s="47"/>
      <c r="L15" s="47"/>
      <c r="M15" s="47"/>
    </row>
    <row r="16" spans="1:13" x14ac:dyDescent="0.2">
      <c r="A16" s="40" t="s">
        <v>151</v>
      </c>
      <c r="B16" s="47" t="s">
        <v>440</v>
      </c>
      <c r="C16" s="47"/>
      <c r="D16" s="47"/>
      <c r="E16" s="47"/>
      <c r="F16" s="47"/>
      <c r="G16" s="47"/>
      <c r="H16" s="47"/>
      <c r="I16" s="47"/>
      <c r="J16" s="47"/>
      <c r="K16" s="47"/>
      <c r="L16" s="47"/>
      <c r="M16" s="47"/>
    </row>
    <row r="17" spans="1:19" x14ac:dyDescent="0.2">
      <c r="A17" s="41" t="s">
        <v>475</v>
      </c>
      <c r="B17" s="47"/>
      <c r="C17" s="47"/>
      <c r="D17" s="47"/>
      <c r="E17" s="47"/>
      <c r="F17" s="47"/>
      <c r="G17" s="47"/>
      <c r="H17" s="47"/>
      <c r="I17" s="47"/>
      <c r="J17" s="47"/>
      <c r="K17" s="47"/>
      <c r="L17" s="47"/>
      <c r="M17" s="47"/>
    </row>
    <row r="18" spans="1:19" x14ac:dyDescent="0.2">
      <c r="A18" s="40" t="s">
        <v>153</v>
      </c>
      <c r="B18" s="49">
        <v>45135</v>
      </c>
      <c r="C18" s="49"/>
      <c r="D18" s="49"/>
      <c r="E18" s="49"/>
      <c r="F18" s="49"/>
      <c r="G18" s="49"/>
      <c r="H18" s="49"/>
      <c r="I18" s="49"/>
      <c r="J18" s="49"/>
      <c r="K18" s="49"/>
      <c r="L18" s="49"/>
      <c r="M18" s="49"/>
    </row>
    <row r="19" spans="1:19" x14ac:dyDescent="0.2">
      <c r="A19" s="40" t="s">
        <v>154</v>
      </c>
      <c r="B19" s="49">
        <v>45135</v>
      </c>
      <c r="C19" s="49"/>
      <c r="D19" s="49"/>
      <c r="E19" s="49"/>
      <c r="F19" s="49"/>
      <c r="G19" s="49"/>
      <c r="H19" s="49"/>
      <c r="I19" s="49"/>
      <c r="J19" s="49"/>
      <c r="K19" s="49"/>
      <c r="L19" s="49"/>
      <c r="M19" s="49"/>
    </row>
    <row r="20" spans="1:19" x14ac:dyDescent="0.2">
      <c r="A20" s="40" t="s">
        <v>155</v>
      </c>
      <c r="B20" s="47" t="s">
        <v>163</v>
      </c>
      <c r="C20" s="47"/>
      <c r="D20" s="47"/>
      <c r="E20" s="47"/>
      <c r="F20" s="47"/>
      <c r="G20" s="47"/>
      <c r="H20" s="47"/>
      <c r="I20" s="47"/>
      <c r="J20" s="47"/>
      <c r="K20" s="47"/>
      <c r="L20" s="47"/>
      <c r="M20" s="47"/>
    </row>
    <row r="21" spans="1:19" x14ac:dyDescent="0.2">
      <c r="A21" s="40" t="s">
        <v>476</v>
      </c>
      <c r="B21" s="47" t="s">
        <v>81</v>
      </c>
      <c r="C21" s="47"/>
      <c r="D21" s="47"/>
      <c r="E21" s="47"/>
      <c r="F21" s="47"/>
      <c r="G21" s="47"/>
      <c r="H21" s="47"/>
      <c r="I21" s="47"/>
      <c r="J21" s="47"/>
      <c r="K21" s="47"/>
      <c r="L21" s="47"/>
      <c r="M21" s="47"/>
    </row>
    <row r="23" spans="1:19" x14ac:dyDescent="0.2">
      <c r="A23" s="23" t="str">
        <f>HYPERLINK("#'Factor List'!A1", "Back to Factor List")</f>
        <v>Back to Factor List</v>
      </c>
      <c r="B23" s="23" t="str">
        <f>HYPERLINK("#'Assumptions'!A1", "Assumptions")</f>
        <v>Assumptions</v>
      </c>
    </row>
    <row r="26" spans="1:19" s="63" customFormat="1" x14ac:dyDescent="0.2">
      <c r="A26" s="62" t="s">
        <v>502</v>
      </c>
      <c r="B26" s="62">
        <v>48</v>
      </c>
      <c r="C26" s="62">
        <v>49</v>
      </c>
      <c r="D26" s="62">
        <v>50</v>
      </c>
      <c r="E26" s="62">
        <v>51</v>
      </c>
      <c r="F26" s="62">
        <v>52</v>
      </c>
      <c r="G26" s="62">
        <v>53</v>
      </c>
      <c r="H26" s="62">
        <v>54</v>
      </c>
      <c r="I26" s="62">
        <v>55</v>
      </c>
      <c r="J26" s="62">
        <v>56</v>
      </c>
      <c r="K26" s="62">
        <v>57</v>
      </c>
      <c r="L26" s="62">
        <v>58</v>
      </c>
      <c r="M26" s="62">
        <v>59</v>
      </c>
      <c r="N26" s="62">
        <v>60</v>
      </c>
      <c r="O26" s="62">
        <v>61</v>
      </c>
      <c r="P26" s="62">
        <v>62</v>
      </c>
      <c r="Q26" s="62">
        <v>63</v>
      </c>
      <c r="R26" s="62">
        <v>64</v>
      </c>
      <c r="S26" s="62">
        <v>65</v>
      </c>
    </row>
    <row r="27" spans="1:19" x14ac:dyDescent="0.2">
      <c r="A27" s="42">
        <v>0</v>
      </c>
      <c r="B27" s="43">
        <v>21.73</v>
      </c>
      <c r="C27" s="43">
        <v>22.09</v>
      </c>
      <c r="D27" s="43">
        <v>22.46</v>
      </c>
      <c r="E27" s="43">
        <v>22.83</v>
      </c>
      <c r="F27" s="43">
        <v>23.21</v>
      </c>
      <c r="G27" s="43">
        <v>23.6</v>
      </c>
      <c r="H27" s="43">
        <v>24</v>
      </c>
      <c r="I27" s="43">
        <v>24.42</v>
      </c>
      <c r="J27" s="43">
        <v>24.84</v>
      </c>
      <c r="K27" s="43">
        <v>25.27</v>
      </c>
      <c r="L27" s="43">
        <v>25.72</v>
      </c>
      <c r="M27" s="43">
        <v>26.17</v>
      </c>
      <c r="N27" s="43">
        <v>26.63</v>
      </c>
      <c r="O27" s="43">
        <v>27.11</v>
      </c>
      <c r="P27" s="43">
        <v>27.6</v>
      </c>
      <c r="Q27" s="43">
        <v>28.11</v>
      </c>
      <c r="R27" s="43">
        <v>28.62</v>
      </c>
      <c r="S27" s="43">
        <v>29.16</v>
      </c>
    </row>
    <row r="28" spans="1:19" x14ac:dyDescent="0.2">
      <c r="A28" s="42">
        <v>1</v>
      </c>
      <c r="B28" s="43">
        <v>21.76</v>
      </c>
      <c r="C28" s="43">
        <v>22.12</v>
      </c>
      <c r="D28" s="43">
        <v>22.49</v>
      </c>
      <c r="E28" s="43">
        <v>22.86</v>
      </c>
      <c r="F28" s="43">
        <v>23.24</v>
      </c>
      <c r="G28" s="43">
        <v>23.64</v>
      </c>
      <c r="H28" s="43">
        <v>24.04</v>
      </c>
      <c r="I28" s="43">
        <v>24.45</v>
      </c>
      <c r="J28" s="43">
        <v>24.88</v>
      </c>
      <c r="K28" s="43">
        <v>25.31</v>
      </c>
      <c r="L28" s="43">
        <v>25.75</v>
      </c>
      <c r="M28" s="43">
        <v>26.21</v>
      </c>
      <c r="N28" s="43">
        <v>26.67</v>
      </c>
      <c r="O28" s="43">
        <v>27.15</v>
      </c>
      <c r="P28" s="43">
        <v>27.64</v>
      </c>
      <c r="Q28" s="43">
        <v>28.15</v>
      </c>
      <c r="R28" s="43">
        <v>28.67</v>
      </c>
      <c r="S28" s="43"/>
    </row>
    <row r="29" spans="1:19" x14ac:dyDescent="0.2">
      <c r="A29" s="42">
        <v>2</v>
      </c>
      <c r="B29" s="43">
        <v>21.79</v>
      </c>
      <c r="C29" s="43">
        <v>22.15</v>
      </c>
      <c r="D29" s="43">
        <v>22.52</v>
      </c>
      <c r="E29" s="43">
        <v>22.89</v>
      </c>
      <c r="F29" s="43">
        <v>23.28</v>
      </c>
      <c r="G29" s="43">
        <v>23.67</v>
      </c>
      <c r="H29" s="43">
        <v>24.07</v>
      </c>
      <c r="I29" s="43">
        <v>24.49</v>
      </c>
      <c r="J29" s="43">
        <v>24.91</v>
      </c>
      <c r="K29" s="43">
        <v>25.35</v>
      </c>
      <c r="L29" s="43">
        <v>25.79</v>
      </c>
      <c r="M29" s="43">
        <v>26.25</v>
      </c>
      <c r="N29" s="43">
        <v>26.71</v>
      </c>
      <c r="O29" s="43">
        <v>27.19</v>
      </c>
      <c r="P29" s="43">
        <v>27.69</v>
      </c>
      <c r="Q29" s="43">
        <v>28.19</v>
      </c>
      <c r="R29" s="43">
        <v>28.71</v>
      </c>
      <c r="S29" s="43"/>
    </row>
    <row r="30" spans="1:19" x14ac:dyDescent="0.2">
      <c r="A30" s="42">
        <v>3</v>
      </c>
      <c r="B30" s="43">
        <v>21.82</v>
      </c>
      <c r="C30" s="43">
        <v>22.18</v>
      </c>
      <c r="D30" s="43">
        <v>22.55</v>
      </c>
      <c r="E30" s="43">
        <v>22.92</v>
      </c>
      <c r="F30" s="43">
        <v>23.31</v>
      </c>
      <c r="G30" s="43">
        <v>23.7</v>
      </c>
      <c r="H30" s="43">
        <v>24.11</v>
      </c>
      <c r="I30" s="43">
        <v>24.52</v>
      </c>
      <c r="J30" s="43">
        <v>24.95</v>
      </c>
      <c r="K30" s="43">
        <v>25.38</v>
      </c>
      <c r="L30" s="43">
        <v>25.83</v>
      </c>
      <c r="M30" s="43">
        <v>26.29</v>
      </c>
      <c r="N30" s="43">
        <v>26.75</v>
      </c>
      <c r="O30" s="43">
        <v>27.23</v>
      </c>
      <c r="P30" s="43">
        <v>27.73</v>
      </c>
      <c r="Q30" s="43">
        <v>28.24</v>
      </c>
      <c r="R30" s="43">
        <v>28.76</v>
      </c>
      <c r="S30" s="43"/>
    </row>
    <row r="31" spans="1:19" x14ac:dyDescent="0.2">
      <c r="A31" s="42">
        <v>4</v>
      </c>
      <c r="B31" s="43">
        <v>21.85</v>
      </c>
      <c r="C31" s="43">
        <v>22.21</v>
      </c>
      <c r="D31" s="43">
        <v>22.58</v>
      </c>
      <c r="E31" s="43">
        <v>22.96</v>
      </c>
      <c r="F31" s="43">
        <v>23.34</v>
      </c>
      <c r="G31" s="43">
        <v>23.74</v>
      </c>
      <c r="H31" s="43">
        <v>24.14</v>
      </c>
      <c r="I31" s="43">
        <v>24.56</v>
      </c>
      <c r="J31" s="43">
        <v>24.98</v>
      </c>
      <c r="K31" s="43">
        <v>25.42</v>
      </c>
      <c r="L31" s="43">
        <v>25.87</v>
      </c>
      <c r="M31" s="43">
        <v>26.32</v>
      </c>
      <c r="N31" s="43">
        <v>26.79</v>
      </c>
      <c r="O31" s="43">
        <v>27.27</v>
      </c>
      <c r="P31" s="43">
        <v>27.77</v>
      </c>
      <c r="Q31" s="43">
        <v>28.28</v>
      </c>
      <c r="R31" s="43">
        <v>28.8</v>
      </c>
      <c r="S31" s="43"/>
    </row>
    <row r="32" spans="1:19" x14ac:dyDescent="0.2">
      <c r="A32" s="42">
        <v>5</v>
      </c>
      <c r="B32" s="43">
        <v>21.88</v>
      </c>
      <c r="C32" s="43">
        <v>22.24</v>
      </c>
      <c r="D32" s="43">
        <v>22.61</v>
      </c>
      <c r="E32" s="43">
        <v>22.99</v>
      </c>
      <c r="F32" s="43">
        <v>23.37</v>
      </c>
      <c r="G32" s="43">
        <v>23.77</v>
      </c>
      <c r="H32" s="43">
        <v>24.18</v>
      </c>
      <c r="I32" s="43">
        <v>24.59</v>
      </c>
      <c r="J32" s="43">
        <v>25.02</v>
      </c>
      <c r="K32" s="43">
        <v>25.46</v>
      </c>
      <c r="L32" s="43">
        <v>25.9</v>
      </c>
      <c r="M32" s="43">
        <v>26.36</v>
      </c>
      <c r="N32" s="43">
        <v>26.83</v>
      </c>
      <c r="O32" s="43">
        <v>27.32</v>
      </c>
      <c r="P32" s="43">
        <v>27.81</v>
      </c>
      <c r="Q32" s="43">
        <v>28.32</v>
      </c>
      <c r="R32" s="43">
        <v>28.85</v>
      </c>
      <c r="S32" s="43"/>
    </row>
    <row r="33" spans="1:19" x14ac:dyDescent="0.2">
      <c r="A33" s="42">
        <v>6</v>
      </c>
      <c r="B33" s="43">
        <v>21.91</v>
      </c>
      <c r="C33" s="43">
        <v>22.27</v>
      </c>
      <c r="D33" s="43">
        <v>22.64</v>
      </c>
      <c r="E33" s="43">
        <v>23.02</v>
      </c>
      <c r="F33" s="43">
        <v>23.41</v>
      </c>
      <c r="G33" s="43">
        <v>23.8</v>
      </c>
      <c r="H33" s="43">
        <v>24.21</v>
      </c>
      <c r="I33" s="43">
        <v>24.63</v>
      </c>
      <c r="J33" s="43">
        <v>25.06</v>
      </c>
      <c r="K33" s="43">
        <v>25.49</v>
      </c>
      <c r="L33" s="43">
        <v>25.94</v>
      </c>
      <c r="M33" s="43">
        <v>26.4</v>
      </c>
      <c r="N33" s="43">
        <v>26.87</v>
      </c>
      <c r="O33" s="43">
        <v>27.36</v>
      </c>
      <c r="P33" s="43">
        <v>27.85</v>
      </c>
      <c r="Q33" s="43">
        <v>28.36</v>
      </c>
      <c r="R33" s="43">
        <v>28.89</v>
      </c>
      <c r="S33" s="43"/>
    </row>
    <row r="34" spans="1:19" x14ac:dyDescent="0.2">
      <c r="A34" s="42">
        <v>7</v>
      </c>
      <c r="B34" s="43">
        <v>21.94</v>
      </c>
      <c r="C34" s="43">
        <v>22.3</v>
      </c>
      <c r="D34" s="43">
        <v>22.67</v>
      </c>
      <c r="E34" s="43">
        <v>23.05</v>
      </c>
      <c r="F34" s="43">
        <v>23.44</v>
      </c>
      <c r="G34" s="43">
        <v>23.84</v>
      </c>
      <c r="H34" s="43">
        <v>24.25</v>
      </c>
      <c r="I34" s="43">
        <v>24.66</v>
      </c>
      <c r="J34" s="43">
        <v>25.09</v>
      </c>
      <c r="K34" s="43">
        <v>25.53</v>
      </c>
      <c r="L34" s="43">
        <v>25.98</v>
      </c>
      <c r="M34" s="43">
        <v>26.44</v>
      </c>
      <c r="N34" s="43">
        <v>26.91</v>
      </c>
      <c r="O34" s="43">
        <v>27.4</v>
      </c>
      <c r="P34" s="43">
        <v>27.9</v>
      </c>
      <c r="Q34" s="43">
        <v>28.41</v>
      </c>
      <c r="R34" s="43">
        <v>28.94</v>
      </c>
      <c r="S34" s="43"/>
    </row>
    <row r="35" spans="1:19" x14ac:dyDescent="0.2">
      <c r="A35" s="42">
        <v>8</v>
      </c>
      <c r="B35" s="43">
        <v>21.97</v>
      </c>
      <c r="C35" s="43">
        <v>22.33</v>
      </c>
      <c r="D35" s="43">
        <v>22.7</v>
      </c>
      <c r="E35" s="43">
        <v>23.08</v>
      </c>
      <c r="F35" s="43">
        <v>23.47</v>
      </c>
      <c r="G35" s="43">
        <v>23.87</v>
      </c>
      <c r="H35" s="43">
        <v>24.28</v>
      </c>
      <c r="I35" s="43">
        <v>24.7</v>
      </c>
      <c r="J35" s="43">
        <v>25.13</v>
      </c>
      <c r="K35" s="43">
        <v>25.57</v>
      </c>
      <c r="L35" s="43">
        <v>26.02</v>
      </c>
      <c r="M35" s="43">
        <v>26.48</v>
      </c>
      <c r="N35" s="43">
        <v>26.95</v>
      </c>
      <c r="O35" s="43">
        <v>27.44</v>
      </c>
      <c r="P35" s="43">
        <v>27.94</v>
      </c>
      <c r="Q35" s="43">
        <v>28.45</v>
      </c>
      <c r="R35" s="43">
        <v>28.98</v>
      </c>
      <c r="S35" s="43"/>
    </row>
    <row r="36" spans="1:19" x14ac:dyDescent="0.2">
      <c r="A36" s="42">
        <v>9</v>
      </c>
      <c r="B36" s="43">
        <v>22</v>
      </c>
      <c r="C36" s="43">
        <v>22.36</v>
      </c>
      <c r="D36" s="43">
        <v>22.74</v>
      </c>
      <c r="E36" s="43">
        <v>23.12</v>
      </c>
      <c r="F36" s="43">
        <v>23.5</v>
      </c>
      <c r="G36" s="43">
        <v>23.9</v>
      </c>
      <c r="H36" s="43">
        <v>24.31</v>
      </c>
      <c r="I36" s="43">
        <v>24.73</v>
      </c>
      <c r="J36" s="43">
        <v>25.16</v>
      </c>
      <c r="K36" s="43">
        <v>25.6</v>
      </c>
      <c r="L36" s="43">
        <v>26.06</v>
      </c>
      <c r="M36" s="43">
        <v>26.52</v>
      </c>
      <c r="N36" s="43">
        <v>26.99</v>
      </c>
      <c r="O36" s="43">
        <v>27.48</v>
      </c>
      <c r="P36" s="43">
        <v>27.98</v>
      </c>
      <c r="Q36" s="43">
        <v>28.49</v>
      </c>
      <c r="R36" s="43">
        <v>29.03</v>
      </c>
      <c r="S36" s="43"/>
    </row>
    <row r="37" spans="1:19" x14ac:dyDescent="0.2">
      <c r="A37" s="42">
        <v>10</v>
      </c>
      <c r="B37" s="43">
        <v>22.03</v>
      </c>
      <c r="C37" s="43">
        <v>22.39</v>
      </c>
      <c r="D37" s="43">
        <v>22.77</v>
      </c>
      <c r="E37" s="43">
        <v>23.15</v>
      </c>
      <c r="F37" s="43">
        <v>23.54</v>
      </c>
      <c r="G37" s="43">
        <v>23.94</v>
      </c>
      <c r="H37" s="43">
        <v>24.35</v>
      </c>
      <c r="I37" s="43">
        <v>24.77</v>
      </c>
      <c r="J37" s="43">
        <v>25.2</v>
      </c>
      <c r="K37" s="43">
        <v>25.64</v>
      </c>
      <c r="L37" s="43">
        <v>26.09</v>
      </c>
      <c r="M37" s="43">
        <v>26.56</v>
      </c>
      <c r="N37" s="43">
        <v>27.03</v>
      </c>
      <c r="O37" s="43">
        <v>27.52</v>
      </c>
      <c r="P37" s="43">
        <v>28.02</v>
      </c>
      <c r="Q37" s="43">
        <v>28.54</v>
      </c>
      <c r="R37" s="43">
        <v>29.07</v>
      </c>
      <c r="S37" s="43"/>
    </row>
    <row r="38" spans="1:19" x14ac:dyDescent="0.2">
      <c r="A38" s="42">
        <v>11</v>
      </c>
      <c r="B38" s="43">
        <v>22.06</v>
      </c>
      <c r="C38" s="43">
        <v>22.42</v>
      </c>
      <c r="D38" s="43">
        <v>22.8</v>
      </c>
      <c r="E38" s="43">
        <v>23.18</v>
      </c>
      <c r="F38" s="43">
        <v>23.57</v>
      </c>
      <c r="G38" s="43">
        <v>23.97</v>
      </c>
      <c r="H38" s="43">
        <v>24.38</v>
      </c>
      <c r="I38" s="43">
        <v>24.8</v>
      </c>
      <c r="J38" s="43">
        <v>25.24</v>
      </c>
      <c r="K38" s="43">
        <v>25.68</v>
      </c>
      <c r="L38" s="43">
        <v>26.13</v>
      </c>
      <c r="M38" s="43">
        <v>26.6</v>
      </c>
      <c r="N38" s="43">
        <v>27.07</v>
      </c>
      <c r="O38" s="43">
        <v>27.56</v>
      </c>
      <c r="P38" s="43">
        <v>28.06</v>
      </c>
      <c r="Q38" s="43">
        <v>28.58</v>
      </c>
      <c r="R38" s="43">
        <v>29.11</v>
      </c>
      <c r="S38" s="43"/>
    </row>
  </sheetData>
  <sheetProtection algorithmName="SHA-512" hashValue="KPexOGOff0hoyZMrMlOt5i8Hgw9SCTD9z3l7Yzpg/P1BlYU2lYtq1wKG45XPxQDX0LU0cHCKL7xWNyPQCPIojw==" saltValue="1oay6r7zWh1GQz+x34H8Dw==" spinCount="100000" sheet="1" objects="1" scenarios="1"/>
  <conditionalFormatting sqref="A6:A21">
    <cfRule type="expression" dxfId="109" priority="1" stopIfTrue="1">
      <formula>MOD(ROW(),2)=0</formula>
    </cfRule>
    <cfRule type="expression" dxfId="108" priority="2" stopIfTrue="1">
      <formula>MOD(ROW(),2)&lt;&gt;0</formula>
    </cfRule>
  </conditionalFormatting>
  <conditionalFormatting sqref="B6:M21">
    <cfRule type="expression" dxfId="107" priority="3" stopIfTrue="1">
      <formula>MOD(ROW(),2)=0</formula>
    </cfRule>
    <cfRule type="expression" dxfId="106" priority="4" stopIfTrue="1">
      <formula>MOD(ROW(),2)&lt;&gt;0</formula>
    </cfRule>
  </conditionalFormatting>
  <conditionalFormatting sqref="A26:A38">
    <cfRule type="expression" dxfId="105" priority="5" stopIfTrue="1">
      <formula>MOD(ROW(),2)=0</formula>
    </cfRule>
    <cfRule type="expression" dxfId="104" priority="6" stopIfTrue="1">
      <formula>MOD(ROW(),2)&lt;&gt;0</formula>
    </cfRule>
  </conditionalFormatting>
  <conditionalFormatting sqref="B26:S38">
    <cfRule type="expression" dxfId="103" priority="7" stopIfTrue="1">
      <formula>MOD(ROW(),2)=0</formula>
    </cfRule>
    <cfRule type="expression" dxfId="102" priority="8" stopIfTrue="1">
      <formula>MOD(ROW(),2)&lt;&gt;0</formula>
    </cfRule>
  </conditionalFormatting>
  <pageMargins left="0.7" right="0.7" top="0.75" bottom="0.75" header="0.3" footer="0.3"/>
  <tableParts count="1">
    <tablePart r:id="rId1"/>
  </tablePart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51814-278F-4827-AF65-B67F75243A47}">
  <sheetPr codeName="Sheet100"/>
  <dimension ref="A1:AP38"/>
  <sheetViews>
    <sheetView showGridLines="0" workbookViewId="0">
      <selection activeCell="A6" sqref="A6"/>
    </sheetView>
  </sheetViews>
  <sheetFormatPr defaultRowHeight="12.75" x14ac:dyDescent="0.2"/>
  <cols>
    <col min="1" max="1" width="31.5703125" customWidth="1"/>
    <col min="2" max="42" width="22.5703125" customWidth="1"/>
  </cols>
  <sheetData>
    <row r="1" spans="1:13" s="1" customFormat="1" ht="20.25" x14ac:dyDescent="0.3">
      <c r="A1" s="2" t="s">
        <v>0</v>
      </c>
    </row>
    <row r="2" spans="1:13" s="1" customFormat="1" ht="15.75" x14ac:dyDescent="0.25">
      <c r="A2" s="30" t="s">
        <v>1</v>
      </c>
      <c r="B2" s="3" t="str">
        <f>wb_title</f>
        <v>Police_NI - Consolidated Factor Spreadsheet</v>
      </c>
    </row>
    <row r="3" spans="1:13" s="1" customFormat="1" ht="15.75" x14ac:dyDescent="0.25">
      <c r="A3" s="30" t="s">
        <v>2</v>
      </c>
      <c r="B3" s="3" t="str">
        <f>TABLE_FACTOR_TYPE_1 &amp; " - x-" &amp; TABLE_SERIES_NUMBER_1</f>
        <v>Scheme Pays AA - x-620</v>
      </c>
    </row>
    <row r="6" spans="1:13" x14ac:dyDescent="0.2">
      <c r="A6" s="40" t="s">
        <v>470</v>
      </c>
      <c r="B6" s="47" t="s">
        <v>471</v>
      </c>
      <c r="C6" s="47"/>
      <c r="D6" s="47"/>
      <c r="E6" s="47"/>
      <c r="F6" s="47"/>
      <c r="G6" s="47"/>
      <c r="H6" s="47"/>
      <c r="I6" s="47"/>
      <c r="J6" s="47"/>
      <c r="K6" s="47"/>
      <c r="L6" s="47"/>
      <c r="M6" s="47"/>
    </row>
    <row r="7" spans="1:13" x14ac:dyDescent="0.2">
      <c r="A7" s="40" t="s">
        <v>472</v>
      </c>
      <c r="B7" s="47" t="s">
        <v>31</v>
      </c>
      <c r="C7" s="47"/>
      <c r="D7" s="47"/>
      <c r="E7" s="47"/>
      <c r="F7" s="47"/>
      <c r="G7" s="47"/>
      <c r="H7" s="47"/>
      <c r="I7" s="47"/>
      <c r="J7" s="47"/>
      <c r="K7" s="47"/>
      <c r="L7" s="47"/>
      <c r="M7" s="47"/>
    </row>
    <row r="8" spans="1:13" x14ac:dyDescent="0.2">
      <c r="A8" s="40" t="s">
        <v>144</v>
      </c>
      <c r="B8" s="47">
        <v>1988</v>
      </c>
      <c r="C8" s="47"/>
      <c r="D8" s="47"/>
      <c r="E8" s="47"/>
      <c r="F8" s="47"/>
      <c r="G8" s="47"/>
      <c r="H8" s="47"/>
      <c r="I8" s="47"/>
      <c r="J8" s="47"/>
      <c r="K8" s="47"/>
      <c r="L8" s="47"/>
      <c r="M8" s="47"/>
    </row>
    <row r="9" spans="1:13" x14ac:dyDescent="0.2">
      <c r="A9" s="40" t="s">
        <v>145</v>
      </c>
      <c r="B9" s="47" t="s">
        <v>429</v>
      </c>
      <c r="C9" s="47"/>
      <c r="D9" s="47"/>
      <c r="E9" s="47"/>
      <c r="F9" s="47"/>
      <c r="G9" s="47"/>
      <c r="H9" s="47"/>
      <c r="I9" s="47"/>
      <c r="J9" s="47"/>
      <c r="K9" s="47"/>
      <c r="L9" s="47"/>
      <c r="M9" s="47"/>
    </row>
    <row r="10" spans="1:13" x14ac:dyDescent="0.2">
      <c r="A10" s="40" t="s">
        <v>6</v>
      </c>
      <c r="B10" s="47" t="s">
        <v>306</v>
      </c>
      <c r="C10" s="47"/>
      <c r="D10" s="47"/>
      <c r="E10" s="47"/>
      <c r="F10" s="47"/>
      <c r="G10" s="47"/>
      <c r="H10" s="47"/>
      <c r="I10" s="47"/>
      <c r="J10" s="47"/>
      <c r="K10" s="47"/>
      <c r="L10" s="47"/>
      <c r="M10" s="47"/>
    </row>
    <row r="11" spans="1:13" x14ac:dyDescent="0.2">
      <c r="A11" s="40" t="s">
        <v>146</v>
      </c>
      <c r="B11" s="47" t="s">
        <v>165</v>
      </c>
      <c r="C11" s="47"/>
      <c r="D11" s="47"/>
      <c r="E11" s="47"/>
      <c r="F11" s="47"/>
      <c r="G11" s="47"/>
      <c r="H11" s="47"/>
      <c r="I11" s="47"/>
      <c r="J11" s="47"/>
      <c r="K11" s="47"/>
      <c r="L11" s="47"/>
      <c r="M11" s="47"/>
    </row>
    <row r="12" spans="1:13" x14ac:dyDescent="0.2">
      <c r="A12" s="40" t="s">
        <v>147</v>
      </c>
      <c r="B12" s="47" t="s">
        <v>430</v>
      </c>
      <c r="C12" s="47"/>
      <c r="D12" s="47"/>
      <c r="E12" s="47"/>
      <c r="F12" s="47"/>
      <c r="G12" s="47"/>
      <c r="H12" s="47"/>
      <c r="I12" s="47"/>
      <c r="J12" s="47"/>
      <c r="K12" s="47"/>
      <c r="L12" s="47"/>
      <c r="M12" s="47"/>
    </row>
    <row r="13" spans="1:13" x14ac:dyDescent="0.2">
      <c r="A13" s="40" t="s">
        <v>473</v>
      </c>
      <c r="B13" s="47">
        <v>2</v>
      </c>
      <c r="C13" s="47"/>
      <c r="D13" s="47"/>
      <c r="E13" s="47"/>
      <c r="F13" s="47"/>
      <c r="G13" s="47"/>
      <c r="H13" s="47"/>
      <c r="I13" s="47"/>
      <c r="J13" s="47"/>
      <c r="K13" s="47"/>
      <c r="L13" s="47"/>
      <c r="M13" s="47"/>
    </row>
    <row r="14" spans="1:13" x14ac:dyDescent="0.2">
      <c r="A14" s="40" t="s">
        <v>149</v>
      </c>
      <c r="B14" s="47">
        <v>620</v>
      </c>
      <c r="C14" s="47"/>
      <c r="D14" s="47"/>
      <c r="E14" s="47"/>
      <c r="F14" s="47"/>
      <c r="G14" s="47"/>
      <c r="H14" s="47"/>
      <c r="I14" s="47"/>
      <c r="J14" s="47"/>
      <c r="K14" s="47"/>
      <c r="L14" s="47"/>
      <c r="M14" s="47"/>
    </row>
    <row r="15" spans="1:13" x14ac:dyDescent="0.2">
      <c r="A15" s="40" t="s">
        <v>474</v>
      </c>
      <c r="B15" s="47">
        <v>620</v>
      </c>
      <c r="C15" s="47"/>
      <c r="D15" s="47"/>
      <c r="E15" s="47"/>
      <c r="F15" s="47"/>
      <c r="G15" s="47"/>
      <c r="H15" s="47"/>
      <c r="I15" s="47"/>
      <c r="J15" s="47"/>
      <c r="K15" s="47"/>
      <c r="L15" s="47"/>
      <c r="M15" s="47"/>
    </row>
    <row r="16" spans="1:13" x14ac:dyDescent="0.2">
      <c r="A16" s="40" t="s">
        <v>151</v>
      </c>
      <c r="B16" s="47" t="s">
        <v>442</v>
      </c>
      <c r="C16" s="47"/>
      <c r="D16" s="47"/>
      <c r="E16" s="47"/>
      <c r="F16" s="47"/>
      <c r="G16" s="47"/>
      <c r="H16" s="47"/>
      <c r="I16" s="47"/>
      <c r="J16" s="47"/>
      <c r="K16" s="47"/>
      <c r="L16" s="47"/>
      <c r="M16" s="47"/>
    </row>
    <row r="17" spans="1:42" x14ac:dyDescent="0.2">
      <c r="A17" s="41" t="s">
        <v>475</v>
      </c>
      <c r="B17" s="47"/>
      <c r="C17" s="47"/>
      <c r="D17" s="47"/>
      <c r="E17" s="47"/>
      <c r="F17" s="47"/>
      <c r="G17" s="47"/>
      <c r="H17" s="47"/>
      <c r="I17" s="47"/>
      <c r="J17" s="47"/>
      <c r="K17" s="47"/>
      <c r="L17" s="47"/>
      <c r="M17" s="47"/>
    </row>
    <row r="18" spans="1:42" x14ac:dyDescent="0.2">
      <c r="A18" s="40" t="s">
        <v>153</v>
      </c>
      <c r="B18" s="49">
        <v>45135</v>
      </c>
      <c r="C18" s="49"/>
      <c r="D18" s="49"/>
      <c r="E18" s="49"/>
      <c r="F18" s="49"/>
      <c r="G18" s="49"/>
      <c r="H18" s="49"/>
      <c r="I18" s="49"/>
      <c r="J18" s="49"/>
      <c r="K18" s="49"/>
      <c r="L18" s="49"/>
      <c r="M18" s="49"/>
    </row>
    <row r="19" spans="1:42" x14ac:dyDescent="0.2">
      <c r="A19" s="40" t="s">
        <v>154</v>
      </c>
      <c r="B19" s="49">
        <v>45135</v>
      </c>
      <c r="C19" s="49"/>
      <c r="D19" s="49"/>
      <c r="E19" s="49"/>
      <c r="F19" s="49"/>
      <c r="G19" s="49"/>
      <c r="H19" s="49"/>
      <c r="I19" s="49"/>
      <c r="J19" s="49"/>
      <c r="K19" s="49"/>
      <c r="L19" s="49"/>
      <c r="M19" s="49"/>
    </row>
    <row r="20" spans="1:42" x14ac:dyDescent="0.2">
      <c r="A20" s="40" t="s">
        <v>155</v>
      </c>
      <c r="B20" s="47" t="s">
        <v>163</v>
      </c>
      <c r="C20" s="47"/>
      <c r="D20" s="47"/>
      <c r="E20" s="47"/>
      <c r="F20" s="47"/>
      <c r="G20" s="47"/>
      <c r="H20" s="47"/>
      <c r="I20" s="47"/>
      <c r="J20" s="47"/>
      <c r="K20" s="47"/>
      <c r="L20" s="47"/>
      <c r="M20" s="47"/>
    </row>
    <row r="21" spans="1:42" x14ac:dyDescent="0.2">
      <c r="A21" s="40" t="s">
        <v>476</v>
      </c>
      <c r="B21" s="47" t="s">
        <v>81</v>
      </c>
      <c r="C21" s="47"/>
      <c r="D21" s="47"/>
      <c r="E21" s="47"/>
      <c r="F21" s="47"/>
      <c r="G21" s="47"/>
      <c r="H21" s="47"/>
      <c r="I21" s="47"/>
      <c r="J21" s="47"/>
      <c r="K21" s="47"/>
      <c r="L21" s="47"/>
      <c r="M21" s="47"/>
    </row>
    <row r="23" spans="1:42" x14ac:dyDescent="0.2">
      <c r="A23" s="23" t="str">
        <f>HYPERLINK("#'Factor List'!A1", "Back to Factor List")</f>
        <v>Back to Factor List</v>
      </c>
      <c r="B23" s="23" t="str">
        <f>HYPERLINK("#'Assumptions'!A1", "Assumptions")</f>
        <v>Assumptions</v>
      </c>
    </row>
    <row r="26" spans="1:42" s="63" customFormat="1" x14ac:dyDescent="0.2">
      <c r="A26" s="62" t="s">
        <v>502</v>
      </c>
      <c r="B26" s="62">
        <v>25</v>
      </c>
      <c r="C26" s="62">
        <v>26</v>
      </c>
      <c r="D26" s="62">
        <v>27</v>
      </c>
      <c r="E26" s="62">
        <v>28</v>
      </c>
      <c r="F26" s="62">
        <v>29</v>
      </c>
      <c r="G26" s="62">
        <v>30</v>
      </c>
      <c r="H26" s="62">
        <v>31</v>
      </c>
      <c r="I26" s="62">
        <v>32</v>
      </c>
      <c r="J26" s="62">
        <v>33</v>
      </c>
      <c r="K26" s="62">
        <v>34</v>
      </c>
      <c r="L26" s="62">
        <v>35</v>
      </c>
      <c r="M26" s="62">
        <v>36</v>
      </c>
      <c r="N26" s="62">
        <v>37</v>
      </c>
      <c r="O26" s="62">
        <v>38</v>
      </c>
      <c r="P26" s="62">
        <v>39</v>
      </c>
      <c r="Q26" s="62">
        <v>40</v>
      </c>
      <c r="R26" s="62">
        <v>41</v>
      </c>
      <c r="S26" s="62">
        <v>42</v>
      </c>
      <c r="T26" s="62">
        <v>43</v>
      </c>
      <c r="U26" s="62">
        <v>44</v>
      </c>
      <c r="V26" s="62">
        <v>45</v>
      </c>
      <c r="W26" s="62">
        <v>46</v>
      </c>
      <c r="X26" s="62">
        <v>47</v>
      </c>
      <c r="Y26" s="62">
        <v>48</v>
      </c>
      <c r="Z26" s="62">
        <v>49</v>
      </c>
      <c r="AA26" s="62">
        <v>50</v>
      </c>
      <c r="AB26" s="62">
        <v>51</v>
      </c>
      <c r="AC26" s="62">
        <v>52</v>
      </c>
      <c r="AD26" s="62">
        <v>53</v>
      </c>
      <c r="AE26" s="62">
        <v>54</v>
      </c>
      <c r="AF26" s="62">
        <v>55</v>
      </c>
      <c r="AG26" s="62">
        <v>56</v>
      </c>
      <c r="AH26" s="62">
        <v>57</v>
      </c>
      <c r="AI26" s="62">
        <v>58</v>
      </c>
      <c r="AJ26" s="62">
        <v>59</v>
      </c>
      <c r="AK26" s="62">
        <v>60</v>
      </c>
      <c r="AL26" s="62">
        <v>61</v>
      </c>
      <c r="AM26" s="62">
        <v>62</v>
      </c>
      <c r="AN26" s="62">
        <v>63</v>
      </c>
      <c r="AO26" s="62">
        <v>64</v>
      </c>
      <c r="AP26" s="62">
        <v>65</v>
      </c>
    </row>
    <row r="27" spans="1:42" x14ac:dyDescent="0.2">
      <c r="A27" s="42">
        <v>0</v>
      </c>
      <c r="B27" s="43">
        <v>14.32</v>
      </c>
      <c r="C27" s="43">
        <v>14.53</v>
      </c>
      <c r="D27" s="43">
        <v>14.75</v>
      </c>
      <c r="E27" s="43">
        <v>14.96</v>
      </c>
      <c r="F27" s="43">
        <v>15.18</v>
      </c>
      <c r="G27" s="43">
        <v>15.41</v>
      </c>
      <c r="H27" s="43">
        <v>15.64</v>
      </c>
      <c r="I27" s="43">
        <v>15.87</v>
      </c>
      <c r="J27" s="43">
        <v>16.11</v>
      </c>
      <c r="K27" s="43">
        <v>16.350000000000001</v>
      </c>
      <c r="L27" s="43">
        <v>16.59</v>
      </c>
      <c r="M27" s="43">
        <v>16.84</v>
      </c>
      <c r="N27" s="43">
        <v>17.100000000000001</v>
      </c>
      <c r="O27" s="43">
        <v>17.36</v>
      </c>
      <c r="P27" s="43">
        <v>17.62</v>
      </c>
      <c r="Q27" s="43">
        <v>17.89</v>
      </c>
      <c r="R27" s="43">
        <v>18.170000000000002</v>
      </c>
      <c r="S27" s="43">
        <v>18.45</v>
      </c>
      <c r="T27" s="43">
        <v>18.739999999999998</v>
      </c>
      <c r="U27" s="43">
        <v>19.04</v>
      </c>
      <c r="V27" s="43">
        <v>19.34</v>
      </c>
      <c r="W27" s="43">
        <v>19.649999999999999</v>
      </c>
      <c r="X27" s="43">
        <v>19.97</v>
      </c>
      <c r="Y27" s="43">
        <v>20.29</v>
      </c>
      <c r="Z27" s="43">
        <v>20.63</v>
      </c>
      <c r="AA27" s="43">
        <v>20.97</v>
      </c>
      <c r="AB27" s="43">
        <v>21.33</v>
      </c>
      <c r="AC27" s="43">
        <v>21.69</v>
      </c>
      <c r="AD27" s="43">
        <v>22.07</v>
      </c>
      <c r="AE27" s="43">
        <v>22.46</v>
      </c>
      <c r="AF27" s="43">
        <v>22.86</v>
      </c>
      <c r="AG27" s="43">
        <v>23.28</v>
      </c>
      <c r="AH27" s="43">
        <v>23.7</v>
      </c>
      <c r="AI27" s="43">
        <v>24.14</v>
      </c>
      <c r="AJ27" s="43">
        <v>24.6</v>
      </c>
      <c r="AK27" s="43">
        <v>25.06</v>
      </c>
      <c r="AL27" s="43">
        <v>25.55</v>
      </c>
      <c r="AM27" s="43">
        <v>26.04</v>
      </c>
      <c r="AN27" s="43">
        <v>26.56</v>
      </c>
      <c r="AO27" s="43">
        <v>27.1</v>
      </c>
      <c r="AP27" s="43">
        <v>27.65</v>
      </c>
    </row>
    <row r="28" spans="1:42" x14ac:dyDescent="0.2">
      <c r="A28" s="42">
        <v>1</v>
      </c>
      <c r="B28" s="43">
        <v>14.34</v>
      </c>
      <c r="C28" s="43">
        <v>14.55</v>
      </c>
      <c r="D28" s="43">
        <v>14.76</v>
      </c>
      <c r="E28" s="43">
        <v>14.98</v>
      </c>
      <c r="F28" s="43">
        <v>15.2</v>
      </c>
      <c r="G28" s="43">
        <v>15.43</v>
      </c>
      <c r="H28" s="43">
        <v>15.66</v>
      </c>
      <c r="I28" s="43">
        <v>15.89</v>
      </c>
      <c r="J28" s="43">
        <v>16.13</v>
      </c>
      <c r="K28" s="43">
        <v>16.37</v>
      </c>
      <c r="L28" s="43">
        <v>16.61</v>
      </c>
      <c r="M28" s="43">
        <v>16.87</v>
      </c>
      <c r="N28" s="43">
        <v>17.12</v>
      </c>
      <c r="O28" s="43">
        <v>17.38</v>
      </c>
      <c r="P28" s="43">
        <v>17.649999999999999</v>
      </c>
      <c r="Q28" s="43">
        <v>17.920000000000002</v>
      </c>
      <c r="R28" s="43">
        <v>18.190000000000001</v>
      </c>
      <c r="S28" s="43">
        <v>18.48</v>
      </c>
      <c r="T28" s="43">
        <v>18.77</v>
      </c>
      <c r="U28" s="43">
        <v>19.059999999999999</v>
      </c>
      <c r="V28" s="43">
        <v>19.37</v>
      </c>
      <c r="W28" s="43">
        <v>19.68</v>
      </c>
      <c r="X28" s="43">
        <v>19.989999999999998</v>
      </c>
      <c r="Y28" s="43">
        <v>20.32</v>
      </c>
      <c r="Z28" s="43">
        <v>20.66</v>
      </c>
      <c r="AA28" s="43">
        <v>21</v>
      </c>
      <c r="AB28" s="43">
        <v>21.36</v>
      </c>
      <c r="AC28" s="43">
        <v>21.73</v>
      </c>
      <c r="AD28" s="43">
        <v>22.1</v>
      </c>
      <c r="AE28" s="43">
        <v>22.49</v>
      </c>
      <c r="AF28" s="43">
        <v>22.9</v>
      </c>
      <c r="AG28" s="43">
        <v>23.31</v>
      </c>
      <c r="AH28" s="43">
        <v>23.74</v>
      </c>
      <c r="AI28" s="43">
        <v>24.18</v>
      </c>
      <c r="AJ28" s="43">
        <v>24.64</v>
      </c>
      <c r="AK28" s="43">
        <v>25.1</v>
      </c>
      <c r="AL28" s="43">
        <v>25.59</v>
      </c>
      <c r="AM28" s="43">
        <v>26.09</v>
      </c>
      <c r="AN28" s="43">
        <v>26.61</v>
      </c>
      <c r="AO28" s="43">
        <v>27.14</v>
      </c>
      <c r="AP28" s="43"/>
    </row>
    <row r="29" spans="1:42" x14ac:dyDescent="0.2">
      <c r="A29" s="42">
        <v>2</v>
      </c>
      <c r="B29" s="43">
        <v>14.36</v>
      </c>
      <c r="C29" s="43">
        <v>14.57</v>
      </c>
      <c r="D29" s="43">
        <v>14.78</v>
      </c>
      <c r="E29" s="43">
        <v>15</v>
      </c>
      <c r="F29" s="43">
        <v>15.22</v>
      </c>
      <c r="G29" s="43">
        <v>15.45</v>
      </c>
      <c r="H29" s="43">
        <v>15.68</v>
      </c>
      <c r="I29" s="43">
        <v>15.91</v>
      </c>
      <c r="J29" s="43">
        <v>16.149999999999999</v>
      </c>
      <c r="K29" s="43">
        <v>16.39</v>
      </c>
      <c r="L29" s="43">
        <v>16.64</v>
      </c>
      <c r="M29" s="43">
        <v>16.89</v>
      </c>
      <c r="N29" s="43">
        <v>17.14</v>
      </c>
      <c r="O29" s="43">
        <v>17.399999999999999</v>
      </c>
      <c r="P29" s="43">
        <v>17.670000000000002</v>
      </c>
      <c r="Q29" s="43">
        <v>17.940000000000001</v>
      </c>
      <c r="R29" s="43">
        <v>18.22</v>
      </c>
      <c r="S29" s="43">
        <v>18.5</v>
      </c>
      <c r="T29" s="43">
        <v>18.79</v>
      </c>
      <c r="U29" s="43">
        <v>19.09</v>
      </c>
      <c r="V29" s="43">
        <v>19.39</v>
      </c>
      <c r="W29" s="43">
        <v>19.7</v>
      </c>
      <c r="X29" s="43">
        <v>20.02</v>
      </c>
      <c r="Y29" s="43">
        <v>20.350000000000001</v>
      </c>
      <c r="Z29" s="43">
        <v>20.69</v>
      </c>
      <c r="AA29" s="43">
        <v>21.03</v>
      </c>
      <c r="AB29" s="43">
        <v>21.39</v>
      </c>
      <c r="AC29" s="43">
        <v>21.76</v>
      </c>
      <c r="AD29" s="43">
        <v>22.14</v>
      </c>
      <c r="AE29" s="43">
        <v>22.53</v>
      </c>
      <c r="AF29" s="43">
        <v>22.93</v>
      </c>
      <c r="AG29" s="43">
        <v>23.35</v>
      </c>
      <c r="AH29" s="43">
        <v>23.78</v>
      </c>
      <c r="AI29" s="43">
        <v>24.22</v>
      </c>
      <c r="AJ29" s="43">
        <v>24.67</v>
      </c>
      <c r="AK29" s="43">
        <v>25.14</v>
      </c>
      <c r="AL29" s="43">
        <v>25.63</v>
      </c>
      <c r="AM29" s="43">
        <v>26.13</v>
      </c>
      <c r="AN29" s="43">
        <v>26.65</v>
      </c>
      <c r="AO29" s="43">
        <v>27.19</v>
      </c>
      <c r="AP29" s="43"/>
    </row>
    <row r="30" spans="1:42" x14ac:dyDescent="0.2">
      <c r="A30" s="42">
        <v>3</v>
      </c>
      <c r="B30" s="43">
        <v>14.38</v>
      </c>
      <c r="C30" s="43">
        <v>14.59</v>
      </c>
      <c r="D30" s="43">
        <v>14.8</v>
      </c>
      <c r="E30" s="43">
        <v>15.02</v>
      </c>
      <c r="F30" s="43">
        <v>15.24</v>
      </c>
      <c r="G30" s="43">
        <v>15.47</v>
      </c>
      <c r="H30" s="43">
        <v>15.7</v>
      </c>
      <c r="I30" s="43">
        <v>15.93</v>
      </c>
      <c r="J30" s="43">
        <v>16.170000000000002</v>
      </c>
      <c r="K30" s="43">
        <v>16.41</v>
      </c>
      <c r="L30" s="43">
        <v>16.66</v>
      </c>
      <c r="M30" s="43">
        <v>16.91</v>
      </c>
      <c r="N30" s="43">
        <v>17.16</v>
      </c>
      <c r="O30" s="43">
        <v>17.43</v>
      </c>
      <c r="P30" s="43">
        <v>17.690000000000001</v>
      </c>
      <c r="Q30" s="43">
        <v>17.96</v>
      </c>
      <c r="R30" s="43">
        <v>18.239999999999998</v>
      </c>
      <c r="S30" s="43">
        <v>18.52</v>
      </c>
      <c r="T30" s="43">
        <v>18.82</v>
      </c>
      <c r="U30" s="43">
        <v>19.11</v>
      </c>
      <c r="V30" s="43">
        <v>19.420000000000002</v>
      </c>
      <c r="W30" s="43">
        <v>19.73</v>
      </c>
      <c r="X30" s="43">
        <v>20.05</v>
      </c>
      <c r="Y30" s="43">
        <v>20.38</v>
      </c>
      <c r="Z30" s="43">
        <v>20.72</v>
      </c>
      <c r="AA30" s="43">
        <v>21.06</v>
      </c>
      <c r="AB30" s="43">
        <v>21.42</v>
      </c>
      <c r="AC30" s="43">
        <v>21.79</v>
      </c>
      <c r="AD30" s="43">
        <v>22.17</v>
      </c>
      <c r="AE30" s="43">
        <v>22.56</v>
      </c>
      <c r="AF30" s="43">
        <v>22.97</v>
      </c>
      <c r="AG30" s="43">
        <v>23.38</v>
      </c>
      <c r="AH30" s="43">
        <v>23.81</v>
      </c>
      <c r="AI30" s="43">
        <v>24.26</v>
      </c>
      <c r="AJ30" s="43">
        <v>24.71</v>
      </c>
      <c r="AK30" s="43">
        <v>25.18</v>
      </c>
      <c r="AL30" s="43">
        <v>25.67</v>
      </c>
      <c r="AM30" s="43">
        <v>26.17</v>
      </c>
      <c r="AN30" s="43">
        <v>26.69</v>
      </c>
      <c r="AO30" s="43">
        <v>27.23</v>
      </c>
      <c r="AP30" s="43"/>
    </row>
    <row r="31" spans="1:42" x14ac:dyDescent="0.2">
      <c r="A31" s="42">
        <v>4</v>
      </c>
      <c r="B31" s="43">
        <v>14.39</v>
      </c>
      <c r="C31" s="43">
        <v>14.6</v>
      </c>
      <c r="D31" s="43">
        <v>14.82</v>
      </c>
      <c r="E31" s="43">
        <v>15.04</v>
      </c>
      <c r="F31" s="43">
        <v>15.26</v>
      </c>
      <c r="G31" s="43">
        <v>15.49</v>
      </c>
      <c r="H31" s="43">
        <v>15.72</v>
      </c>
      <c r="I31" s="43">
        <v>15.95</v>
      </c>
      <c r="J31" s="43">
        <v>16.190000000000001</v>
      </c>
      <c r="K31" s="43">
        <v>16.43</v>
      </c>
      <c r="L31" s="43">
        <v>16.68</v>
      </c>
      <c r="M31" s="43">
        <v>16.93</v>
      </c>
      <c r="N31" s="43">
        <v>17.190000000000001</v>
      </c>
      <c r="O31" s="43">
        <v>17.45</v>
      </c>
      <c r="P31" s="43">
        <v>17.71</v>
      </c>
      <c r="Q31" s="43">
        <v>17.989999999999998</v>
      </c>
      <c r="R31" s="43">
        <v>18.260000000000002</v>
      </c>
      <c r="S31" s="43">
        <v>18.55</v>
      </c>
      <c r="T31" s="43">
        <v>18.84</v>
      </c>
      <c r="U31" s="43">
        <v>19.14</v>
      </c>
      <c r="V31" s="43">
        <v>19.440000000000001</v>
      </c>
      <c r="W31" s="43">
        <v>19.760000000000002</v>
      </c>
      <c r="X31" s="43">
        <v>20.079999999999998</v>
      </c>
      <c r="Y31" s="43">
        <v>20.41</v>
      </c>
      <c r="Z31" s="43">
        <v>20.74</v>
      </c>
      <c r="AA31" s="43">
        <v>21.09</v>
      </c>
      <c r="AB31" s="43">
        <v>21.45</v>
      </c>
      <c r="AC31" s="43">
        <v>21.82</v>
      </c>
      <c r="AD31" s="43">
        <v>22.2</v>
      </c>
      <c r="AE31" s="43">
        <v>22.59</v>
      </c>
      <c r="AF31" s="43">
        <v>23</v>
      </c>
      <c r="AG31" s="43">
        <v>23.42</v>
      </c>
      <c r="AH31" s="43">
        <v>23.85</v>
      </c>
      <c r="AI31" s="43">
        <v>24.29</v>
      </c>
      <c r="AJ31" s="43">
        <v>24.75</v>
      </c>
      <c r="AK31" s="43">
        <v>25.22</v>
      </c>
      <c r="AL31" s="43">
        <v>25.71</v>
      </c>
      <c r="AM31" s="43">
        <v>26.22</v>
      </c>
      <c r="AN31" s="43">
        <v>26.74</v>
      </c>
      <c r="AO31" s="43">
        <v>27.28</v>
      </c>
      <c r="AP31" s="43"/>
    </row>
    <row r="32" spans="1:42" x14ac:dyDescent="0.2">
      <c r="A32" s="42">
        <v>5</v>
      </c>
      <c r="B32" s="43">
        <v>14.41</v>
      </c>
      <c r="C32" s="43">
        <v>14.62</v>
      </c>
      <c r="D32" s="43">
        <v>14.84</v>
      </c>
      <c r="E32" s="43">
        <v>15.06</v>
      </c>
      <c r="F32" s="43">
        <v>15.28</v>
      </c>
      <c r="G32" s="43">
        <v>15.5</v>
      </c>
      <c r="H32" s="43">
        <v>15.73</v>
      </c>
      <c r="I32" s="43">
        <v>15.97</v>
      </c>
      <c r="J32" s="43">
        <v>16.21</v>
      </c>
      <c r="K32" s="43">
        <v>16.45</v>
      </c>
      <c r="L32" s="43">
        <v>16.7</v>
      </c>
      <c r="M32" s="43">
        <v>16.95</v>
      </c>
      <c r="N32" s="43">
        <v>17.21</v>
      </c>
      <c r="O32" s="43">
        <v>17.47</v>
      </c>
      <c r="P32" s="43">
        <v>17.739999999999998</v>
      </c>
      <c r="Q32" s="43">
        <v>18.010000000000002</v>
      </c>
      <c r="R32" s="43">
        <v>18.29</v>
      </c>
      <c r="S32" s="43">
        <v>18.57</v>
      </c>
      <c r="T32" s="43">
        <v>18.86</v>
      </c>
      <c r="U32" s="43">
        <v>19.16</v>
      </c>
      <c r="V32" s="43">
        <v>19.47</v>
      </c>
      <c r="W32" s="43">
        <v>19.78</v>
      </c>
      <c r="X32" s="43">
        <v>20.100000000000001</v>
      </c>
      <c r="Y32" s="43">
        <v>20.43</v>
      </c>
      <c r="Z32" s="43">
        <v>20.77</v>
      </c>
      <c r="AA32" s="43">
        <v>21.12</v>
      </c>
      <c r="AB32" s="43">
        <v>21.48</v>
      </c>
      <c r="AC32" s="43">
        <v>21.85</v>
      </c>
      <c r="AD32" s="43">
        <v>22.23</v>
      </c>
      <c r="AE32" s="43">
        <v>22.63</v>
      </c>
      <c r="AF32" s="43">
        <v>23.04</v>
      </c>
      <c r="AG32" s="43">
        <v>23.46</v>
      </c>
      <c r="AH32" s="43">
        <v>23.89</v>
      </c>
      <c r="AI32" s="43">
        <v>24.33</v>
      </c>
      <c r="AJ32" s="43">
        <v>24.79</v>
      </c>
      <c r="AK32" s="43">
        <v>25.26</v>
      </c>
      <c r="AL32" s="43">
        <v>25.75</v>
      </c>
      <c r="AM32" s="43">
        <v>26.26</v>
      </c>
      <c r="AN32" s="43">
        <v>26.78</v>
      </c>
      <c r="AO32" s="43">
        <v>27.33</v>
      </c>
      <c r="AP32" s="43"/>
    </row>
    <row r="33" spans="1:42" x14ac:dyDescent="0.2">
      <c r="A33" s="42">
        <v>6</v>
      </c>
      <c r="B33" s="43">
        <v>14.43</v>
      </c>
      <c r="C33" s="43">
        <v>14.64</v>
      </c>
      <c r="D33" s="43">
        <v>14.86</v>
      </c>
      <c r="E33" s="43">
        <v>15.07</v>
      </c>
      <c r="F33" s="43">
        <v>15.3</v>
      </c>
      <c r="G33" s="43">
        <v>15.52</v>
      </c>
      <c r="H33" s="43">
        <v>15.75</v>
      </c>
      <c r="I33" s="43">
        <v>15.99</v>
      </c>
      <c r="J33" s="43">
        <v>16.23</v>
      </c>
      <c r="K33" s="43">
        <v>16.47</v>
      </c>
      <c r="L33" s="43">
        <v>16.72</v>
      </c>
      <c r="M33" s="43">
        <v>16.97</v>
      </c>
      <c r="N33" s="43">
        <v>17.23</v>
      </c>
      <c r="O33" s="43">
        <v>17.489999999999998</v>
      </c>
      <c r="P33" s="43">
        <v>17.760000000000002</v>
      </c>
      <c r="Q33" s="43">
        <v>18.03</v>
      </c>
      <c r="R33" s="43">
        <v>18.309999999999999</v>
      </c>
      <c r="S33" s="43">
        <v>18.600000000000001</v>
      </c>
      <c r="T33" s="43">
        <v>18.89</v>
      </c>
      <c r="U33" s="43">
        <v>19.190000000000001</v>
      </c>
      <c r="V33" s="43">
        <v>19.489999999999998</v>
      </c>
      <c r="W33" s="43">
        <v>19.809999999999999</v>
      </c>
      <c r="X33" s="43">
        <v>20.13</v>
      </c>
      <c r="Y33" s="43">
        <v>20.46</v>
      </c>
      <c r="Z33" s="43">
        <v>20.8</v>
      </c>
      <c r="AA33" s="43">
        <v>21.15</v>
      </c>
      <c r="AB33" s="43">
        <v>21.51</v>
      </c>
      <c r="AC33" s="43">
        <v>21.88</v>
      </c>
      <c r="AD33" s="43">
        <v>22.27</v>
      </c>
      <c r="AE33" s="43">
        <v>22.66</v>
      </c>
      <c r="AF33" s="43">
        <v>23.07</v>
      </c>
      <c r="AG33" s="43">
        <v>23.49</v>
      </c>
      <c r="AH33" s="43">
        <v>23.92</v>
      </c>
      <c r="AI33" s="43">
        <v>24.37</v>
      </c>
      <c r="AJ33" s="43">
        <v>24.83</v>
      </c>
      <c r="AK33" s="43">
        <v>25.3</v>
      </c>
      <c r="AL33" s="43">
        <v>25.8</v>
      </c>
      <c r="AM33" s="43">
        <v>26.3</v>
      </c>
      <c r="AN33" s="43">
        <v>26.83</v>
      </c>
      <c r="AO33" s="43">
        <v>27.37</v>
      </c>
      <c r="AP33" s="43"/>
    </row>
    <row r="34" spans="1:42" x14ac:dyDescent="0.2">
      <c r="A34" s="42">
        <v>7</v>
      </c>
      <c r="B34" s="43">
        <v>14.45</v>
      </c>
      <c r="C34" s="43">
        <v>14.66</v>
      </c>
      <c r="D34" s="43">
        <v>14.87</v>
      </c>
      <c r="E34" s="43">
        <v>15.09</v>
      </c>
      <c r="F34" s="43">
        <v>15.32</v>
      </c>
      <c r="G34" s="43">
        <v>15.54</v>
      </c>
      <c r="H34" s="43">
        <v>15.77</v>
      </c>
      <c r="I34" s="43">
        <v>16.010000000000002</v>
      </c>
      <c r="J34" s="43">
        <v>16.25</v>
      </c>
      <c r="K34" s="43">
        <v>16.489999999999998</v>
      </c>
      <c r="L34" s="43">
        <v>16.739999999999998</v>
      </c>
      <c r="M34" s="43">
        <v>16.989999999999998</v>
      </c>
      <c r="N34" s="43">
        <v>17.25</v>
      </c>
      <c r="O34" s="43">
        <v>17.510000000000002</v>
      </c>
      <c r="P34" s="43">
        <v>17.78</v>
      </c>
      <c r="Q34" s="43">
        <v>18.059999999999999</v>
      </c>
      <c r="R34" s="43">
        <v>18.34</v>
      </c>
      <c r="S34" s="43">
        <v>18.62</v>
      </c>
      <c r="T34" s="43">
        <v>18.91</v>
      </c>
      <c r="U34" s="43">
        <v>19.21</v>
      </c>
      <c r="V34" s="43">
        <v>19.52</v>
      </c>
      <c r="W34" s="43">
        <v>19.829999999999998</v>
      </c>
      <c r="X34" s="43">
        <v>20.16</v>
      </c>
      <c r="Y34" s="43">
        <v>20.49</v>
      </c>
      <c r="Z34" s="43">
        <v>20.83</v>
      </c>
      <c r="AA34" s="43">
        <v>21.18</v>
      </c>
      <c r="AB34" s="43">
        <v>21.54</v>
      </c>
      <c r="AC34" s="43">
        <v>21.91</v>
      </c>
      <c r="AD34" s="43">
        <v>22.3</v>
      </c>
      <c r="AE34" s="43">
        <v>22.69</v>
      </c>
      <c r="AF34" s="43">
        <v>23.1</v>
      </c>
      <c r="AG34" s="43">
        <v>23.53</v>
      </c>
      <c r="AH34" s="43">
        <v>23.96</v>
      </c>
      <c r="AI34" s="43">
        <v>24.41</v>
      </c>
      <c r="AJ34" s="43">
        <v>24.87</v>
      </c>
      <c r="AK34" s="43">
        <v>25.35</v>
      </c>
      <c r="AL34" s="43">
        <v>25.84</v>
      </c>
      <c r="AM34" s="43">
        <v>26.35</v>
      </c>
      <c r="AN34" s="43">
        <v>26.87</v>
      </c>
      <c r="AO34" s="43">
        <v>27.42</v>
      </c>
      <c r="AP34" s="43"/>
    </row>
    <row r="35" spans="1:42" x14ac:dyDescent="0.2">
      <c r="A35" s="42">
        <v>8</v>
      </c>
      <c r="B35" s="43">
        <v>14.46</v>
      </c>
      <c r="C35" s="43">
        <v>14.68</v>
      </c>
      <c r="D35" s="43">
        <v>14.89</v>
      </c>
      <c r="E35" s="43">
        <v>15.11</v>
      </c>
      <c r="F35" s="43">
        <v>15.33</v>
      </c>
      <c r="G35" s="43">
        <v>15.56</v>
      </c>
      <c r="H35" s="43">
        <v>15.79</v>
      </c>
      <c r="I35" s="43">
        <v>16.03</v>
      </c>
      <c r="J35" s="43">
        <v>16.27</v>
      </c>
      <c r="K35" s="43">
        <v>16.510000000000002</v>
      </c>
      <c r="L35" s="43">
        <v>16.760000000000002</v>
      </c>
      <c r="M35" s="43">
        <v>17.010000000000002</v>
      </c>
      <c r="N35" s="43">
        <v>17.27</v>
      </c>
      <c r="O35" s="43">
        <v>17.54</v>
      </c>
      <c r="P35" s="43">
        <v>17.8</v>
      </c>
      <c r="Q35" s="43">
        <v>18.079999999999998</v>
      </c>
      <c r="R35" s="43">
        <v>18.36</v>
      </c>
      <c r="S35" s="43">
        <v>18.649999999999999</v>
      </c>
      <c r="T35" s="43">
        <v>18.940000000000001</v>
      </c>
      <c r="U35" s="43">
        <v>19.239999999999998</v>
      </c>
      <c r="V35" s="43">
        <v>19.55</v>
      </c>
      <c r="W35" s="43">
        <v>19.86</v>
      </c>
      <c r="X35" s="43">
        <v>20.18</v>
      </c>
      <c r="Y35" s="43">
        <v>20.52</v>
      </c>
      <c r="Z35" s="43">
        <v>20.86</v>
      </c>
      <c r="AA35" s="43">
        <v>21.21</v>
      </c>
      <c r="AB35" s="43">
        <v>21.57</v>
      </c>
      <c r="AC35" s="43">
        <v>21.95</v>
      </c>
      <c r="AD35" s="43">
        <v>22.33</v>
      </c>
      <c r="AE35" s="43">
        <v>22.73</v>
      </c>
      <c r="AF35" s="43">
        <v>23.14</v>
      </c>
      <c r="AG35" s="43">
        <v>23.56</v>
      </c>
      <c r="AH35" s="43">
        <v>24</v>
      </c>
      <c r="AI35" s="43">
        <v>24.45</v>
      </c>
      <c r="AJ35" s="43">
        <v>24.91</v>
      </c>
      <c r="AK35" s="43">
        <v>25.39</v>
      </c>
      <c r="AL35" s="43">
        <v>25.88</v>
      </c>
      <c r="AM35" s="43">
        <v>26.39</v>
      </c>
      <c r="AN35" s="43">
        <v>26.92</v>
      </c>
      <c r="AO35" s="43">
        <v>27.46</v>
      </c>
      <c r="AP35" s="43"/>
    </row>
    <row r="36" spans="1:42" x14ac:dyDescent="0.2">
      <c r="A36" s="42">
        <v>9</v>
      </c>
      <c r="B36" s="43">
        <v>14.48</v>
      </c>
      <c r="C36" s="43">
        <v>14.69</v>
      </c>
      <c r="D36" s="43">
        <v>14.91</v>
      </c>
      <c r="E36" s="43">
        <v>15.13</v>
      </c>
      <c r="F36" s="43">
        <v>15.35</v>
      </c>
      <c r="G36" s="43">
        <v>15.58</v>
      </c>
      <c r="H36" s="43">
        <v>15.81</v>
      </c>
      <c r="I36" s="43">
        <v>16.05</v>
      </c>
      <c r="J36" s="43">
        <v>16.29</v>
      </c>
      <c r="K36" s="43">
        <v>16.53</v>
      </c>
      <c r="L36" s="43">
        <v>16.78</v>
      </c>
      <c r="M36" s="43">
        <v>17.04</v>
      </c>
      <c r="N36" s="43">
        <v>17.29</v>
      </c>
      <c r="O36" s="43">
        <v>17.559999999999999</v>
      </c>
      <c r="P36" s="43">
        <v>17.829999999999998</v>
      </c>
      <c r="Q36" s="43">
        <v>18.100000000000001</v>
      </c>
      <c r="R36" s="43">
        <v>18.38</v>
      </c>
      <c r="S36" s="43">
        <v>18.670000000000002</v>
      </c>
      <c r="T36" s="43">
        <v>18.96</v>
      </c>
      <c r="U36" s="43">
        <v>19.260000000000002</v>
      </c>
      <c r="V36" s="43">
        <v>19.57</v>
      </c>
      <c r="W36" s="43">
        <v>19.89</v>
      </c>
      <c r="X36" s="43">
        <v>20.21</v>
      </c>
      <c r="Y36" s="43">
        <v>20.55</v>
      </c>
      <c r="Z36" s="43">
        <v>20.89</v>
      </c>
      <c r="AA36" s="43">
        <v>21.24</v>
      </c>
      <c r="AB36" s="43">
        <v>21.6</v>
      </c>
      <c r="AC36" s="43">
        <v>21.98</v>
      </c>
      <c r="AD36" s="43">
        <v>22.36</v>
      </c>
      <c r="AE36" s="43">
        <v>22.76</v>
      </c>
      <c r="AF36" s="43">
        <v>23.17</v>
      </c>
      <c r="AG36" s="43">
        <v>23.6</v>
      </c>
      <c r="AH36" s="43">
        <v>24.03</v>
      </c>
      <c r="AI36" s="43">
        <v>24.48</v>
      </c>
      <c r="AJ36" s="43">
        <v>24.95</v>
      </c>
      <c r="AK36" s="43">
        <v>25.43</v>
      </c>
      <c r="AL36" s="43">
        <v>25.92</v>
      </c>
      <c r="AM36" s="43">
        <v>26.43</v>
      </c>
      <c r="AN36" s="43">
        <v>26.96</v>
      </c>
      <c r="AO36" s="43">
        <v>27.51</v>
      </c>
      <c r="AP36" s="43"/>
    </row>
    <row r="37" spans="1:42" x14ac:dyDescent="0.2">
      <c r="A37" s="42">
        <v>10</v>
      </c>
      <c r="B37" s="43">
        <v>14.5</v>
      </c>
      <c r="C37" s="43">
        <v>14.71</v>
      </c>
      <c r="D37" s="43">
        <v>14.93</v>
      </c>
      <c r="E37" s="43">
        <v>15.15</v>
      </c>
      <c r="F37" s="43">
        <v>15.37</v>
      </c>
      <c r="G37" s="43">
        <v>15.6</v>
      </c>
      <c r="H37" s="43">
        <v>15.83</v>
      </c>
      <c r="I37" s="43">
        <v>16.07</v>
      </c>
      <c r="J37" s="43">
        <v>16.309999999999999</v>
      </c>
      <c r="K37" s="43">
        <v>16.55</v>
      </c>
      <c r="L37" s="43">
        <v>16.8</v>
      </c>
      <c r="M37" s="43">
        <v>17.059999999999999</v>
      </c>
      <c r="N37" s="43">
        <v>17.32</v>
      </c>
      <c r="O37" s="43">
        <v>17.579999999999998</v>
      </c>
      <c r="P37" s="43">
        <v>17.850000000000001</v>
      </c>
      <c r="Q37" s="43">
        <v>18.12</v>
      </c>
      <c r="R37" s="43">
        <v>18.41</v>
      </c>
      <c r="S37" s="43">
        <v>18.690000000000001</v>
      </c>
      <c r="T37" s="43">
        <v>18.989999999999998</v>
      </c>
      <c r="U37" s="43">
        <v>19.29</v>
      </c>
      <c r="V37" s="43">
        <v>19.600000000000001</v>
      </c>
      <c r="W37" s="43">
        <v>19.91</v>
      </c>
      <c r="X37" s="43">
        <v>20.239999999999998</v>
      </c>
      <c r="Y37" s="43">
        <v>20.57</v>
      </c>
      <c r="Z37" s="43">
        <v>20.92</v>
      </c>
      <c r="AA37" s="43">
        <v>21.27</v>
      </c>
      <c r="AB37" s="43">
        <v>21.63</v>
      </c>
      <c r="AC37" s="43">
        <v>22.01</v>
      </c>
      <c r="AD37" s="43">
        <v>22.39</v>
      </c>
      <c r="AE37" s="43">
        <v>22.8</v>
      </c>
      <c r="AF37" s="43">
        <v>23.21</v>
      </c>
      <c r="AG37" s="43">
        <v>23.63</v>
      </c>
      <c r="AH37" s="43">
        <v>24.07</v>
      </c>
      <c r="AI37" s="43">
        <v>24.52</v>
      </c>
      <c r="AJ37" s="43">
        <v>24.99</v>
      </c>
      <c r="AK37" s="43">
        <v>25.47</v>
      </c>
      <c r="AL37" s="43">
        <v>25.96</v>
      </c>
      <c r="AM37" s="43">
        <v>26.47</v>
      </c>
      <c r="AN37" s="43">
        <v>27.01</v>
      </c>
      <c r="AO37" s="43">
        <v>27.56</v>
      </c>
      <c r="AP37" s="43"/>
    </row>
    <row r="38" spans="1:42" x14ac:dyDescent="0.2">
      <c r="A38" s="42">
        <v>11</v>
      </c>
      <c r="B38" s="43">
        <v>14.52</v>
      </c>
      <c r="C38" s="43">
        <v>14.73</v>
      </c>
      <c r="D38" s="43">
        <v>14.95</v>
      </c>
      <c r="E38" s="43">
        <v>15.17</v>
      </c>
      <c r="F38" s="43">
        <v>15.39</v>
      </c>
      <c r="G38" s="43">
        <v>15.62</v>
      </c>
      <c r="H38" s="43">
        <v>15.85</v>
      </c>
      <c r="I38" s="43">
        <v>16.09</v>
      </c>
      <c r="J38" s="43">
        <v>16.329999999999998</v>
      </c>
      <c r="K38" s="43">
        <v>16.57</v>
      </c>
      <c r="L38" s="43">
        <v>16.82</v>
      </c>
      <c r="M38" s="43">
        <v>17.079999999999998</v>
      </c>
      <c r="N38" s="43">
        <v>17.34</v>
      </c>
      <c r="O38" s="43">
        <v>17.600000000000001</v>
      </c>
      <c r="P38" s="43">
        <v>17.87</v>
      </c>
      <c r="Q38" s="43">
        <v>18.149999999999999</v>
      </c>
      <c r="R38" s="43">
        <v>18.43</v>
      </c>
      <c r="S38" s="43">
        <v>18.72</v>
      </c>
      <c r="T38" s="43">
        <v>19.010000000000002</v>
      </c>
      <c r="U38" s="43">
        <v>19.309999999999999</v>
      </c>
      <c r="V38" s="43">
        <v>19.62</v>
      </c>
      <c r="W38" s="43">
        <v>19.940000000000001</v>
      </c>
      <c r="X38" s="43">
        <v>20.27</v>
      </c>
      <c r="Y38" s="43">
        <v>20.6</v>
      </c>
      <c r="Z38" s="43">
        <v>20.95</v>
      </c>
      <c r="AA38" s="43">
        <v>21.3</v>
      </c>
      <c r="AB38" s="43">
        <v>21.66</v>
      </c>
      <c r="AC38" s="43">
        <v>22.04</v>
      </c>
      <c r="AD38" s="43">
        <v>22.43</v>
      </c>
      <c r="AE38" s="43">
        <v>22.83</v>
      </c>
      <c r="AF38" s="43">
        <v>23.24</v>
      </c>
      <c r="AG38" s="43">
        <v>23.67</v>
      </c>
      <c r="AH38" s="43">
        <v>24.11</v>
      </c>
      <c r="AI38" s="43">
        <v>24.56</v>
      </c>
      <c r="AJ38" s="43">
        <v>25.02</v>
      </c>
      <c r="AK38" s="43">
        <v>25.51</v>
      </c>
      <c r="AL38" s="43">
        <v>26</v>
      </c>
      <c r="AM38" s="43">
        <v>26.52</v>
      </c>
      <c r="AN38" s="43">
        <v>27.05</v>
      </c>
      <c r="AO38" s="43">
        <v>27.6</v>
      </c>
      <c r="AP38" s="43"/>
    </row>
  </sheetData>
  <sheetProtection algorithmName="SHA-512" hashValue="Xa40dzXAWPtm/H+w9BnyTO5Qra6vWWE4Vr+nGSzAfJ4kYtd68rGmfi2tf9Y7KBTT9d9vkpPJIdbzDCuk3rLmGQ==" saltValue="Yk5QJiPJlFAaPh0+MGUU8A==" spinCount="100000" sheet="1" objects="1" scenarios="1"/>
  <conditionalFormatting sqref="A6:A21">
    <cfRule type="expression" dxfId="99" priority="1" stopIfTrue="1">
      <formula>MOD(ROW(),2)=0</formula>
    </cfRule>
    <cfRule type="expression" dxfId="98" priority="2" stopIfTrue="1">
      <formula>MOD(ROW(),2)&lt;&gt;0</formula>
    </cfRule>
  </conditionalFormatting>
  <conditionalFormatting sqref="B6:M21">
    <cfRule type="expression" dxfId="97" priority="3" stopIfTrue="1">
      <formula>MOD(ROW(),2)=0</formula>
    </cfRule>
    <cfRule type="expression" dxfId="96" priority="4" stopIfTrue="1">
      <formula>MOD(ROW(),2)&lt;&gt;0</formula>
    </cfRule>
  </conditionalFormatting>
  <conditionalFormatting sqref="A26:A38">
    <cfRule type="expression" dxfId="95" priority="5" stopIfTrue="1">
      <formula>MOD(ROW(),2)=0</formula>
    </cfRule>
    <cfRule type="expression" dxfId="94" priority="6" stopIfTrue="1">
      <formula>MOD(ROW(),2)&lt;&gt;0</formula>
    </cfRule>
  </conditionalFormatting>
  <conditionalFormatting sqref="B26:AP38">
    <cfRule type="expression" dxfId="93" priority="7" stopIfTrue="1">
      <formula>MOD(ROW(),2)=0</formula>
    </cfRule>
    <cfRule type="expression" dxfId="92" priority="8" stopIfTrue="1">
      <formula>MOD(ROW(),2)&lt;&gt;0</formula>
    </cfRule>
  </conditionalFormatting>
  <pageMargins left="0.7" right="0.7" top="0.75" bottom="0.75" header="0.3" footer="0.3"/>
  <tableParts count="1">
    <tablePart r:id="rId1"/>
  </tablePart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9C7D4-B556-4602-A6D7-EB2E35CAE58B}">
  <sheetPr codeName="Sheet101"/>
  <dimension ref="A1:L38"/>
  <sheetViews>
    <sheetView showGridLines="0" workbookViewId="0">
      <selection activeCell="A6" sqref="A6"/>
    </sheetView>
  </sheetViews>
  <sheetFormatPr defaultRowHeight="12.75" x14ac:dyDescent="0.2"/>
  <cols>
    <col min="1" max="1" width="31.5703125" customWidth="1"/>
    <col min="2" max="12" width="22.5703125" customWidth="1"/>
  </cols>
  <sheetData>
    <row r="1" spans="1:12" s="1" customFormat="1" ht="20.25" x14ac:dyDescent="0.3">
      <c r="A1" s="2" t="s">
        <v>0</v>
      </c>
    </row>
    <row r="2" spans="1:12" s="1" customFormat="1" ht="15.75" x14ac:dyDescent="0.25">
      <c r="A2" s="30" t="s">
        <v>1</v>
      </c>
      <c r="B2" s="3" t="str">
        <f>wb_title</f>
        <v>Police_NI - Consolidated Factor Spreadsheet</v>
      </c>
    </row>
    <row r="3" spans="1:12" s="1" customFormat="1" ht="15.75" x14ac:dyDescent="0.25">
      <c r="A3" s="30" t="s">
        <v>2</v>
      </c>
      <c r="B3" s="3" t="str">
        <f>TABLE_FACTOR_TYPE_1 &amp; " - x-" &amp; TABLE_SERIES_NUMBER_1</f>
        <v>Scheme Pays AA - x-621</v>
      </c>
    </row>
    <row r="6" spans="1:12" x14ac:dyDescent="0.2">
      <c r="A6" s="40" t="s">
        <v>470</v>
      </c>
      <c r="B6" s="47" t="s">
        <v>471</v>
      </c>
      <c r="C6" s="47"/>
      <c r="D6" s="47"/>
      <c r="E6" s="47"/>
      <c r="F6" s="47"/>
      <c r="G6" s="47"/>
      <c r="H6" s="47"/>
      <c r="I6" s="47"/>
      <c r="J6" s="47"/>
      <c r="K6" s="47"/>
      <c r="L6" s="47"/>
    </row>
    <row r="7" spans="1:12" x14ac:dyDescent="0.2">
      <c r="A7" s="40" t="s">
        <v>472</v>
      </c>
      <c r="B7" s="47" t="s">
        <v>31</v>
      </c>
      <c r="C7" s="47"/>
      <c r="D7" s="47"/>
      <c r="E7" s="47"/>
      <c r="F7" s="47"/>
      <c r="G7" s="47"/>
      <c r="H7" s="47"/>
      <c r="I7" s="47"/>
      <c r="J7" s="47"/>
      <c r="K7" s="47"/>
      <c r="L7" s="47"/>
    </row>
    <row r="8" spans="1:12" x14ac:dyDescent="0.2">
      <c r="A8" s="40" t="s">
        <v>144</v>
      </c>
      <c r="B8" s="47">
        <v>2006</v>
      </c>
      <c r="C8" s="47"/>
      <c r="D8" s="47"/>
      <c r="E8" s="47"/>
      <c r="F8" s="47"/>
      <c r="G8" s="47"/>
      <c r="H8" s="47"/>
      <c r="I8" s="47"/>
      <c r="J8" s="47"/>
      <c r="K8" s="47"/>
      <c r="L8" s="47"/>
    </row>
    <row r="9" spans="1:12" x14ac:dyDescent="0.2">
      <c r="A9" s="40" t="s">
        <v>145</v>
      </c>
      <c r="B9" s="47" t="s">
        <v>429</v>
      </c>
      <c r="C9" s="47"/>
      <c r="D9" s="47"/>
      <c r="E9" s="47"/>
      <c r="F9" s="47"/>
      <c r="G9" s="47"/>
      <c r="H9" s="47"/>
      <c r="I9" s="47"/>
      <c r="J9" s="47"/>
      <c r="K9" s="47"/>
      <c r="L9" s="47"/>
    </row>
    <row r="10" spans="1:12" x14ac:dyDescent="0.2">
      <c r="A10" s="40" t="s">
        <v>6</v>
      </c>
      <c r="B10" s="47" t="s">
        <v>443</v>
      </c>
      <c r="C10" s="47"/>
      <c r="D10" s="47"/>
      <c r="E10" s="47"/>
      <c r="F10" s="47"/>
      <c r="G10" s="47"/>
      <c r="H10" s="47"/>
      <c r="I10" s="47"/>
      <c r="J10" s="47"/>
      <c r="K10" s="47"/>
      <c r="L10" s="47"/>
    </row>
    <row r="11" spans="1:12" x14ac:dyDescent="0.2">
      <c r="A11" s="40" t="s">
        <v>146</v>
      </c>
      <c r="B11" s="47" t="s">
        <v>165</v>
      </c>
      <c r="C11" s="47"/>
      <c r="D11" s="47"/>
      <c r="E11" s="47"/>
      <c r="F11" s="47"/>
      <c r="G11" s="47"/>
      <c r="H11" s="47"/>
      <c r="I11" s="47"/>
      <c r="J11" s="47"/>
      <c r="K11" s="47"/>
      <c r="L11" s="47"/>
    </row>
    <row r="12" spans="1:12" x14ac:dyDescent="0.2">
      <c r="A12" s="40" t="s">
        <v>147</v>
      </c>
      <c r="B12" s="47" t="s">
        <v>288</v>
      </c>
      <c r="C12" s="47"/>
      <c r="D12" s="47"/>
      <c r="E12" s="47"/>
      <c r="F12" s="47"/>
      <c r="G12" s="47"/>
      <c r="H12" s="47"/>
      <c r="I12" s="47"/>
      <c r="J12" s="47"/>
      <c r="K12" s="47"/>
      <c r="L12" s="47"/>
    </row>
    <row r="13" spans="1:12" x14ac:dyDescent="0.2">
      <c r="A13" s="40" t="s">
        <v>473</v>
      </c>
      <c r="B13" s="47">
        <v>1</v>
      </c>
      <c r="C13" s="47"/>
      <c r="D13" s="47"/>
      <c r="E13" s="47"/>
      <c r="F13" s="47"/>
      <c r="G13" s="47"/>
      <c r="H13" s="47"/>
      <c r="I13" s="47"/>
      <c r="J13" s="47"/>
      <c r="K13" s="47"/>
      <c r="L13" s="47"/>
    </row>
    <row r="14" spans="1:12" x14ac:dyDescent="0.2">
      <c r="A14" s="40" t="s">
        <v>149</v>
      </c>
      <c r="B14" s="47">
        <v>621</v>
      </c>
      <c r="C14" s="47"/>
      <c r="D14" s="47"/>
      <c r="E14" s="47"/>
      <c r="F14" s="47"/>
      <c r="G14" s="47"/>
      <c r="H14" s="47"/>
      <c r="I14" s="47"/>
      <c r="J14" s="47"/>
      <c r="K14" s="47"/>
      <c r="L14" s="47"/>
    </row>
    <row r="15" spans="1:12" x14ac:dyDescent="0.2">
      <c r="A15" s="40" t="s">
        <v>474</v>
      </c>
      <c r="B15" s="47">
        <v>621</v>
      </c>
      <c r="C15" s="47"/>
      <c r="D15" s="47"/>
      <c r="E15" s="47"/>
      <c r="F15" s="47"/>
      <c r="G15" s="47"/>
      <c r="H15" s="47"/>
      <c r="I15" s="47"/>
      <c r="J15" s="47"/>
      <c r="K15" s="47"/>
      <c r="L15" s="47"/>
    </row>
    <row r="16" spans="1:12" x14ac:dyDescent="0.2">
      <c r="A16" s="40" t="s">
        <v>151</v>
      </c>
      <c r="B16" s="47" t="s">
        <v>445</v>
      </c>
      <c r="C16" s="47"/>
      <c r="D16" s="47"/>
      <c r="E16" s="47"/>
      <c r="F16" s="47"/>
      <c r="G16" s="47"/>
      <c r="H16" s="47"/>
      <c r="I16" s="47"/>
      <c r="J16" s="47"/>
      <c r="K16" s="47"/>
      <c r="L16" s="47"/>
    </row>
    <row r="17" spans="1:12" x14ac:dyDescent="0.2">
      <c r="A17" s="41" t="s">
        <v>475</v>
      </c>
      <c r="B17" s="47"/>
      <c r="C17" s="47"/>
      <c r="D17" s="47"/>
      <c r="E17" s="47"/>
      <c r="F17" s="47"/>
      <c r="G17" s="47"/>
      <c r="H17" s="47"/>
      <c r="I17" s="47"/>
      <c r="J17" s="47"/>
      <c r="K17" s="47"/>
      <c r="L17" s="47"/>
    </row>
    <row r="18" spans="1:12" x14ac:dyDescent="0.2">
      <c r="A18" s="40" t="s">
        <v>153</v>
      </c>
      <c r="B18" s="49">
        <v>45135</v>
      </c>
      <c r="C18" s="49"/>
      <c r="D18" s="49"/>
      <c r="E18" s="49"/>
      <c r="F18" s="49"/>
      <c r="G18" s="49"/>
      <c r="H18" s="49"/>
      <c r="I18" s="49"/>
      <c r="J18" s="49"/>
      <c r="K18" s="49"/>
      <c r="L18" s="49"/>
    </row>
    <row r="19" spans="1:12" x14ac:dyDescent="0.2">
      <c r="A19" s="40" t="s">
        <v>154</v>
      </c>
      <c r="B19" s="49">
        <v>45135</v>
      </c>
      <c r="C19" s="49"/>
      <c r="D19" s="49"/>
      <c r="E19" s="49"/>
      <c r="F19" s="49"/>
      <c r="G19" s="49"/>
      <c r="H19" s="49"/>
      <c r="I19" s="49"/>
      <c r="J19" s="49"/>
      <c r="K19" s="49"/>
      <c r="L19" s="49"/>
    </row>
    <row r="20" spans="1:12" x14ac:dyDescent="0.2">
      <c r="A20" s="40" t="s">
        <v>155</v>
      </c>
      <c r="B20" s="47" t="s">
        <v>163</v>
      </c>
      <c r="C20" s="47"/>
      <c r="D20" s="47"/>
      <c r="E20" s="47"/>
      <c r="F20" s="47"/>
      <c r="G20" s="47"/>
      <c r="H20" s="47"/>
      <c r="I20" s="47"/>
      <c r="J20" s="47"/>
      <c r="K20" s="47"/>
      <c r="L20" s="47"/>
    </row>
    <row r="21" spans="1:12" x14ac:dyDescent="0.2">
      <c r="A21" s="40" t="s">
        <v>476</v>
      </c>
      <c r="B21" s="47" t="s">
        <v>81</v>
      </c>
      <c r="C21" s="47"/>
      <c r="D21" s="47"/>
      <c r="E21" s="47"/>
      <c r="F21" s="47"/>
      <c r="G21" s="47"/>
      <c r="H21" s="47"/>
      <c r="I21" s="47"/>
      <c r="J21" s="47"/>
      <c r="K21" s="47"/>
      <c r="L21" s="47"/>
    </row>
    <row r="23" spans="1:12" x14ac:dyDescent="0.2">
      <c r="A23" s="23" t="str">
        <f>HYPERLINK("#'Factor List'!A1", "Back to Factor List")</f>
        <v>Back to Factor List</v>
      </c>
      <c r="B23" s="23" t="str">
        <f>HYPERLINK("#'Assumptions'!A1", "Assumptions")</f>
        <v>Assumptions</v>
      </c>
    </row>
    <row r="26" spans="1:12" s="63" customFormat="1" x14ac:dyDescent="0.2">
      <c r="A26" s="62" t="s">
        <v>502</v>
      </c>
      <c r="B26" s="62">
        <v>55</v>
      </c>
      <c r="C26" s="62">
        <v>56</v>
      </c>
      <c r="D26" s="62">
        <v>57</v>
      </c>
      <c r="E26" s="62">
        <v>58</v>
      </c>
      <c r="F26" s="62">
        <v>59</v>
      </c>
      <c r="G26" s="62">
        <v>60</v>
      </c>
      <c r="H26" s="62">
        <v>61</v>
      </c>
      <c r="I26" s="62">
        <v>62</v>
      </c>
      <c r="J26" s="62">
        <v>63</v>
      </c>
      <c r="K26" s="62">
        <v>64</v>
      </c>
      <c r="L26" s="62">
        <v>65</v>
      </c>
    </row>
    <row r="27" spans="1:12" x14ac:dyDescent="0.2">
      <c r="A27" s="42">
        <v>0</v>
      </c>
      <c r="B27" s="45">
        <v>0.629</v>
      </c>
      <c r="C27" s="45">
        <v>0.65400000000000003</v>
      </c>
      <c r="D27" s="45">
        <v>0.68200000000000005</v>
      </c>
      <c r="E27" s="45">
        <v>0.71199999999999997</v>
      </c>
      <c r="F27" s="45">
        <v>0.74399999999999999</v>
      </c>
      <c r="G27" s="45">
        <v>0.77800000000000002</v>
      </c>
      <c r="H27" s="45">
        <v>0.81599999999999995</v>
      </c>
      <c r="I27" s="45">
        <v>0.85599999999999998</v>
      </c>
      <c r="J27" s="45">
        <v>0.9</v>
      </c>
      <c r="K27" s="45">
        <v>0.94799999999999995</v>
      </c>
      <c r="L27" s="45">
        <v>1</v>
      </c>
    </row>
    <row r="28" spans="1:12" x14ac:dyDescent="0.2">
      <c r="A28" s="42">
        <v>1</v>
      </c>
      <c r="B28" s="45">
        <v>0.63100000000000001</v>
      </c>
      <c r="C28" s="45">
        <v>0.65700000000000003</v>
      </c>
      <c r="D28" s="45">
        <v>0.68500000000000005</v>
      </c>
      <c r="E28" s="45">
        <v>0.71499999999999997</v>
      </c>
      <c r="F28" s="45">
        <v>0.747</v>
      </c>
      <c r="G28" s="45">
        <v>0.78100000000000003</v>
      </c>
      <c r="H28" s="45">
        <v>0.81899999999999995</v>
      </c>
      <c r="I28" s="45">
        <v>0.86</v>
      </c>
      <c r="J28" s="45">
        <v>0.90400000000000003</v>
      </c>
      <c r="K28" s="45">
        <v>0.95199999999999996</v>
      </c>
      <c r="L28" s="45"/>
    </row>
    <row r="29" spans="1:12" x14ac:dyDescent="0.2">
      <c r="A29" s="42">
        <v>2</v>
      </c>
      <c r="B29" s="45">
        <v>0.63300000000000001</v>
      </c>
      <c r="C29" s="45">
        <v>0.65900000000000003</v>
      </c>
      <c r="D29" s="45">
        <v>0.68700000000000006</v>
      </c>
      <c r="E29" s="45">
        <v>0.71699999999999997</v>
      </c>
      <c r="F29" s="45">
        <v>0.75</v>
      </c>
      <c r="G29" s="45">
        <v>0.78500000000000003</v>
      </c>
      <c r="H29" s="45">
        <v>0.82199999999999995</v>
      </c>
      <c r="I29" s="45">
        <v>0.86299999999999999</v>
      </c>
      <c r="J29" s="45">
        <v>0.90800000000000003</v>
      </c>
      <c r="K29" s="45">
        <v>0.95599999999999996</v>
      </c>
      <c r="L29" s="45"/>
    </row>
    <row r="30" spans="1:12" x14ac:dyDescent="0.2">
      <c r="A30" s="42">
        <v>3</v>
      </c>
      <c r="B30" s="45">
        <v>0.63500000000000001</v>
      </c>
      <c r="C30" s="45">
        <v>0.66100000000000003</v>
      </c>
      <c r="D30" s="45">
        <v>0.69</v>
      </c>
      <c r="E30" s="45">
        <v>0.72</v>
      </c>
      <c r="F30" s="45">
        <v>0.752</v>
      </c>
      <c r="G30" s="45">
        <v>0.78800000000000003</v>
      </c>
      <c r="H30" s="45">
        <v>0.82599999999999996</v>
      </c>
      <c r="I30" s="45">
        <v>0.86699999999999999</v>
      </c>
      <c r="J30" s="45">
        <v>0.91200000000000003</v>
      </c>
      <c r="K30" s="45">
        <v>0.96099999999999997</v>
      </c>
      <c r="L30" s="45"/>
    </row>
    <row r="31" spans="1:12" x14ac:dyDescent="0.2">
      <c r="A31" s="42">
        <v>4</v>
      </c>
      <c r="B31" s="45">
        <v>0.63700000000000001</v>
      </c>
      <c r="C31" s="45">
        <v>0.66400000000000003</v>
      </c>
      <c r="D31" s="45">
        <v>0.69199999999999995</v>
      </c>
      <c r="E31" s="45">
        <v>0.72199999999999998</v>
      </c>
      <c r="F31" s="45">
        <v>0.755</v>
      </c>
      <c r="G31" s="45">
        <v>0.79100000000000004</v>
      </c>
      <c r="H31" s="45">
        <v>0.82899999999999996</v>
      </c>
      <c r="I31" s="45">
        <v>0.871</v>
      </c>
      <c r="J31" s="45">
        <v>0.91600000000000004</v>
      </c>
      <c r="K31" s="45">
        <v>0.96499999999999997</v>
      </c>
      <c r="L31" s="45"/>
    </row>
    <row r="32" spans="1:12" x14ac:dyDescent="0.2">
      <c r="A32" s="42">
        <v>5</v>
      </c>
      <c r="B32" s="45">
        <v>0.63900000000000001</v>
      </c>
      <c r="C32" s="45">
        <v>0.66600000000000004</v>
      </c>
      <c r="D32" s="45">
        <v>0.69399999999999995</v>
      </c>
      <c r="E32" s="45">
        <v>0.72499999999999998</v>
      </c>
      <c r="F32" s="45">
        <v>0.75800000000000001</v>
      </c>
      <c r="G32" s="45">
        <v>0.79400000000000004</v>
      </c>
      <c r="H32" s="45">
        <v>0.83199999999999996</v>
      </c>
      <c r="I32" s="45">
        <v>0.874</v>
      </c>
      <c r="J32" s="45">
        <v>0.92</v>
      </c>
      <c r="K32" s="45">
        <v>0.96899999999999997</v>
      </c>
      <c r="L32" s="45"/>
    </row>
    <row r="33" spans="1:12" x14ac:dyDescent="0.2">
      <c r="A33" s="42">
        <v>6</v>
      </c>
      <c r="B33" s="45">
        <v>0.64100000000000001</v>
      </c>
      <c r="C33" s="45">
        <v>0.66800000000000004</v>
      </c>
      <c r="D33" s="45">
        <v>0.69699999999999995</v>
      </c>
      <c r="E33" s="45">
        <v>0.72799999999999998</v>
      </c>
      <c r="F33" s="45">
        <v>0.76100000000000001</v>
      </c>
      <c r="G33" s="45">
        <v>0.79700000000000004</v>
      </c>
      <c r="H33" s="45">
        <v>0.83599999999999997</v>
      </c>
      <c r="I33" s="45">
        <v>0.878</v>
      </c>
      <c r="J33" s="45">
        <v>0.92400000000000004</v>
      </c>
      <c r="K33" s="45">
        <v>0.97399999999999998</v>
      </c>
      <c r="L33" s="45"/>
    </row>
    <row r="34" spans="1:12" x14ac:dyDescent="0.2">
      <c r="A34" s="42">
        <v>7</v>
      </c>
      <c r="B34" s="45">
        <v>0.64400000000000002</v>
      </c>
      <c r="C34" s="45">
        <v>0.67100000000000004</v>
      </c>
      <c r="D34" s="45">
        <v>0.69899999999999995</v>
      </c>
      <c r="E34" s="45">
        <v>0.73</v>
      </c>
      <c r="F34" s="45">
        <v>0.76400000000000001</v>
      </c>
      <c r="G34" s="45">
        <v>0.8</v>
      </c>
      <c r="H34" s="45">
        <v>0.83899999999999997</v>
      </c>
      <c r="I34" s="45">
        <v>0.88200000000000001</v>
      </c>
      <c r="J34" s="45">
        <v>0.92800000000000005</v>
      </c>
      <c r="K34" s="45">
        <v>0.97799999999999998</v>
      </c>
      <c r="L34" s="45"/>
    </row>
    <row r="35" spans="1:12" x14ac:dyDescent="0.2">
      <c r="A35" s="42">
        <v>8</v>
      </c>
      <c r="B35" s="45">
        <v>0.64600000000000002</v>
      </c>
      <c r="C35" s="45">
        <v>0.67300000000000004</v>
      </c>
      <c r="D35" s="45">
        <v>0.70199999999999996</v>
      </c>
      <c r="E35" s="45">
        <v>0.73299999999999998</v>
      </c>
      <c r="F35" s="45">
        <v>0.76700000000000002</v>
      </c>
      <c r="G35" s="45">
        <v>0.80300000000000005</v>
      </c>
      <c r="H35" s="45">
        <v>0.84199999999999997</v>
      </c>
      <c r="I35" s="45">
        <v>0.88500000000000001</v>
      </c>
      <c r="J35" s="45">
        <v>0.93200000000000005</v>
      </c>
      <c r="K35" s="45">
        <v>0.98299999999999998</v>
      </c>
      <c r="L35" s="45"/>
    </row>
    <row r="36" spans="1:12" x14ac:dyDescent="0.2">
      <c r="A36" s="42">
        <v>9</v>
      </c>
      <c r="B36" s="45">
        <v>0.64800000000000002</v>
      </c>
      <c r="C36" s="45">
        <v>0.67500000000000004</v>
      </c>
      <c r="D36" s="45">
        <v>0.70399999999999996</v>
      </c>
      <c r="E36" s="45">
        <v>0.73599999999999999</v>
      </c>
      <c r="F36" s="45">
        <v>0.77</v>
      </c>
      <c r="G36" s="45">
        <v>0.80600000000000005</v>
      </c>
      <c r="H36" s="45">
        <v>0.84599999999999997</v>
      </c>
      <c r="I36" s="45">
        <v>0.88900000000000001</v>
      </c>
      <c r="J36" s="45">
        <v>0.93600000000000005</v>
      </c>
      <c r="K36" s="45">
        <v>0.98699999999999999</v>
      </c>
      <c r="L36" s="45"/>
    </row>
    <row r="37" spans="1:12" x14ac:dyDescent="0.2">
      <c r="A37" s="42">
        <v>10</v>
      </c>
      <c r="B37" s="45">
        <v>0.65</v>
      </c>
      <c r="C37" s="45">
        <v>0.67700000000000005</v>
      </c>
      <c r="D37" s="45">
        <v>0.70699999999999996</v>
      </c>
      <c r="E37" s="45">
        <v>0.73799999999999999</v>
      </c>
      <c r="F37" s="45">
        <v>0.77300000000000002</v>
      </c>
      <c r="G37" s="45">
        <v>0.80900000000000005</v>
      </c>
      <c r="H37" s="45">
        <v>0.84899999999999998</v>
      </c>
      <c r="I37" s="45">
        <v>0.89300000000000002</v>
      </c>
      <c r="J37" s="45">
        <v>0.94</v>
      </c>
      <c r="K37" s="45">
        <v>0.99099999999999999</v>
      </c>
      <c r="L37" s="45"/>
    </row>
    <row r="38" spans="1:12" x14ac:dyDescent="0.2">
      <c r="A38" s="42">
        <v>11</v>
      </c>
      <c r="B38" s="45">
        <v>0.65200000000000002</v>
      </c>
      <c r="C38" s="45">
        <v>0.68</v>
      </c>
      <c r="D38" s="45">
        <v>0.70899999999999996</v>
      </c>
      <c r="E38" s="45">
        <v>0.74099999999999999</v>
      </c>
      <c r="F38" s="45">
        <v>0.77500000000000002</v>
      </c>
      <c r="G38" s="45">
        <v>0.81200000000000006</v>
      </c>
      <c r="H38" s="45">
        <v>0.85299999999999998</v>
      </c>
      <c r="I38" s="45">
        <v>0.89600000000000002</v>
      </c>
      <c r="J38" s="45">
        <v>0.94399999999999995</v>
      </c>
      <c r="K38" s="45">
        <v>0.996</v>
      </c>
      <c r="L38" s="45"/>
    </row>
  </sheetData>
  <sheetProtection algorithmName="SHA-512" hashValue="8EN/kunvnYf5kOBAwWMT2oHBnCWboOdvfjzDDC+9DwwdGyhF2kuMmFS3fr6yXGkIo8tOLnjZQkwAu6KG+D/BiA==" saltValue="nXsWhPCzDJEg/Zc22HTspg==" spinCount="100000" sheet="1" objects="1" scenarios="1"/>
  <conditionalFormatting sqref="A6:A21">
    <cfRule type="expression" dxfId="89" priority="1" stopIfTrue="1">
      <formula>MOD(ROW(),2)=0</formula>
    </cfRule>
    <cfRule type="expression" dxfId="88" priority="2" stopIfTrue="1">
      <formula>MOD(ROW(),2)&lt;&gt;0</formula>
    </cfRule>
  </conditionalFormatting>
  <conditionalFormatting sqref="B6:L21">
    <cfRule type="expression" dxfId="87" priority="3" stopIfTrue="1">
      <formula>MOD(ROW(),2)=0</formula>
    </cfRule>
    <cfRule type="expression" dxfId="86" priority="4" stopIfTrue="1">
      <formula>MOD(ROW(),2)&lt;&gt;0</formula>
    </cfRule>
  </conditionalFormatting>
  <conditionalFormatting sqref="A26:A38">
    <cfRule type="expression" dxfId="85" priority="5" stopIfTrue="1">
      <formula>MOD(ROW(),2)=0</formula>
    </cfRule>
    <cfRule type="expression" dxfId="84" priority="6" stopIfTrue="1">
      <formula>MOD(ROW(),2)&lt;&gt;0</formula>
    </cfRule>
  </conditionalFormatting>
  <conditionalFormatting sqref="B26:L38">
    <cfRule type="expression" dxfId="83" priority="7" stopIfTrue="1">
      <formula>MOD(ROW(),2)=0</formula>
    </cfRule>
    <cfRule type="expression" dxfId="82" priority="8" stopIfTrue="1">
      <formula>MOD(ROW(),2)&lt;&gt;0</formula>
    </cfRule>
  </conditionalFormatting>
  <pageMargins left="0.7" right="0.7" top="0.75" bottom="0.75" header="0.3" footer="0.3"/>
  <tableParts count="1">
    <tablePart r:id="rId1"/>
  </tablePart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51719-D6FC-4D26-81B5-3CEAB14F486D}">
  <sheetPr codeName="Sheet102"/>
  <dimension ref="A1:AW38"/>
  <sheetViews>
    <sheetView showGridLines="0" workbookViewId="0">
      <selection activeCell="A6" sqref="A6"/>
    </sheetView>
  </sheetViews>
  <sheetFormatPr defaultRowHeight="12.75" x14ac:dyDescent="0.2"/>
  <cols>
    <col min="1" max="1" width="31.5703125" customWidth="1"/>
    <col min="2" max="49" width="22.5703125" customWidth="1"/>
  </cols>
  <sheetData>
    <row r="1" spans="1:13" s="1" customFormat="1" ht="20.25" x14ac:dyDescent="0.3">
      <c r="A1" s="2" t="s">
        <v>0</v>
      </c>
    </row>
    <row r="2" spans="1:13" s="1" customFormat="1" ht="15.75" x14ac:dyDescent="0.25">
      <c r="A2" s="30" t="s">
        <v>1</v>
      </c>
      <c r="B2" s="3" t="str">
        <f>wb_title</f>
        <v>Police_NI - Consolidated Factor Spreadsheet</v>
      </c>
    </row>
    <row r="3" spans="1:13" s="1" customFormat="1" ht="15.75" x14ac:dyDescent="0.25">
      <c r="A3" s="30" t="s">
        <v>2</v>
      </c>
      <c r="B3" s="3" t="str">
        <f>TABLE_FACTOR_TYPE_1 &amp; " - x-" &amp; TABLE_SERIES_NUMBER_1</f>
        <v>Scheme Pays AA - x-622</v>
      </c>
    </row>
    <row r="6" spans="1:13" x14ac:dyDescent="0.2">
      <c r="A6" s="40" t="s">
        <v>470</v>
      </c>
      <c r="B6" s="47" t="s">
        <v>471</v>
      </c>
      <c r="C6" s="47"/>
      <c r="D6" s="47"/>
      <c r="E6" s="47"/>
      <c r="F6" s="47"/>
      <c r="G6" s="47"/>
      <c r="H6" s="47"/>
      <c r="I6" s="47"/>
      <c r="J6" s="47"/>
      <c r="K6" s="47"/>
      <c r="L6" s="47"/>
      <c r="M6" s="47"/>
    </row>
    <row r="7" spans="1:13" x14ac:dyDescent="0.2">
      <c r="A7" s="40" t="s">
        <v>472</v>
      </c>
      <c r="B7" s="47" t="s">
        <v>31</v>
      </c>
      <c r="C7" s="47"/>
      <c r="D7" s="47"/>
      <c r="E7" s="47"/>
      <c r="F7" s="47"/>
      <c r="G7" s="47"/>
      <c r="H7" s="47"/>
      <c r="I7" s="47"/>
      <c r="J7" s="47"/>
      <c r="K7" s="47"/>
      <c r="L7" s="47"/>
      <c r="M7" s="47"/>
    </row>
    <row r="8" spans="1:13" x14ac:dyDescent="0.2">
      <c r="A8" s="40" t="s">
        <v>144</v>
      </c>
      <c r="B8" s="47">
        <v>2006</v>
      </c>
      <c r="C8" s="47"/>
      <c r="D8" s="47"/>
      <c r="E8" s="47"/>
      <c r="F8" s="47"/>
      <c r="G8" s="47"/>
      <c r="H8" s="47"/>
      <c r="I8" s="47"/>
      <c r="J8" s="47"/>
      <c r="K8" s="47"/>
      <c r="L8" s="47"/>
      <c r="M8" s="47"/>
    </row>
    <row r="9" spans="1:13" x14ac:dyDescent="0.2">
      <c r="A9" s="40" t="s">
        <v>145</v>
      </c>
      <c r="B9" s="47" t="s">
        <v>429</v>
      </c>
      <c r="C9" s="47"/>
      <c r="D9" s="47"/>
      <c r="E9" s="47"/>
      <c r="F9" s="47"/>
      <c r="G9" s="47"/>
      <c r="H9" s="47"/>
      <c r="I9" s="47"/>
      <c r="J9" s="47"/>
      <c r="K9" s="47"/>
      <c r="L9" s="47"/>
      <c r="M9" s="47"/>
    </row>
    <row r="10" spans="1:13" x14ac:dyDescent="0.2">
      <c r="A10" s="40" t="s">
        <v>6</v>
      </c>
      <c r="B10" s="47" t="s">
        <v>446</v>
      </c>
      <c r="C10" s="47"/>
      <c r="D10" s="47"/>
      <c r="E10" s="47"/>
      <c r="F10" s="47"/>
      <c r="G10" s="47"/>
      <c r="H10" s="47"/>
      <c r="I10" s="47"/>
      <c r="J10" s="47"/>
      <c r="K10" s="47"/>
      <c r="L10" s="47"/>
      <c r="M10" s="47"/>
    </row>
    <row r="11" spans="1:13" x14ac:dyDescent="0.2">
      <c r="A11" s="40" t="s">
        <v>146</v>
      </c>
      <c r="B11" s="47" t="s">
        <v>165</v>
      </c>
      <c r="C11" s="47"/>
      <c r="D11" s="47"/>
      <c r="E11" s="47"/>
      <c r="F11" s="47"/>
      <c r="G11" s="47"/>
      <c r="H11" s="47"/>
      <c r="I11" s="47"/>
      <c r="J11" s="47"/>
      <c r="K11" s="47"/>
      <c r="L11" s="47"/>
      <c r="M11" s="47"/>
    </row>
    <row r="12" spans="1:13" x14ac:dyDescent="0.2">
      <c r="A12" s="40" t="s">
        <v>147</v>
      </c>
      <c r="B12" s="47" t="s">
        <v>288</v>
      </c>
      <c r="C12" s="47"/>
      <c r="D12" s="47"/>
      <c r="E12" s="47"/>
      <c r="F12" s="47"/>
      <c r="G12" s="47"/>
      <c r="H12" s="47"/>
      <c r="I12" s="47"/>
      <c r="J12" s="47"/>
      <c r="K12" s="47"/>
      <c r="L12" s="47"/>
      <c r="M12" s="47"/>
    </row>
    <row r="13" spans="1:13" x14ac:dyDescent="0.2">
      <c r="A13" s="40" t="s">
        <v>473</v>
      </c>
      <c r="B13" s="47">
        <v>1</v>
      </c>
      <c r="C13" s="47"/>
      <c r="D13" s="47"/>
      <c r="E13" s="47"/>
      <c r="F13" s="47"/>
      <c r="G13" s="47"/>
      <c r="H13" s="47"/>
      <c r="I13" s="47"/>
      <c r="J13" s="47"/>
      <c r="K13" s="47"/>
      <c r="L13" s="47"/>
      <c r="M13" s="47"/>
    </row>
    <row r="14" spans="1:13" x14ac:dyDescent="0.2">
      <c r="A14" s="40" t="s">
        <v>149</v>
      </c>
      <c r="B14" s="47">
        <v>622</v>
      </c>
      <c r="C14" s="47"/>
      <c r="D14" s="47"/>
      <c r="E14" s="47"/>
      <c r="F14" s="47"/>
      <c r="G14" s="47"/>
      <c r="H14" s="47"/>
      <c r="I14" s="47"/>
      <c r="J14" s="47"/>
      <c r="K14" s="47"/>
      <c r="L14" s="47"/>
      <c r="M14" s="47"/>
    </row>
    <row r="15" spans="1:13" x14ac:dyDescent="0.2">
      <c r="A15" s="40" t="s">
        <v>474</v>
      </c>
      <c r="B15" s="47">
        <v>622</v>
      </c>
      <c r="C15" s="47"/>
      <c r="D15" s="47"/>
      <c r="E15" s="47"/>
      <c r="F15" s="47"/>
      <c r="G15" s="47"/>
      <c r="H15" s="47"/>
      <c r="I15" s="47"/>
      <c r="J15" s="47"/>
      <c r="K15" s="47"/>
      <c r="L15" s="47"/>
      <c r="M15" s="47"/>
    </row>
    <row r="16" spans="1:13" x14ac:dyDescent="0.2">
      <c r="A16" s="40" t="s">
        <v>151</v>
      </c>
      <c r="B16" s="47" t="s">
        <v>448</v>
      </c>
      <c r="C16" s="47"/>
      <c r="D16" s="47"/>
      <c r="E16" s="47"/>
      <c r="F16" s="47"/>
      <c r="G16" s="47"/>
      <c r="H16" s="47"/>
      <c r="I16" s="47"/>
      <c r="J16" s="47"/>
      <c r="K16" s="47"/>
      <c r="L16" s="47"/>
      <c r="M16" s="47"/>
    </row>
    <row r="17" spans="1:49" x14ac:dyDescent="0.2">
      <c r="A17" s="41" t="s">
        <v>475</v>
      </c>
      <c r="B17" s="47"/>
      <c r="C17" s="47"/>
      <c r="D17" s="47"/>
      <c r="E17" s="47"/>
      <c r="F17" s="47"/>
      <c r="G17" s="47"/>
      <c r="H17" s="47"/>
      <c r="I17" s="47"/>
      <c r="J17" s="47"/>
      <c r="K17" s="47"/>
      <c r="L17" s="47"/>
      <c r="M17" s="47"/>
    </row>
    <row r="18" spans="1:49" x14ac:dyDescent="0.2">
      <c r="A18" s="40" t="s">
        <v>153</v>
      </c>
      <c r="B18" s="49">
        <v>45135</v>
      </c>
      <c r="C18" s="49"/>
      <c r="D18" s="49"/>
      <c r="E18" s="49"/>
      <c r="F18" s="49"/>
      <c r="G18" s="49"/>
      <c r="H18" s="49"/>
      <c r="I18" s="49"/>
      <c r="J18" s="49"/>
      <c r="K18" s="49"/>
      <c r="L18" s="49"/>
      <c r="M18" s="49"/>
    </row>
    <row r="19" spans="1:49" x14ac:dyDescent="0.2">
      <c r="A19" s="40" t="s">
        <v>154</v>
      </c>
      <c r="B19" s="49">
        <v>45135</v>
      </c>
      <c r="C19" s="49"/>
      <c r="D19" s="49"/>
      <c r="E19" s="49"/>
      <c r="F19" s="49"/>
      <c r="G19" s="49"/>
      <c r="H19" s="49"/>
      <c r="I19" s="49"/>
      <c r="J19" s="49"/>
      <c r="K19" s="49"/>
      <c r="L19" s="49"/>
      <c r="M19" s="49"/>
    </row>
    <row r="20" spans="1:49" x14ac:dyDescent="0.2">
      <c r="A20" s="40" t="s">
        <v>155</v>
      </c>
      <c r="B20" s="47" t="s">
        <v>163</v>
      </c>
      <c r="C20" s="47"/>
      <c r="D20" s="47"/>
      <c r="E20" s="47"/>
      <c r="F20" s="47"/>
      <c r="G20" s="47"/>
      <c r="H20" s="47"/>
      <c r="I20" s="47"/>
      <c r="J20" s="47"/>
      <c r="K20" s="47"/>
      <c r="L20" s="47"/>
      <c r="M20" s="47"/>
    </row>
    <row r="21" spans="1:49" x14ac:dyDescent="0.2">
      <c r="A21" s="40" t="s">
        <v>476</v>
      </c>
      <c r="B21" s="47" t="s">
        <v>81</v>
      </c>
      <c r="C21" s="47"/>
      <c r="D21" s="47"/>
      <c r="E21" s="47"/>
      <c r="F21" s="47"/>
      <c r="G21" s="47"/>
      <c r="H21" s="47"/>
      <c r="I21" s="47"/>
      <c r="J21" s="47"/>
      <c r="K21" s="47"/>
      <c r="L21" s="47"/>
      <c r="M21" s="47"/>
    </row>
    <row r="23" spans="1:49" x14ac:dyDescent="0.2">
      <c r="A23" s="23" t="str">
        <f>HYPERLINK("#'Factor List'!A1", "Back to Factor List")</f>
        <v>Back to Factor List</v>
      </c>
      <c r="B23" s="23" t="str">
        <f>HYPERLINK("#'Assumptions'!A1", "Assumptions")</f>
        <v>Assumptions</v>
      </c>
    </row>
    <row r="26" spans="1:49" s="63" customFormat="1" x14ac:dyDescent="0.2">
      <c r="A26" s="62" t="s">
        <v>502</v>
      </c>
      <c r="B26" s="62">
        <v>18</v>
      </c>
      <c r="C26" s="62">
        <v>19</v>
      </c>
      <c r="D26" s="62">
        <v>20</v>
      </c>
      <c r="E26" s="62">
        <v>21</v>
      </c>
      <c r="F26" s="62">
        <v>22</v>
      </c>
      <c r="G26" s="62">
        <v>23</v>
      </c>
      <c r="H26" s="62">
        <v>24</v>
      </c>
      <c r="I26" s="62">
        <v>25</v>
      </c>
      <c r="J26" s="62">
        <v>26</v>
      </c>
      <c r="K26" s="62">
        <v>27</v>
      </c>
      <c r="L26" s="62">
        <v>28</v>
      </c>
      <c r="M26" s="62">
        <v>29</v>
      </c>
      <c r="N26" s="62">
        <v>30</v>
      </c>
      <c r="O26" s="62">
        <v>31</v>
      </c>
      <c r="P26" s="62">
        <v>32</v>
      </c>
      <c r="Q26" s="62">
        <v>33</v>
      </c>
      <c r="R26" s="62">
        <v>34</v>
      </c>
      <c r="S26" s="62">
        <v>35</v>
      </c>
      <c r="T26" s="62">
        <v>36</v>
      </c>
      <c r="U26" s="62">
        <v>37</v>
      </c>
      <c r="V26" s="62">
        <v>38</v>
      </c>
      <c r="W26" s="62">
        <v>39</v>
      </c>
      <c r="X26" s="62">
        <v>40</v>
      </c>
      <c r="Y26" s="62">
        <v>41</v>
      </c>
      <c r="Z26" s="62">
        <v>42</v>
      </c>
      <c r="AA26" s="62">
        <v>43</v>
      </c>
      <c r="AB26" s="62">
        <v>44</v>
      </c>
      <c r="AC26" s="62">
        <v>45</v>
      </c>
      <c r="AD26" s="62">
        <v>46</v>
      </c>
      <c r="AE26" s="62">
        <v>47</v>
      </c>
      <c r="AF26" s="62">
        <v>48</v>
      </c>
      <c r="AG26" s="62">
        <v>49</v>
      </c>
      <c r="AH26" s="62">
        <v>50</v>
      </c>
      <c r="AI26" s="62">
        <v>51</v>
      </c>
      <c r="AJ26" s="62">
        <v>52</v>
      </c>
      <c r="AK26" s="62">
        <v>53</v>
      </c>
      <c r="AL26" s="62">
        <v>54</v>
      </c>
      <c r="AM26" s="62">
        <v>55</v>
      </c>
      <c r="AN26" s="62">
        <v>56</v>
      </c>
      <c r="AO26" s="62">
        <v>57</v>
      </c>
      <c r="AP26" s="62">
        <v>58</v>
      </c>
      <c r="AQ26" s="62">
        <v>59</v>
      </c>
      <c r="AR26" s="62">
        <v>60</v>
      </c>
      <c r="AS26" s="62">
        <v>61</v>
      </c>
      <c r="AT26" s="62">
        <v>62</v>
      </c>
      <c r="AU26" s="62">
        <v>63</v>
      </c>
      <c r="AV26" s="62">
        <v>64</v>
      </c>
      <c r="AW26" s="62">
        <v>65</v>
      </c>
    </row>
    <row r="27" spans="1:49" x14ac:dyDescent="0.2">
      <c r="A27" s="42">
        <v>0</v>
      </c>
      <c r="B27" s="45">
        <v>0.20499999999999999</v>
      </c>
      <c r="C27" s="45">
        <v>0.21</v>
      </c>
      <c r="D27" s="45">
        <v>0.214</v>
      </c>
      <c r="E27" s="45">
        <v>0.219</v>
      </c>
      <c r="F27" s="45">
        <v>0.224</v>
      </c>
      <c r="G27" s="45">
        <v>0.23</v>
      </c>
      <c r="H27" s="45">
        <v>0.23499999999999999</v>
      </c>
      <c r="I27" s="45">
        <v>0.24099999999999999</v>
      </c>
      <c r="J27" s="45">
        <v>0.247</v>
      </c>
      <c r="K27" s="45">
        <v>0.253</v>
      </c>
      <c r="L27" s="45">
        <v>0.25900000000000001</v>
      </c>
      <c r="M27" s="45">
        <v>0.26500000000000001</v>
      </c>
      <c r="N27" s="45">
        <v>0.27200000000000002</v>
      </c>
      <c r="O27" s="45">
        <v>0.27900000000000003</v>
      </c>
      <c r="P27" s="45">
        <v>0.28699999999999998</v>
      </c>
      <c r="Q27" s="45">
        <v>0.29399999999999998</v>
      </c>
      <c r="R27" s="45">
        <v>0.30199999999999999</v>
      </c>
      <c r="S27" s="45">
        <v>0.31</v>
      </c>
      <c r="T27" s="45">
        <v>0.31900000000000001</v>
      </c>
      <c r="U27" s="45">
        <v>0.32800000000000001</v>
      </c>
      <c r="V27" s="45">
        <v>0.33800000000000002</v>
      </c>
      <c r="W27" s="45">
        <v>0.34799999999999998</v>
      </c>
      <c r="X27" s="45">
        <v>0.35799999999999998</v>
      </c>
      <c r="Y27" s="45">
        <v>0.36899999999999999</v>
      </c>
      <c r="Z27" s="45">
        <v>0.38</v>
      </c>
      <c r="AA27" s="45">
        <v>0.39200000000000002</v>
      </c>
      <c r="AB27" s="45">
        <v>0.40500000000000003</v>
      </c>
      <c r="AC27" s="45">
        <v>0.41899999999999998</v>
      </c>
      <c r="AD27" s="45">
        <v>0.433</v>
      </c>
      <c r="AE27" s="45">
        <v>0.44800000000000001</v>
      </c>
      <c r="AF27" s="45">
        <v>0.46300000000000002</v>
      </c>
      <c r="AG27" s="45">
        <v>0.48</v>
      </c>
      <c r="AH27" s="45">
        <v>0.498</v>
      </c>
      <c r="AI27" s="45">
        <v>0.51700000000000002</v>
      </c>
      <c r="AJ27" s="45">
        <v>0.53700000000000003</v>
      </c>
      <c r="AK27" s="45">
        <v>0.55900000000000005</v>
      </c>
      <c r="AL27" s="45">
        <v>0.58199999999999996</v>
      </c>
      <c r="AM27" s="45">
        <v>0.60699999999999998</v>
      </c>
      <c r="AN27" s="45">
        <v>0.63300000000000001</v>
      </c>
      <c r="AO27" s="45">
        <v>0.66200000000000003</v>
      </c>
      <c r="AP27" s="45">
        <v>0.69299999999999995</v>
      </c>
      <c r="AQ27" s="45">
        <v>0.72599999999999998</v>
      </c>
      <c r="AR27" s="45">
        <v>0.76200000000000001</v>
      </c>
      <c r="AS27" s="45">
        <v>0.80200000000000005</v>
      </c>
      <c r="AT27" s="45">
        <v>0.84499999999999997</v>
      </c>
      <c r="AU27" s="45">
        <v>0.89200000000000002</v>
      </c>
      <c r="AV27" s="45">
        <v>0.94299999999999995</v>
      </c>
      <c r="AW27" s="45">
        <v>1</v>
      </c>
    </row>
    <row r="28" spans="1:49" x14ac:dyDescent="0.2">
      <c r="A28" s="42">
        <v>1</v>
      </c>
      <c r="B28" s="45">
        <v>0.20599999999999999</v>
      </c>
      <c r="C28" s="45">
        <v>0.21</v>
      </c>
      <c r="D28" s="45">
        <v>0.215</v>
      </c>
      <c r="E28" s="45">
        <v>0.22</v>
      </c>
      <c r="F28" s="45">
        <v>0.22500000000000001</v>
      </c>
      <c r="G28" s="45">
        <v>0.23</v>
      </c>
      <c r="H28" s="45">
        <v>0.23599999999999999</v>
      </c>
      <c r="I28" s="45">
        <v>0.24099999999999999</v>
      </c>
      <c r="J28" s="45">
        <v>0.247</v>
      </c>
      <c r="K28" s="45">
        <v>0.253</v>
      </c>
      <c r="L28" s="45">
        <v>0.25900000000000001</v>
      </c>
      <c r="M28" s="45">
        <v>0.26600000000000001</v>
      </c>
      <c r="N28" s="45">
        <v>0.27300000000000002</v>
      </c>
      <c r="O28" s="45">
        <v>0.28000000000000003</v>
      </c>
      <c r="P28" s="45">
        <v>0.28699999999999998</v>
      </c>
      <c r="Q28" s="45">
        <v>0.29499999999999998</v>
      </c>
      <c r="R28" s="45">
        <v>0.30299999999999999</v>
      </c>
      <c r="S28" s="45">
        <v>0.311</v>
      </c>
      <c r="T28" s="45">
        <v>0.32</v>
      </c>
      <c r="U28" s="45">
        <v>0.32900000000000001</v>
      </c>
      <c r="V28" s="45">
        <v>0.33800000000000002</v>
      </c>
      <c r="W28" s="45">
        <v>0.34799999999999998</v>
      </c>
      <c r="X28" s="45">
        <v>0.35899999999999999</v>
      </c>
      <c r="Y28" s="45">
        <v>0.37</v>
      </c>
      <c r="Z28" s="45">
        <v>0.38100000000000001</v>
      </c>
      <c r="AA28" s="45">
        <v>0.39400000000000002</v>
      </c>
      <c r="AB28" s="45">
        <v>0.40600000000000003</v>
      </c>
      <c r="AC28" s="45">
        <v>0.42</v>
      </c>
      <c r="AD28" s="45">
        <v>0.434</v>
      </c>
      <c r="AE28" s="45">
        <v>0.44900000000000001</v>
      </c>
      <c r="AF28" s="45">
        <v>0.46500000000000002</v>
      </c>
      <c r="AG28" s="45">
        <v>0.48199999999999998</v>
      </c>
      <c r="AH28" s="45">
        <v>0.5</v>
      </c>
      <c r="AI28" s="45">
        <v>0.51900000000000002</v>
      </c>
      <c r="AJ28" s="45">
        <v>0.53900000000000003</v>
      </c>
      <c r="AK28" s="45">
        <v>0.56100000000000005</v>
      </c>
      <c r="AL28" s="45">
        <v>0.58399999999999996</v>
      </c>
      <c r="AM28" s="45">
        <v>0.60899999999999999</v>
      </c>
      <c r="AN28" s="45">
        <v>0.63600000000000001</v>
      </c>
      <c r="AO28" s="45">
        <v>0.66400000000000003</v>
      </c>
      <c r="AP28" s="45">
        <v>0.69499999999999995</v>
      </c>
      <c r="AQ28" s="45">
        <v>0.72899999999999998</v>
      </c>
      <c r="AR28" s="45">
        <v>0.76600000000000001</v>
      </c>
      <c r="AS28" s="45">
        <v>0.80500000000000005</v>
      </c>
      <c r="AT28" s="45">
        <v>0.84899999999999998</v>
      </c>
      <c r="AU28" s="45">
        <v>0.89600000000000002</v>
      </c>
      <c r="AV28" s="45">
        <v>0.94799999999999995</v>
      </c>
      <c r="AW28" s="45"/>
    </row>
    <row r="29" spans="1:49" x14ac:dyDescent="0.2">
      <c r="A29" s="42">
        <v>2</v>
      </c>
      <c r="B29" s="45">
        <v>0.20599999999999999</v>
      </c>
      <c r="C29" s="45">
        <v>0.21099999999999999</v>
      </c>
      <c r="D29" s="45">
        <v>0.215</v>
      </c>
      <c r="E29" s="45">
        <v>0.22</v>
      </c>
      <c r="F29" s="45">
        <v>0.22500000000000001</v>
      </c>
      <c r="G29" s="45">
        <v>0.23100000000000001</v>
      </c>
      <c r="H29" s="45">
        <v>0.23599999999999999</v>
      </c>
      <c r="I29" s="45">
        <v>0.24199999999999999</v>
      </c>
      <c r="J29" s="45">
        <v>0.248</v>
      </c>
      <c r="K29" s="45">
        <v>0.254</v>
      </c>
      <c r="L29" s="45">
        <v>0.26</v>
      </c>
      <c r="M29" s="45">
        <v>0.26700000000000002</v>
      </c>
      <c r="N29" s="45">
        <v>0.27300000000000002</v>
      </c>
      <c r="O29" s="45">
        <v>0.28000000000000003</v>
      </c>
      <c r="P29" s="45">
        <v>0.28799999999999998</v>
      </c>
      <c r="Q29" s="45">
        <v>0.29499999999999998</v>
      </c>
      <c r="R29" s="45">
        <v>0.30399999999999999</v>
      </c>
      <c r="S29" s="45">
        <v>0.312</v>
      </c>
      <c r="T29" s="45">
        <v>0.32100000000000001</v>
      </c>
      <c r="U29" s="45">
        <v>0.33</v>
      </c>
      <c r="V29" s="45">
        <v>0.33900000000000002</v>
      </c>
      <c r="W29" s="45">
        <v>0.34899999999999998</v>
      </c>
      <c r="X29" s="45">
        <v>0.36</v>
      </c>
      <c r="Y29" s="45">
        <v>0.371</v>
      </c>
      <c r="Z29" s="45">
        <v>0.38200000000000001</v>
      </c>
      <c r="AA29" s="45">
        <v>0.39500000000000002</v>
      </c>
      <c r="AB29" s="45">
        <v>0.40699999999999997</v>
      </c>
      <c r="AC29" s="45">
        <v>0.42099999999999999</v>
      </c>
      <c r="AD29" s="45">
        <v>0.435</v>
      </c>
      <c r="AE29" s="45">
        <v>0.45</v>
      </c>
      <c r="AF29" s="45">
        <v>0.46600000000000003</v>
      </c>
      <c r="AG29" s="45">
        <v>0.48299999999999998</v>
      </c>
      <c r="AH29" s="45">
        <v>0.501</v>
      </c>
      <c r="AI29" s="45">
        <v>0.52</v>
      </c>
      <c r="AJ29" s="45">
        <v>0.54100000000000004</v>
      </c>
      <c r="AK29" s="45">
        <v>0.56299999999999994</v>
      </c>
      <c r="AL29" s="45">
        <v>0.58599999999999997</v>
      </c>
      <c r="AM29" s="45">
        <v>0.61099999999999999</v>
      </c>
      <c r="AN29" s="45">
        <v>0.63800000000000001</v>
      </c>
      <c r="AO29" s="45">
        <v>0.66700000000000004</v>
      </c>
      <c r="AP29" s="45">
        <v>0.69799999999999995</v>
      </c>
      <c r="AQ29" s="45">
        <v>0.73199999999999998</v>
      </c>
      <c r="AR29" s="45">
        <v>0.76900000000000002</v>
      </c>
      <c r="AS29" s="45">
        <v>0.80900000000000005</v>
      </c>
      <c r="AT29" s="45">
        <v>0.85199999999999998</v>
      </c>
      <c r="AU29" s="45">
        <v>0.9</v>
      </c>
      <c r="AV29" s="45">
        <v>0.95299999999999996</v>
      </c>
      <c r="AW29" s="45"/>
    </row>
    <row r="30" spans="1:49" x14ac:dyDescent="0.2">
      <c r="A30" s="42">
        <v>3</v>
      </c>
      <c r="B30" s="45">
        <v>0.20599999999999999</v>
      </c>
      <c r="C30" s="45">
        <v>0.21099999999999999</v>
      </c>
      <c r="D30" s="45">
        <v>0.216</v>
      </c>
      <c r="E30" s="45">
        <v>0.221</v>
      </c>
      <c r="F30" s="45">
        <v>0.22600000000000001</v>
      </c>
      <c r="G30" s="45">
        <v>0.23100000000000001</v>
      </c>
      <c r="H30" s="45">
        <v>0.23699999999999999</v>
      </c>
      <c r="I30" s="45">
        <v>0.24199999999999999</v>
      </c>
      <c r="J30" s="45">
        <v>0.248</v>
      </c>
      <c r="K30" s="45">
        <v>0.254</v>
      </c>
      <c r="L30" s="45">
        <v>0.26100000000000001</v>
      </c>
      <c r="M30" s="45">
        <v>0.26700000000000002</v>
      </c>
      <c r="N30" s="45">
        <v>0.27400000000000002</v>
      </c>
      <c r="O30" s="45">
        <v>0.28100000000000003</v>
      </c>
      <c r="P30" s="45">
        <v>0.28799999999999998</v>
      </c>
      <c r="Q30" s="45">
        <v>0.29599999999999999</v>
      </c>
      <c r="R30" s="45">
        <v>0.30399999999999999</v>
      </c>
      <c r="S30" s="45">
        <v>0.313</v>
      </c>
      <c r="T30" s="45">
        <v>0.32100000000000001</v>
      </c>
      <c r="U30" s="45">
        <v>0.33100000000000002</v>
      </c>
      <c r="V30" s="45">
        <v>0.34</v>
      </c>
      <c r="W30" s="45">
        <v>0.35</v>
      </c>
      <c r="X30" s="45">
        <v>0.36099999999999999</v>
      </c>
      <c r="Y30" s="45">
        <v>0.372</v>
      </c>
      <c r="Z30" s="45">
        <v>0.38300000000000001</v>
      </c>
      <c r="AA30" s="45">
        <v>0.39600000000000002</v>
      </c>
      <c r="AB30" s="45">
        <v>0.40899999999999997</v>
      </c>
      <c r="AC30" s="45">
        <v>0.42199999999999999</v>
      </c>
      <c r="AD30" s="45">
        <v>0.436</v>
      </c>
      <c r="AE30" s="45">
        <v>0.45200000000000001</v>
      </c>
      <c r="AF30" s="45">
        <v>0.46800000000000003</v>
      </c>
      <c r="AG30" s="45">
        <v>0.48499999999999999</v>
      </c>
      <c r="AH30" s="45">
        <v>0.503</v>
      </c>
      <c r="AI30" s="45">
        <v>0.52200000000000002</v>
      </c>
      <c r="AJ30" s="45">
        <v>0.54300000000000004</v>
      </c>
      <c r="AK30" s="45">
        <v>0.56499999999999995</v>
      </c>
      <c r="AL30" s="45">
        <v>0.58799999999999997</v>
      </c>
      <c r="AM30" s="45">
        <v>0.61299999999999999</v>
      </c>
      <c r="AN30" s="45">
        <v>0.64</v>
      </c>
      <c r="AO30" s="45">
        <v>0.67</v>
      </c>
      <c r="AP30" s="45">
        <v>0.70099999999999996</v>
      </c>
      <c r="AQ30" s="45">
        <v>0.73499999999999999</v>
      </c>
      <c r="AR30" s="45">
        <v>0.77200000000000002</v>
      </c>
      <c r="AS30" s="45">
        <v>0.81200000000000006</v>
      </c>
      <c r="AT30" s="45">
        <v>0.85599999999999998</v>
      </c>
      <c r="AU30" s="45">
        <v>0.90400000000000003</v>
      </c>
      <c r="AV30" s="45">
        <v>0.95699999999999996</v>
      </c>
      <c r="AW30" s="45"/>
    </row>
    <row r="31" spans="1:49" x14ac:dyDescent="0.2">
      <c r="A31" s="42">
        <v>4</v>
      </c>
      <c r="B31" s="45">
        <v>0.20699999999999999</v>
      </c>
      <c r="C31" s="45">
        <v>0.21099999999999999</v>
      </c>
      <c r="D31" s="45">
        <v>0.216</v>
      </c>
      <c r="E31" s="45">
        <v>0.221</v>
      </c>
      <c r="F31" s="45">
        <v>0.22600000000000001</v>
      </c>
      <c r="G31" s="45">
        <v>0.23100000000000001</v>
      </c>
      <c r="H31" s="45">
        <v>0.23699999999999999</v>
      </c>
      <c r="I31" s="45">
        <v>0.24299999999999999</v>
      </c>
      <c r="J31" s="45">
        <v>0.249</v>
      </c>
      <c r="K31" s="45">
        <v>0.255</v>
      </c>
      <c r="L31" s="45">
        <v>0.26100000000000001</v>
      </c>
      <c r="M31" s="45">
        <v>0.26800000000000002</v>
      </c>
      <c r="N31" s="45">
        <v>0.27500000000000002</v>
      </c>
      <c r="O31" s="45">
        <v>0.28199999999999997</v>
      </c>
      <c r="P31" s="45">
        <v>0.28899999999999998</v>
      </c>
      <c r="Q31" s="45">
        <v>0.29699999999999999</v>
      </c>
      <c r="R31" s="45">
        <v>0.30499999999999999</v>
      </c>
      <c r="S31" s="45">
        <v>0.313</v>
      </c>
      <c r="T31" s="45">
        <v>0.32200000000000001</v>
      </c>
      <c r="U31" s="45">
        <v>0.33100000000000002</v>
      </c>
      <c r="V31" s="45">
        <v>0.34100000000000003</v>
      </c>
      <c r="W31" s="45">
        <v>0.35099999999999998</v>
      </c>
      <c r="X31" s="45">
        <v>0.36199999999999999</v>
      </c>
      <c r="Y31" s="45">
        <v>0.373</v>
      </c>
      <c r="Z31" s="45">
        <v>0.38400000000000001</v>
      </c>
      <c r="AA31" s="45">
        <v>0.39700000000000002</v>
      </c>
      <c r="AB31" s="45">
        <v>0.41</v>
      </c>
      <c r="AC31" s="45">
        <v>0.42299999999999999</v>
      </c>
      <c r="AD31" s="45">
        <v>0.438</v>
      </c>
      <c r="AE31" s="45">
        <v>0.45300000000000001</v>
      </c>
      <c r="AF31" s="45">
        <v>0.46899999999999997</v>
      </c>
      <c r="AG31" s="45">
        <v>0.48599999999999999</v>
      </c>
      <c r="AH31" s="45">
        <v>0.504</v>
      </c>
      <c r="AI31" s="45">
        <v>0.52400000000000002</v>
      </c>
      <c r="AJ31" s="45">
        <v>0.54400000000000004</v>
      </c>
      <c r="AK31" s="45">
        <v>0.56699999999999995</v>
      </c>
      <c r="AL31" s="45">
        <v>0.59</v>
      </c>
      <c r="AM31" s="45">
        <v>0.61499999999999999</v>
      </c>
      <c r="AN31" s="45">
        <v>0.64300000000000002</v>
      </c>
      <c r="AO31" s="45">
        <v>0.67200000000000004</v>
      </c>
      <c r="AP31" s="45">
        <v>0.70399999999999996</v>
      </c>
      <c r="AQ31" s="45">
        <v>0.73799999999999999</v>
      </c>
      <c r="AR31" s="45">
        <v>0.77500000000000002</v>
      </c>
      <c r="AS31" s="45">
        <v>0.81599999999999995</v>
      </c>
      <c r="AT31" s="45">
        <v>0.86</v>
      </c>
      <c r="AU31" s="45">
        <v>0.90900000000000003</v>
      </c>
      <c r="AV31" s="45">
        <v>0.96199999999999997</v>
      </c>
      <c r="AW31" s="45"/>
    </row>
    <row r="32" spans="1:49" x14ac:dyDescent="0.2">
      <c r="A32" s="42">
        <v>5</v>
      </c>
      <c r="B32" s="45">
        <v>0.20699999999999999</v>
      </c>
      <c r="C32" s="45">
        <v>0.21199999999999999</v>
      </c>
      <c r="D32" s="45">
        <v>0.217</v>
      </c>
      <c r="E32" s="45">
        <v>0.221</v>
      </c>
      <c r="F32" s="45">
        <v>0.22700000000000001</v>
      </c>
      <c r="G32" s="45">
        <v>0.23200000000000001</v>
      </c>
      <c r="H32" s="45">
        <v>0.23699999999999999</v>
      </c>
      <c r="I32" s="45">
        <v>0.24299999999999999</v>
      </c>
      <c r="J32" s="45">
        <v>0.249</v>
      </c>
      <c r="K32" s="45">
        <v>0.255</v>
      </c>
      <c r="L32" s="45">
        <v>0.26200000000000001</v>
      </c>
      <c r="M32" s="45">
        <v>0.26800000000000002</v>
      </c>
      <c r="N32" s="45">
        <v>0.27500000000000002</v>
      </c>
      <c r="O32" s="45">
        <v>0.28199999999999997</v>
      </c>
      <c r="P32" s="45">
        <v>0.28999999999999998</v>
      </c>
      <c r="Q32" s="45">
        <v>0.29699999999999999</v>
      </c>
      <c r="R32" s="45">
        <v>0.30599999999999999</v>
      </c>
      <c r="S32" s="45">
        <v>0.314</v>
      </c>
      <c r="T32" s="45">
        <v>0.32300000000000001</v>
      </c>
      <c r="U32" s="45">
        <v>0.33200000000000002</v>
      </c>
      <c r="V32" s="45">
        <v>0.34200000000000003</v>
      </c>
      <c r="W32" s="45">
        <v>0.35199999999999998</v>
      </c>
      <c r="X32" s="45">
        <v>0.36299999999999999</v>
      </c>
      <c r="Y32" s="45">
        <v>0.374</v>
      </c>
      <c r="Z32" s="45">
        <v>0.38500000000000001</v>
      </c>
      <c r="AA32" s="45">
        <v>0.39800000000000002</v>
      </c>
      <c r="AB32" s="45">
        <v>0.41099999999999998</v>
      </c>
      <c r="AC32" s="45">
        <v>0.42399999999999999</v>
      </c>
      <c r="AD32" s="45">
        <v>0.439</v>
      </c>
      <c r="AE32" s="45">
        <v>0.45400000000000001</v>
      </c>
      <c r="AF32" s="45">
        <v>0.47</v>
      </c>
      <c r="AG32" s="45">
        <v>0.48799999999999999</v>
      </c>
      <c r="AH32" s="45">
        <v>0.50600000000000001</v>
      </c>
      <c r="AI32" s="45">
        <v>0.52500000000000002</v>
      </c>
      <c r="AJ32" s="45">
        <v>0.54600000000000004</v>
      </c>
      <c r="AK32" s="45">
        <v>0.56799999999999995</v>
      </c>
      <c r="AL32" s="45">
        <v>0.59199999999999997</v>
      </c>
      <c r="AM32" s="45">
        <v>0.61799999999999999</v>
      </c>
      <c r="AN32" s="45">
        <v>0.64500000000000002</v>
      </c>
      <c r="AO32" s="45">
        <v>0.67500000000000004</v>
      </c>
      <c r="AP32" s="45">
        <v>0.70699999999999996</v>
      </c>
      <c r="AQ32" s="45">
        <v>0.74099999999999999</v>
      </c>
      <c r="AR32" s="45">
        <v>0.77900000000000003</v>
      </c>
      <c r="AS32" s="45">
        <v>0.82</v>
      </c>
      <c r="AT32" s="45">
        <v>0.86399999999999999</v>
      </c>
      <c r="AU32" s="45">
        <v>0.91300000000000003</v>
      </c>
      <c r="AV32" s="45">
        <v>0.96699999999999997</v>
      </c>
      <c r="AW32" s="45"/>
    </row>
    <row r="33" spans="1:49" x14ac:dyDescent="0.2">
      <c r="A33" s="42">
        <v>6</v>
      </c>
      <c r="B33" s="45">
        <v>0.20699999999999999</v>
      </c>
      <c r="C33" s="45">
        <v>0.21199999999999999</v>
      </c>
      <c r="D33" s="45">
        <v>0.217</v>
      </c>
      <c r="E33" s="45">
        <v>0.222</v>
      </c>
      <c r="F33" s="45">
        <v>0.22700000000000001</v>
      </c>
      <c r="G33" s="45">
        <v>0.23200000000000001</v>
      </c>
      <c r="H33" s="45">
        <v>0.23799999999999999</v>
      </c>
      <c r="I33" s="45">
        <v>0.24399999999999999</v>
      </c>
      <c r="J33" s="45">
        <v>0.25</v>
      </c>
      <c r="K33" s="45">
        <v>0.25600000000000001</v>
      </c>
      <c r="L33" s="45">
        <v>0.26200000000000001</v>
      </c>
      <c r="M33" s="45">
        <v>0.26900000000000002</v>
      </c>
      <c r="N33" s="45">
        <v>0.27600000000000002</v>
      </c>
      <c r="O33" s="45">
        <v>0.28299999999999997</v>
      </c>
      <c r="P33" s="45">
        <v>0.28999999999999998</v>
      </c>
      <c r="Q33" s="45">
        <v>0.29799999999999999</v>
      </c>
      <c r="R33" s="45">
        <v>0.30599999999999999</v>
      </c>
      <c r="S33" s="45">
        <v>0.315</v>
      </c>
      <c r="T33" s="45">
        <v>0.32400000000000001</v>
      </c>
      <c r="U33" s="45">
        <v>0.33300000000000002</v>
      </c>
      <c r="V33" s="45">
        <v>0.34300000000000003</v>
      </c>
      <c r="W33" s="45">
        <v>0.35299999999999998</v>
      </c>
      <c r="X33" s="45">
        <v>0.36299999999999999</v>
      </c>
      <c r="Y33" s="45">
        <v>0.375</v>
      </c>
      <c r="Z33" s="45">
        <v>0.38600000000000001</v>
      </c>
      <c r="AA33" s="45">
        <v>0.39900000000000002</v>
      </c>
      <c r="AB33" s="45">
        <v>0.41199999999999998</v>
      </c>
      <c r="AC33" s="45">
        <v>0.42599999999999999</v>
      </c>
      <c r="AD33" s="45">
        <v>0.44</v>
      </c>
      <c r="AE33" s="45">
        <v>0.45600000000000002</v>
      </c>
      <c r="AF33" s="45">
        <v>0.47199999999999998</v>
      </c>
      <c r="AG33" s="45">
        <v>0.48899999999999999</v>
      </c>
      <c r="AH33" s="45">
        <v>0.50800000000000001</v>
      </c>
      <c r="AI33" s="45">
        <v>0.52700000000000002</v>
      </c>
      <c r="AJ33" s="45">
        <v>0.54800000000000004</v>
      </c>
      <c r="AK33" s="45">
        <v>0.56999999999999995</v>
      </c>
      <c r="AL33" s="45">
        <v>0.59399999999999997</v>
      </c>
      <c r="AM33" s="45">
        <v>0.62</v>
      </c>
      <c r="AN33" s="45">
        <v>0.64700000000000002</v>
      </c>
      <c r="AO33" s="45">
        <v>0.67700000000000005</v>
      </c>
      <c r="AP33" s="45">
        <v>0.70899999999999996</v>
      </c>
      <c r="AQ33" s="45">
        <v>0.74399999999999999</v>
      </c>
      <c r="AR33" s="45">
        <v>0.78200000000000003</v>
      </c>
      <c r="AS33" s="45">
        <v>0.82299999999999995</v>
      </c>
      <c r="AT33" s="45">
        <v>0.86799999999999999</v>
      </c>
      <c r="AU33" s="45">
        <v>0.91700000000000004</v>
      </c>
      <c r="AV33" s="45">
        <v>0.97199999999999998</v>
      </c>
      <c r="AW33" s="45"/>
    </row>
    <row r="34" spans="1:49" x14ac:dyDescent="0.2">
      <c r="A34" s="42">
        <v>7</v>
      </c>
      <c r="B34" s="45">
        <v>0.20799999999999999</v>
      </c>
      <c r="C34" s="45">
        <v>0.21199999999999999</v>
      </c>
      <c r="D34" s="45">
        <v>0.217</v>
      </c>
      <c r="E34" s="45">
        <v>0.222</v>
      </c>
      <c r="F34" s="45">
        <v>0.22700000000000001</v>
      </c>
      <c r="G34" s="45">
        <v>0.23300000000000001</v>
      </c>
      <c r="H34" s="45">
        <v>0.23799999999999999</v>
      </c>
      <c r="I34" s="45">
        <v>0.24399999999999999</v>
      </c>
      <c r="J34" s="45">
        <v>0.25</v>
      </c>
      <c r="K34" s="45">
        <v>0.25600000000000001</v>
      </c>
      <c r="L34" s="45">
        <v>0.26300000000000001</v>
      </c>
      <c r="M34" s="45">
        <v>0.26900000000000002</v>
      </c>
      <c r="N34" s="45">
        <v>0.27600000000000002</v>
      </c>
      <c r="O34" s="45">
        <v>0.28299999999999997</v>
      </c>
      <c r="P34" s="45">
        <v>0.29099999999999998</v>
      </c>
      <c r="Q34" s="45">
        <v>0.29899999999999999</v>
      </c>
      <c r="R34" s="45">
        <v>0.307</v>
      </c>
      <c r="S34" s="45">
        <v>0.315</v>
      </c>
      <c r="T34" s="45">
        <v>0.32400000000000001</v>
      </c>
      <c r="U34" s="45">
        <v>0.33400000000000002</v>
      </c>
      <c r="V34" s="45">
        <v>0.34300000000000003</v>
      </c>
      <c r="W34" s="45">
        <v>0.35399999999999998</v>
      </c>
      <c r="X34" s="45">
        <v>0.36399999999999999</v>
      </c>
      <c r="Y34" s="45">
        <v>0.376</v>
      </c>
      <c r="Z34" s="45">
        <v>0.38700000000000001</v>
      </c>
      <c r="AA34" s="45">
        <v>0.4</v>
      </c>
      <c r="AB34" s="45">
        <v>0.41299999999999998</v>
      </c>
      <c r="AC34" s="45">
        <v>0.42699999999999999</v>
      </c>
      <c r="AD34" s="45">
        <v>0.441</v>
      </c>
      <c r="AE34" s="45">
        <v>0.45700000000000002</v>
      </c>
      <c r="AF34" s="45">
        <v>0.47299999999999998</v>
      </c>
      <c r="AG34" s="45">
        <v>0.49099999999999999</v>
      </c>
      <c r="AH34" s="45">
        <v>0.50900000000000001</v>
      </c>
      <c r="AI34" s="45">
        <v>0.52900000000000003</v>
      </c>
      <c r="AJ34" s="45">
        <v>0.55000000000000004</v>
      </c>
      <c r="AK34" s="45">
        <v>0.57199999999999995</v>
      </c>
      <c r="AL34" s="45">
        <v>0.59599999999999997</v>
      </c>
      <c r="AM34" s="45">
        <v>0.622</v>
      </c>
      <c r="AN34" s="45">
        <v>0.65</v>
      </c>
      <c r="AO34" s="45">
        <v>0.68</v>
      </c>
      <c r="AP34" s="45">
        <v>0.71199999999999997</v>
      </c>
      <c r="AQ34" s="45">
        <v>0.747</v>
      </c>
      <c r="AR34" s="45">
        <v>0.78500000000000003</v>
      </c>
      <c r="AS34" s="45">
        <v>0.82699999999999996</v>
      </c>
      <c r="AT34" s="45">
        <v>0.872</v>
      </c>
      <c r="AU34" s="45">
        <v>0.92200000000000004</v>
      </c>
      <c r="AV34" s="45">
        <v>0.97599999999999998</v>
      </c>
      <c r="AW34" s="45"/>
    </row>
    <row r="35" spans="1:49" x14ac:dyDescent="0.2">
      <c r="A35" s="42">
        <v>8</v>
      </c>
      <c r="B35" s="45">
        <v>0.20799999999999999</v>
      </c>
      <c r="C35" s="45">
        <v>0.21299999999999999</v>
      </c>
      <c r="D35" s="45">
        <v>0.218</v>
      </c>
      <c r="E35" s="45">
        <v>0.223</v>
      </c>
      <c r="F35" s="45">
        <v>0.22800000000000001</v>
      </c>
      <c r="G35" s="45">
        <v>0.23300000000000001</v>
      </c>
      <c r="H35" s="45">
        <v>0.23899999999999999</v>
      </c>
      <c r="I35" s="45">
        <v>0.245</v>
      </c>
      <c r="J35" s="45">
        <v>0.251</v>
      </c>
      <c r="K35" s="45">
        <v>0.25700000000000001</v>
      </c>
      <c r="L35" s="45">
        <v>0.26300000000000001</v>
      </c>
      <c r="M35" s="45">
        <v>0.27</v>
      </c>
      <c r="N35" s="45">
        <v>0.27700000000000002</v>
      </c>
      <c r="O35" s="45">
        <v>0.28399999999999997</v>
      </c>
      <c r="P35" s="45">
        <v>0.29199999999999998</v>
      </c>
      <c r="Q35" s="45">
        <v>0.29899999999999999</v>
      </c>
      <c r="R35" s="45">
        <v>0.308</v>
      </c>
      <c r="S35" s="45">
        <v>0.316</v>
      </c>
      <c r="T35" s="45">
        <v>0.32500000000000001</v>
      </c>
      <c r="U35" s="45">
        <v>0.33400000000000002</v>
      </c>
      <c r="V35" s="45">
        <v>0.34399999999999997</v>
      </c>
      <c r="W35" s="45">
        <v>0.35499999999999998</v>
      </c>
      <c r="X35" s="45">
        <v>0.36499999999999999</v>
      </c>
      <c r="Y35" s="45">
        <v>0.377</v>
      </c>
      <c r="Z35" s="45">
        <v>0.38800000000000001</v>
      </c>
      <c r="AA35" s="45">
        <v>0.40100000000000002</v>
      </c>
      <c r="AB35" s="45">
        <v>0.41399999999999998</v>
      </c>
      <c r="AC35" s="45">
        <v>0.42799999999999999</v>
      </c>
      <c r="AD35" s="45">
        <v>0.443</v>
      </c>
      <c r="AE35" s="45">
        <v>0.45800000000000002</v>
      </c>
      <c r="AF35" s="45">
        <v>0.47499999999999998</v>
      </c>
      <c r="AG35" s="45">
        <v>0.49199999999999999</v>
      </c>
      <c r="AH35" s="45">
        <v>0.51100000000000001</v>
      </c>
      <c r="AI35" s="45">
        <v>0.53100000000000003</v>
      </c>
      <c r="AJ35" s="45">
        <v>0.55200000000000005</v>
      </c>
      <c r="AK35" s="45">
        <v>0.57399999999999995</v>
      </c>
      <c r="AL35" s="45">
        <v>0.59799999999999998</v>
      </c>
      <c r="AM35" s="45">
        <v>0.624</v>
      </c>
      <c r="AN35" s="45">
        <v>0.65200000000000002</v>
      </c>
      <c r="AO35" s="45">
        <v>0.68200000000000005</v>
      </c>
      <c r="AP35" s="45">
        <v>0.71499999999999997</v>
      </c>
      <c r="AQ35" s="45">
        <v>0.75</v>
      </c>
      <c r="AR35" s="45">
        <v>0.78900000000000003</v>
      </c>
      <c r="AS35" s="45">
        <v>0.83</v>
      </c>
      <c r="AT35" s="45">
        <v>0.876</v>
      </c>
      <c r="AU35" s="45">
        <v>0.92600000000000005</v>
      </c>
      <c r="AV35" s="45">
        <v>0.98099999999999998</v>
      </c>
      <c r="AW35" s="45"/>
    </row>
    <row r="36" spans="1:49" x14ac:dyDescent="0.2">
      <c r="A36" s="42">
        <v>9</v>
      </c>
      <c r="B36" s="45">
        <v>0.20899999999999999</v>
      </c>
      <c r="C36" s="45">
        <v>0.21299999999999999</v>
      </c>
      <c r="D36" s="45">
        <v>0.218</v>
      </c>
      <c r="E36" s="45">
        <v>0.223</v>
      </c>
      <c r="F36" s="45">
        <v>0.22800000000000001</v>
      </c>
      <c r="G36" s="45">
        <v>0.23400000000000001</v>
      </c>
      <c r="H36" s="45">
        <v>0.23899999999999999</v>
      </c>
      <c r="I36" s="45">
        <v>0.245</v>
      </c>
      <c r="J36" s="45">
        <v>0.251</v>
      </c>
      <c r="K36" s="45">
        <v>0.25700000000000001</v>
      </c>
      <c r="L36" s="45">
        <v>0.26400000000000001</v>
      </c>
      <c r="M36" s="45">
        <v>0.27</v>
      </c>
      <c r="N36" s="45">
        <v>0.27700000000000002</v>
      </c>
      <c r="O36" s="45">
        <v>0.28499999999999998</v>
      </c>
      <c r="P36" s="45">
        <v>0.29199999999999998</v>
      </c>
      <c r="Q36" s="45">
        <v>0.3</v>
      </c>
      <c r="R36" s="45">
        <v>0.308</v>
      </c>
      <c r="S36" s="45">
        <v>0.317</v>
      </c>
      <c r="T36" s="45">
        <v>0.32600000000000001</v>
      </c>
      <c r="U36" s="45">
        <v>0.33500000000000002</v>
      </c>
      <c r="V36" s="45">
        <v>0.34499999999999997</v>
      </c>
      <c r="W36" s="45">
        <v>0.35499999999999998</v>
      </c>
      <c r="X36" s="45">
        <v>0.36599999999999999</v>
      </c>
      <c r="Y36" s="45">
        <v>0.378</v>
      </c>
      <c r="Z36" s="45">
        <v>0.38900000000000001</v>
      </c>
      <c r="AA36" s="45">
        <v>0.40200000000000002</v>
      </c>
      <c r="AB36" s="45">
        <v>0.41499999999999998</v>
      </c>
      <c r="AC36" s="45">
        <v>0.42899999999999999</v>
      </c>
      <c r="AD36" s="45">
        <v>0.44400000000000001</v>
      </c>
      <c r="AE36" s="45">
        <v>0.46</v>
      </c>
      <c r="AF36" s="45">
        <v>0.47599999999999998</v>
      </c>
      <c r="AG36" s="45">
        <v>0.49399999999999999</v>
      </c>
      <c r="AH36" s="45">
        <v>0.51200000000000001</v>
      </c>
      <c r="AI36" s="45">
        <v>0.53200000000000003</v>
      </c>
      <c r="AJ36" s="45">
        <v>0.55300000000000005</v>
      </c>
      <c r="AK36" s="45">
        <v>0.57599999999999996</v>
      </c>
      <c r="AL36" s="45">
        <v>0.6</v>
      </c>
      <c r="AM36" s="45">
        <v>0.627</v>
      </c>
      <c r="AN36" s="45">
        <v>0.65500000000000003</v>
      </c>
      <c r="AO36" s="45">
        <v>0.68500000000000005</v>
      </c>
      <c r="AP36" s="45">
        <v>0.71799999999999997</v>
      </c>
      <c r="AQ36" s="45">
        <v>0.753</v>
      </c>
      <c r="AR36" s="45">
        <v>0.79200000000000004</v>
      </c>
      <c r="AS36" s="45">
        <v>0.83399999999999996</v>
      </c>
      <c r="AT36" s="45">
        <v>0.88</v>
      </c>
      <c r="AU36" s="45">
        <v>0.93</v>
      </c>
      <c r="AV36" s="45">
        <v>0.98599999999999999</v>
      </c>
      <c r="AW36" s="45"/>
    </row>
    <row r="37" spans="1:49" x14ac:dyDescent="0.2">
      <c r="A37" s="42">
        <v>10</v>
      </c>
      <c r="B37" s="45">
        <v>0.20899999999999999</v>
      </c>
      <c r="C37" s="45">
        <v>0.214</v>
      </c>
      <c r="D37" s="45">
        <v>0.219</v>
      </c>
      <c r="E37" s="45">
        <v>0.224</v>
      </c>
      <c r="F37" s="45">
        <v>0.22900000000000001</v>
      </c>
      <c r="G37" s="45">
        <v>0.23400000000000001</v>
      </c>
      <c r="H37" s="45">
        <v>0.24</v>
      </c>
      <c r="I37" s="45">
        <v>0.246</v>
      </c>
      <c r="J37" s="45">
        <v>0.252</v>
      </c>
      <c r="K37" s="45">
        <v>0.25800000000000001</v>
      </c>
      <c r="L37" s="45">
        <v>0.26400000000000001</v>
      </c>
      <c r="M37" s="45">
        <v>0.27100000000000002</v>
      </c>
      <c r="N37" s="45">
        <v>0.27800000000000002</v>
      </c>
      <c r="O37" s="45">
        <v>0.28499999999999998</v>
      </c>
      <c r="P37" s="45">
        <v>0.29299999999999998</v>
      </c>
      <c r="Q37" s="45">
        <v>0.30099999999999999</v>
      </c>
      <c r="R37" s="45">
        <v>0.309</v>
      </c>
      <c r="S37" s="45">
        <v>0.318</v>
      </c>
      <c r="T37" s="45">
        <v>0.32700000000000001</v>
      </c>
      <c r="U37" s="45">
        <v>0.33600000000000002</v>
      </c>
      <c r="V37" s="45">
        <v>0.34599999999999997</v>
      </c>
      <c r="W37" s="45">
        <v>0.35599999999999998</v>
      </c>
      <c r="X37" s="45">
        <v>0.36699999999999999</v>
      </c>
      <c r="Y37" s="45">
        <v>0.378</v>
      </c>
      <c r="Z37" s="45">
        <v>0.39</v>
      </c>
      <c r="AA37" s="45">
        <v>0.40300000000000002</v>
      </c>
      <c r="AB37" s="45">
        <v>0.41599999999999998</v>
      </c>
      <c r="AC37" s="45">
        <v>0.43</v>
      </c>
      <c r="AD37" s="45">
        <v>0.44500000000000001</v>
      </c>
      <c r="AE37" s="45">
        <v>0.46100000000000002</v>
      </c>
      <c r="AF37" s="45">
        <v>0.47699999999999998</v>
      </c>
      <c r="AG37" s="45">
        <v>0.495</v>
      </c>
      <c r="AH37" s="45">
        <v>0.51400000000000001</v>
      </c>
      <c r="AI37" s="45">
        <v>0.53400000000000003</v>
      </c>
      <c r="AJ37" s="45">
        <v>0.55500000000000005</v>
      </c>
      <c r="AK37" s="45">
        <v>0.57799999999999996</v>
      </c>
      <c r="AL37" s="45">
        <v>0.60299999999999998</v>
      </c>
      <c r="AM37" s="45">
        <v>0.629</v>
      </c>
      <c r="AN37" s="45">
        <v>0.65700000000000003</v>
      </c>
      <c r="AO37" s="45">
        <v>0.68799999999999994</v>
      </c>
      <c r="AP37" s="45">
        <v>0.72</v>
      </c>
      <c r="AQ37" s="45">
        <v>0.75600000000000001</v>
      </c>
      <c r="AR37" s="45">
        <v>0.79500000000000004</v>
      </c>
      <c r="AS37" s="45">
        <v>0.83699999999999997</v>
      </c>
      <c r="AT37" s="45">
        <v>0.88400000000000001</v>
      </c>
      <c r="AU37" s="45">
        <v>0.93500000000000005</v>
      </c>
      <c r="AV37" s="45">
        <v>0.99099999999999999</v>
      </c>
      <c r="AW37" s="45"/>
    </row>
    <row r="38" spans="1:49" x14ac:dyDescent="0.2">
      <c r="A38" s="42">
        <v>11</v>
      </c>
      <c r="B38" s="45">
        <v>0.20899999999999999</v>
      </c>
      <c r="C38" s="45">
        <v>0.214</v>
      </c>
      <c r="D38" s="45">
        <v>0.219</v>
      </c>
      <c r="E38" s="45">
        <v>0.224</v>
      </c>
      <c r="F38" s="45">
        <v>0.22900000000000001</v>
      </c>
      <c r="G38" s="45">
        <v>0.23499999999999999</v>
      </c>
      <c r="H38" s="45">
        <v>0.24</v>
      </c>
      <c r="I38" s="45">
        <v>0.246</v>
      </c>
      <c r="J38" s="45">
        <v>0.252</v>
      </c>
      <c r="K38" s="45">
        <v>0.25800000000000001</v>
      </c>
      <c r="L38" s="45">
        <v>0.26500000000000001</v>
      </c>
      <c r="M38" s="45">
        <v>0.27200000000000002</v>
      </c>
      <c r="N38" s="45">
        <v>0.27900000000000003</v>
      </c>
      <c r="O38" s="45">
        <v>0.28599999999999998</v>
      </c>
      <c r="P38" s="45">
        <v>0.29399999999999998</v>
      </c>
      <c r="Q38" s="45">
        <v>0.30099999999999999</v>
      </c>
      <c r="R38" s="45">
        <v>0.31</v>
      </c>
      <c r="S38" s="45">
        <v>0.318</v>
      </c>
      <c r="T38" s="45">
        <v>0.32700000000000001</v>
      </c>
      <c r="U38" s="45">
        <v>0.33700000000000002</v>
      </c>
      <c r="V38" s="45">
        <v>0.34699999999999998</v>
      </c>
      <c r="W38" s="45">
        <v>0.35699999999999998</v>
      </c>
      <c r="X38" s="45">
        <v>0.36799999999999999</v>
      </c>
      <c r="Y38" s="45">
        <v>0.379</v>
      </c>
      <c r="Z38" s="45">
        <v>0.39100000000000001</v>
      </c>
      <c r="AA38" s="45">
        <v>0.40400000000000003</v>
      </c>
      <c r="AB38" s="45">
        <v>0.41699999999999998</v>
      </c>
      <c r="AC38" s="45">
        <v>0.432</v>
      </c>
      <c r="AD38" s="45">
        <v>0.44600000000000001</v>
      </c>
      <c r="AE38" s="45">
        <v>0.46200000000000002</v>
      </c>
      <c r="AF38" s="45">
        <v>0.47899999999999998</v>
      </c>
      <c r="AG38" s="45">
        <v>0.497</v>
      </c>
      <c r="AH38" s="45">
        <v>0.51500000000000001</v>
      </c>
      <c r="AI38" s="45">
        <v>0.53600000000000003</v>
      </c>
      <c r="AJ38" s="45">
        <v>0.55700000000000005</v>
      </c>
      <c r="AK38" s="45">
        <v>0.57999999999999996</v>
      </c>
      <c r="AL38" s="45">
        <v>0.60499999999999998</v>
      </c>
      <c r="AM38" s="45">
        <v>0.63100000000000001</v>
      </c>
      <c r="AN38" s="45">
        <v>0.65900000000000003</v>
      </c>
      <c r="AO38" s="45">
        <v>0.69</v>
      </c>
      <c r="AP38" s="45">
        <v>0.72299999999999998</v>
      </c>
      <c r="AQ38" s="45">
        <v>0.75900000000000001</v>
      </c>
      <c r="AR38" s="45">
        <v>0.79800000000000004</v>
      </c>
      <c r="AS38" s="45">
        <v>0.84099999999999997</v>
      </c>
      <c r="AT38" s="45">
        <v>0.88800000000000001</v>
      </c>
      <c r="AU38" s="45">
        <v>0.93899999999999995</v>
      </c>
      <c r="AV38" s="45">
        <v>0.995</v>
      </c>
      <c r="AW38" s="45"/>
    </row>
  </sheetData>
  <sheetProtection algorithmName="SHA-512" hashValue="ltjoEnvGSpG+KiySVvigdEDZZ3MuRdbo6EkMqIEI1lrlS1q9tBgzU5YGGfSA/Z+SHZblDVZ8XvVunDVlO3KETw==" saltValue="QzX9+PHCgd5Bb8uSdQs8vA==" spinCount="100000" sheet="1" objects="1" scenarios="1"/>
  <conditionalFormatting sqref="A6:A21">
    <cfRule type="expression" dxfId="79" priority="1" stopIfTrue="1">
      <formula>MOD(ROW(),2)=0</formula>
    </cfRule>
    <cfRule type="expression" dxfId="78" priority="2" stopIfTrue="1">
      <formula>MOD(ROW(),2)&lt;&gt;0</formula>
    </cfRule>
  </conditionalFormatting>
  <conditionalFormatting sqref="B6:M21">
    <cfRule type="expression" dxfId="77" priority="3" stopIfTrue="1">
      <formula>MOD(ROW(),2)=0</formula>
    </cfRule>
    <cfRule type="expression" dxfId="76" priority="4" stopIfTrue="1">
      <formula>MOD(ROW(),2)&lt;&gt;0</formula>
    </cfRule>
  </conditionalFormatting>
  <conditionalFormatting sqref="A26:A38">
    <cfRule type="expression" dxfId="75" priority="5" stopIfTrue="1">
      <formula>MOD(ROW(),2)=0</formula>
    </cfRule>
    <cfRule type="expression" dxfId="74" priority="6" stopIfTrue="1">
      <formula>MOD(ROW(),2)&lt;&gt;0</formula>
    </cfRule>
  </conditionalFormatting>
  <conditionalFormatting sqref="B26:AW38">
    <cfRule type="expression" dxfId="73" priority="7" stopIfTrue="1">
      <formula>MOD(ROW(),2)=0</formula>
    </cfRule>
    <cfRule type="expression" dxfId="72" priority="8" stopIfTrue="1">
      <formula>MOD(ROW(),2)&lt;&gt;0</formula>
    </cfRule>
  </conditionalFormatting>
  <pageMargins left="0.7" right="0.7" top="0.75" bottom="0.75" header="0.3" footer="0.3"/>
  <tableParts count="1">
    <tablePart r:id="rId1"/>
  </tablePart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1A414-B1A5-49C5-AC23-1B8BECED9E2A}">
  <sheetPr codeName="Sheet103"/>
  <dimension ref="A1:L38"/>
  <sheetViews>
    <sheetView showGridLines="0" workbookViewId="0">
      <selection activeCell="A6" sqref="A6"/>
    </sheetView>
  </sheetViews>
  <sheetFormatPr defaultRowHeight="12.75" x14ac:dyDescent="0.2"/>
  <cols>
    <col min="1" max="1" width="31.5703125" customWidth="1"/>
    <col min="2" max="12" width="22.5703125" customWidth="1"/>
  </cols>
  <sheetData>
    <row r="1" spans="1:12" s="1" customFormat="1" ht="20.25" x14ac:dyDescent="0.3">
      <c r="A1" s="2" t="s">
        <v>0</v>
      </c>
    </row>
    <row r="2" spans="1:12" s="1" customFormat="1" ht="15.75" x14ac:dyDescent="0.25">
      <c r="A2" s="30" t="s">
        <v>1</v>
      </c>
      <c r="B2" s="3" t="str">
        <f>wb_title</f>
        <v>Police_NI - Consolidated Factor Spreadsheet</v>
      </c>
    </row>
    <row r="3" spans="1:12" s="1" customFormat="1" ht="15.75" x14ac:dyDescent="0.25">
      <c r="A3" s="30" t="s">
        <v>2</v>
      </c>
      <c r="B3" s="3" t="str">
        <f>TABLE_FACTOR_TYPE_1 &amp; " - x-" &amp; TABLE_SERIES_NUMBER_1</f>
        <v>Scheme Pays AA - x-623</v>
      </c>
    </row>
    <row r="6" spans="1:12" x14ac:dyDescent="0.2">
      <c r="A6" s="40" t="s">
        <v>470</v>
      </c>
      <c r="B6" s="47" t="s">
        <v>471</v>
      </c>
      <c r="C6" s="47"/>
      <c r="D6" s="47"/>
      <c r="E6" s="47"/>
      <c r="F6" s="47"/>
      <c r="G6" s="47"/>
      <c r="H6" s="47"/>
      <c r="I6" s="47"/>
      <c r="J6" s="47"/>
      <c r="K6" s="47"/>
      <c r="L6" s="47"/>
    </row>
    <row r="7" spans="1:12" x14ac:dyDescent="0.2">
      <c r="A7" s="40" t="s">
        <v>472</v>
      </c>
      <c r="B7" s="47" t="s">
        <v>31</v>
      </c>
      <c r="C7" s="47"/>
      <c r="D7" s="47"/>
      <c r="E7" s="47"/>
      <c r="F7" s="47"/>
      <c r="G7" s="47"/>
      <c r="H7" s="47"/>
      <c r="I7" s="47"/>
      <c r="J7" s="47"/>
      <c r="K7" s="47"/>
      <c r="L7" s="47"/>
    </row>
    <row r="8" spans="1:12" x14ac:dyDescent="0.2">
      <c r="A8" s="40" t="s">
        <v>144</v>
      </c>
      <c r="B8" s="47">
        <v>2006</v>
      </c>
      <c r="C8" s="47"/>
      <c r="D8" s="47"/>
      <c r="E8" s="47"/>
      <c r="F8" s="47"/>
      <c r="G8" s="47"/>
      <c r="H8" s="47"/>
      <c r="I8" s="47"/>
      <c r="J8" s="47"/>
      <c r="K8" s="47"/>
      <c r="L8" s="47"/>
    </row>
    <row r="9" spans="1:12" x14ac:dyDescent="0.2">
      <c r="A9" s="40" t="s">
        <v>145</v>
      </c>
      <c r="B9" s="47" t="s">
        <v>429</v>
      </c>
      <c r="C9" s="47"/>
      <c r="D9" s="47"/>
      <c r="E9" s="47"/>
      <c r="F9" s="47"/>
      <c r="G9" s="47"/>
      <c r="H9" s="47"/>
      <c r="I9" s="47"/>
      <c r="J9" s="47"/>
      <c r="K9" s="47"/>
      <c r="L9" s="47"/>
    </row>
    <row r="10" spans="1:12" x14ac:dyDescent="0.2">
      <c r="A10" s="40" t="s">
        <v>6</v>
      </c>
      <c r="B10" s="47" t="s">
        <v>449</v>
      </c>
      <c r="C10" s="47"/>
      <c r="D10" s="47"/>
      <c r="E10" s="47"/>
      <c r="F10" s="47"/>
      <c r="G10" s="47"/>
      <c r="H10" s="47"/>
      <c r="I10" s="47"/>
      <c r="J10" s="47"/>
      <c r="K10" s="47"/>
      <c r="L10" s="47"/>
    </row>
    <row r="11" spans="1:12" x14ac:dyDescent="0.2">
      <c r="A11" s="40" t="s">
        <v>146</v>
      </c>
      <c r="B11" s="47" t="s">
        <v>165</v>
      </c>
      <c r="C11" s="47"/>
      <c r="D11" s="47"/>
      <c r="E11" s="47"/>
      <c r="F11" s="47"/>
      <c r="G11" s="47"/>
      <c r="H11" s="47"/>
      <c r="I11" s="47"/>
      <c r="J11" s="47"/>
      <c r="K11" s="47"/>
      <c r="L11" s="47"/>
    </row>
    <row r="12" spans="1:12" x14ac:dyDescent="0.2">
      <c r="A12" s="40" t="s">
        <v>147</v>
      </c>
      <c r="B12" s="47" t="s">
        <v>288</v>
      </c>
      <c r="C12" s="47"/>
      <c r="D12" s="47"/>
      <c r="E12" s="47"/>
      <c r="F12" s="47"/>
      <c r="G12" s="47"/>
      <c r="H12" s="47"/>
      <c r="I12" s="47"/>
      <c r="J12" s="47"/>
      <c r="K12" s="47"/>
      <c r="L12" s="47"/>
    </row>
    <row r="13" spans="1:12" x14ac:dyDescent="0.2">
      <c r="A13" s="40" t="s">
        <v>473</v>
      </c>
      <c r="B13" s="47">
        <v>1</v>
      </c>
      <c r="C13" s="47"/>
      <c r="D13" s="47"/>
      <c r="E13" s="47"/>
      <c r="F13" s="47"/>
      <c r="G13" s="47"/>
      <c r="H13" s="47"/>
      <c r="I13" s="47"/>
      <c r="J13" s="47"/>
      <c r="K13" s="47"/>
      <c r="L13" s="47"/>
    </row>
    <row r="14" spans="1:12" x14ac:dyDescent="0.2">
      <c r="A14" s="40" t="s">
        <v>149</v>
      </c>
      <c r="B14" s="47">
        <v>623</v>
      </c>
      <c r="C14" s="47"/>
      <c r="D14" s="47"/>
      <c r="E14" s="47"/>
      <c r="F14" s="47"/>
      <c r="G14" s="47"/>
      <c r="H14" s="47"/>
      <c r="I14" s="47"/>
      <c r="J14" s="47"/>
      <c r="K14" s="47"/>
      <c r="L14" s="47"/>
    </row>
    <row r="15" spans="1:12" x14ac:dyDescent="0.2">
      <c r="A15" s="40" t="s">
        <v>474</v>
      </c>
      <c r="B15" s="47">
        <v>623</v>
      </c>
      <c r="C15" s="47"/>
      <c r="D15" s="47"/>
      <c r="E15" s="47"/>
      <c r="F15" s="47"/>
      <c r="G15" s="47"/>
      <c r="H15" s="47"/>
      <c r="I15" s="47"/>
      <c r="J15" s="47"/>
      <c r="K15" s="47"/>
      <c r="L15" s="47"/>
    </row>
    <row r="16" spans="1:12" x14ac:dyDescent="0.2">
      <c r="A16" s="40" t="s">
        <v>151</v>
      </c>
      <c r="B16" s="47" t="s">
        <v>451</v>
      </c>
      <c r="C16" s="47"/>
      <c r="D16" s="47"/>
      <c r="E16" s="47"/>
      <c r="F16" s="47"/>
      <c r="G16" s="47"/>
      <c r="H16" s="47"/>
      <c r="I16" s="47"/>
      <c r="J16" s="47"/>
      <c r="K16" s="47"/>
      <c r="L16" s="47"/>
    </row>
    <row r="17" spans="1:12" x14ac:dyDescent="0.2">
      <c r="A17" s="41" t="s">
        <v>475</v>
      </c>
      <c r="B17" s="47"/>
      <c r="C17" s="47"/>
      <c r="D17" s="47"/>
      <c r="E17" s="47"/>
      <c r="F17" s="47"/>
      <c r="G17" s="47"/>
      <c r="H17" s="47"/>
      <c r="I17" s="47"/>
      <c r="J17" s="47"/>
      <c r="K17" s="47"/>
      <c r="L17" s="47"/>
    </row>
    <row r="18" spans="1:12" x14ac:dyDescent="0.2">
      <c r="A18" s="40" t="s">
        <v>153</v>
      </c>
      <c r="B18" s="49">
        <v>45135</v>
      </c>
      <c r="C18" s="49"/>
      <c r="D18" s="49"/>
      <c r="E18" s="49"/>
      <c r="F18" s="49"/>
      <c r="G18" s="49"/>
      <c r="H18" s="49"/>
      <c r="I18" s="49"/>
      <c r="J18" s="49"/>
      <c r="K18" s="49"/>
      <c r="L18" s="49"/>
    </row>
    <row r="19" spans="1:12" x14ac:dyDescent="0.2">
      <c r="A19" s="40" t="s">
        <v>154</v>
      </c>
      <c r="B19" s="49">
        <v>45135</v>
      </c>
      <c r="C19" s="49"/>
      <c r="D19" s="49"/>
      <c r="E19" s="49"/>
      <c r="F19" s="49"/>
      <c r="G19" s="49"/>
      <c r="H19" s="49"/>
      <c r="I19" s="49"/>
      <c r="J19" s="49"/>
      <c r="K19" s="49"/>
      <c r="L19" s="49"/>
    </row>
    <row r="20" spans="1:12" x14ac:dyDescent="0.2">
      <c r="A20" s="40" t="s">
        <v>155</v>
      </c>
      <c r="B20" s="47" t="s">
        <v>163</v>
      </c>
      <c r="C20" s="47"/>
      <c r="D20" s="47"/>
      <c r="E20" s="47"/>
      <c r="F20" s="47"/>
      <c r="G20" s="47"/>
      <c r="H20" s="47"/>
      <c r="I20" s="47"/>
      <c r="J20" s="47"/>
      <c r="K20" s="47"/>
      <c r="L20" s="47"/>
    </row>
    <row r="21" spans="1:12" x14ac:dyDescent="0.2">
      <c r="A21" s="40" t="s">
        <v>476</v>
      </c>
      <c r="B21" s="47" t="s">
        <v>81</v>
      </c>
      <c r="C21" s="47"/>
      <c r="D21" s="47"/>
      <c r="E21" s="47"/>
      <c r="F21" s="47"/>
      <c r="G21" s="47"/>
      <c r="H21" s="47"/>
      <c r="I21" s="47"/>
      <c r="J21" s="47"/>
      <c r="K21" s="47"/>
      <c r="L21" s="47"/>
    </row>
    <row r="23" spans="1:12" x14ac:dyDescent="0.2">
      <c r="A23" s="23" t="str">
        <f>HYPERLINK("#'Factor List'!A1", "Back to Factor List")</f>
        <v>Back to Factor List</v>
      </c>
      <c r="B23" s="23" t="str">
        <f>HYPERLINK("#'Assumptions'!A1", "Assumptions")</f>
        <v>Assumptions</v>
      </c>
    </row>
    <row r="26" spans="1:12" s="63" customFormat="1" x14ac:dyDescent="0.2">
      <c r="A26" s="62" t="s">
        <v>502</v>
      </c>
      <c r="B26" s="62">
        <v>55</v>
      </c>
      <c r="C26" s="62">
        <v>56</v>
      </c>
      <c r="D26" s="62">
        <v>57</v>
      </c>
      <c r="E26" s="62">
        <v>58</v>
      </c>
      <c r="F26" s="62">
        <v>59</v>
      </c>
      <c r="G26" s="62">
        <v>60</v>
      </c>
      <c r="H26" s="62">
        <v>61</v>
      </c>
      <c r="I26" s="62">
        <v>62</v>
      </c>
      <c r="J26" s="62">
        <v>63</v>
      </c>
      <c r="K26" s="62">
        <v>64</v>
      </c>
      <c r="L26" s="62">
        <v>65</v>
      </c>
    </row>
    <row r="27" spans="1:12" x14ac:dyDescent="0.2">
      <c r="A27" s="42">
        <v>0</v>
      </c>
      <c r="B27" s="45">
        <v>0.84499999999999997</v>
      </c>
      <c r="C27" s="45">
        <v>0.85899999999999999</v>
      </c>
      <c r="D27" s="45">
        <v>0.874</v>
      </c>
      <c r="E27" s="45">
        <v>0.88900000000000001</v>
      </c>
      <c r="F27" s="45">
        <v>0.90400000000000003</v>
      </c>
      <c r="G27" s="45">
        <v>0.91900000000000004</v>
      </c>
      <c r="H27" s="45">
        <v>0.93500000000000005</v>
      </c>
      <c r="I27" s="45">
        <v>0.95099999999999996</v>
      </c>
      <c r="J27" s="45">
        <v>0.96699999999999997</v>
      </c>
      <c r="K27" s="45">
        <v>0.98299999999999998</v>
      </c>
      <c r="L27" s="45">
        <v>1</v>
      </c>
    </row>
    <row r="28" spans="1:12" x14ac:dyDescent="0.2">
      <c r="A28" s="42">
        <v>1</v>
      </c>
      <c r="B28" s="45">
        <v>0.84599999999999997</v>
      </c>
      <c r="C28" s="45">
        <v>0.86</v>
      </c>
      <c r="D28" s="45">
        <v>0.875</v>
      </c>
      <c r="E28" s="45">
        <v>0.89</v>
      </c>
      <c r="F28" s="45">
        <v>0.90500000000000003</v>
      </c>
      <c r="G28" s="45">
        <v>0.92</v>
      </c>
      <c r="H28" s="45">
        <v>0.93600000000000005</v>
      </c>
      <c r="I28" s="45">
        <v>0.95199999999999996</v>
      </c>
      <c r="J28" s="45">
        <v>0.96799999999999997</v>
      </c>
      <c r="K28" s="45">
        <v>0.98499999999999999</v>
      </c>
      <c r="L28" s="45"/>
    </row>
    <row r="29" spans="1:12" x14ac:dyDescent="0.2">
      <c r="A29" s="42">
        <v>2</v>
      </c>
      <c r="B29" s="45">
        <v>0.84699999999999998</v>
      </c>
      <c r="C29" s="45">
        <v>0.86199999999999999</v>
      </c>
      <c r="D29" s="45">
        <v>0.876</v>
      </c>
      <c r="E29" s="45">
        <v>0.89100000000000001</v>
      </c>
      <c r="F29" s="45">
        <v>0.90600000000000003</v>
      </c>
      <c r="G29" s="45">
        <v>0.92200000000000004</v>
      </c>
      <c r="H29" s="45">
        <v>0.93700000000000006</v>
      </c>
      <c r="I29" s="45">
        <v>0.95299999999999996</v>
      </c>
      <c r="J29" s="45">
        <v>0.97</v>
      </c>
      <c r="K29" s="45">
        <v>0.98599999999999999</v>
      </c>
      <c r="L29" s="45"/>
    </row>
    <row r="30" spans="1:12" x14ac:dyDescent="0.2">
      <c r="A30" s="42">
        <v>3</v>
      </c>
      <c r="B30" s="45">
        <v>0.84799999999999998</v>
      </c>
      <c r="C30" s="45">
        <v>0.86299999999999999</v>
      </c>
      <c r="D30" s="45">
        <v>0.878</v>
      </c>
      <c r="E30" s="45">
        <v>0.89200000000000002</v>
      </c>
      <c r="F30" s="45">
        <v>0.90800000000000003</v>
      </c>
      <c r="G30" s="45">
        <v>0.92300000000000004</v>
      </c>
      <c r="H30" s="45">
        <v>0.93899999999999995</v>
      </c>
      <c r="I30" s="45">
        <v>0.95499999999999996</v>
      </c>
      <c r="J30" s="45">
        <v>0.97099999999999997</v>
      </c>
      <c r="K30" s="45">
        <v>0.98699999999999999</v>
      </c>
      <c r="L30" s="45"/>
    </row>
    <row r="31" spans="1:12" x14ac:dyDescent="0.2">
      <c r="A31" s="42">
        <v>4</v>
      </c>
      <c r="B31" s="45">
        <v>0.85</v>
      </c>
      <c r="C31" s="45">
        <v>0.86399999999999999</v>
      </c>
      <c r="D31" s="45">
        <v>0.879</v>
      </c>
      <c r="E31" s="45">
        <v>0.89400000000000002</v>
      </c>
      <c r="F31" s="45">
        <v>0.90900000000000003</v>
      </c>
      <c r="G31" s="45">
        <v>0.92400000000000004</v>
      </c>
      <c r="H31" s="45">
        <v>0.94</v>
      </c>
      <c r="I31" s="45">
        <v>0.95599999999999996</v>
      </c>
      <c r="J31" s="45">
        <v>0.97199999999999998</v>
      </c>
      <c r="K31" s="45">
        <v>0.98899999999999999</v>
      </c>
      <c r="L31" s="45"/>
    </row>
    <row r="32" spans="1:12" x14ac:dyDescent="0.2">
      <c r="A32" s="42">
        <v>5</v>
      </c>
      <c r="B32" s="45">
        <v>0.85099999999999998</v>
      </c>
      <c r="C32" s="45">
        <v>0.86499999999999999</v>
      </c>
      <c r="D32" s="45">
        <v>0.88</v>
      </c>
      <c r="E32" s="45">
        <v>0.89500000000000002</v>
      </c>
      <c r="F32" s="45">
        <v>0.91</v>
      </c>
      <c r="G32" s="45">
        <v>0.92600000000000005</v>
      </c>
      <c r="H32" s="45">
        <v>0.94099999999999995</v>
      </c>
      <c r="I32" s="45">
        <v>0.95699999999999996</v>
      </c>
      <c r="J32" s="45">
        <v>0.97399999999999998</v>
      </c>
      <c r="K32" s="45">
        <v>0.99</v>
      </c>
      <c r="L32" s="45"/>
    </row>
    <row r="33" spans="1:12" x14ac:dyDescent="0.2">
      <c r="A33" s="42">
        <v>6</v>
      </c>
      <c r="B33" s="45">
        <v>0.85199999999999998</v>
      </c>
      <c r="C33" s="45">
        <v>0.86699999999999999</v>
      </c>
      <c r="D33" s="45">
        <v>0.88100000000000001</v>
      </c>
      <c r="E33" s="45">
        <v>0.89600000000000002</v>
      </c>
      <c r="F33" s="45">
        <v>0.91100000000000003</v>
      </c>
      <c r="G33" s="45">
        <v>0.92700000000000005</v>
      </c>
      <c r="H33" s="45">
        <v>0.94299999999999995</v>
      </c>
      <c r="I33" s="45">
        <v>0.95899999999999996</v>
      </c>
      <c r="J33" s="45">
        <v>0.97499999999999998</v>
      </c>
      <c r="K33" s="45">
        <v>0.99199999999999999</v>
      </c>
      <c r="L33" s="45"/>
    </row>
    <row r="34" spans="1:12" x14ac:dyDescent="0.2">
      <c r="A34" s="42">
        <v>7</v>
      </c>
      <c r="B34" s="45">
        <v>0.85299999999999998</v>
      </c>
      <c r="C34" s="45">
        <v>0.86799999999999999</v>
      </c>
      <c r="D34" s="45">
        <v>0.88300000000000001</v>
      </c>
      <c r="E34" s="45">
        <v>0.89800000000000002</v>
      </c>
      <c r="F34" s="45">
        <v>0.91300000000000003</v>
      </c>
      <c r="G34" s="45">
        <v>0.92800000000000005</v>
      </c>
      <c r="H34" s="45">
        <v>0.94399999999999995</v>
      </c>
      <c r="I34" s="45">
        <v>0.96</v>
      </c>
      <c r="J34" s="45">
        <v>0.97599999999999998</v>
      </c>
      <c r="K34" s="45">
        <v>0.99299999999999999</v>
      </c>
      <c r="L34" s="45"/>
    </row>
    <row r="35" spans="1:12" x14ac:dyDescent="0.2">
      <c r="A35" s="42">
        <v>8</v>
      </c>
      <c r="B35" s="45">
        <v>0.85399999999999998</v>
      </c>
      <c r="C35" s="45">
        <v>0.86899999999999999</v>
      </c>
      <c r="D35" s="45">
        <v>0.88400000000000001</v>
      </c>
      <c r="E35" s="45">
        <v>0.89900000000000002</v>
      </c>
      <c r="F35" s="45">
        <v>0.91400000000000003</v>
      </c>
      <c r="G35" s="45">
        <v>0.93</v>
      </c>
      <c r="H35" s="45">
        <v>0.94499999999999995</v>
      </c>
      <c r="I35" s="45">
        <v>0.96099999999999997</v>
      </c>
      <c r="J35" s="45">
        <v>0.97799999999999998</v>
      </c>
      <c r="K35" s="45">
        <v>0.99399999999999999</v>
      </c>
      <c r="L35" s="45"/>
    </row>
    <row r="36" spans="1:12" x14ac:dyDescent="0.2">
      <c r="A36" s="42">
        <v>9</v>
      </c>
      <c r="B36" s="45">
        <v>0.85599999999999998</v>
      </c>
      <c r="C36" s="45">
        <v>0.87</v>
      </c>
      <c r="D36" s="45">
        <v>0.88500000000000001</v>
      </c>
      <c r="E36" s="45">
        <v>0.9</v>
      </c>
      <c r="F36" s="45">
        <v>0.91500000000000004</v>
      </c>
      <c r="G36" s="45">
        <v>0.93100000000000005</v>
      </c>
      <c r="H36" s="45">
        <v>0.94699999999999995</v>
      </c>
      <c r="I36" s="45">
        <v>0.96299999999999997</v>
      </c>
      <c r="J36" s="45">
        <v>0.97899999999999998</v>
      </c>
      <c r="K36" s="45">
        <v>0.996</v>
      </c>
      <c r="L36" s="45"/>
    </row>
    <row r="37" spans="1:12" x14ac:dyDescent="0.2">
      <c r="A37" s="42">
        <v>10</v>
      </c>
      <c r="B37" s="45">
        <v>0.85699999999999998</v>
      </c>
      <c r="C37" s="45">
        <v>0.871</v>
      </c>
      <c r="D37" s="45">
        <v>0.88600000000000001</v>
      </c>
      <c r="E37" s="45">
        <v>0.90100000000000002</v>
      </c>
      <c r="F37" s="45">
        <v>0.91700000000000004</v>
      </c>
      <c r="G37" s="45">
        <v>0.93200000000000005</v>
      </c>
      <c r="H37" s="45">
        <v>0.94799999999999995</v>
      </c>
      <c r="I37" s="45">
        <v>0.96399999999999997</v>
      </c>
      <c r="J37" s="45">
        <v>0.98099999999999998</v>
      </c>
      <c r="K37" s="45">
        <v>0.997</v>
      </c>
      <c r="L37" s="45"/>
    </row>
    <row r="38" spans="1:12" x14ac:dyDescent="0.2">
      <c r="A38" s="42">
        <v>11</v>
      </c>
      <c r="B38" s="45">
        <v>0.85799999999999998</v>
      </c>
      <c r="C38" s="45">
        <v>0.873</v>
      </c>
      <c r="D38" s="45">
        <v>0.88700000000000001</v>
      </c>
      <c r="E38" s="45">
        <v>0.90300000000000002</v>
      </c>
      <c r="F38" s="45">
        <v>0.91800000000000004</v>
      </c>
      <c r="G38" s="45">
        <v>0.93300000000000005</v>
      </c>
      <c r="H38" s="45">
        <v>0.94899999999999995</v>
      </c>
      <c r="I38" s="45">
        <v>0.96599999999999997</v>
      </c>
      <c r="J38" s="45">
        <v>0.98199999999999998</v>
      </c>
      <c r="K38" s="45">
        <v>0.999</v>
      </c>
      <c r="L38" s="45"/>
    </row>
  </sheetData>
  <sheetProtection algorithmName="SHA-512" hashValue="2qD3HvTUlqaFbZdFzaEN+/SiwI76I64QTcaCrDue3q27DzeQghwHw4mP8NWm71Y/fvL1Ac4npdSdbk1OG4yI6A==" saltValue="Zxwj63VD85CmtxoNuANIxA==" spinCount="100000" sheet="1" objects="1" scenarios="1"/>
  <conditionalFormatting sqref="A6:A21">
    <cfRule type="expression" dxfId="69" priority="1" stopIfTrue="1">
      <formula>MOD(ROW(),2)=0</formula>
    </cfRule>
    <cfRule type="expression" dxfId="68" priority="2" stopIfTrue="1">
      <formula>MOD(ROW(),2)&lt;&gt;0</formula>
    </cfRule>
  </conditionalFormatting>
  <conditionalFormatting sqref="B6:L21">
    <cfRule type="expression" dxfId="67" priority="3" stopIfTrue="1">
      <formula>MOD(ROW(),2)=0</formula>
    </cfRule>
    <cfRule type="expression" dxfId="66" priority="4" stopIfTrue="1">
      <formula>MOD(ROW(),2)&lt;&gt;0</formula>
    </cfRule>
  </conditionalFormatting>
  <conditionalFormatting sqref="A26:A38">
    <cfRule type="expression" dxfId="65" priority="5" stopIfTrue="1">
      <formula>MOD(ROW(),2)=0</formula>
    </cfRule>
    <cfRule type="expression" dxfId="64" priority="6" stopIfTrue="1">
      <formula>MOD(ROW(),2)&lt;&gt;0</formula>
    </cfRule>
  </conditionalFormatting>
  <conditionalFormatting sqref="B26:L38">
    <cfRule type="expression" dxfId="63" priority="7" stopIfTrue="1">
      <formula>MOD(ROW(),2)=0</formula>
    </cfRule>
    <cfRule type="expression" dxfId="62" priority="8" stopIfTrue="1">
      <formula>MOD(ROW(),2)&lt;&gt;0</formula>
    </cfRule>
  </conditionalFormatting>
  <pageMargins left="0.7" right="0.7" top="0.75" bottom="0.75" header="0.3" footer="0.3"/>
  <tableParts count="1">
    <tablePart r:id="rId1"/>
  </tablePart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7FC37-4386-463B-BF25-F7F2DC43B9D7}">
  <sheetPr codeName="Sheet104"/>
  <dimension ref="A1:AW38"/>
  <sheetViews>
    <sheetView showGridLines="0" workbookViewId="0">
      <selection activeCell="A6" sqref="A6"/>
    </sheetView>
  </sheetViews>
  <sheetFormatPr defaultRowHeight="12.75" x14ac:dyDescent="0.2"/>
  <cols>
    <col min="1" max="1" width="31.5703125" customWidth="1"/>
    <col min="2" max="49" width="22.5703125" customWidth="1"/>
  </cols>
  <sheetData>
    <row r="1" spans="1:13" s="1" customFormat="1" ht="20.25" x14ac:dyDescent="0.3">
      <c r="A1" s="2" t="s">
        <v>0</v>
      </c>
    </row>
    <row r="2" spans="1:13" s="1" customFormat="1" ht="15.75" x14ac:dyDescent="0.25">
      <c r="A2" s="30" t="s">
        <v>1</v>
      </c>
      <c r="B2" s="3" t="str">
        <f>wb_title</f>
        <v>Police_NI - Consolidated Factor Spreadsheet</v>
      </c>
    </row>
    <row r="3" spans="1:13" s="1" customFormat="1" ht="15.75" x14ac:dyDescent="0.25">
      <c r="A3" s="30" t="s">
        <v>2</v>
      </c>
      <c r="B3" s="3" t="str">
        <f>TABLE_FACTOR_TYPE_1 &amp; " - x-" &amp; TABLE_SERIES_NUMBER_1</f>
        <v>Scheme Pays AA - x-624</v>
      </c>
    </row>
    <row r="6" spans="1:13" x14ac:dyDescent="0.2">
      <c r="A6" s="40" t="s">
        <v>470</v>
      </c>
      <c r="B6" s="47" t="s">
        <v>471</v>
      </c>
      <c r="C6" s="47"/>
      <c r="D6" s="47"/>
      <c r="E6" s="47"/>
      <c r="F6" s="47"/>
      <c r="G6" s="47"/>
      <c r="H6" s="47"/>
      <c r="I6" s="47"/>
      <c r="J6" s="47"/>
      <c r="K6" s="47"/>
      <c r="L6" s="47"/>
      <c r="M6" s="47"/>
    </row>
    <row r="7" spans="1:13" x14ac:dyDescent="0.2">
      <c r="A7" s="40" t="s">
        <v>472</v>
      </c>
      <c r="B7" s="47" t="s">
        <v>31</v>
      </c>
      <c r="C7" s="47"/>
      <c r="D7" s="47"/>
      <c r="E7" s="47"/>
      <c r="F7" s="47"/>
      <c r="G7" s="47"/>
      <c r="H7" s="47"/>
      <c r="I7" s="47"/>
      <c r="J7" s="47"/>
      <c r="K7" s="47"/>
      <c r="L7" s="47"/>
      <c r="M7" s="47"/>
    </row>
    <row r="8" spans="1:13" x14ac:dyDescent="0.2">
      <c r="A8" s="40" t="s">
        <v>144</v>
      </c>
      <c r="B8" s="47">
        <v>2006</v>
      </c>
      <c r="C8" s="47"/>
      <c r="D8" s="47"/>
      <c r="E8" s="47"/>
      <c r="F8" s="47"/>
      <c r="G8" s="47"/>
      <c r="H8" s="47"/>
      <c r="I8" s="47"/>
      <c r="J8" s="47"/>
      <c r="K8" s="47"/>
      <c r="L8" s="47"/>
      <c r="M8" s="47"/>
    </row>
    <row r="9" spans="1:13" x14ac:dyDescent="0.2">
      <c r="A9" s="40" t="s">
        <v>145</v>
      </c>
      <c r="B9" s="47" t="s">
        <v>429</v>
      </c>
      <c r="C9" s="47"/>
      <c r="D9" s="47"/>
      <c r="E9" s="47"/>
      <c r="F9" s="47"/>
      <c r="G9" s="47"/>
      <c r="H9" s="47"/>
      <c r="I9" s="47"/>
      <c r="J9" s="47"/>
      <c r="K9" s="47"/>
      <c r="L9" s="47"/>
      <c r="M9" s="47"/>
    </row>
    <row r="10" spans="1:13" x14ac:dyDescent="0.2">
      <c r="A10" s="40" t="s">
        <v>6</v>
      </c>
      <c r="B10" s="47" t="s">
        <v>452</v>
      </c>
      <c r="C10" s="47"/>
      <c r="D10" s="47"/>
      <c r="E10" s="47"/>
      <c r="F10" s="47"/>
      <c r="G10" s="47"/>
      <c r="H10" s="47"/>
      <c r="I10" s="47"/>
      <c r="J10" s="47"/>
      <c r="K10" s="47"/>
      <c r="L10" s="47"/>
      <c r="M10" s="47"/>
    </row>
    <row r="11" spans="1:13" x14ac:dyDescent="0.2">
      <c r="A11" s="40" t="s">
        <v>146</v>
      </c>
      <c r="B11" s="47" t="s">
        <v>165</v>
      </c>
      <c r="C11" s="47"/>
      <c r="D11" s="47"/>
      <c r="E11" s="47"/>
      <c r="F11" s="47"/>
      <c r="G11" s="47"/>
      <c r="H11" s="47"/>
      <c r="I11" s="47"/>
      <c r="J11" s="47"/>
      <c r="K11" s="47"/>
      <c r="L11" s="47"/>
      <c r="M11" s="47"/>
    </row>
    <row r="12" spans="1:13" x14ac:dyDescent="0.2">
      <c r="A12" s="40" t="s">
        <v>147</v>
      </c>
      <c r="B12" s="47" t="s">
        <v>288</v>
      </c>
      <c r="C12" s="47"/>
      <c r="D12" s="47"/>
      <c r="E12" s="47"/>
      <c r="F12" s="47"/>
      <c r="G12" s="47"/>
      <c r="H12" s="47"/>
      <c r="I12" s="47"/>
      <c r="J12" s="47"/>
      <c r="K12" s="47"/>
      <c r="L12" s="47"/>
      <c r="M12" s="47"/>
    </row>
    <row r="13" spans="1:13" x14ac:dyDescent="0.2">
      <c r="A13" s="40" t="s">
        <v>473</v>
      </c>
      <c r="B13" s="47">
        <v>1</v>
      </c>
      <c r="C13" s="47"/>
      <c r="D13" s="47"/>
      <c r="E13" s="47"/>
      <c r="F13" s="47"/>
      <c r="G13" s="47"/>
      <c r="H13" s="47"/>
      <c r="I13" s="47"/>
      <c r="J13" s="47"/>
      <c r="K13" s="47"/>
      <c r="L13" s="47"/>
      <c r="M13" s="47"/>
    </row>
    <row r="14" spans="1:13" x14ac:dyDescent="0.2">
      <c r="A14" s="40" t="s">
        <v>149</v>
      </c>
      <c r="B14" s="47">
        <v>624</v>
      </c>
      <c r="C14" s="47"/>
      <c r="D14" s="47"/>
      <c r="E14" s="47"/>
      <c r="F14" s="47"/>
      <c r="G14" s="47"/>
      <c r="H14" s="47"/>
      <c r="I14" s="47"/>
      <c r="J14" s="47"/>
      <c r="K14" s="47"/>
      <c r="L14" s="47"/>
      <c r="M14" s="47"/>
    </row>
    <row r="15" spans="1:13" x14ac:dyDescent="0.2">
      <c r="A15" s="40" t="s">
        <v>474</v>
      </c>
      <c r="B15" s="47">
        <v>624</v>
      </c>
      <c r="C15" s="47"/>
      <c r="D15" s="47"/>
      <c r="E15" s="47"/>
      <c r="F15" s="47"/>
      <c r="G15" s="47"/>
      <c r="H15" s="47"/>
      <c r="I15" s="47"/>
      <c r="J15" s="47"/>
      <c r="K15" s="47"/>
      <c r="L15" s="47"/>
      <c r="M15" s="47"/>
    </row>
    <row r="16" spans="1:13" x14ac:dyDescent="0.2">
      <c r="A16" s="40" t="s">
        <v>151</v>
      </c>
      <c r="B16" s="47" t="s">
        <v>454</v>
      </c>
      <c r="C16" s="47"/>
      <c r="D16" s="47"/>
      <c r="E16" s="47"/>
      <c r="F16" s="47"/>
      <c r="G16" s="47"/>
      <c r="H16" s="47"/>
      <c r="I16" s="47"/>
      <c r="J16" s="47"/>
      <c r="K16" s="47"/>
      <c r="L16" s="47"/>
      <c r="M16" s="47"/>
    </row>
    <row r="17" spans="1:49" x14ac:dyDescent="0.2">
      <c r="A17" s="41" t="s">
        <v>475</v>
      </c>
      <c r="B17" s="47"/>
      <c r="C17" s="47"/>
      <c r="D17" s="47"/>
      <c r="E17" s="47"/>
      <c r="F17" s="47"/>
      <c r="G17" s="47"/>
      <c r="H17" s="47"/>
      <c r="I17" s="47"/>
      <c r="J17" s="47"/>
      <c r="K17" s="47"/>
      <c r="L17" s="47"/>
      <c r="M17" s="47"/>
    </row>
    <row r="18" spans="1:49" x14ac:dyDescent="0.2">
      <c r="A18" s="40" t="s">
        <v>153</v>
      </c>
      <c r="B18" s="49">
        <v>45135</v>
      </c>
      <c r="C18" s="49"/>
      <c r="D18" s="49"/>
      <c r="E18" s="49"/>
      <c r="F18" s="49"/>
      <c r="G18" s="49"/>
      <c r="H18" s="49"/>
      <c r="I18" s="49"/>
      <c r="J18" s="49"/>
      <c r="K18" s="49"/>
      <c r="L18" s="49"/>
      <c r="M18" s="49"/>
    </row>
    <row r="19" spans="1:49" x14ac:dyDescent="0.2">
      <c r="A19" s="40" t="s">
        <v>154</v>
      </c>
      <c r="B19" s="49">
        <v>45135</v>
      </c>
      <c r="C19" s="49"/>
      <c r="D19" s="49"/>
      <c r="E19" s="49"/>
      <c r="F19" s="49"/>
      <c r="G19" s="49"/>
      <c r="H19" s="49"/>
      <c r="I19" s="49"/>
      <c r="J19" s="49"/>
      <c r="K19" s="49"/>
      <c r="L19" s="49"/>
      <c r="M19" s="49"/>
    </row>
    <row r="20" spans="1:49" x14ac:dyDescent="0.2">
      <c r="A20" s="40" t="s">
        <v>155</v>
      </c>
      <c r="B20" s="47" t="s">
        <v>163</v>
      </c>
      <c r="C20" s="47"/>
      <c r="D20" s="47"/>
      <c r="E20" s="47"/>
      <c r="F20" s="47"/>
      <c r="G20" s="47"/>
      <c r="H20" s="47"/>
      <c r="I20" s="47"/>
      <c r="J20" s="47"/>
      <c r="K20" s="47"/>
      <c r="L20" s="47"/>
      <c r="M20" s="47"/>
    </row>
    <row r="21" spans="1:49" x14ac:dyDescent="0.2">
      <c r="A21" s="40" t="s">
        <v>476</v>
      </c>
      <c r="B21" s="47" t="s">
        <v>81</v>
      </c>
      <c r="C21" s="47"/>
      <c r="D21" s="47"/>
      <c r="E21" s="47"/>
      <c r="F21" s="47"/>
      <c r="G21" s="47"/>
      <c r="H21" s="47"/>
      <c r="I21" s="47"/>
      <c r="J21" s="47"/>
      <c r="K21" s="47"/>
      <c r="L21" s="47"/>
      <c r="M21" s="47"/>
    </row>
    <row r="23" spans="1:49" x14ac:dyDescent="0.2">
      <c r="A23" s="23" t="str">
        <f>HYPERLINK("#'Factor List'!A1", "Back to Factor List")</f>
        <v>Back to Factor List</v>
      </c>
      <c r="B23" s="23" t="str">
        <f>HYPERLINK("#'Assumptions'!A1", "Assumptions")</f>
        <v>Assumptions</v>
      </c>
    </row>
    <row r="26" spans="1:49" s="63" customFormat="1" x14ac:dyDescent="0.2">
      <c r="A26" s="62" t="s">
        <v>502</v>
      </c>
      <c r="B26" s="62">
        <v>18</v>
      </c>
      <c r="C26" s="62">
        <v>19</v>
      </c>
      <c r="D26" s="62">
        <v>20</v>
      </c>
      <c r="E26" s="62">
        <v>21</v>
      </c>
      <c r="F26" s="62">
        <v>22</v>
      </c>
      <c r="G26" s="62">
        <v>23</v>
      </c>
      <c r="H26" s="62">
        <v>24</v>
      </c>
      <c r="I26" s="62">
        <v>25</v>
      </c>
      <c r="J26" s="62">
        <v>26</v>
      </c>
      <c r="K26" s="62">
        <v>27</v>
      </c>
      <c r="L26" s="62">
        <v>28</v>
      </c>
      <c r="M26" s="62">
        <v>29</v>
      </c>
      <c r="N26" s="62">
        <v>30</v>
      </c>
      <c r="O26" s="62">
        <v>31</v>
      </c>
      <c r="P26" s="62">
        <v>32</v>
      </c>
      <c r="Q26" s="62">
        <v>33</v>
      </c>
      <c r="R26" s="62">
        <v>34</v>
      </c>
      <c r="S26" s="62">
        <v>35</v>
      </c>
      <c r="T26" s="62">
        <v>36</v>
      </c>
      <c r="U26" s="62">
        <v>37</v>
      </c>
      <c r="V26" s="62">
        <v>38</v>
      </c>
      <c r="W26" s="62">
        <v>39</v>
      </c>
      <c r="X26" s="62">
        <v>40</v>
      </c>
      <c r="Y26" s="62">
        <v>41</v>
      </c>
      <c r="Z26" s="62">
        <v>42</v>
      </c>
      <c r="AA26" s="62">
        <v>43</v>
      </c>
      <c r="AB26" s="62">
        <v>44</v>
      </c>
      <c r="AC26" s="62">
        <v>45</v>
      </c>
      <c r="AD26" s="62">
        <v>46</v>
      </c>
      <c r="AE26" s="62">
        <v>47</v>
      </c>
      <c r="AF26" s="62">
        <v>48</v>
      </c>
      <c r="AG26" s="62">
        <v>49</v>
      </c>
      <c r="AH26" s="62">
        <v>50</v>
      </c>
      <c r="AI26" s="62">
        <v>51</v>
      </c>
      <c r="AJ26" s="62">
        <v>52</v>
      </c>
      <c r="AK26" s="62">
        <v>53</v>
      </c>
      <c r="AL26" s="62">
        <v>54</v>
      </c>
      <c r="AM26" s="62">
        <v>55</v>
      </c>
      <c r="AN26" s="62">
        <v>56</v>
      </c>
      <c r="AO26" s="62">
        <v>57</v>
      </c>
      <c r="AP26" s="62">
        <v>58</v>
      </c>
      <c r="AQ26" s="62">
        <v>59</v>
      </c>
      <c r="AR26" s="62">
        <v>60</v>
      </c>
      <c r="AS26" s="62">
        <v>61</v>
      </c>
      <c r="AT26" s="62">
        <v>62</v>
      </c>
      <c r="AU26" s="62">
        <v>63</v>
      </c>
      <c r="AV26" s="62">
        <v>64</v>
      </c>
      <c r="AW26" s="62">
        <v>65</v>
      </c>
    </row>
    <row r="27" spans="1:49" x14ac:dyDescent="0.2">
      <c r="A27" s="42">
        <v>0</v>
      </c>
      <c r="B27" s="45">
        <v>0.45300000000000001</v>
      </c>
      <c r="C27" s="45">
        <v>0.46100000000000002</v>
      </c>
      <c r="D27" s="45">
        <v>0.46800000000000003</v>
      </c>
      <c r="E27" s="45">
        <v>0.47599999999999998</v>
      </c>
      <c r="F27" s="45">
        <v>0.48399999999999999</v>
      </c>
      <c r="G27" s="45">
        <v>0.49299999999999999</v>
      </c>
      <c r="H27" s="45">
        <v>0.501</v>
      </c>
      <c r="I27" s="45">
        <v>0.51</v>
      </c>
      <c r="J27" s="45">
        <v>0.51800000000000002</v>
      </c>
      <c r="K27" s="45">
        <v>0.52700000000000002</v>
      </c>
      <c r="L27" s="45">
        <v>0.53600000000000003</v>
      </c>
      <c r="M27" s="45">
        <v>0.54500000000000004</v>
      </c>
      <c r="N27" s="45">
        <v>0.55400000000000005</v>
      </c>
      <c r="O27" s="45">
        <v>0.56399999999999995</v>
      </c>
      <c r="P27" s="45">
        <v>0.57299999999999995</v>
      </c>
      <c r="Q27" s="45">
        <v>0.58299999999999996</v>
      </c>
      <c r="R27" s="45">
        <v>0.59299999999999997</v>
      </c>
      <c r="S27" s="45">
        <v>0.60299999999999998</v>
      </c>
      <c r="T27" s="45">
        <v>0.61299999999999999</v>
      </c>
      <c r="U27" s="45">
        <v>0.624</v>
      </c>
      <c r="V27" s="45">
        <v>0.63400000000000001</v>
      </c>
      <c r="W27" s="45">
        <v>0.64500000000000002</v>
      </c>
      <c r="X27" s="45">
        <v>0.65600000000000003</v>
      </c>
      <c r="Y27" s="45">
        <v>0.66700000000000004</v>
      </c>
      <c r="Z27" s="45">
        <v>0.67900000000000005</v>
      </c>
      <c r="AA27" s="45">
        <v>0.69</v>
      </c>
      <c r="AB27" s="45">
        <v>0.70199999999999996</v>
      </c>
      <c r="AC27" s="45">
        <v>0.71399999999999997</v>
      </c>
      <c r="AD27" s="45">
        <v>0.72599999999999998</v>
      </c>
      <c r="AE27" s="45">
        <v>0.73799999999999999</v>
      </c>
      <c r="AF27" s="45">
        <v>0.751</v>
      </c>
      <c r="AG27" s="45">
        <v>0.76400000000000001</v>
      </c>
      <c r="AH27" s="45">
        <v>0.77700000000000002</v>
      </c>
      <c r="AI27" s="45">
        <v>0.79</v>
      </c>
      <c r="AJ27" s="45">
        <v>0.80300000000000005</v>
      </c>
      <c r="AK27" s="45">
        <v>0.81699999999999995</v>
      </c>
      <c r="AL27" s="45">
        <v>0.83099999999999996</v>
      </c>
      <c r="AM27" s="45">
        <v>0.84499999999999997</v>
      </c>
      <c r="AN27" s="45">
        <v>0.85899999999999999</v>
      </c>
      <c r="AO27" s="45">
        <v>0.874</v>
      </c>
      <c r="AP27" s="45">
        <v>0.88900000000000001</v>
      </c>
      <c r="AQ27" s="45">
        <v>0.90400000000000003</v>
      </c>
      <c r="AR27" s="45">
        <v>0.91900000000000004</v>
      </c>
      <c r="AS27" s="45">
        <v>0.93500000000000005</v>
      </c>
      <c r="AT27" s="45">
        <v>0.95099999999999996</v>
      </c>
      <c r="AU27" s="45">
        <v>0.96699999999999997</v>
      </c>
      <c r="AV27" s="45">
        <v>0.98299999999999998</v>
      </c>
      <c r="AW27" s="45">
        <v>1</v>
      </c>
    </row>
    <row r="28" spans="1:49" x14ac:dyDescent="0.2">
      <c r="A28" s="42">
        <v>1</v>
      </c>
      <c r="B28" s="45">
        <v>0.45300000000000001</v>
      </c>
      <c r="C28" s="45">
        <v>0.46100000000000002</v>
      </c>
      <c r="D28" s="45">
        <v>0.46899999999999997</v>
      </c>
      <c r="E28" s="45">
        <v>0.47699999999999998</v>
      </c>
      <c r="F28" s="45">
        <v>0.48499999999999999</v>
      </c>
      <c r="G28" s="45">
        <v>0.49299999999999999</v>
      </c>
      <c r="H28" s="45">
        <v>0.502</v>
      </c>
      <c r="I28" s="45">
        <v>0.51</v>
      </c>
      <c r="J28" s="45">
        <v>0.51900000000000002</v>
      </c>
      <c r="K28" s="45">
        <v>0.52800000000000002</v>
      </c>
      <c r="L28" s="45">
        <v>0.53700000000000003</v>
      </c>
      <c r="M28" s="45">
        <v>0.54600000000000004</v>
      </c>
      <c r="N28" s="45">
        <v>0.55500000000000005</v>
      </c>
      <c r="O28" s="45">
        <v>0.56499999999999995</v>
      </c>
      <c r="P28" s="45">
        <v>0.57399999999999995</v>
      </c>
      <c r="Q28" s="45">
        <v>0.58399999999999996</v>
      </c>
      <c r="R28" s="45">
        <v>0.59399999999999997</v>
      </c>
      <c r="S28" s="45">
        <v>0.60399999999999998</v>
      </c>
      <c r="T28" s="45">
        <v>0.61399999999999999</v>
      </c>
      <c r="U28" s="45">
        <v>0.625</v>
      </c>
      <c r="V28" s="45">
        <v>0.63500000000000001</v>
      </c>
      <c r="W28" s="45">
        <v>0.64600000000000002</v>
      </c>
      <c r="X28" s="45">
        <v>0.65700000000000003</v>
      </c>
      <c r="Y28" s="45">
        <v>0.66800000000000004</v>
      </c>
      <c r="Z28" s="45">
        <v>0.68</v>
      </c>
      <c r="AA28" s="45">
        <v>0.69099999999999995</v>
      </c>
      <c r="AB28" s="45">
        <v>0.70299999999999996</v>
      </c>
      <c r="AC28" s="45">
        <v>0.71499999999999997</v>
      </c>
      <c r="AD28" s="45">
        <v>0.72699999999999998</v>
      </c>
      <c r="AE28" s="45">
        <v>0.73899999999999999</v>
      </c>
      <c r="AF28" s="45">
        <v>0.752</v>
      </c>
      <c r="AG28" s="45">
        <v>0.76500000000000001</v>
      </c>
      <c r="AH28" s="45">
        <v>0.77800000000000002</v>
      </c>
      <c r="AI28" s="45">
        <v>0.79100000000000004</v>
      </c>
      <c r="AJ28" s="45">
        <v>0.80400000000000005</v>
      </c>
      <c r="AK28" s="45">
        <v>0.81799999999999995</v>
      </c>
      <c r="AL28" s="45">
        <v>0.83199999999999996</v>
      </c>
      <c r="AM28" s="45">
        <v>0.84599999999999997</v>
      </c>
      <c r="AN28" s="45">
        <v>0.86</v>
      </c>
      <c r="AO28" s="45">
        <v>0.875</v>
      </c>
      <c r="AP28" s="45">
        <v>0.89</v>
      </c>
      <c r="AQ28" s="45">
        <v>0.90500000000000003</v>
      </c>
      <c r="AR28" s="45">
        <v>0.92</v>
      </c>
      <c r="AS28" s="45">
        <v>0.93600000000000005</v>
      </c>
      <c r="AT28" s="45">
        <v>0.95199999999999996</v>
      </c>
      <c r="AU28" s="45">
        <v>0.96799999999999997</v>
      </c>
      <c r="AV28" s="45">
        <v>0.98499999999999999</v>
      </c>
      <c r="AW28" s="45"/>
    </row>
    <row r="29" spans="1:49" x14ac:dyDescent="0.2">
      <c r="A29" s="42">
        <v>2</v>
      </c>
      <c r="B29" s="45">
        <v>0.45400000000000001</v>
      </c>
      <c r="C29" s="45">
        <v>0.46200000000000002</v>
      </c>
      <c r="D29" s="45">
        <v>0.47</v>
      </c>
      <c r="E29" s="45">
        <v>0.47799999999999998</v>
      </c>
      <c r="F29" s="45">
        <v>0.48599999999999999</v>
      </c>
      <c r="G29" s="45">
        <v>0.49399999999999999</v>
      </c>
      <c r="H29" s="45">
        <v>0.502</v>
      </c>
      <c r="I29" s="45">
        <v>0.51100000000000001</v>
      </c>
      <c r="J29" s="45">
        <v>0.52</v>
      </c>
      <c r="K29" s="45">
        <v>0.52800000000000002</v>
      </c>
      <c r="L29" s="45">
        <v>0.53700000000000003</v>
      </c>
      <c r="M29" s="45">
        <v>0.54700000000000004</v>
      </c>
      <c r="N29" s="45">
        <v>0.55600000000000005</v>
      </c>
      <c r="O29" s="45">
        <v>0.56499999999999995</v>
      </c>
      <c r="P29" s="45">
        <v>0.57499999999999996</v>
      </c>
      <c r="Q29" s="45">
        <v>0.58499999999999996</v>
      </c>
      <c r="R29" s="45">
        <v>0.59499999999999997</v>
      </c>
      <c r="S29" s="45">
        <v>0.60499999999999998</v>
      </c>
      <c r="T29" s="45">
        <v>0.61499999999999999</v>
      </c>
      <c r="U29" s="45">
        <v>0.626</v>
      </c>
      <c r="V29" s="45">
        <v>0.63600000000000001</v>
      </c>
      <c r="W29" s="45">
        <v>0.64700000000000002</v>
      </c>
      <c r="X29" s="45">
        <v>0.65800000000000003</v>
      </c>
      <c r="Y29" s="45">
        <v>0.66900000000000004</v>
      </c>
      <c r="Z29" s="45">
        <v>0.68100000000000005</v>
      </c>
      <c r="AA29" s="45">
        <v>0.69199999999999995</v>
      </c>
      <c r="AB29" s="45">
        <v>0.70399999999999996</v>
      </c>
      <c r="AC29" s="45">
        <v>0.71599999999999997</v>
      </c>
      <c r="AD29" s="45">
        <v>0.72799999999999998</v>
      </c>
      <c r="AE29" s="45">
        <v>0.74</v>
      </c>
      <c r="AF29" s="45">
        <v>0.753</v>
      </c>
      <c r="AG29" s="45">
        <v>0.76600000000000001</v>
      </c>
      <c r="AH29" s="45">
        <v>0.77900000000000003</v>
      </c>
      <c r="AI29" s="45">
        <v>0.79200000000000004</v>
      </c>
      <c r="AJ29" s="45">
        <v>0.80500000000000005</v>
      </c>
      <c r="AK29" s="45">
        <v>0.81899999999999995</v>
      </c>
      <c r="AL29" s="45">
        <v>0.83299999999999996</v>
      </c>
      <c r="AM29" s="45">
        <v>0.84699999999999998</v>
      </c>
      <c r="AN29" s="45">
        <v>0.86199999999999999</v>
      </c>
      <c r="AO29" s="45">
        <v>0.876</v>
      </c>
      <c r="AP29" s="45">
        <v>0.89100000000000001</v>
      </c>
      <c r="AQ29" s="45">
        <v>0.90600000000000003</v>
      </c>
      <c r="AR29" s="45">
        <v>0.92200000000000004</v>
      </c>
      <c r="AS29" s="45">
        <v>0.93700000000000006</v>
      </c>
      <c r="AT29" s="45">
        <v>0.95299999999999996</v>
      </c>
      <c r="AU29" s="45">
        <v>0.97</v>
      </c>
      <c r="AV29" s="45">
        <v>0.98599999999999999</v>
      </c>
      <c r="AW29" s="45"/>
    </row>
    <row r="30" spans="1:49" x14ac:dyDescent="0.2">
      <c r="A30" s="42">
        <v>3</v>
      </c>
      <c r="B30" s="45">
        <v>0.45500000000000002</v>
      </c>
      <c r="C30" s="45">
        <v>0.46200000000000002</v>
      </c>
      <c r="D30" s="45">
        <v>0.47</v>
      </c>
      <c r="E30" s="45">
        <v>0.47799999999999998</v>
      </c>
      <c r="F30" s="45">
        <v>0.48599999999999999</v>
      </c>
      <c r="G30" s="45">
        <v>0.495</v>
      </c>
      <c r="H30" s="45">
        <v>0.503</v>
      </c>
      <c r="I30" s="45">
        <v>0.51200000000000001</v>
      </c>
      <c r="J30" s="45">
        <v>0.52</v>
      </c>
      <c r="K30" s="45">
        <v>0.52900000000000003</v>
      </c>
      <c r="L30" s="45">
        <v>0.53800000000000003</v>
      </c>
      <c r="M30" s="45">
        <v>0.54700000000000004</v>
      </c>
      <c r="N30" s="45">
        <v>0.55700000000000005</v>
      </c>
      <c r="O30" s="45">
        <v>0.56599999999999995</v>
      </c>
      <c r="P30" s="45">
        <v>0.57599999999999996</v>
      </c>
      <c r="Q30" s="45">
        <v>0.58599999999999997</v>
      </c>
      <c r="R30" s="45">
        <v>0.59599999999999997</v>
      </c>
      <c r="S30" s="45">
        <v>0.60599999999999998</v>
      </c>
      <c r="T30" s="45">
        <v>0.61599999999999999</v>
      </c>
      <c r="U30" s="45">
        <v>0.626</v>
      </c>
      <c r="V30" s="45">
        <v>0.63700000000000001</v>
      </c>
      <c r="W30" s="45">
        <v>0.64800000000000002</v>
      </c>
      <c r="X30" s="45">
        <v>0.65900000000000003</v>
      </c>
      <c r="Y30" s="45">
        <v>0.67</v>
      </c>
      <c r="Z30" s="45">
        <v>0.68100000000000005</v>
      </c>
      <c r="AA30" s="45">
        <v>0.69299999999999995</v>
      </c>
      <c r="AB30" s="45">
        <v>0.70499999999999996</v>
      </c>
      <c r="AC30" s="45">
        <v>0.71699999999999997</v>
      </c>
      <c r="AD30" s="45">
        <v>0.72899999999999998</v>
      </c>
      <c r="AE30" s="45">
        <v>0.74099999999999999</v>
      </c>
      <c r="AF30" s="45">
        <v>0.754</v>
      </c>
      <c r="AG30" s="45">
        <v>0.76700000000000002</v>
      </c>
      <c r="AH30" s="45">
        <v>0.78</v>
      </c>
      <c r="AI30" s="45">
        <v>0.79300000000000004</v>
      </c>
      <c r="AJ30" s="45">
        <v>0.80700000000000005</v>
      </c>
      <c r="AK30" s="45">
        <v>0.82</v>
      </c>
      <c r="AL30" s="45">
        <v>0.83399999999999996</v>
      </c>
      <c r="AM30" s="45">
        <v>0.84799999999999998</v>
      </c>
      <c r="AN30" s="45">
        <v>0.86299999999999999</v>
      </c>
      <c r="AO30" s="45">
        <v>0.878</v>
      </c>
      <c r="AP30" s="45">
        <v>0.89200000000000002</v>
      </c>
      <c r="AQ30" s="45">
        <v>0.90800000000000003</v>
      </c>
      <c r="AR30" s="45">
        <v>0.92300000000000004</v>
      </c>
      <c r="AS30" s="45">
        <v>0.93899999999999995</v>
      </c>
      <c r="AT30" s="45">
        <v>0.95499999999999996</v>
      </c>
      <c r="AU30" s="45">
        <v>0.97099999999999997</v>
      </c>
      <c r="AV30" s="45">
        <v>0.98699999999999999</v>
      </c>
      <c r="AW30" s="45"/>
    </row>
    <row r="31" spans="1:49" x14ac:dyDescent="0.2">
      <c r="A31" s="42">
        <v>4</v>
      </c>
      <c r="B31" s="45">
        <v>0.45500000000000002</v>
      </c>
      <c r="C31" s="45">
        <v>0.46300000000000002</v>
      </c>
      <c r="D31" s="45">
        <v>0.47099999999999997</v>
      </c>
      <c r="E31" s="45">
        <v>0.47899999999999998</v>
      </c>
      <c r="F31" s="45">
        <v>0.48699999999999999</v>
      </c>
      <c r="G31" s="45">
        <v>0.495</v>
      </c>
      <c r="H31" s="45">
        <v>0.504</v>
      </c>
      <c r="I31" s="45">
        <v>0.51200000000000001</v>
      </c>
      <c r="J31" s="45">
        <v>0.52100000000000002</v>
      </c>
      <c r="K31" s="45">
        <v>0.53</v>
      </c>
      <c r="L31" s="45">
        <v>0.53900000000000003</v>
      </c>
      <c r="M31" s="45">
        <v>0.54800000000000004</v>
      </c>
      <c r="N31" s="45">
        <v>0.55700000000000005</v>
      </c>
      <c r="O31" s="45">
        <v>0.56699999999999995</v>
      </c>
      <c r="P31" s="45">
        <v>0.57699999999999996</v>
      </c>
      <c r="Q31" s="45">
        <v>0.58599999999999997</v>
      </c>
      <c r="R31" s="45">
        <v>0.59599999999999997</v>
      </c>
      <c r="S31" s="45">
        <v>0.60599999999999998</v>
      </c>
      <c r="T31" s="45">
        <v>0.61699999999999999</v>
      </c>
      <c r="U31" s="45">
        <v>0.627</v>
      </c>
      <c r="V31" s="45">
        <v>0.63800000000000001</v>
      </c>
      <c r="W31" s="45">
        <v>0.64900000000000002</v>
      </c>
      <c r="X31" s="45">
        <v>0.66</v>
      </c>
      <c r="Y31" s="45">
        <v>0.67100000000000004</v>
      </c>
      <c r="Z31" s="45">
        <v>0.68200000000000005</v>
      </c>
      <c r="AA31" s="45">
        <v>0.69399999999999995</v>
      </c>
      <c r="AB31" s="45">
        <v>0.70599999999999996</v>
      </c>
      <c r="AC31" s="45">
        <v>0.71799999999999997</v>
      </c>
      <c r="AD31" s="45">
        <v>0.73</v>
      </c>
      <c r="AE31" s="45">
        <v>0.74199999999999999</v>
      </c>
      <c r="AF31" s="45">
        <v>0.755</v>
      </c>
      <c r="AG31" s="45">
        <v>0.76800000000000002</v>
      </c>
      <c r="AH31" s="45">
        <v>0.78100000000000003</v>
      </c>
      <c r="AI31" s="45">
        <v>0.79400000000000004</v>
      </c>
      <c r="AJ31" s="45">
        <v>0.80800000000000005</v>
      </c>
      <c r="AK31" s="45">
        <v>0.82099999999999995</v>
      </c>
      <c r="AL31" s="45">
        <v>0.83499999999999996</v>
      </c>
      <c r="AM31" s="45">
        <v>0.85</v>
      </c>
      <c r="AN31" s="45">
        <v>0.86399999999999999</v>
      </c>
      <c r="AO31" s="45">
        <v>0.879</v>
      </c>
      <c r="AP31" s="45">
        <v>0.89400000000000002</v>
      </c>
      <c r="AQ31" s="45">
        <v>0.90900000000000003</v>
      </c>
      <c r="AR31" s="45">
        <v>0.92400000000000004</v>
      </c>
      <c r="AS31" s="45">
        <v>0.94</v>
      </c>
      <c r="AT31" s="45">
        <v>0.95599999999999996</v>
      </c>
      <c r="AU31" s="45">
        <v>0.97199999999999998</v>
      </c>
      <c r="AV31" s="45">
        <v>0.98899999999999999</v>
      </c>
      <c r="AW31" s="45"/>
    </row>
    <row r="32" spans="1:49" x14ac:dyDescent="0.2">
      <c r="A32" s="42">
        <v>5</v>
      </c>
      <c r="B32" s="45">
        <v>0.45600000000000002</v>
      </c>
      <c r="C32" s="45">
        <v>0.46400000000000002</v>
      </c>
      <c r="D32" s="45">
        <v>0.47199999999999998</v>
      </c>
      <c r="E32" s="45">
        <v>0.48</v>
      </c>
      <c r="F32" s="45">
        <v>0.48799999999999999</v>
      </c>
      <c r="G32" s="45">
        <v>0.496</v>
      </c>
      <c r="H32" s="45">
        <v>0.505</v>
      </c>
      <c r="I32" s="45">
        <v>0.51300000000000001</v>
      </c>
      <c r="J32" s="45">
        <v>0.52200000000000002</v>
      </c>
      <c r="K32" s="45">
        <v>0.53100000000000003</v>
      </c>
      <c r="L32" s="45">
        <v>0.54</v>
      </c>
      <c r="M32" s="45">
        <v>0.54900000000000004</v>
      </c>
      <c r="N32" s="45">
        <v>0.55800000000000005</v>
      </c>
      <c r="O32" s="45">
        <v>0.56799999999999995</v>
      </c>
      <c r="P32" s="45">
        <v>0.57699999999999996</v>
      </c>
      <c r="Q32" s="45">
        <v>0.58699999999999997</v>
      </c>
      <c r="R32" s="45">
        <v>0.59699999999999998</v>
      </c>
      <c r="S32" s="45">
        <v>0.60699999999999998</v>
      </c>
      <c r="T32" s="45">
        <v>0.61799999999999999</v>
      </c>
      <c r="U32" s="45">
        <v>0.628</v>
      </c>
      <c r="V32" s="45">
        <v>0.63900000000000001</v>
      </c>
      <c r="W32" s="45">
        <v>0.65</v>
      </c>
      <c r="X32" s="45">
        <v>0.66100000000000003</v>
      </c>
      <c r="Y32" s="45">
        <v>0.67200000000000004</v>
      </c>
      <c r="Z32" s="45">
        <v>0.68300000000000005</v>
      </c>
      <c r="AA32" s="45">
        <v>0.69499999999999995</v>
      </c>
      <c r="AB32" s="45">
        <v>0.70699999999999996</v>
      </c>
      <c r="AC32" s="45">
        <v>0.71899999999999997</v>
      </c>
      <c r="AD32" s="45">
        <v>0.73099999999999998</v>
      </c>
      <c r="AE32" s="45">
        <v>0.74399999999999999</v>
      </c>
      <c r="AF32" s="45">
        <v>0.75600000000000001</v>
      </c>
      <c r="AG32" s="45">
        <v>0.76900000000000002</v>
      </c>
      <c r="AH32" s="45">
        <v>0.78200000000000003</v>
      </c>
      <c r="AI32" s="45">
        <v>0.79500000000000004</v>
      </c>
      <c r="AJ32" s="45">
        <v>0.80900000000000005</v>
      </c>
      <c r="AK32" s="45">
        <v>0.82299999999999995</v>
      </c>
      <c r="AL32" s="45">
        <v>0.83699999999999997</v>
      </c>
      <c r="AM32" s="45">
        <v>0.85099999999999998</v>
      </c>
      <c r="AN32" s="45">
        <v>0.86499999999999999</v>
      </c>
      <c r="AO32" s="45">
        <v>0.88</v>
      </c>
      <c r="AP32" s="45">
        <v>0.89500000000000002</v>
      </c>
      <c r="AQ32" s="45">
        <v>0.91</v>
      </c>
      <c r="AR32" s="45">
        <v>0.92600000000000005</v>
      </c>
      <c r="AS32" s="45">
        <v>0.94099999999999995</v>
      </c>
      <c r="AT32" s="45">
        <v>0.95699999999999996</v>
      </c>
      <c r="AU32" s="45">
        <v>0.97399999999999998</v>
      </c>
      <c r="AV32" s="45">
        <v>0.99</v>
      </c>
      <c r="AW32" s="45"/>
    </row>
    <row r="33" spans="1:49" x14ac:dyDescent="0.2">
      <c r="A33" s="42">
        <v>6</v>
      </c>
      <c r="B33" s="45">
        <v>0.45700000000000002</v>
      </c>
      <c r="C33" s="45">
        <v>0.46400000000000002</v>
      </c>
      <c r="D33" s="45">
        <v>0.47199999999999998</v>
      </c>
      <c r="E33" s="45">
        <v>0.48</v>
      </c>
      <c r="F33" s="45">
        <v>0.48899999999999999</v>
      </c>
      <c r="G33" s="45">
        <v>0.497</v>
      </c>
      <c r="H33" s="45">
        <v>0.505</v>
      </c>
      <c r="I33" s="45">
        <v>0.51400000000000001</v>
      </c>
      <c r="J33" s="45">
        <v>0.52300000000000002</v>
      </c>
      <c r="K33" s="45">
        <v>0.53100000000000003</v>
      </c>
      <c r="L33" s="45">
        <v>0.54100000000000004</v>
      </c>
      <c r="M33" s="45">
        <v>0.55000000000000004</v>
      </c>
      <c r="N33" s="45">
        <v>0.55900000000000005</v>
      </c>
      <c r="O33" s="45">
        <v>0.56899999999999995</v>
      </c>
      <c r="P33" s="45">
        <v>0.57799999999999996</v>
      </c>
      <c r="Q33" s="45">
        <v>0.58799999999999997</v>
      </c>
      <c r="R33" s="45">
        <v>0.59799999999999998</v>
      </c>
      <c r="S33" s="45">
        <v>0.60799999999999998</v>
      </c>
      <c r="T33" s="45">
        <v>0.61899999999999999</v>
      </c>
      <c r="U33" s="45">
        <v>0.629</v>
      </c>
      <c r="V33" s="45">
        <v>0.64</v>
      </c>
      <c r="W33" s="45">
        <v>0.65100000000000002</v>
      </c>
      <c r="X33" s="45">
        <v>0.66200000000000003</v>
      </c>
      <c r="Y33" s="45">
        <v>0.67300000000000004</v>
      </c>
      <c r="Z33" s="45">
        <v>0.68400000000000005</v>
      </c>
      <c r="AA33" s="45">
        <v>0.69599999999999995</v>
      </c>
      <c r="AB33" s="45">
        <v>0.70799999999999996</v>
      </c>
      <c r="AC33" s="45">
        <v>0.72</v>
      </c>
      <c r="AD33" s="45">
        <v>0.73199999999999998</v>
      </c>
      <c r="AE33" s="45">
        <v>0.745</v>
      </c>
      <c r="AF33" s="45">
        <v>0.75700000000000001</v>
      </c>
      <c r="AG33" s="45">
        <v>0.77</v>
      </c>
      <c r="AH33" s="45">
        <v>0.78300000000000003</v>
      </c>
      <c r="AI33" s="45">
        <v>0.79600000000000004</v>
      </c>
      <c r="AJ33" s="45">
        <v>0.81</v>
      </c>
      <c r="AK33" s="45">
        <v>0.82399999999999995</v>
      </c>
      <c r="AL33" s="45">
        <v>0.83799999999999997</v>
      </c>
      <c r="AM33" s="45">
        <v>0.85199999999999998</v>
      </c>
      <c r="AN33" s="45">
        <v>0.86699999999999999</v>
      </c>
      <c r="AO33" s="45">
        <v>0.88100000000000001</v>
      </c>
      <c r="AP33" s="45">
        <v>0.89600000000000002</v>
      </c>
      <c r="AQ33" s="45">
        <v>0.91100000000000003</v>
      </c>
      <c r="AR33" s="45">
        <v>0.92700000000000005</v>
      </c>
      <c r="AS33" s="45">
        <v>0.94299999999999995</v>
      </c>
      <c r="AT33" s="45">
        <v>0.95899999999999996</v>
      </c>
      <c r="AU33" s="45">
        <v>0.97499999999999998</v>
      </c>
      <c r="AV33" s="45">
        <v>0.99199999999999999</v>
      </c>
      <c r="AW33" s="45"/>
    </row>
    <row r="34" spans="1:49" x14ac:dyDescent="0.2">
      <c r="A34" s="42">
        <v>7</v>
      </c>
      <c r="B34" s="45">
        <v>0.45700000000000002</v>
      </c>
      <c r="C34" s="45">
        <v>0.46500000000000002</v>
      </c>
      <c r="D34" s="45">
        <v>0.47299999999999998</v>
      </c>
      <c r="E34" s="45">
        <v>0.48099999999999998</v>
      </c>
      <c r="F34" s="45">
        <v>0.48899999999999999</v>
      </c>
      <c r="G34" s="45">
        <v>0.498</v>
      </c>
      <c r="H34" s="45">
        <v>0.50600000000000001</v>
      </c>
      <c r="I34" s="45">
        <v>0.51500000000000001</v>
      </c>
      <c r="J34" s="45">
        <v>0.52300000000000002</v>
      </c>
      <c r="K34" s="45">
        <v>0.53200000000000003</v>
      </c>
      <c r="L34" s="45">
        <v>0.54100000000000004</v>
      </c>
      <c r="M34" s="45">
        <v>0.55000000000000004</v>
      </c>
      <c r="N34" s="45">
        <v>0.56000000000000005</v>
      </c>
      <c r="O34" s="45">
        <v>0.56899999999999995</v>
      </c>
      <c r="P34" s="45">
        <v>0.57899999999999996</v>
      </c>
      <c r="Q34" s="45">
        <v>0.58899999999999997</v>
      </c>
      <c r="R34" s="45">
        <v>0.59899999999999998</v>
      </c>
      <c r="S34" s="45">
        <v>0.60899999999999999</v>
      </c>
      <c r="T34" s="45">
        <v>0.61899999999999999</v>
      </c>
      <c r="U34" s="45">
        <v>0.63</v>
      </c>
      <c r="V34" s="45">
        <v>0.64100000000000001</v>
      </c>
      <c r="W34" s="45">
        <v>0.65200000000000002</v>
      </c>
      <c r="X34" s="45">
        <v>0.66300000000000003</v>
      </c>
      <c r="Y34" s="45">
        <v>0.67400000000000004</v>
      </c>
      <c r="Z34" s="45">
        <v>0.68500000000000005</v>
      </c>
      <c r="AA34" s="45">
        <v>0.69699999999999995</v>
      </c>
      <c r="AB34" s="45">
        <v>0.70899999999999996</v>
      </c>
      <c r="AC34" s="45">
        <v>0.72099999999999997</v>
      </c>
      <c r="AD34" s="45">
        <v>0.73299999999999998</v>
      </c>
      <c r="AE34" s="45">
        <v>0.746</v>
      </c>
      <c r="AF34" s="45">
        <v>0.75800000000000001</v>
      </c>
      <c r="AG34" s="45">
        <v>0.77100000000000002</v>
      </c>
      <c r="AH34" s="45">
        <v>0.78400000000000003</v>
      </c>
      <c r="AI34" s="45">
        <v>0.79800000000000004</v>
      </c>
      <c r="AJ34" s="45">
        <v>0.81100000000000005</v>
      </c>
      <c r="AK34" s="45">
        <v>0.82499999999999996</v>
      </c>
      <c r="AL34" s="45">
        <v>0.83899999999999997</v>
      </c>
      <c r="AM34" s="45">
        <v>0.85299999999999998</v>
      </c>
      <c r="AN34" s="45">
        <v>0.86799999999999999</v>
      </c>
      <c r="AO34" s="45">
        <v>0.88300000000000001</v>
      </c>
      <c r="AP34" s="45">
        <v>0.89800000000000002</v>
      </c>
      <c r="AQ34" s="45">
        <v>0.91300000000000003</v>
      </c>
      <c r="AR34" s="45">
        <v>0.92800000000000005</v>
      </c>
      <c r="AS34" s="45">
        <v>0.94399999999999995</v>
      </c>
      <c r="AT34" s="45">
        <v>0.96</v>
      </c>
      <c r="AU34" s="45">
        <v>0.97599999999999998</v>
      </c>
      <c r="AV34" s="45">
        <v>0.99299999999999999</v>
      </c>
      <c r="AW34" s="45"/>
    </row>
    <row r="35" spans="1:49" x14ac:dyDescent="0.2">
      <c r="A35" s="42">
        <v>8</v>
      </c>
      <c r="B35" s="45">
        <v>0.45800000000000002</v>
      </c>
      <c r="C35" s="45">
        <v>0.46600000000000003</v>
      </c>
      <c r="D35" s="45">
        <v>0.47399999999999998</v>
      </c>
      <c r="E35" s="45">
        <v>0.48199999999999998</v>
      </c>
      <c r="F35" s="45">
        <v>0.49</v>
      </c>
      <c r="G35" s="45">
        <v>0.498</v>
      </c>
      <c r="H35" s="45">
        <v>0.50700000000000001</v>
      </c>
      <c r="I35" s="45">
        <v>0.51500000000000001</v>
      </c>
      <c r="J35" s="45">
        <v>0.52400000000000002</v>
      </c>
      <c r="K35" s="45">
        <v>0.53300000000000003</v>
      </c>
      <c r="L35" s="45">
        <v>0.54200000000000004</v>
      </c>
      <c r="M35" s="45">
        <v>0.55100000000000005</v>
      </c>
      <c r="N35" s="45">
        <v>0.56100000000000005</v>
      </c>
      <c r="O35" s="45">
        <v>0.56999999999999995</v>
      </c>
      <c r="P35" s="45">
        <v>0.57999999999999996</v>
      </c>
      <c r="Q35" s="45">
        <v>0.59</v>
      </c>
      <c r="R35" s="45">
        <v>0.6</v>
      </c>
      <c r="S35" s="45">
        <v>0.61</v>
      </c>
      <c r="T35" s="45">
        <v>0.62</v>
      </c>
      <c r="U35" s="45">
        <v>0.63100000000000001</v>
      </c>
      <c r="V35" s="45">
        <v>0.64200000000000002</v>
      </c>
      <c r="W35" s="45">
        <v>0.65200000000000002</v>
      </c>
      <c r="X35" s="45">
        <v>0.66400000000000003</v>
      </c>
      <c r="Y35" s="45">
        <v>0.67500000000000004</v>
      </c>
      <c r="Z35" s="45">
        <v>0.68600000000000005</v>
      </c>
      <c r="AA35" s="45">
        <v>0.69799999999999995</v>
      </c>
      <c r="AB35" s="45">
        <v>0.71</v>
      </c>
      <c r="AC35" s="45">
        <v>0.72199999999999998</v>
      </c>
      <c r="AD35" s="45">
        <v>0.73399999999999999</v>
      </c>
      <c r="AE35" s="45">
        <v>0.747</v>
      </c>
      <c r="AF35" s="45">
        <v>0.75900000000000001</v>
      </c>
      <c r="AG35" s="45">
        <v>0.77200000000000002</v>
      </c>
      <c r="AH35" s="45">
        <v>0.78500000000000003</v>
      </c>
      <c r="AI35" s="45">
        <v>0.79900000000000004</v>
      </c>
      <c r="AJ35" s="45">
        <v>0.81200000000000006</v>
      </c>
      <c r="AK35" s="45">
        <v>0.82599999999999996</v>
      </c>
      <c r="AL35" s="45">
        <v>0.84</v>
      </c>
      <c r="AM35" s="45">
        <v>0.85399999999999998</v>
      </c>
      <c r="AN35" s="45">
        <v>0.86899999999999999</v>
      </c>
      <c r="AO35" s="45">
        <v>0.88400000000000001</v>
      </c>
      <c r="AP35" s="45">
        <v>0.89900000000000002</v>
      </c>
      <c r="AQ35" s="45">
        <v>0.91400000000000003</v>
      </c>
      <c r="AR35" s="45">
        <v>0.93</v>
      </c>
      <c r="AS35" s="45">
        <v>0.94499999999999995</v>
      </c>
      <c r="AT35" s="45">
        <v>0.96099999999999997</v>
      </c>
      <c r="AU35" s="45">
        <v>0.97799999999999998</v>
      </c>
      <c r="AV35" s="45">
        <v>0.99399999999999999</v>
      </c>
      <c r="AW35" s="45"/>
    </row>
    <row r="36" spans="1:49" x14ac:dyDescent="0.2">
      <c r="A36" s="42">
        <v>9</v>
      </c>
      <c r="B36" s="45">
        <v>0.45900000000000002</v>
      </c>
      <c r="C36" s="45">
        <v>0.46600000000000003</v>
      </c>
      <c r="D36" s="45">
        <v>0.47399999999999998</v>
      </c>
      <c r="E36" s="45">
        <v>0.48199999999999998</v>
      </c>
      <c r="F36" s="45">
        <v>0.49099999999999999</v>
      </c>
      <c r="G36" s="45">
        <v>0.499</v>
      </c>
      <c r="H36" s="45">
        <v>0.50700000000000001</v>
      </c>
      <c r="I36" s="45">
        <v>0.51600000000000001</v>
      </c>
      <c r="J36" s="45">
        <v>0.52500000000000002</v>
      </c>
      <c r="K36" s="45">
        <v>0.53400000000000003</v>
      </c>
      <c r="L36" s="45">
        <v>0.54300000000000004</v>
      </c>
      <c r="M36" s="45">
        <v>0.55200000000000005</v>
      </c>
      <c r="N36" s="45">
        <v>0.56100000000000005</v>
      </c>
      <c r="O36" s="45">
        <v>0.57099999999999995</v>
      </c>
      <c r="P36" s="45">
        <v>0.58099999999999996</v>
      </c>
      <c r="Q36" s="45">
        <v>0.59099999999999997</v>
      </c>
      <c r="R36" s="45">
        <v>0.60099999999999998</v>
      </c>
      <c r="S36" s="45">
        <v>0.61099999999999999</v>
      </c>
      <c r="T36" s="45">
        <v>0.621</v>
      </c>
      <c r="U36" s="45">
        <v>0.63200000000000001</v>
      </c>
      <c r="V36" s="45">
        <v>0.64200000000000002</v>
      </c>
      <c r="W36" s="45">
        <v>0.65300000000000002</v>
      </c>
      <c r="X36" s="45">
        <v>0.66400000000000003</v>
      </c>
      <c r="Y36" s="45">
        <v>0.67600000000000005</v>
      </c>
      <c r="Z36" s="45">
        <v>0.68700000000000006</v>
      </c>
      <c r="AA36" s="45">
        <v>0.69899999999999995</v>
      </c>
      <c r="AB36" s="45">
        <v>0.71099999999999997</v>
      </c>
      <c r="AC36" s="45">
        <v>0.72299999999999998</v>
      </c>
      <c r="AD36" s="45">
        <v>0.73499999999999999</v>
      </c>
      <c r="AE36" s="45">
        <v>0.748</v>
      </c>
      <c r="AF36" s="45">
        <v>0.76</v>
      </c>
      <c r="AG36" s="45">
        <v>0.77300000000000002</v>
      </c>
      <c r="AH36" s="45">
        <v>0.78600000000000003</v>
      </c>
      <c r="AI36" s="45">
        <v>0.8</v>
      </c>
      <c r="AJ36" s="45">
        <v>0.81299999999999994</v>
      </c>
      <c r="AK36" s="45">
        <v>0.82699999999999996</v>
      </c>
      <c r="AL36" s="45">
        <v>0.84099999999999997</v>
      </c>
      <c r="AM36" s="45">
        <v>0.85599999999999998</v>
      </c>
      <c r="AN36" s="45">
        <v>0.87</v>
      </c>
      <c r="AO36" s="45">
        <v>0.88500000000000001</v>
      </c>
      <c r="AP36" s="45">
        <v>0.9</v>
      </c>
      <c r="AQ36" s="45">
        <v>0.91500000000000004</v>
      </c>
      <c r="AR36" s="45">
        <v>0.93100000000000005</v>
      </c>
      <c r="AS36" s="45">
        <v>0.94699999999999995</v>
      </c>
      <c r="AT36" s="45">
        <v>0.96299999999999997</v>
      </c>
      <c r="AU36" s="45">
        <v>0.97899999999999998</v>
      </c>
      <c r="AV36" s="45">
        <v>0.996</v>
      </c>
      <c r="AW36" s="45"/>
    </row>
    <row r="37" spans="1:49" x14ac:dyDescent="0.2">
      <c r="A37" s="42">
        <v>10</v>
      </c>
      <c r="B37" s="45">
        <v>0.45900000000000002</v>
      </c>
      <c r="C37" s="45">
        <v>0.46700000000000003</v>
      </c>
      <c r="D37" s="45">
        <v>0.47499999999999998</v>
      </c>
      <c r="E37" s="45">
        <v>0.48299999999999998</v>
      </c>
      <c r="F37" s="45">
        <v>0.49099999999999999</v>
      </c>
      <c r="G37" s="45">
        <v>0.5</v>
      </c>
      <c r="H37" s="45">
        <v>0.50800000000000001</v>
      </c>
      <c r="I37" s="45">
        <v>0.51700000000000002</v>
      </c>
      <c r="J37" s="45">
        <v>0.52600000000000002</v>
      </c>
      <c r="K37" s="45">
        <v>0.53400000000000003</v>
      </c>
      <c r="L37" s="45">
        <v>0.54400000000000004</v>
      </c>
      <c r="M37" s="45">
        <v>0.55300000000000005</v>
      </c>
      <c r="N37" s="45">
        <v>0.56200000000000006</v>
      </c>
      <c r="O37" s="45">
        <v>0.57199999999999995</v>
      </c>
      <c r="P37" s="45">
        <v>0.58099999999999996</v>
      </c>
      <c r="Q37" s="45">
        <v>0.59099999999999997</v>
      </c>
      <c r="R37" s="45">
        <v>0.60099999999999998</v>
      </c>
      <c r="S37" s="45">
        <v>0.61199999999999999</v>
      </c>
      <c r="T37" s="45">
        <v>0.622</v>
      </c>
      <c r="U37" s="45">
        <v>0.63300000000000001</v>
      </c>
      <c r="V37" s="45">
        <v>0.64300000000000002</v>
      </c>
      <c r="W37" s="45">
        <v>0.65400000000000003</v>
      </c>
      <c r="X37" s="45">
        <v>0.66500000000000004</v>
      </c>
      <c r="Y37" s="45">
        <v>0.67700000000000005</v>
      </c>
      <c r="Z37" s="45">
        <v>0.68799999999999994</v>
      </c>
      <c r="AA37" s="45">
        <v>0.7</v>
      </c>
      <c r="AB37" s="45">
        <v>0.71199999999999997</v>
      </c>
      <c r="AC37" s="45">
        <v>0.72399999999999998</v>
      </c>
      <c r="AD37" s="45">
        <v>0.73599999999999999</v>
      </c>
      <c r="AE37" s="45">
        <v>0.749</v>
      </c>
      <c r="AF37" s="45">
        <v>0.76100000000000001</v>
      </c>
      <c r="AG37" s="45">
        <v>0.77400000000000002</v>
      </c>
      <c r="AH37" s="45">
        <v>0.78800000000000003</v>
      </c>
      <c r="AI37" s="45">
        <v>0.80100000000000005</v>
      </c>
      <c r="AJ37" s="45">
        <v>0.81499999999999995</v>
      </c>
      <c r="AK37" s="45">
        <v>0.82799999999999996</v>
      </c>
      <c r="AL37" s="45">
        <v>0.84299999999999997</v>
      </c>
      <c r="AM37" s="45">
        <v>0.85699999999999998</v>
      </c>
      <c r="AN37" s="45">
        <v>0.871</v>
      </c>
      <c r="AO37" s="45">
        <v>0.88600000000000001</v>
      </c>
      <c r="AP37" s="45">
        <v>0.90100000000000002</v>
      </c>
      <c r="AQ37" s="45">
        <v>0.91700000000000004</v>
      </c>
      <c r="AR37" s="45">
        <v>0.93200000000000005</v>
      </c>
      <c r="AS37" s="45">
        <v>0.94799999999999995</v>
      </c>
      <c r="AT37" s="45">
        <v>0.96399999999999997</v>
      </c>
      <c r="AU37" s="45">
        <v>0.98099999999999998</v>
      </c>
      <c r="AV37" s="45">
        <v>0.997</v>
      </c>
      <c r="AW37" s="45"/>
    </row>
    <row r="38" spans="1:49" x14ac:dyDescent="0.2">
      <c r="A38" s="42">
        <v>11</v>
      </c>
      <c r="B38" s="45">
        <v>0.46</v>
      </c>
      <c r="C38" s="45">
        <v>0.46800000000000003</v>
      </c>
      <c r="D38" s="45">
        <v>0.47599999999999998</v>
      </c>
      <c r="E38" s="45">
        <v>0.48399999999999999</v>
      </c>
      <c r="F38" s="45">
        <v>0.49199999999999999</v>
      </c>
      <c r="G38" s="45">
        <v>0.5</v>
      </c>
      <c r="H38" s="45">
        <v>0.50900000000000001</v>
      </c>
      <c r="I38" s="45">
        <v>0.51700000000000002</v>
      </c>
      <c r="J38" s="45">
        <v>0.52600000000000002</v>
      </c>
      <c r="K38" s="45">
        <v>0.53500000000000003</v>
      </c>
      <c r="L38" s="45">
        <v>0.54400000000000004</v>
      </c>
      <c r="M38" s="45">
        <v>0.55400000000000005</v>
      </c>
      <c r="N38" s="45">
        <v>0.56299999999999994</v>
      </c>
      <c r="O38" s="45">
        <v>0.57299999999999995</v>
      </c>
      <c r="P38" s="45">
        <v>0.58199999999999996</v>
      </c>
      <c r="Q38" s="45">
        <v>0.59199999999999997</v>
      </c>
      <c r="R38" s="45">
        <v>0.60199999999999998</v>
      </c>
      <c r="S38" s="45">
        <v>0.61199999999999999</v>
      </c>
      <c r="T38" s="45">
        <v>0.623</v>
      </c>
      <c r="U38" s="45">
        <v>0.63300000000000001</v>
      </c>
      <c r="V38" s="45">
        <v>0.64400000000000002</v>
      </c>
      <c r="W38" s="45">
        <v>0.65500000000000003</v>
      </c>
      <c r="X38" s="45">
        <v>0.66600000000000004</v>
      </c>
      <c r="Y38" s="45">
        <v>0.67800000000000005</v>
      </c>
      <c r="Z38" s="45">
        <v>0.68899999999999995</v>
      </c>
      <c r="AA38" s="45">
        <v>0.70099999999999996</v>
      </c>
      <c r="AB38" s="45">
        <v>0.71299999999999997</v>
      </c>
      <c r="AC38" s="45">
        <v>0.72499999999999998</v>
      </c>
      <c r="AD38" s="45">
        <v>0.73699999999999999</v>
      </c>
      <c r="AE38" s="45">
        <v>0.75</v>
      </c>
      <c r="AF38" s="45">
        <v>0.76300000000000001</v>
      </c>
      <c r="AG38" s="45">
        <v>0.77500000000000002</v>
      </c>
      <c r="AH38" s="45">
        <v>0.78900000000000003</v>
      </c>
      <c r="AI38" s="45">
        <v>0.80200000000000005</v>
      </c>
      <c r="AJ38" s="45">
        <v>0.81599999999999995</v>
      </c>
      <c r="AK38" s="45">
        <v>0.83</v>
      </c>
      <c r="AL38" s="45">
        <v>0.84399999999999997</v>
      </c>
      <c r="AM38" s="45">
        <v>0.85799999999999998</v>
      </c>
      <c r="AN38" s="45">
        <v>0.873</v>
      </c>
      <c r="AO38" s="45">
        <v>0.88700000000000001</v>
      </c>
      <c r="AP38" s="45">
        <v>0.90300000000000002</v>
      </c>
      <c r="AQ38" s="45">
        <v>0.91800000000000004</v>
      </c>
      <c r="AR38" s="45">
        <v>0.93300000000000005</v>
      </c>
      <c r="AS38" s="45">
        <v>0.94899999999999995</v>
      </c>
      <c r="AT38" s="45">
        <v>0.96599999999999997</v>
      </c>
      <c r="AU38" s="45">
        <v>0.98199999999999998</v>
      </c>
      <c r="AV38" s="45">
        <v>0.999</v>
      </c>
      <c r="AW38" s="45"/>
    </row>
  </sheetData>
  <sheetProtection algorithmName="SHA-512" hashValue="6dVk02QC0RjgBAD3/UN390q23YgU0LmRnZL3OqL9nuZv1T+ETEHj6s+UR7W35APnsknyUXKixhRBqxsR+ECUkA==" saltValue="zI6nfy53+3G77r2AA6RIqw==" spinCount="100000" sheet="1" objects="1" scenarios="1"/>
  <conditionalFormatting sqref="A6:A21">
    <cfRule type="expression" dxfId="59" priority="1" stopIfTrue="1">
      <formula>MOD(ROW(),2)=0</formula>
    </cfRule>
    <cfRule type="expression" dxfId="58" priority="2" stopIfTrue="1">
      <formula>MOD(ROW(),2)&lt;&gt;0</formula>
    </cfRule>
  </conditionalFormatting>
  <conditionalFormatting sqref="B6:M21">
    <cfRule type="expression" dxfId="57" priority="3" stopIfTrue="1">
      <formula>MOD(ROW(),2)=0</formula>
    </cfRule>
    <cfRule type="expression" dxfId="56" priority="4" stopIfTrue="1">
      <formula>MOD(ROW(),2)&lt;&gt;0</formula>
    </cfRule>
  </conditionalFormatting>
  <conditionalFormatting sqref="A26:A38">
    <cfRule type="expression" dxfId="55" priority="5" stopIfTrue="1">
      <formula>MOD(ROW(),2)=0</formula>
    </cfRule>
    <cfRule type="expression" dxfId="54" priority="6" stopIfTrue="1">
      <formula>MOD(ROW(),2)&lt;&gt;0</formula>
    </cfRule>
  </conditionalFormatting>
  <conditionalFormatting sqref="B26:AW38">
    <cfRule type="expression" dxfId="53" priority="7" stopIfTrue="1">
      <formula>MOD(ROW(),2)=0</formula>
    </cfRule>
    <cfRule type="expression" dxfId="52" priority="8" stopIfTrue="1">
      <formula>MOD(ROW(),2)&lt;&gt;0</formula>
    </cfRule>
  </conditionalFormatting>
  <pageMargins left="0.7" right="0.7" top="0.75" bottom="0.75" header="0.3" footer="0.3"/>
  <tableParts count="1">
    <tablePart r:id="rId1"/>
  </tablePart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A87F4-1BFB-47E8-85DE-FA4873224AC7}">
  <sheetPr codeName="Sheet105"/>
  <dimension ref="A1:P38"/>
  <sheetViews>
    <sheetView showGridLines="0" workbookViewId="0">
      <selection activeCell="A6" sqref="A6"/>
    </sheetView>
  </sheetViews>
  <sheetFormatPr defaultRowHeight="12.75" x14ac:dyDescent="0.2"/>
  <cols>
    <col min="1" max="1" width="31.5703125" customWidth="1"/>
    <col min="2" max="16" width="22.5703125" customWidth="1"/>
  </cols>
  <sheetData>
    <row r="1" spans="1:13" s="1" customFormat="1" ht="20.25" x14ac:dyDescent="0.3">
      <c r="A1" s="2" t="s">
        <v>0</v>
      </c>
    </row>
    <row r="2" spans="1:13" s="1" customFormat="1" ht="15.75" x14ac:dyDescent="0.25">
      <c r="A2" s="30" t="s">
        <v>1</v>
      </c>
      <c r="B2" s="3" t="str">
        <f>wb_title</f>
        <v>Police_NI - Consolidated Factor Spreadsheet</v>
      </c>
    </row>
    <row r="3" spans="1:13" s="1" customFormat="1" ht="15.75" x14ac:dyDescent="0.25">
      <c r="A3" s="30" t="s">
        <v>2</v>
      </c>
      <c r="B3" s="3" t="str">
        <f>TABLE_FACTOR_TYPE_1 &amp; " - x-" &amp; TABLE_SERIES_NUMBER_1</f>
        <v>Scheme Pays AA - x-625</v>
      </c>
    </row>
    <row r="6" spans="1:13" x14ac:dyDescent="0.2">
      <c r="A6" s="40" t="s">
        <v>470</v>
      </c>
      <c r="B6" s="47" t="s">
        <v>471</v>
      </c>
      <c r="C6" s="47"/>
      <c r="D6" s="47"/>
      <c r="E6" s="47"/>
      <c r="F6" s="47"/>
      <c r="G6" s="47"/>
      <c r="H6" s="47"/>
      <c r="I6" s="47"/>
      <c r="J6" s="47"/>
      <c r="K6" s="47"/>
      <c r="L6" s="47"/>
      <c r="M6" s="47"/>
    </row>
    <row r="7" spans="1:13" x14ac:dyDescent="0.2">
      <c r="A7" s="40" t="s">
        <v>472</v>
      </c>
      <c r="B7" s="47" t="s">
        <v>31</v>
      </c>
      <c r="C7" s="47"/>
      <c r="D7" s="47"/>
      <c r="E7" s="47"/>
      <c r="F7" s="47"/>
      <c r="G7" s="47"/>
      <c r="H7" s="47"/>
      <c r="I7" s="47"/>
      <c r="J7" s="47"/>
      <c r="K7" s="47"/>
      <c r="L7" s="47"/>
      <c r="M7" s="47"/>
    </row>
    <row r="8" spans="1:13" x14ac:dyDescent="0.2">
      <c r="A8" s="40" t="s">
        <v>144</v>
      </c>
      <c r="B8" s="47">
        <v>2015</v>
      </c>
      <c r="C8" s="47"/>
      <c r="D8" s="47"/>
      <c r="E8" s="47"/>
      <c r="F8" s="47"/>
      <c r="G8" s="47"/>
      <c r="H8" s="47"/>
      <c r="I8" s="47"/>
      <c r="J8" s="47"/>
      <c r="K8" s="47"/>
      <c r="L8" s="47"/>
      <c r="M8" s="47"/>
    </row>
    <row r="9" spans="1:13" x14ac:dyDescent="0.2">
      <c r="A9" s="40" t="s">
        <v>145</v>
      </c>
      <c r="B9" s="47" t="s">
        <v>429</v>
      </c>
      <c r="C9" s="47"/>
      <c r="D9" s="47"/>
      <c r="E9" s="47"/>
      <c r="F9" s="47"/>
      <c r="G9" s="47"/>
      <c r="H9" s="47"/>
      <c r="I9" s="47"/>
      <c r="J9" s="47"/>
      <c r="K9" s="47"/>
      <c r="L9" s="47"/>
      <c r="M9" s="47"/>
    </row>
    <row r="10" spans="1:13" x14ac:dyDescent="0.2">
      <c r="A10" s="40" t="s">
        <v>6</v>
      </c>
      <c r="B10" s="47" t="s">
        <v>455</v>
      </c>
      <c r="C10" s="47"/>
      <c r="D10" s="47"/>
      <c r="E10" s="47"/>
      <c r="F10" s="47"/>
      <c r="G10" s="47"/>
      <c r="H10" s="47"/>
      <c r="I10" s="47"/>
      <c r="J10" s="47"/>
      <c r="K10" s="47"/>
      <c r="L10" s="47"/>
      <c r="M10" s="47"/>
    </row>
    <row r="11" spans="1:13" x14ac:dyDescent="0.2">
      <c r="A11" s="40" t="s">
        <v>146</v>
      </c>
      <c r="B11" s="47" t="s">
        <v>165</v>
      </c>
      <c r="C11" s="47"/>
      <c r="D11" s="47"/>
      <c r="E11" s="47"/>
      <c r="F11" s="47"/>
      <c r="G11" s="47"/>
      <c r="H11" s="47"/>
      <c r="I11" s="47"/>
      <c r="J11" s="47"/>
      <c r="K11" s="47"/>
      <c r="L11" s="47"/>
      <c r="M11" s="47"/>
    </row>
    <row r="12" spans="1:13" x14ac:dyDescent="0.2">
      <c r="A12" s="40" t="s">
        <v>147</v>
      </c>
      <c r="B12" s="47" t="s">
        <v>330</v>
      </c>
      <c r="C12" s="47"/>
      <c r="D12" s="47"/>
      <c r="E12" s="47"/>
      <c r="F12" s="47"/>
      <c r="G12" s="47"/>
      <c r="H12" s="47"/>
      <c r="I12" s="47"/>
      <c r="J12" s="47"/>
      <c r="K12" s="47"/>
      <c r="L12" s="47"/>
      <c r="M12" s="47"/>
    </row>
    <row r="13" spans="1:13" x14ac:dyDescent="0.2">
      <c r="A13" s="40" t="s">
        <v>473</v>
      </c>
      <c r="B13" s="47">
        <v>0</v>
      </c>
      <c r="C13" s="47"/>
      <c r="D13" s="47"/>
      <c r="E13" s="47"/>
      <c r="F13" s="47"/>
      <c r="G13" s="47"/>
      <c r="H13" s="47"/>
      <c r="I13" s="47"/>
      <c r="J13" s="47"/>
      <c r="K13" s="47"/>
      <c r="L13" s="47"/>
      <c r="M13" s="47"/>
    </row>
    <row r="14" spans="1:13" x14ac:dyDescent="0.2">
      <c r="A14" s="40" t="s">
        <v>149</v>
      </c>
      <c r="B14" s="47">
        <v>625</v>
      </c>
      <c r="C14" s="47"/>
      <c r="D14" s="47"/>
      <c r="E14" s="47"/>
      <c r="F14" s="47"/>
      <c r="G14" s="47"/>
      <c r="H14" s="47"/>
      <c r="I14" s="47"/>
      <c r="J14" s="47"/>
      <c r="K14" s="47"/>
      <c r="L14" s="47"/>
      <c r="M14" s="47"/>
    </row>
    <row r="15" spans="1:13" x14ac:dyDescent="0.2">
      <c r="A15" s="40" t="s">
        <v>474</v>
      </c>
      <c r="B15" s="47">
        <v>625</v>
      </c>
      <c r="C15" s="47"/>
      <c r="D15" s="47"/>
      <c r="E15" s="47"/>
      <c r="F15" s="47"/>
      <c r="G15" s="47"/>
      <c r="H15" s="47"/>
      <c r="I15" s="47"/>
      <c r="J15" s="47"/>
      <c r="K15" s="47"/>
      <c r="L15" s="47"/>
      <c r="M15" s="47"/>
    </row>
    <row r="16" spans="1:13" x14ac:dyDescent="0.2">
      <c r="A16" s="40" t="s">
        <v>151</v>
      </c>
      <c r="B16" s="47" t="s">
        <v>457</v>
      </c>
      <c r="C16" s="47"/>
      <c r="D16" s="47"/>
      <c r="E16" s="47"/>
      <c r="F16" s="47"/>
      <c r="G16" s="47"/>
      <c r="H16" s="47"/>
      <c r="I16" s="47"/>
      <c r="J16" s="47"/>
      <c r="K16" s="47"/>
      <c r="L16" s="47"/>
      <c r="M16" s="47"/>
    </row>
    <row r="17" spans="1:16" x14ac:dyDescent="0.2">
      <c r="A17" s="41" t="s">
        <v>475</v>
      </c>
      <c r="B17" s="47"/>
      <c r="C17" s="47"/>
      <c r="D17" s="47"/>
      <c r="E17" s="47"/>
      <c r="F17" s="47"/>
      <c r="G17" s="47"/>
      <c r="H17" s="47"/>
      <c r="I17" s="47"/>
      <c r="J17" s="47"/>
      <c r="K17" s="47"/>
      <c r="L17" s="47"/>
      <c r="M17" s="47"/>
    </row>
    <row r="18" spans="1:16" x14ac:dyDescent="0.2">
      <c r="A18" s="40" t="s">
        <v>153</v>
      </c>
      <c r="B18" s="49">
        <v>45135</v>
      </c>
      <c r="C18" s="49"/>
      <c r="D18" s="49"/>
      <c r="E18" s="49"/>
      <c r="F18" s="49"/>
      <c r="G18" s="49"/>
      <c r="H18" s="49"/>
      <c r="I18" s="49"/>
      <c r="J18" s="49"/>
      <c r="K18" s="49"/>
      <c r="L18" s="49"/>
      <c r="M18" s="49"/>
    </row>
    <row r="19" spans="1:16" x14ac:dyDescent="0.2">
      <c r="A19" s="40" t="s">
        <v>154</v>
      </c>
      <c r="B19" s="49">
        <v>45135</v>
      </c>
      <c r="C19" s="49"/>
      <c r="D19" s="49"/>
      <c r="E19" s="49"/>
      <c r="F19" s="49"/>
      <c r="G19" s="49"/>
      <c r="H19" s="49"/>
      <c r="I19" s="49"/>
      <c r="J19" s="49"/>
      <c r="K19" s="49"/>
      <c r="L19" s="49"/>
      <c r="M19" s="49"/>
    </row>
    <row r="20" spans="1:16" x14ac:dyDescent="0.2">
      <c r="A20" s="40" t="s">
        <v>155</v>
      </c>
      <c r="B20" s="47" t="s">
        <v>163</v>
      </c>
      <c r="C20" s="47"/>
      <c r="D20" s="47"/>
      <c r="E20" s="47"/>
      <c r="F20" s="47"/>
      <c r="G20" s="47"/>
      <c r="H20" s="47"/>
      <c r="I20" s="47"/>
      <c r="J20" s="47"/>
      <c r="K20" s="47"/>
      <c r="L20" s="47"/>
      <c r="M20" s="47"/>
    </row>
    <row r="21" spans="1:16" x14ac:dyDescent="0.2">
      <c r="A21" s="40" t="s">
        <v>476</v>
      </c>
      <c r="B21" s="47" t="s">
        <v>81</v>
      </c>
      <c r="C21" s="47"/>
      <c r="D21" s="47"/>
      <c r="E21" s="47"/>
      <c r="F21" s="47"/>
      <c r="G21" s="47"/>
      <c r="H21" s="47"/>
      <c r="I21" s="47"/>
      <c r="J21" s="47"/>
      <c r="K21" s="47"/>
      <c r="L21" s="47"/>
      <c r="M21" s="47"/>
    </row>
    <row r="23" spans="1:16" x14ac:dyDescent="0.2">
      <c r="A23" s="23" t="str">
        <f>HYPERLINK("#'Factor List'!A1", "Back to Factor List")</f>
        <v>Back to Factor List</v>
      </c>
      <c r="B23" s="23" t="str">
        <f>HYPERLINK("#'Assumptions'!A1", "Assumptions")</f>
        <v>Assumptions</v>
      </c>
    </row>
    <row r="26" spans="1:16" s="63" customFormat="1" x14ac:dyDescent="0.2">
      <c r="A26" s="62" t="s">
        <v>503</v>
      </c>
      <c r="B26" s="62">
        <v>0</v>
      </c>
      <c r="C26" s="62">
        <v>1</v>
      </c>
      <c r="D26" s="62">
        <v>2</v>
      </c>
      <c r="E26" s="62">
        <v>3</v>
      </c>
      <c r="F26" s="62">
        <v>4</v>
      </c>
      <c r="G26" s="62">
        <v>5</v>
      </c>
      <c r="H26" s="62">
        <v>6</v>
      </c>
      <c r="I26" s="62">
        <v>7</v>
      </c>
      <c r="J26" s="62">
        <v>8</v>
      </c>
      <c r="K26" s="62">
        <v>9</v>
      </c>
      <c r="L26" s="62">
        <v>10</v>
      </c>
      <c r="M26" s="62">
        <v>11</v>
      </c>
      <c r="N26" s="62">
        <v>12</v>
      </c>
      <c r="O26" s="62">
        <v>13</v>
      </c>
      <c r="P26" s="62">
        <v>14</v>
      </c>
    </row>
    <row r="27" spans="1:16" x14ac:dyDescent="0.2">
      <c r="A27" s="42">
        <v>0</v>
      </c>
      <c r="B27" s="45">
        <v>1</v>
      </c>
      <c r="C27" s="45">
        <v>0.94399999999999995</v>
      </c>
      <c r="D27" s="45">
        <v>0.89300000000000002</v>
      </c>
      <c r="E27" s="45">
        <v>0.84699999999999998</v>
      </c>
      <c r="F27" s="45">
        <v>0.80400000000000005</v>
      </c>
      <c r="G27" s="45">
        <v>0.76500000000000001</v>
      </c>
      <c r="H27" s="45">
        <v>0.72899999999999998</v>
      </c>
      <c r="I27" s="45">
        <v>0.69599999999999995</v>
      </c>
      <c r="J27" s="45">
        <v>0.66600000000000004</v>
      </c>
      <c r="K27" s="45">
        <v>0.63700000000000001</v>
      </c>
      <c r="L27" s="45">
        <v>0.61099999999999999</v>
      </c>
      <c r="M27" s="45">
        <v>0.58599999999999997</v>
      </c>
      <c r="N27" s="45">
        <v>0.56299999999999994</v>
      </c>
      <c r="O27" s="45">
        <v>0.54200000000000004</v>
      </c>
      <c r="P27" s="45">
        <v>0.52200000000000002</v>
      </c>
    </row>
    <row r="28" spans="1:16" x14ac:dyDescent="0.2">
      <c r="A28" s="42">
        <v>1</v>
      </c>
      <c r="B28" s="45">
        <v>0.995</v>
      </c>
      <c r="C28" s="45">
        <v>0.94</v>
      </c>
      <c r="D28" s="45">
        <v>0.88900000000000001</v>
      </c>
      <c r="E28" s="45">
        <v>0.84299999999999997</v>
      </c>
      <c r="F28" s="45">
        <v>0.80100000000000005</v>
      </c>
      <c r="G28" s="45">
        <v>0.76200000000000001</v>
      </c>
      <c r="H28" s="45">
        <v>0.72699999999999998</v>
      </c>
      <c r="I28" s="45">
        <v>0.69399999999999995</v>
      </c>
      <c r="J28" s="45">
        <v>0.66300000000000003</v>
      </c>
      <c r="K28" s="45">
        <v>0.63500000000000001</v>
      </c>
      <c r="L28" s="45">
        <v>0.60899999999999999</v>
      </c>
      <c r="M28" s="45">
        <v>0.58399999999999996</v>
      </c>
      <c r="N28" s="45">
        <v>0.56100000000000005</v>
      </c>
      <c r="O28" s="45">
        <v>0.54</v>
      </c>
      <c r="P28" s="45"/>
    </row>
    <row r="29" spans="1:16" x14ac:dyDescent="0.2">
      <c r="A29" s="42">
        <v>2</v>
      </c>
      <c r="B29" s="45">
        <v>0.99099999999999999</v>
      </c>
      <c r="C29" s="45">
        <v>0.93500000000000005</v>
      </c>
      <c r="D29" s="45">
        <v>0.88500000000000001</v>
      </c>
      <c r="E29" s="45">
        <v>0.83899999999999997</v>
      </c>
      <c r="F29" s="45">
        <v>0.79800000000000004</v>
      </c>
      <c r="G29" s="45">
        <v>0.75900000000000001</v>
      </c>
      <c r="H29" s="45">
        <v>0.72399999999999998</v>
      </c>
      <c r="I29" s="45">
        <v>0.69099999999999995</v>
      </c>
      <c r="J29" s="45">
        <v>0.66100000000000003</v>
      </c>
      <c r="K29" s="45">
        <v>0.63300000000000001</v>
      </c>
      <c r="L29" s="45">
        <v>0.60699999999999998</v>
      </c>
      <c r="M29" s="45">
        <v>0.58199999999999996</v>
      </c>
      <c r="N29" s="45">
        <v>0.56000000000000005</v>
      </c>
      <c r="O29" s="45">
        <v>0.53900000000000003</v>
      </c>
      <c r="P29" s="45"/>
    </row>
    <row r="30" spans="1:16" x14ac:dyDescent="0.2">
      <c r="A30" s="42">
        <v>3</v>
      </c>
      <c r="B30" s="45">
        <v>0.98599999999999999</v>
      </c>
      <c r="C30" s="45">
        <v>0.93100000000000005</v>
      </c>
      <c r="D30" s="45">
        <v>0.88100000000000001</v>
      </c>
      <c r="E30" s="45">
        <v>0.83599999999999997</v>
      </c>
      <c r="F30" s="45">
        <v>0.79400000000000004</v>
      </c>
      <c r="G30" s="45">
        <v>0.75600000000000001</v>
      </c>
      <c r="H30" s="45">
        <v>0.72099999999999997</v>
      </c>
      <c r="I30" s="45">
        <v>0.68899999999999995</v>
      </c>
      <c r="J30" s="45">
        <v>0.65800000000000003</v>
      </c>
      <c r="K30" s="45">
        <v>0.63100000000000001</v>
      </c>
      <c r="L30" s="45">
        <v>0.60499999999999998</v>
      </c>
      <c r="M30" s="45">
        <v>0.57999999999999996</v>
      </c>
      <c r="N30" s="45">
        <v>0.55800000000000005</v>
      </c>
      <c r="O30" s="45">
        <v>0.53700000000000003</v>
      </c>
      <c r="P30" s="45"/>
    </row>
    <row r="31" spans="1:16" x14ac:dyDescent="0.2">
      <c r="A31" s="42">
        <v>4</v>
      </c>
      <c r="B31" s="45">
        <v>0.98099999999999998</v>
      </c>
      <c r="C31" s="45">
        <v>0.92700000000000005</v>
      </c>
      <c r="D31" s="45">
        <v>0.878</v>
      </c>
      <c r="E31" s="45">
        <v>0.83199999999999996</v>
      </c>
      <c r="F31" s="45">
        <v>0.79100000000000004</v>
      </c>
      <c r="G31" s="45">
        <v>0.753</v>
      </c>
      <c r="H31" s="45">
        <v>0.71799999999999997</v>
      </c>
      <c r="I31" s="45">
        <v>0.68600000000000005</v>
      </c>
      <c r="J31" s="45">
        <v>0.65600000000000003</v>
      </c>
      <c r="K31" s="45">
        <v>0.628</v>
      </c>
      <c r="L31" s="45">
        <v>0.60299999999999998</v>
      </c>
      <c r="M31" s="45">
        <v>0.57799999999999996</v>
      </c>
      <c r="N31" s="45">
        <v>0.55600000000000005</v>
      </c>
      <c r="O31" s="45">
        <v>0.53500000000000003</v>
      </c>
      <c r="P31" s="45"/>
    </row>
    <row r="32" spans="1:16" x14ac:dyDescent="0.2">
      <c r="A32" s="42">
        <v>5</v>
      </c>
      <c r="B32" s="45">
        <v>0.97699999999999998</v>
      </c>
      <c r="C32" s="45">
        <v>0.92300000000000004</v>
      </c>
      <c r="D32" s="45">
        <v>0.874</v>
      </c>
      <c r="E32" s="45">
        <v>0.82899999999999996</v>
      </c>
      <c r="F32" s="45">
        <v>0.78800000000000003</v>
      </c>
      <c r="G32" s="45">
        <v>0.75</v>
      </c>
      <c r="H32" s="45">
        <v>0.71499999999999997</v>
      </c>
      <c r="I32" s="45">
        <v>0.68300000000000005</v>
      </c>
      <c r="J32" s="45">
        <v>0.65400000000000003</v>
      </c>
      <c r="K32" s="45">
        <v>0.626</v>
      </c>
      <c r="L32" s="45">
        <v>0.6</v>
      </c>
      <c r="M32" s="45">
        <v>0.57699999999999996</v>
      </c>
      <c r="N32" s="45">
        <v>0.55400000000000005</v>
      </c>
      <c r="O32" s="45">
        <v>0.53400000000000003</v>
      </c>
      <c r="P32" s="45"/>
    </row>
    <row r="33" spans="1:16" x14ac:dyDescent="0.2">
      <c r="A33" s="42">
        <v>6</v>
      </c>
      <c r="B33" s="45">
        <v>0.97199999999999998</v>
      </c>
      <c r="C33" s="45">
        <v>0.91800000000000004</v>
      </c>
      <c r="D33" s="45">
        <v>0.87</v>
      </c>
      <c r="E33" s="45">
        <v>0.82499999999999996</v>
      </c>
      <c r="F33" s="45">
        <v>0.78500000000000003</v>
      </c>
      <c r="G33" s="45">
        <v>0.747</v>
      </c>
      <c r="H33" s="45">
        <v>0.71299999999999997</v>
      </c>
      <c r="I33" s="45">
        <v>0.68100000000000005</v>
      </c>
      <c r="J33" s="45">
        <v>0.65100000000000002</v>
      </c>
      <c r="K33" s="45">
        <v>0.624</v>
      </c>
      <c r="L33" s="45">
        <v>0.59799999999999998</v>
      </c>
      <c r="M33" s="45">
        <v>0.57499999999999996</v>
      </c>
      <c r="N33" s="45">
        <v>0.55200000000000005</v>
      </c>
      <c r="O33" s="45">
        <v>0.53200000000000003</v>
      </c>
      <c r="P33" s="45"/>
    </row>
    <row r="34" spans="1:16" x14ac:dyDescent="0.2">
      <c r="A34" s="42">
        <v>7</v>
      </c>
      <c r="B34" s="45">
        <v>0.96699999999999997</v>
      </c>
      <c r="C34" s="45">
        <v>0.91400000000000003</v>
      </c>
      <c r="D34" s="45">
        <v>0.86599999999999999</v>
      </c>
      <c r="E34" s="45">
        <v>0.82199999999999995</v>
      </c>
      <c r="F34" s="45">
        <v>0.78100000000000003</v>
      </c>
      <c r="G34" s="45">
        <v>0.74399999999999999</v>
      </c>
      <c r="H34" s="45">
        <v>0.71</v>
      </c>
      <c r="I34" s="45">
        <v>0.67800000000000005</v>
      </c>
      <c r="J34" s="45">
        <v>0.64900000000000002</v>
      </c>
      <c r="K34" s="45">
        <v>0.622</v>
      </c>
      <c r="L34" s="45">
        <v>0.59599999999999997</v>
      </c>
      <c r="M34" s="45">
        <v>0.57299999999999995</v>
      </c>
      <c r="N34" s="45">
        <v>0.55100000000000005</v>
      </c>
      <c r="O34" s="45">
        <v>0.53</v>
      </c>
      <c r="P34" s="45"/>
    </row>
    <row r="35" spans="1:16" x14ac:dyDescent="0.2">
      <c r="A35" s="42">
        <v>8</v>
      </c>
      <c r="B35" s="45">
        <v>0.96299999999999997</v>
      </c>
      <c r="C35" s="45">
        <v>0.91</v>
      </c>
      <c r="D35" s="45">
        <v>0.86199999999999999</v>
      </c>
      <c r="E35" s="45">
        <v>0.81799999999999995</v>
      </c>
      <c r="F35" s="45">
        <v>0.77800000000000002</v>
      </c>
      <c r="G35" s="45">
        <v>0.74099999999999999</v>
      </c>
      <c r="H35" s="45">
        <v>0.70699999999999996</v>
      </c>
      <c r="I35" s="45">
        <v>0.67600000000000005</v>
      </c>
      <c r="J35" s="45">
        <v>0.64700000000000002</v>
      </c>
      <c r="K35" s="45">
        <v>0.62</v>
      </c>
      <c r="L35" s="45">
        <v>0.59399999999999997</v>
      </c>
      <c r="M35" s="45">
        <v>0.57099999999999995</v>
      </c>
      <c r="N35" s="45">
        <v>0.54900000000000004</v>
      </c>
      <c r="O35" s="45">
        <v>0.52900000000000003</v>
      </c>
      <c r="P35" s="45"/>
    </row>
    <row r="36" spans="1:16" x14ac:dyDescent="0.2">
      <c r="A36" s="42">
        <v>9</v>
      </c>
      <c r="B36" s="45">
        <v>0.95799999999999996</v>
      </c>
      <c r="C36" s="45">
        <v>0.90600000000000003</v>
      </c>
      <c r="D36" s="45">
        <v>0.85799999999999998</v>
      </c>
      <c r="E36" s="45">
        <v>0.81499999999999995</v>
      </c>
      <c r="F36" s="45">
        <v>0.77500000000000002</v>
      </c>
      <c r="G36" s="45">
        <v>0.73799999999999999</v>
      </c>
      <c r="H36" s="45">
        <v>0.70399999999999996</v>
      </c>
      <c r="I36" s="45">
        <v>0.67300000000000004</v>
      </c>
      <c r="J36" s="45">
        <v>0.64400000000000002</v>
      </c>
      <c r="K36" s="45">
        <v>0.61699999999999999</v>
      </c>
      <c r="L36" s="45">
        <v>0.59199999999999997</v>
      </c>
      <c r="M36" s="45">
        <v>0.56899999999999995</v>
      </c>
      <c r="N36" s="45">
        <v>0.54700000000000004</v>
      </c>
      <c r="O36" s="45">
        <v>0.52700000000000002</v>
      </c>
      <c r="P36" s="45"/>
    </row>
    <row r="37" spans="1:16" x14ac:dyDescent="0.2">
      <c r="A37" s="42">
        <v>10</v>
      </c>
      <c r="B37" s="45">
        <v>0.95299999999999996</v>
      </c>
      <c r="C37" s="45">
        <v>0.90100000000000002</v>
      </c>
      <c r="D37" s="45">
        <v>0.85399999999999998</v>
      </c>
      <c r="E37" s="45">
        <v>0.81100000000000005</v>
      </c>
      <c r="F37" s="45">
        <v>0.77200000000000002</v>
      </c>
      <c r="G37" s="45">
        <v>0.73499999999999999</v>
      </c>
      <c r="H37" s="45">
        <v>0.70199999999999996</v>
      </c>
      <c r="I37" s="45">
        <v>0.67100000000000004</v>
      </c>
      <c r="J37" s="45">
        <v>0.64200000000000002</v>
      </c>
      <c r="K37" s="45">
        <v>0.61499999999999999</v>
      </c>
      <c r="L37" s="45">
        <v>0.59</v>
      </c>
      <c r="M37" s="45">
        <v>0.56699999999999995</v>
      </c>
      <c r="N37" s="45">
        <v>0.54500000000000004</v>
      </c>
      <c r="O37" s="45">
        <v>0.52500000000000002</v>
      </c>
      <c r="P37" s="45"/>
    </row>
    <row r="38" spans="1:16" x14ac:dyDescent="0.2">
      <c r="A38" s="42">
        <v>11</v>
      </c>
      <c r="B38" s="45">
        <v>0.94899999999999995</v>
      </c>
      <c r="C38" s="45">
        <v>0.89700000000000002</v>
      </c>
      <c r="D38" s="45">
        <v>0.85</v>
      </c>
      <c r="E38" s="45">
        <v>0.80800000000000005</v>
      </c>
      <c r="F38" s="45">
        <v>0.76800000000000002</v>
      </c>
      <c r="G38" s="45">
        <v>0.73199999999999998</v>
      </c>
      <c r="H38" s="45">
        <v>0.69899999999999995</v>
      </c>
      <c r="I38" s="45">
        <v>0.66800000000000004</v>
      </c>
      <c r="J38" s="45">
        <v>0.64</v>
      </c>
      <c r="K38" s="45">
        <v>0.61299999999999999</v>
      </c>
      <c r="L38" s="45">
        <v>0.58799999999999997</v>
      </c>
      <c r="M38" s="45">
        <v>0.56499999999999995</v>
      </c>
      <c r="N38" s="45">
        <v>0.54400000000000004</v>
      </c>
      <c r="O38" s="45">
        <v>0.52400000000000002</v>
      </c>
      <c r="P38" s="45"/>
    </row>
  </sheetData>
  <sheetProtection algorithmName="SHA-512" hashValue="ReKYGL24Vsyueo6YTihjLxcFmQGd2nQFCXqUZWm2dla8/DENafyMkZfMUZC9aiYREnF6LMrRxmXrX9HHxMMkDA==" saltValue="cI01AIqwPtsW7JOSwz43PQ==" spinCount="100000" sheet="1" objects="1" scenarios="1"/>
  <conditionalFormatting sqref="A6:A21">
    <cfRule type="expression" dxfId="49" priority="1" stopIfTrue="1">
      <formula>MOD(ROW(),2)=0</formula>
    </cfRule>
    <cfRule type="expression" dxfId="48" priority="2" stopIfTrue="1">
      <formula>MOD(ROW(),2)&lt;&gt;0</formula>
    </cfRule>
  </conditionalFormatting>
  <conditionalFormatting sqref="B6:M21">
    <cfRule type="expression" dxfId="47" priority="3" stopIfTrue="1">
      <formula>MOD(ROW(),2)=0</formula>
    </cfRule>
    <cfRule type="expression" dxfId="46" priority="4" stopIfTrue="1">
      <formula>MOD(ROW(),2)&lt;&gt;0</formula>
    </cfRule>
  </conditionalFormatting>
  <conditionalFormatting sqref="A26:A38">
    <cfRule type="expression" dxfId="45" priority="5" stopIfTrue="1">
      <formula>MOD(ROW(),2)=0</formula>
    </cfRule>
    <cfRule type="expression" dxfId="44" priority="6" stopIfTrue="1">
      <formula>MOD(ROW(),2)&lt;&gt;0</formula>
    </cfRule>
  </conditionalFormatting>
  <conditionalFormatting sqref="B26:P38">
    <cfRule type="expression" dxfId="43" priority="7" stopIfTrue="1">
      <formula>MOD(ROW(),2)=0</formula>
    </cfRule>
    <cfRule type="expression" dxfId="42" priority="8" stopIfTrue="1">
      <formula>MOD(ROW(),2)&lt;&gt;0</formula>
    </cfRule>
  </conditionalFormatting>
  <pageMargins left="0.7" right="0.7" top="0.75" bottom="0.75" header="0.3" footer="0.3"/>
  <tableParts count="1">
    <tablePart r:id="rId1"/>
  </tablePart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ED76F-D4EB-4C1B-B39C-5433691C8DB0}">
  <sheetPr codeName="Sheet106"/>
  <dimension ref="A1:AX38"/>
  <sheetViews>
    <sheetView showGridLines="0" workbookViewId="0">
      <selection activeCell="A6" sqref="A6"/>
    </sheetView>
  </sheetViews>
  <sheetFormatPr defaultRowHeight="12.75" x14ac:dyDescent="0.2"/>
  <cols>
    <col min="1" max="1" width="31.5703125" customWidth="1"/>
    <col min="2" max="50" width="22.5703125" customWidth="1"/>
  </cols>
  <sheetData>
    <row r="1" spans="1:13" s="1" customFormat="1" ht="20.25" x14ac:dyDescent="0.3">
      <c r="A1" s="2" t="s">
        <v>0</v>
      </c>
    </row>
    <row r="2" spans="1:13" s="1" customFormat="1" ht="15.75" x14ac:dyDescent="0.25">
      <c r="A2" s="30" t="s">
        <v>1</v>
      </c>
      <c r="B2" s="3" t="str">
        <f>wb_title</f>
        <v>Police_NI - Consolidated Factor Spreadsheet</v>
      </c>
    </row>
    <row r="3" spans="1:13" s="1" customFormat="1" ht="15.75" x14ac:dyDescent="0.25">
      <c r="A3" s="30" t="s">
        <v>2</v>
      </c>
      <c r="B3" s="3" t="str">
        <f>TABLE_FACTOR_TYPE_1 &amp; " - x-" &amp; TABLE_SERIES_NUMBER_1</f>
        <v>Scheme Pays AA - x-626</v>
      </c>
    </row>
    <row r="6" spans="1:13" x14ac:dyDescent="0.2">
      <c r="A6" s="40" t="s">
        <v>470</v>
      </c>
      <c r="B6" s="47" t="s">
        <v>471</v>
      </c>
      <c r="C6" s="47"/>
      <c r="D6" s="47"/>
      <c r="E6" s="47"/>
      <c r="F6" s="47"/>
      <c r="G6" s="47"/>
      <c r="H6" s="47"/>
      <c r="I6" s="47"/>
      <c r="J6" s="47"/>
      <c r="K6" s="47"/>
      <c r="L6" s="47"/>
      <c r="M6" s="47"/>
    </row>
    <row r="7" spans="1:13" x14ac:dyDescent="0.2">
      <c r="A7" s="40" t="s">
        <v>472</v>
      </c>
      <c r="B7" s="47" t="s">
        <v>31</v>
      </c>
      <c r="C7" s="47"/>
      <c r="D7" s="47"/>
      <c r="E7" s="47"/>
      <c r="F7" s="47"/>
      <c r="G7" s="47"/>
      <c r="H7" s="47"/>
      <c r="I7" s="47"/>
      <c r="J7" s="47"/>
      <c r="K7" s="47"/>
      <c r="L7" s="47"/>
      <c r="M7" s="47"/>
    </row>
    <row r="8" spans="1:13" x14ac:dyDescent="0.2">
      <c r="A8" s="40" t="s">
        <v>144</v>
      </c>
      <c r="B8" s="47">
        <v>2015</v>
      </c>
      <c r="C8" s="47"/>
      <c r="D8" s="47"/>
      <c r="E8" s="47"/>
      <c r="F8" s="47"/>
      <c r="G8" s="47"/>
      <c r="H8" s="47"/>
      <c r="I8" s="47"/>
      <c r="J8" s="47"/>
      <c r="K8" s="47"/>
      <c r="L8" s="47"/>
      <c r="M8" s="47"/>
    </row>
    <row r="9" spans="1:13" x14ac:dyDescent="0.2">
      <c r="A9" s="40" t="s">
        <v>145</v>
      </c>
      <c r="B9" s="47" t="s">
        <v>429</v>
      </c>
      <c r="C9" s="47"/>
      <c r="D9" s="47"/>
      <c r="E9" s="47"/>
      <c r="F9" s="47"/>
      <c r="G9" s="47"/>
      <c r="H9" s="47"/>
      <c r="I9" s="47"/>
      <c r="J9" s="47"/>
      <c r="K9" s="47"/>
      <c r="L9" s="47"/>
      <c r="M9" s="47"/>
    </row>
    <row r="10" spans="1:13" x14ac:dyDescent="0.2">
      <c r="A10" s="40" t="s">
        <v>6</v>
      </c>
      <c r="B10" s="47" t="s">
        <v>458</v>
      </c>
      <c r="C10" s="47"/>
      <c r="D10" s="47"/>
      <c r="E10" s="47"/>
      <c r="F10" s="47"/>
      <c r="G10" s="47"/>
      <c r="H10" s="47"/>
      <c r="I10" s="47"/>
      <c r="J10" s="47"/>
      <c r="K10" s="47"/>
      <c r="L10" s="47"/>
      <c r="M10" s="47"/>
    </row>
    <row r="11" spans="1:13" x14ac:dyDescent="0.2">
      <c r="A11" s="40" t="s">
        <v>146</v>
      </c>
      <c r="B11" s="47" t="s">
        <v>165</v>
      </c>
      <c r="C11" s="47"/>
      <c r="D11" s="47"/>
      <c r="E11" s="47"/>
      <c r="F11" s="47"/>
      <c r="G11" s="47"/>
      <c r="H11" s="47"/>
      <c r="I11" s="47"/>
      <c r="J11" s="47"/>
      <c r="K11" s="47"/>
      <c r="L11" s="47"/>
      <c r="M11" s="47"/>
    </row>
    <row r="12" spans="1:13" x14ac:dyDescent="0.2">
      <c r="A12" s="40" t="s">
        <v>147</v>
      </c>
      <c r="B12" s="47" t="s">
        <v>330</v>
      </c>
      <c r="C12" s="47"/>
      <c r="D12" s="47"/>
      <c r="E12" s="47"/>
      <c r="F12" s="47"/>
      <c r="G12" s="47"/>
      <c r="H12" s="47"/>
      <c r="I12" s="47"/>
      <c r="J12" s="47"/>
      <c r="K12" s="47"/>
      <c r="L12" s="47"/>
      <c r="M12" s="47"/>
    </row>
    <row r="13" spans="1:13" x14ac:dyDescent="0.2">
      <c r="A13" s="40" t="s">
        <v>473</v>
      </c>
      <c r="B13" s="47">
        <v>0</v>
      </c>
      <c r="C13" s="47"/>
      <c r="D13" s="47"/>
      <c r="E13" s="47"/>
      <c r="F13" s="47"/>
      <c r="G13" s="47"/>
      <c r="H13" s="47"/>
      <c r="I13" s="47"/>
      <c r="J13" s="47"/>
      <c r="K13" s="47"/>
      <c r="L13" s="47"/>
      <c r="M13" s="47"/>
    </row>
    <row r="14" spans="1:13" x14ac:dyDescent="0.2">
      <c r="A14" s="40" t="s">
        <v>149</v>
      </c>
      <c r="B14" s="47">
        <v>626</v>
      </c>
      <c r="C14" s="47"/>
      <c r="D14" s="47"/>
      <c r="E14" s="47"/>
      <c r="F14" s="47"/>
      <c r="G14" s="47"/>
      <c r="H14" s="47"/>
      <c r="I14" s="47"/>
      <c r="J14" s="47"/>
      <c r="K14" s="47"/>
      <c r="L14" s="47"/>
      <c r="M14" s="47"/>
    </row>
    <row r="15" spans="1:13" x14ac:dyDescent="0.2">
      <c r="A15" s="40" t="s">
        <v>474</v>
      </c>
      <c r="B15" s="47">
        <v>626</v>
      </c>
      <c r="C15" s="47"/>
      <c r="D15" s="47"/>
      <c r="E15" s="47"/>
      <c r="F15" s="47"/>
      <c r="G15" s="47"/>
      <c r="H15" s="47"/>
      <c r="I15" s="47"/>
      <c r="J15" s="47"/>
      <c r="K15" s="47"/>
      <c r="L15" s="47"/>
      <c r="M15" s="47"/>
    </row>
    <row r="16" spans="1:13" x14ac:dyDescent="0.2">
      <c r="A16" s="40" t="s">
        <v>151</v>
      </c>
      <c r="B16" s="47" t="s">
        <v>460</v>
      </c>
      <c r="C16" s="47"/>
      <c r="D16" s="47"/>
      <c r="E16" s="47"/>
      <c r="F16" s="47"/>
      <c r="G16" s="47"/>
      <c r="H16" s="47"/>
      <c r="I16" s="47"/>
      <c r="J16" s="47"/>
      <c r="K16" s="47"/>
      <c r="L16" s="47"/>
      <c r="M16" s="47"/>
    </row>
    <row r="17" spans="1:50" x14ac:dyDescent="0.2">
      <c r="A17" s="41" t="s">
        <v>475</v>
      </c>
      <c r="B17" s="47"/>
      <c r="C17" s="47"/>
      <c r="D17" s="47"/>
      <c r="E17" s="47"/>
      <c r="F17" s="47"/>
      <c r="G17" s="47"/>
      <c r="H17" s="47"/>
      <c r="I17" s="47"/>
      <c r="J17" s="47"/>
      <c r="K17" s="47"/>
      <c r="L17" s="47"/>
      <c r="M17" s="47"/>
    </row>
    <row r="18" spans="1:50" x14ac:dyDescent="0.2">
      <c r="A18" s="40" t="s">
        <v>153</v>
      </c>
      <c r="B18" s="49">
        <v>45135</v>
      </c>
      <c r="C18" s="49"/>
      <c r="D18" s="49"/>
      <c r="E18" s="49"/>
      <c r="F18" s="49"/>
      <c r="G18" s="49"/>
      <c r="H18" s="49"/>
      <c r="I18" s="49"/>
      <c r="J18" s="49"/>
      <c r="K18" s="49"/>
      <c r="L18" s="49"/>
      <c r="M18" s="49"/>
    </row>
    <row r="19" spans="1:50" x14ac:dyDescent="0.2">
      <c r="A19" s="40" t="s">
        <v>154</v>
      </c>
      <c r="B19" s="49">
        <v>45135</v>
      </c>
      <c r="C19" s="49"/>
      <c r="D19" s="49"/>
      <c r="E19" s="49"/>
      <c r="F19" s="49"/>
      <c r="G19" s="49"/>
      <c r="H19" s="49"/>
      <c r="I19" s="49"/>
      <c r="J19" s="49"/>
      <c r="K19" s="49"/>
      <c r="L19" s="49"/>
      <c r="M19" s="49"/>
    </row>
    <row r="20" spans="1:50" x14ac:dyDescent="0.2">
      <c r="A20" s="40" t="s">
        <v>155</v>
      </c>
      <c r="B20" s="47" t="s">
        <v>163</v>
      </c>
      <c r="C20" s="47"/>
      <c r="D20" s="47"/>
      <c r="E20" s="47"/>
      <c r="F20" s="47"/>
      <c r="G20" s="47"/>
      <c r="H20" s="47"/>
      <c r="I20" s="47"/>
      <c r="J20" s="47"/>
      <c r="K20" s="47"/>
      <c r="L20" s="47"/>
      <c r="M20" s="47"/>
    </row>
    <row r="21" spans="1:50" x14ac:dyDescent="0.2">
      <c r="A21" s="40" t="s">
        <v>476</v>
      </c>
      <c r="B21" s="47" t="s">
        <v>81</v>
      </c>
      <c r="C21" s="47"/>
      <c r="D21" s="47"/>
      <c r="E21" s="47"/>
      <c r="F21" s="47"/>
      <c r="G21" s="47"/>
      <c r="H21" s="47"/>
      <c r="I21" s="47"/>
      <c r="J21" s="47"/>
      <c r="K21" s="47"/>
      <c r="L21" s="47"/>
      <c r="M21" s="47"/>
    </row>
    <row r="23" spans="1:50" x14ac:dyDescent="0.2">
      <c r="A23" s="23" t="str">
        <f>HYPERLINK("#'Factor List'!A1", "Back to Factor List")</f>
        <v>Back to Factor List</v>
      </c>
      <c r="B23" s="23" t="str">
        <f>HYPERLINK("#'Assumptions'!A1", "Assumptions")</f>
        <v>Assumptions</v>
      </c>
    </row>
    <row r="26" spans="1:50" s="63" customFormat="1" x14ac:dyDescent="0.2">
      <c r="A26" s="62" t="s">
        <v>503</v>
      </c>
      <c r="B26" s="62">
        <v>0</v>
      </c>
      <c r="C26" s="62">
        <v>1</v>
      </c>
      <c r="D26" s="62">
        <v>2</v>
      </c>
      <c r="E26" s="62">
        <v>3</v>
      </c>
      <c r="F26" s="62">
        <v>4</v>
      </c>
      <c r="G26" s="62">
        <v>5</v>
      </c>
      <c r="H26" s="62">
        <v>6</v>
      </c>
      <c r="I26" s="62">
        <v>7</v>
      </c>
      <c r="J26" s="62">
        <v>8</v>
      </c>
      <c r="K26" s="62">
        <v>9</v>
      </c>
      <c r="L26" s="62">
        <v>10</v>
      </c>
      <c r="M26" s="62">
        <v>11</v>
      </c>
      <c r="N26" s="62">
        <v>12</v>
      </c>
      <c r="O26" s="62">
        <v>13</v>
      </c>
      <c r="P26" s="62">
        <v>14</v>
      </c>
      <c r="Q26" s="62">
        <v>15</v>
      </c>
      <c r="R26" s="62">
        <v>16</v>
      </c>
      <c r="S26" s="62">
        <v>17</v>
      </c>
      <c r="T26" s="62">
        <v>18</v>
      </c>
      <c r="U26" s="62">
        <v>19</v>
      </c>
      <c r="V26" s="62">
        <v>20</v>
      </c>
      <c r="W26" s="62">
        <v>21</v>
      </c>
      <c r="X26" s="62">
        <v>22</v>
      </c>
      <c r="Y26" s="62">
        <v>23</v>
      </c>
      <c r="Z26" s="62">
        <v>24</v>
      </c>
      <c r="AA26" s="62">
        <v>25</v>
      </c>
      <c r="AB26" s="62">
        <v>26</v>
      </c>
      <c r="AC26" s="62">
        <v>27</v>
      </c>
      <c r="AD26" s="62">
        <v>28</v>
      </c>
      <c r="AE26" s="62">
        <v>29</v>
      </c>
      <c r="AF26" s="62">
        <v>30</v>
      </c>
      <c r="AG26" s="62">
        <v>31</v>
      </c>
      <c r="AH26" s="62">
        <v>32</v>
      </c>
      <c r="AI26" s="62">
        <v>33</v>
      </c>
      <c r="AJ26" s="62">
        <v>34</v>
      </c>
      <c r="AK26" s="62">
        <v>35</v>
      </c>
      <c r="AL26" s="62">
        <v>36</v>
      </c>
      <c r="AM26" s="62">
        <v>37</v>
      </c>
      <c r="AN26" s="62">
        <v>38</v>
      </c>
      <c r="AO26" s="62">
        <v>39</v>
      </c>
      <c r="AP26" s="62">
        <v>40</v>
      </c>
      <c r="AQ26" s="62">
        <v>41</v>
      </c>
      <c r="AR26" s="62">
        <v>42</v>
      </c>
      <c r="AS26" s="62">
        <v>43</v>
      </c>
      <c r="AT26" s="62">
        <v>44</v>
      </c>
      <c r="AU26" s="62">
        <v>45</v>
      </c>
      <c r="AV26" s="62">
        <v>46</v>
      </c>
      <c r="AW26" s="62">
        <v>47</v>
      </c>
      <c r="AX26" s="62">
        <v>48</v>
      </c>
    </row>
    <row r="27" spans="1:50" x14ac:dyDescent="0.2">
      <c r="A27" s="42">
        <v>0</v>
      </c>
      <c r="B27" s="45">
        <v>1</v>
      </c>
      <c r="C27" s="45">
        <v>0.93899999999999995</v>
      </c>
      <c r="D27" s="45">
        <v>0.88400000000000001</v>
      </c>
      <c r="E27" s="45">
        <v>0.83399999999999996</v>
      </c>
      <c r="F27" s="45">
        <v>0.78900000000000003</v>
      </c>
      <c r="G27" s="45">
        <v>0.747</v>
      </c>
      <c r="H27" s="45">
        <v>0.71</v>
      </c>
      <c r="I27" s="45">
        <v>0.67500000000000004</v>
      </c>
      <c r="J27" s="45">
        <v>0.64300000000000002</v>
      </c>
      <c r="K27" s="45">
        <v>0.61399999999999999</v>
      </c>
      <c r="L27" s="45">
        <v>0.58699999999999997</v>
      </c>
      <c r="M27" s="45">
        <v>0.56200000000000006</v>
      </c>
      <c r="N27" s="45">
        <v>0.53900000000000003</v>
      </c>
      <c r="O27" s="45">
        <v>0.51700000000000002</v>
      </c>
      <c r="P27" s="45">
        <v>0.497</v>
      </c>
      <c r="Q27" s="45">
        <v>0.47899999999999998</v>
      </c>
      <c r="R27" s="45">
        <v>0.46200000000000002</v>
      </c>
      <c r="S27" s="45">
        <v>0.44700000000000001</v>
      </c>
      <c r="T27" s="45">
        <v>0.432</v>
      </c>
      <c r="U27" s="45">
        <v>0.41899999999999998</v>
      </c>
      <c r="V27" s="45">
        <v>0.40600000000000003</v>
      </c>
      <c r="W27" s="45">
        <v>0.39500000000000002</v>
      </c>
      <c r="X27" s="45">
        <v>0.38400000000000001</v>
      </c>
      <c r="Y27" s="45">
        <v>0.373</v>
      </c>
      <c r="Z27" s="45">
        <v>0.36399999999999999</v>
      </c>
      <c r="AA27" s="45">
        <v>0.35499999999999998</v>
      </c>
      <c r="AB27" s="45">
        <v>0.34599999999999997</v>
      </c>
      <c r="AC27" s="45">
        <v>0.33800000000000002</v>
      </c>
      <c r="AD27" s="45">
        <v>0.33</v>
      </c>
      <c r="AE27" s="45">
        <v>0.32300000000000001</v>
      </c>
      <c r="AF27" s="45">
        <v>0.316</v>
      </c>
      <c r="AG27" s="45">
        <v>0.309</v>
      </c>
      <c r="AH27" s="45">
        <v>0.30199999999999999</v>
      </c>
      <c r="AI27" s="45">
        <v>0.29599999999999999</v>
      </c>
      <c r="AJ27" s="45">
        <v>0.28999999999999998</v>
      </c>
      <c r="AK27" s="45">
        <v>0.28499999999999998</v>
      </c>
      <c r="AL27" s="45">
        <v>0.27900000000000003</v>
      </c>
      <c r="AM27" s="45">
        <v>0.27400000000000002</v>
      </c>
      <c r="AN27" s="45">
        <v>0.26900000000000002</v>
      </c>
      <c r="AO27" s="45">
        <v>0.26400000000000001</v>
      </c>
      <c r="AP27" s="45">
        <v>0.26</v>
      </c>
      <c r="AQ27" s="45">
        <v>0.255</v>
      </c>
      <c r="AR27" s="45">
        <v>0.251</v>
      </c>
      <c r="AS27" s="45">
        <v>0.247</v>
      </c>
      <c r="AT27" s="45">
        <v>0.24299999999999999</v>
      </c>
      <c r="AU27" s="45">
        <v>0.23899999999999999</v>
      </c>
      <c r="AV27" s="45">
        <v>0.23499999999999999</v>
      </c>
      <c r="AW27" s="45">
        <v>0.23200000000000001</v>
      </c>
      <c r="AX27" s="45">
        <v>0.22800000000000001</v>
      </c>
    </row>
    <row r="28" spans="1:50" x14ac:dyDescent="0.2">
      <c r="A28" s="42">
        <v>1</v>
      </c>
      <c r="B28" s="45">
        <v>0.995</v>
      </c>
      <c r="C28" s="45">
        <v>0.93400000000000005</v>
      </c>
      <c r="D28" s="45">
        <v>0.88</v>
      </c>
      <c r="E28" s="45">
        <v>0.83</v>
      </c>
      <c r="F28" s="45">
        <v>0.78500000000000003</v>
      </c>
      <c r="G28" s="45">
        <v>0.74399999999999999</v>
      </c>
      <c r="H28" s="45">
        <v>0.70699999999999996</v>
      </c>
      <c r="I28" s="45">
        <v>0.67300000000000004</v>
      </c>
      <c r="J28" s="45">
        <v>0.64100000000000001</v>
      </c>
      <c r="K28" s="45">
        <v>0.61199999999999999</v>
      </c>
      <c r="L28" s="45">
        <v>0.58499999999999996</v>
      </c>
      <c r="M28" s="45">
        <v>0.56000000000000005</v>
      </c>
      <c r="N28" s="45">
        <v>0.53700000000000003</v>
      </c>
      <c r="O28" s="45">
        <v>0.51500000000000001</v>
      </c>
      <c r="P28" s="45">
        <v>0.496</v>
      </c>
      <c r="Q28" s="45">
        <v>0.47799999999999998</v>
      </c>
      <c r="R28" s="45">
        <v>0.46100000000000002</v>
      </c>
      <c r="S28" s="45">
        <v>0.44600000000000001</v>
      </c>
      <c r="T28" s="45">
        <v>0.43099999999999999</v>
      </c>
      <c r="U28" s="45">
        <v>0.41799999999999998</v>
      </c>
      <c r="V28" s="45">
        <v>0.40600000000000003</v>
      </c>
      <c r="W28" s="45">
        <v>0.39400000000000002</v>
      </c>
      <c r="X28" s="45">
        <v>0.38300000000000001</v>
      </c>
      <c r="Y28" s="45">
        <v>0.373</v>
      </c>
      <c r="Z28" s="45">
        <v>0.36299999999999999</v>
      </c>
      <c r="AA28" s="45">
        <v>0.35399999999999998</v>
      </c>
      <c r="AB28" s="45">
        <v>0.34499999999999997</v>
      </c>
      <c r="AC28" s="45">
        <v>0.33700000000000002</v>
      </c>
      <c r="AD28" s="45">
        <v>0.32900000000000001</v>
      </c>
      <c r="AE28" s="45">
        <v>0.32200000000000001</v>
      </c>
      <c r="AF28" s="45">
        <v>0.315</v>
      </c>
      <c r="AG28" s="45">
        <v>0.308</v>
      </c>
      <c r="AH28" s="45">
        <v>0.30199999999999999</v>
      </c>
      <c r="AI28" s="45">
        <v>0.29599999999999999</v>
      </c>
      <c r="AJ28" s="45">
        <v>0.28999999999999998</v>
      </c>
      <c r="AK28" s="45">
        <v>0.28399999999999997</v>
      </c>
      <c r="AL28" s="45">
        <v>0.27900000000000003</v>
      </c>
      <c r="AM28" s="45">
        <v>0.27400000000000002</v>
      </c>
      <c r="AN28" s="45">
        <v>0.26900000000000002</v>
      </c>
      <c r="AO28" s="45">
        <v>0.26400000000000001</v>
      </c>
      <c r="AP28" s="45">
        <v>0.25900000000000001</v>
      </c>
      <c r="AQ28" s="45">
        <v>0.255</v>
      </c>
      <c r="AR28" s="45">
        <v>0.251</v>
      </c>
      <c r="AS28" s="45">
        <v>0.247</v>
      </c>
      <c r="AT28" s="45">
        <v>0.24299999999999999</v>
      </c>
      <c r="AU28" s="45">
        <v>0.23899999999999999</v>
      </c>
      <c r="AV28" s="45">
        <v>0.23499999999999999</v>
      </c>
      <c r="AW28" s="45">
        <v>0.23100000000000001</v>
      </c>
      <c r="AX28" s="45"/>
    </row>
    <row r="29" spans="1:50" x14ac:dyDescent="0.2">
      <c r="A29" s="42">
        <v>2</v>
      </c>
      <c r="B29" s="45">
        <v>0.99</v>
      </c>
      <c r="C29" s="45">
        <v>0.93</v>
      </c>
      <c r="D29" s="45">
        <v>0.875</v>
      </c>
      <c r="E29" s="45">
        <v>0.82599999999999996</v>
      </c>
      <c r="F29" s="45">
        <v>0.78200000000000003</v>
      </c>
      <c r="G29" s="45">
        <v>0.74099999999999999</v>
      </c>
      <c r="H29" s="45">
        <v>0.70399999999999996</v>
      </c>
      <c r="I29" s="45">
        <v>0.67</v>
      </c>
      <c r="J29" s="45">
        <v>0.63800000000000001</v>
      </c>
      <c r="K29" s="45">
        <v>0.61</v>
      </c>
      <c r="L29" s="45">
        <v>0.58299999999999996</v>
      </c>
      <c r="M29" s="45">
        <v>0.55800000000000005</v>
      </c>
      <c r="N29" s="45">
        <v>0.53500000000000003</v>
      </c>
      <c r="O29" s="45">
        <v>0.51400000000000001</v>
      </c>
      <c r="P29" s="45">
        <v>0.49399999999999999</v>
      </c>
      <c r="Q29" s="45">
        <v>0.47599999999999998</v>
      </c>
      <c r="R29" s="45">
        <v>0.46</v>
      </c>
      <c r="S29" s="45">
        <v>0.44400000000000001</v>
      </c>
      <c r="T29" s="45">
        <v>0.43</v>
      </c>
      <c r="U29" s="45">
        <v>0.41699999999999998</v>
      </c>
      <c r="V29" s="45">
        <v>0.40500000000000003</v>
      </c>
      <c r="W29" s="45">
        <v>0.39300000000000002</v>
      </c>
      <c r="X29" s="45">
        <v>0.38200000000000001</v>
      </c>
      <c r="Y29" s="45">
        <v>0.372</v>
      </c>
      <c r="Z29" s="45">
        <v>0.36199999999999999</v>
      </c>
      <c r="AA29" s="45">
        <v>0.35299999999999998</v>
      </c>
      <c r="AB29" s="45">
        <v>0.34499999999999997</v>
      </c>
      <c r="AC29" s="45">
        <v>0.33600000000000002</v>
      </c>
      <c r="AD29" s="45">
        <v>0.32900000000000001</v>
      </c>
      <c r="AE29" s="45">
        <v>0.32100000000000001</v>
      </c>
      <c r="AF29" s="45">
        <v>0.314</v>
      </c>
      <c r="AG29" s="45">
        <v>0.308</v>
      </c>
      <c r="AH29" s="45">
        <v>0.30099999999999999</v>
      </c>
      <c r="AI29" s="45">
        <v>0.29499999999999998</v>
      </c>
      <c r="AJ29" s="45">
        <v>0.28899999999999998</v>
      </c>
      <c r="AK29" s="45">
        <v>0.28399999999999997</v>
      </c>
      <c r="AL29" s="45">
        <v>0.27900000000000003</v>
      </c>
      <c r="AM29" s="45">
        <v>0.27300000000000002</v>
      </c>
      <c r="AN29" s="45">
        <v>0.26800000000000002</v>
      </c>
      <c r="AO29" s="45">
        <v>0.26400000000000001</v>
      </c>
      <c r="AP29" s="45">
        <v>0.25900000000000001</v>
      </c>
      <c r="AQ29" s="45">
        <v>0.255</v>
      </c>
      <c r="AR29" s="45">
        <v>0.25</v>
      </c>
      <c r="AS29" s="45">
        <v>0.246</v>
      </c>
      <c r="AT29" s="45">
        <v>0.24199999999999999</v>
      </c>
      <c r="AU29" s="45">
        <v>0.23799999999999999</v>
      </c>
      <c r="AV29" s="45">
        <v>0.23499999999999999</v>
      </c>
      <c r="AW29" s="45">
        <v>0.23100000000000001</v>
      </c>
      <c r="AX29" s="45"/>
    </row>
    <row r="30" spans="1:50" x14ac:dyDescent="0.2">
      <c r="A30" s="42">
        <v>3</v>
      </c>
      <c r="B30" s="45">
        <v>0.98499999999999999</v>
      </c>
      <c r="C30" s="45">
        <v>0.92500000000000004</v>
      </c>
      <c r="D30" s="45">
        <v>0.871</v>
      </c>
      <c r="E30" s="45">
        <v>0.82299999999999995</v>
      </c>
      <c r="F30" s="45">
        <v>0.77800000000000002</v>
      </c>
      <c r="G30" s="45">
        <v>0.73799999999999999</v>
      </c>
      <c r="H30" s="45">
        <v>0.70099999999999996</v>
      </c>
      <c r="I30" s="45">
        <v>0.66700000000000004</v>
      </c>
      <c r="J30" s="45">
        <v>0.63600000000000001</v>
      </c>
      <c r="K30" s="45">
        <v>0.60699999999999998</v>
      </c>
      <c r="L30" s="45">
        <v>0.58099999999999996</v>
      </c>
      <c r="M30" s="45">
        <v>0.55600000000000005</v>
      </c>
      <c r="N30" s="45">
        <v>0.53300000000000003</v>
      </c>
      <c r="O30" s="45">
        <v>0.51200000000000001</v>
      </c>
      <c r="P30" s="45">
        <v>0.49299999999999999</v>
      </c>
      <c r="Q30" s="45">
        <v>0.47499999999999998</v>
      </c>
      <c r="R30" s="45">
        <v>0.45800000000000002</v>
      </c>
      <c r="S30" s="45">
        <v>0.443</v>
      </c>
      <c r="T30" s="45">
        <v>0.42899999999999999</v>
      </c>
      <c r="U30" s="45">
        <v>0.41599999999999998</v>
      </c>
      <c r="V30" s="45">
        <v>0.40400000000000003</v>
      </c>
      <c r="W30" s="45">
        <v>0.39200000000000002</v>
      </c>
      <c r="X30" s="45">
        <v>0.38100000000000001</v>
      </c>
      <c r="Y30" s="45">
        <v>0.371</v>
      </c>
      <c r="Z30" s="45">
        <v>0.36099999999999999</v>
      </c>
      <c r="AA30" s="45">
        <v>0.35199999999999998</v>
      </c>
      <c r="AB30" s="45">
        <v>0.34399999999999997</v>
      </c>
      <c r="AC30" s="45">
        <v>0.33600000000000002</v>
      </c>
      <c r="AD30" s="45">
        <v>0.32800000000000001</v>
      </c>
      <c r="AE30" s="45">
        <v>0.32100000000000001</v>
      </c>
      <c r="AF30" s="45">
        <v>0.314</v>
      </c>
      <c r="AG30" s="45">
        <v>0.307</v>
      </c>
      <c r="AH30" s="45">
        <v>0.30099999999999999</v>
      </c>
      <c r="AI30" s="45">
        <v>0.29499999999999998</v>
      </c>
      <c r="AJ30" s="45">
        <v>0.28899999999999998</v>
      </c>
      <c r="AK30" s="45">
        <v>0.28299999999999997</v>
      </c>
      <c r="AL30" s="45">
        <v>0.27800000000000002</v>
      </c>
      <c r="AM30" s="45">
        <v>0.27300000000000002</v>
      </c>
      <c r="AN30" s="45">
        <v>0.26800000000000002</v>
      </c>
      <c r="AO30" s="45">
        <v>0.26300000000000001</v>
      </c>
      <c r="AP30" s="45">
        <v>0.25900000000000001</v>
      </c>
      <c r="AQ30" s="45">
        <v>0.254</v>
      </c>
      <c r="AR30" s="45">
        <v>0.25</v>
      </c>
      <c r="AS30" s="45">
        <v>0.246</v>
      </c>
      <c r="AT30" s="45">
        <v>0.24199999999999999</v>
      </c>
      <c r="AU30" s="45">
        <v>0.23799999999999999</v>
      </c>
      <c r="AV30" s="45">
        <v>0.23400000000000001</v>
      </c>
      <c r="AW30" s="45">
        <v>0.23100000000000001</v>
      </c>
      <c r="AX30" s="45"/>
    </row>
    <row r="31" spans="1:50" x14ac:dyDescent="0.2">
      <c r="A31" s="42">
        <v>4</v>
      </c>
      <c r="B31" s="45">
        <v>0.98</v>
      </c>
      <c r="C31" s="45">
        <v>0.92100000000000004</v>
      </c>
      <c r="D31" s="45">
        <v>0.86699999999999999</v>
      </c>
      <c r="E31" s="45">
        <v>0.81899999999999995</v>
      </c>
      <c r="F31" s="45">
        <v>0.77500000000000002</v>
      </c>
      <c r="G31" s="45">
        <v>0.73499999999999999</v>
      </c>
      <c r="H31" s="45">
        <v>0.69799999999999995</v>
      </c>
      <c r="I31" s="45">
        <v>0.66500000000000004</v>
      </c>
      <c r="J31" s="45">
        <v>0.63400000000000001</v>
      </c>
      <c r="K31" s="45">
        <v>0.60499999999999998</v>
      </c>
      <c r="L31" s="45">
        <v>0.57899999999999996</v>
      </c>
      <c r="M31" s="45">
        <v>0.55400000000000005</v>
      </c>
      <c r="N31" s="45">
        <v>0.53100000000000003</v>
      </c>
      <c r="O31" s="45">
        <v>0.51</v>
      </c>
      <c r="P31" s="45">
        <v>0.49099999999999999</v>
      </c>
      <c r="Q31" s="45">
        <v>0.47299999999999998</v>
      </c>
      <c r="R31" s="45">
        <v>0.45700000000000002</v>
      </c>
      <c r="S31" s="45">
        <v>0.442</v>
      </c>
      <c r="T31" s="45">
        <v>0.42799999999999999</v>
      </c>
      <c r="U31" s="45">
        <v>0.41499999999999998</v>
      </c>
      <c r="V31" s="45">
        <v>0.40300000000000002</v>
      </c>
      <c r="W31" s="45">
        <v>0.39100000000000001</v>
      </c>
      <c r="X31" s="45">
        <v>0.38</v>
      </c>
      <c r="Y31" s="45">
        <v>0.37</v>
      </c>
      <c r="Z31" s="45">
        <v>0.36099999999999999</v>
      </c>
      <c r="AA31" s="45">
        <v>0.35199999999999998</v>
      </c>
      <c r="AB31" s="45">
        <v>0.34300000000000003</v>
      </c>
      <c r="AC31" s="45">
        <v>0.33500000000000002</v>
      </c>
      <c r="AD31" s="45">
        <v>0.32700000000000001</v>
      </c>
      <c r="AE31" s="45">
        <v>0.32</v>
      </c>
      <c r="AF31" s="45">
        <v>0.313</v>
      </c>
      <c r="AG31" s="45">
        <v>0.307</v>
      </c>
      <c r="AH31" s="45">
        <v>0.3</v>
      </c>
      <c r="AI31" s="45">
        <v>0.29399999999999998</v>
      </c>
      <c r="AJ31" s="45">
        <v>0.28899999999999998</v>
      </c>
      <c r="AK31" s="45">
        <v>0.28299999999999997</v>
      </c>
      <c r="AL31" s="45">
        <v>0.27800000000000002</v>
      </c>
      <c r="AM31" s="45">
        <v>0.27300000000000002</v>
      </c>
      <c r="AN31" s="45">
        <v>0.26800000000000002</v>
      </c>
      <c r="AO31" s="45">
        <v>0.26300000000000001</v>
      </c>
      <c r="AP31" s="45">
        <v>0.25800000000000001</v>
      </c>
      <c r="AQ31" s="45">
        <v>0.254</v>
      </c>
      <c r="AR31" s="45">
        <v>0.25</v>
      </c>
      <c r="AS31" s="45">
        <v>0.246</v>
      </c>
      <c r="AT31" s="45">
        <v>0.24199999999999999</v>
      </c>
      <c r="AU31" s="45">
        <v>0.23799999999999999</v>
      </c>
      <c r="AV31" s="45">
        <v>0.23400000000000001</v>
      </c>
      <c r="AW31" s="45">
        <v>0.23</v>
      </c>
      <c r="AX31" s="45"/>
    </row>
    <row r="32" spans="1:50" x14ac:dyDescent="0.2">
      <c r="A32" s="42">
        <v>5</v>
      </c>
      <c r="B32" s="45">
        <v>0.97499999999999998</v>
      </c>
      <c r="C32" s="45">
        <v>0.91600000000000004</v>
      </c>
      <c r="D32" s="45">
        <v>0.86299999999999999</v>
      </c>
      <c r="E32" s="45">
        <v>0.81499999999999995</v>
      </c>
      <c r="F32" s="45">
        <v>0.77100000000000002</v>
      </c>
      <c r="G32" s="45">
        <v>0.73199999999999998</v>
      </c>
      <c r="H32" s="45">
        <v>0.69499999999999995</v>
      </c>
      <c r="I32" s="45">
        <v>0.66200000000000003</v>
      </c>
      <c r="J32" s="45">
        <v>0.63100000000000001</v>
      </c>
      <c r="K32" s="45">
        <v>0.60299999999999998</v>
      </c>
      <c r="L32" s="45">
        <v>0.57599999999999996</v>
      </c>
      <c r="M32" s="45">
        <v>0.55200000000000005</v>
      </c>
      <c r="N32" s="45">
        <v>0.53</v>
      </c>
      <c r="O32" s="45">
        <v>0.50900000000000001</v>
      </c>
      <c r="P32" s="45">
        <v>0.49</v>
      </c>
      <c r="Q32" s="45">
        <v>0.47199999999999998</v>
      </c>
      <c r="R32" s="45">
        <v>0.45600000000000002</v>
      </c>
      <c r="S32" s="45">
        <v>0.441</v>
      </c>
      <c r="T32" s="45">
        <v>0.42699999999999999</v>
      </c>
      <c r="U32" s="45">
        <v>0.41399999999999998</v>
      </c>
      <c r="V32" s="45">
        <v>0.40200000000000002</v>
      </c>
      <c r="W32" s="45">
        <v>0.39</v>
      </c>
      <c r="X32" s="45">
        <v>0.38</v>
      </c>
      <c r="Y32" s="45">
        <v>0.36899999999999999</v>
      </c>
      <c r="Z32" s="45">
        <v>0.36</v>
      </c>
      <c r="AA32" s="45">
        <v>0.35099999999999998</v>
      </c>
      <c r="AB32" s="45">
        <v>0.34300000000000003</v>
      </c>
      <c r="AC32" s="45">
        <v>0.33400000000000002</v>
      </c>
      <c r="AD32" s="45">
        <v>0.32700000000000001</v>
      </c>
      <c r="AE32" s="45">
        <v>0.32</v>
      </c>
      <c r="AF32" s="45">
        <v>0.313</v>
      </c>
      <c r="AG32" s="45">
        <v>0.30599999999999999</v>
      </c>
      <c r="AH32" s="45">
        <v>0.3</v>
      </c>
      <c r="AI32" s="45">
        <v>0.29399999999999998</v>
      </c>
      <c r="AJ32" s="45">
        <v>0.28799999999999998</v>
      </c>
      <c r="AK32" s="45">
        <v>0.28299999999999997</v>
      </c>
      <c r="AL32" s="45">
        <v>0.27700000000000002</v>
      </c>
      <c r="AM32" s="45">
        <v>0.27200000000000002</v>
      </c>
      <c r="AN32" s="45">
        <v>0.26700000000000002</v>
      </c>
      <c r="AO32" s="45">
        <v>0.26300000000000001</v>
      </c>
      <c r="AP32" s="45">
        <v>0.25800000000000001</v>
      </c>
      <c r="AQ32" s="45">
        <v>0.254</v>
      </c>
      <c r="AR32" s="45">
        <v>0.249</v>
      </c>
      <c r="AS32" s="45">
        <v>0.245</v>
      </c>
      <c r="AT32" s="45">
        <v>0.24099999999999999</v>
      </c>
      <c r="AU32" s="45">
        <v>0.23699999999999999</v>
      </c>
      <c r="AV32" s="45">
        <v>0.23400000000000001</v>
      </c>
      <c r="AW32" s="45">
        <v>0.23</v>
      </c>
      <c r="AX32" s="45"/>
    </row>
    <row r="33" spans="1:50" x14ac:dyDescent="0.2">
      <c r="A33" s="42">
        <v>6</v>
      </c>
      <c r="B33" s="45">
        <v>0.96899999999999997</v>
      </c>
      <c r="C33" s="45">
        <v>0.91100000000000003</v>
      </c>
      <c r="D33" s="45">
        <v>0.85899999999999999</v>
      </c>
      <c r="E33" s="45">
        <v>0.81100000000000005</v>
      </c>
      <c r="F33" s="45">
        <v>0.76800000000000002</v>
      </c>
      <c r="G33" s="45">
        <v>0.72899999999999998</v>
      </c>
      <c r="H33" s="45">
        <v>0.69199999999999995</v>
      </c>
      <c r="I33" s="45">
        <v>0.65900000000000003</v>
      </c>
      <c r="J33" s="45">
        <v>0.629</v>
      </c>
      <c r="K33" s="45">
        <v>0.60099999999999998</v>
      </c>
      <c r="L33" s="45">
        <v>0.57399999999999995</v>
      </c>
      <c r="M33" s="45">
        <v>0.55000000000000004</v>
      </c>
      <c r="N33" s="45">
        <v>0.52800000000000002</v>
      </c>
      <c r="O33" s="45">
        <v>0.50700000000000001</v>
      </c>
      <c r="P33" s="45">
        <v>0.48799999999999999</v>
      </c>
      <c r="Q33" s="45">
        <v>0.47099999999999997</v>
      </c>
      <c r="R33" s="45">
        <v>0.45500000000000002</v>
      </c>
      <c r="S33" s="45">
        <v>0.44</v>
      </c>
      <c r="T33" s="45">
        <v>0.42599999999999999</v>
      </c>
      <c r="U33" s="45">
        <v>0.41299999999999998</v>
      </c>
      <c r="V33" s="45">
        <v>0.40100000000000002</v>
      </c>
      <c r="W33" s="45">
        <v>0.38900000000000001</v>
      </c>
      <c r="X33" s="45">
        <v>0.379</v>
      </c>
      <c r="Y33" s="45">
        <v>0.36899999999999999</v>
      </c>
      <c r="Z33" s="45">
        <v>0.35899999999999999</v>
      </c>
      <c r="AA33" s="45">
        <v>0.35</v>
      </c>
      <c r="AB33" s="45">
        <v>0.34200000000000003</v>
      </c>
      <c r="AC33" s="45">
        <v>0.33400000000000002</v>
      </c>
      <c r="AD33" s="45">
        <v>0.32600000000000001</v>
      </c>
      <c r="AE33" s="45">
        <v>0.31900000000000001</v>
      </c>
      <c r="AF33" s="45">
        <v>0.312</v>
      </c>
      <c r="AG33" s="45">
        <v>0.30599999999999999</v>
      </c>
      <c r="AH33" s="45">
        <v>0.29899999999999999</v>
      </c>
      <c r="AI33" s="45">
        <v>0.29299999999999998</v>
      </c>
      <c r="AJ33" s="45">
        <v>0.28799999999999998</v>
      </c>
      <c r="AK33" s="45">
        <v>0.28199999999999997</v>
      </c>
      <c r="AL33" s="45">
        <v>0.27700000000000002</v>
      </c>
      <c r="AM33" s="45">
        <v>0.27200000000000002</v>
      </c>
      <c r="AN33" s="45">
        <v>0.26700000000000002</v>
      </c>
      <c r="AO33" s="45">
        <v>0.26200000000000001</v>
      </c>
      <c r="AP33" s="45">
        <v>0.25800000000000001</v>
      </c>
      <c r="AQ33" s="45">
        <v>0.253</v>
      </c>
      <c r="AR33" s="45">
        <v>0.249</v>
      </c>
      <c r="AS33" s="45">
        <v>0.245</v>
      </c>
      <c r="AT33" s="45">
        <v>0.24099999999999999</v>
      </c>
      <c r="AU33" s="45">
        <v>0.23699999999999999</v>
      </c>
      <c r="AV33" s="45">
        <v>0.23300000000000001</v>
      </c>
      <c r="AW33" s="45">
        <v>0.23</v>
      </c>
      <c r="AX33" s="45"/>
    </row>
    <row r="34" spans="1:50" x14ac:dyDescent="0.2">
      <c r="A34" s="42">
        <v>7</v>
      </c>
      <c r="B34" s="45">
        <v>0.96399999999999997</v>
      </c>
      <c r="C34" s="45">
        <v>0.90700000000000003</v>
      </c>
      <c r="D34" s="45">
        <v>0.85499999999999998</v>
      </c>
      <c r="E34" s="45">
        <v>0.80800000000000005</v>
      </c>
      <c r="F34" s="45">
        <v>0.76500000000000001</v>
      </c>
      <c r="G34" s="45">
        <v>0.72499999999999998</v>
      </c>
      <c r="H34" s="45">
        <v>0.69</v>
      </c>
      <c r="I34" s="45">
        <v>0.65700000000000003</v>
      </c>
      <c r="J34" s="45">
        <v>0.626</v>
      </c>
      <c r="K34" s="45">
        <v>0.59799999999999998</v>
      </c>
      <c r="L34" s="45">
        <v>0.57199999999999995</v>
      </c>
      <c r="M34" s="45">
        <v>0.54800000000000004</v>
      </c>
      <c r="N34" s="45">
        <v>0.52600000000000002</v>
      </c>
      <c r="O34" s="45">
        <v>0.505</v>
      </c>
      <c r="P34" s="45">
        <v>0.48699999999999999</v>
      </c>
      <c r="Q34" s="45">
        <v>0.46899999999999997</v>
      </c>
      <c r="R34" s="45">
        <v>0.45300000000000001</v>
      </c>
      <c r="S34" s="45">
        <v>0.438</v>
      </c>
      <c r="T34" s="45">
        <v>0.42499999999999999</v>
      </c>
      <c r="U34" s="45">
        <v>0.41199999999999998</v>
      </c>
      <c r="V34" s="45">
        <v>0.4</v>
      </c>
      <c r="W34" s="45">
        <v>0.38800000000000001</v>
      </c>
      <c r="X34" s="45">
        <v>0.378</v>
      </c>
      <c r="Y34" s="45">
        <v>0.36799999999999999</v>
      </c>
      <c r="Z34" s="45">
        <v>0.35799999999999998</v>
      </c>
      <c r="AA34" s="45">
        <v>0.35</v>
      </c>
      <c r="AB34" s="45">
        <v>0.34100000000000003</v>
      </c>
      <c r="AC34" s="45">
        <v>0.33300000000000002</v>
      </c>
      <c r="AD34" s="45">
        <v>0.32600000000000001</v>
      </c>
      <c r="AE34" s="45">
        <v>0.318</v>
      </c>
      <c r="AF34" s="45">
        <v>0.312</v>
      </c>
      <c r="AG34" s="45">
        <v>0.30499999999999999</v>
      </c>
      <c r="AH34" s="45">
        <v>0.29899999999999999</v>
      </c>
      <c r="AI34" s="45">
        <v>0.29299999999999998</v>
      </c>
      <c r="AJ34" s="45">
        <v>0.28699999999999998</v>
      </c>
      <c r="AK34" s="45">
        <v>0.28199999999999997</v>
      </c>
      <c r="AL34" s="45">
        <v>0.27600000000000002</v>
      </c>
      <c r="AM34" s="45">
        <v>0.27100000000000002</v>
      </c>
      <c r="AN34" s="45">
        <v>0.26600000000000001</v>
      </c>
      <c r="AO34" s="45">
        <v>0.26200000000000001</v>
      </c>
      <c r="AP34" s="45">
        <v>0.25700000000000001</v>
      </c>
      <c r="AQ34" s="45">
        <v>0.253</v>
      </c>
      <c r="AR34" s="45">
        <v>0.249</v>
      </c>
      <c r="AS34" s="45">
        <v>0.245</v>
      </c>
      <c r="AT34" s="45">
        <v>0.24099999999999999</v>
      </c>
      <c r="AU34" s="45">
        <v>0.23699999999999999</v>
      </c>
      <c r="AV34" s="45">
        <v>0.23300000000000001</v>
      </c>
      <c r="AW34" s="45">
        <v>0.22900000000000001</v>
      </c>
      <c r="AX34" s="45"/>
    </row>
    <row r="35" spans="1:50" x14ac:dyDescent="0.2">
      <c r="A35" s="42">
        <v>8</v>
      </c>
      <c r="B35" s="45">
        <v>0.95899999999999996</v>
      </c>
      <c r="C35" s="45">
        <v>0.90200000000000002</v>
      </c>
      <c r="D35" s="45">
        <v>0.85099999999999998</v>
      </c>
      <c r="E35" s="45">
        <v>0.80400000000000005</v>
      </c>
      <c r="F35" s="45">
        <v>0.76100000000000001</v>
      </c>
      <c r="G35" s="45">
        <v>0.72199999999999998</v>
      </c>
      <c r="H35" s="45">
        <v>0.68700000000000006</v>
      </c>
      <c r="I35" s="45">
        <v>0.65400000000000003</v>
      </c>
      <c r="J35" s="45">
        <v>0.624</v>
      </c>
      <c r="K35" s="45">
        <v>0.59599999999999997</v>
      </c>
      <c r="L35" s="45">
        <v>0.56999999999999995</v>
      </c>
      <c r="M35" s="45">
        <v>0.54600000000000004</v>
      </c>
      <c r="N35" s="45">
        <v>0.52400000000000002</v>
      </c>
      <c r="O35" s="45">
        <v>0.504</v>
      </c>
      <c r="P35" s="45">
        <v>0.48499999999999999</v>
      </c>
      <c r="Q35" s="45">
        <v>0.46800000000000003</v>
      </c>
      <c r="R35" s="45">
        <v>0.45200000000000001</v>
      </c>
      <c r="S35" s="45">
        <v>0.437</v>
      </c>
      <c r="T35" s="45">
        <v>0.42299999999999999</v>
      </c>
      <c r="U35" s="45">
        <v>0.41099999999999998</v>
      </c>
      <c r="V35" s="45">
        <v>0.39900000000000002</v>
      </c>
      <c r="W35" s="45">
        <v>0.38700000000000001</v>
      </c>
      <c r="X35" s="45">
        <v>0.377</v>
      </c>
      <c r="Y35" s="45">
        <v>0.36699999999999999</v>
      </c>
      <c r="Z35" s="45">
        <v>0.35799999999999998</v>
      </c>
      <c r="AA35" s="45">
        <v>0.34899999999999998</v>
      </c>
      <c r="AB35" s="45">
        <v>0.34</v>
      </c>
      <c r="AC35" s="45">
        <v>0.33300000000000002</v>
      </c>
      <c r="AD35" s="45">
        <v>0.32500000000000001</v>
      </c>
      <c r="AE35" s="45">
        <v>0.318</v>
      </c>
      <c r="AF35" s="45">
        <v>0.311</v>
      </c>
      <c r="AG35" s="45">
        <v>0.30499999999999999</v>
      </c>
      <c r="AH35" s="45">
        <v>0.29799999999999999</v>
      </c>
      <c r="AI35" s="45">
        <v>0.29199999999999998</v>
      </c>
      <c r="AJ35" s="45">
        <v>0.28699999999999998</v>
      </c>
      <c r="AK35" s="45">
        <v>0.28100000000000003</v>
      </c>
      <c r="AL35" s="45">
        <v>0.27600000000000002</v>
      </c>
      <c r="AM35" s="45">
        <v>0.27100000000000002</v>
      </c>
      <c r="AN35" s="45">
        <v>0.26600000000000001</v>
      </c>
      <c r="AO35" s="45">
        <v>0.26100000000000001</v>
      </c>
      <c r="AP35" s="45">
        <v>0.25700000000000001</v>
      </c>
      <c r="AQ35" s="45">
        <v>0.253</v>
      </c>
      <c r="AR35" s="45">
        <v>0.248</v>
      </c>
      <c r="AS35" s="45">
        <v>0.24399999999999999</v>
      </c>
      <c r="AT35" s="45">
        <v>0.24</v>
      </c>
      <c r="AU35" s="45">
        <v>0.23599999999999999</v>
      </c>
      <c r="AV35" s="45">
        <v>0.23300000000000001</v>
      </c>
      <c r="AW35" s="45">
        <v>0.22900000000000001</v>
      </c>
      <c r="AX35" s="45"/>
    </row>
    <row r="36" spans="1:50" x14ac:dyDescent="0.2">
      <c r="A36" s="42">
        <v>9</v>
      </c>
      <c r="B36" s="45">
        <v>0.95399999999999996</v>
      </c>
      <c r="C36" s="45">
        <v>0.89800000000000002</v>
      </c>
      <c r="D36" s="45">
        <v>0.84599999999999997</v>
      </c>
      <c r="E36" s="45">
        <v>0.8</v>
      </c>
      <c r="F36" s="45">
        <v>0.75800000000000001</v>
      </c>
      <c r="G36" s="45">
        <v>0.71899999999999997</v>
      </c>
      <c r="H36" s="45">
        <v>0.68400000000000005</v>
      </c>
      <c r="I36" s="45">
        <v>0.65100000000000002</v>
      </c>
      <c r="J36" s="45">
        <v>0.621</v>
      </c>
      <c r="K36" s="45">
        <v>0.59399999999999997</v>
      </c>
      <c r="L36" s="45">
        <v>0.56799999999999995</v>
      </c>
      <c r="M36" s="45">
        <v>0.54400000000000004</v>
      </c>
      <c r="N36" s="45">
        <v>0.52200000000000002</v>
      </c>
      <c r="O36" s="45">
        <v>0.502</v>
      </c>
      <c r="P36" s="45">
        <v>0.48399999999999999</v>
      </c>
      <c r="Q36" s="45">
        <v>0.46700000000000003</v>
      </c>
      <c r="R36" s="45">
        <v>0.45100000000000001</v>
      </c>
      <c r="S36" s="45">
        <v>0.436</v>
      </c>
      <c r="T36" s="45">
        <v>0.42199999999999999</v>
      </c>
      <c r="U36" s="45">
        <v>0.41</v>
      </c>
      <c r="V36" s="45">
        <v>0.39800000000000002</v>
      </c>
      <c r="W36" s="45">
        <v>0.38700000000000001</v>
      </c>
      <c r="X36" s="45">
        <v>0.376</v>
      </c>
      <c r="Y36" s="45">
        <v>0.36599999999999999</v>
      </c>
      <c r="Z36" s="45">
        <v>0.35699999999999998</v>
      </c>
      <c r="AA36" s="45">
        <v>0.34799999999999998</v>
      </c>
      <c r="AB36" s="45">
        <v>0.34</v>
      </c>
      <c r="AC36" s="45">
        <v>0.33200000000000002</v>
      </c>
      <c r="AD36" s="45">
        <v>0.32400000000000001</v>
      </c>
      <c r="AE36" s="45">
        <v>0.317</v>
      </c>
      <c r="AF36" s="45">
        <v>0.31</v>
      </c>
      <c r="AG36" s="45">
        <v>0.30399999999999999</v>
      </c>
      <c r="AH36" s="45">
        <v>0.29799999999999999</v>
      </c>
      <c r="AI36" s="45">
        <v>0.29199999999999998</v>
      </c>
      <c r="AJ36" s="45">
        <v>0.28599999999999998</v>
      </c>
      <c r="AK36" s="45">
        <v>0.28100000000000003</v>
      </c>
      <c r="AL36" s="45">
        <v>0.27600000000000002</v>
      </c>
      <c r="AM36" s="45">
        <v>0.27</v>
      </c>
      <c r="AN36" s="45">
        <v>0.26600000000000001</v>
      </c>
      <c r="AO36" s="45">
        <v>0.26100000000000001</v>
      </c>
      <c r="AP36" s="45">
        <v>0.25600000000000001</v>
      </c>
      <c r="AQ36" s="45">
        <v>0.252</v>
      </c>
      <c r="AR36" s="45">
        <v>0.248</v>
      </c>
      <c r="AS36" s="45">
        <v>0.24399999999999999</v>
      </c>
      <c r="AT36" s="45">
        <v>0.24</v>
      </c>
      <c r="AU36" s="45">
        <v>0.23599999999999999</v>
      </c>
      <c r="AV36" s="45">
        <v>0.23200000000000001</v>
      </c>
      <c r="AW36" s="45">
        <v>0.22900000000000001</v>
      </c>
      <c r="AX36" s="45"/>
    </row>
    <row r="37" spans="1:50" x14ac:dyDescent="0.2">
      <c r="A37" s="42">
        <v>10</v>
      </c>
      <c r="B37" s="45">
        <v>0.94899999999999995</v>
      </c>
      <c r="C37" s="45">
        <v>0.89300000000000002</v>
      </c>
      <c r="D37" s="45">
        <v>0.84199999999999997</v>
      </c>
      <c r="E37" s="45">
        <v>0.79600000000000004</v>
      </c>
      <c r="F37" s="45">
        <v>0.754</v>
      </c>
      <c r="G37" s="45">
        <v>0.71599999999999997</v>
      </c>
      <c r="H37" s="45">
        <v>0.68100000000000005</v>
      </c>
      <c r="I37" s="45">
        <v>0.64900000000000002</v>
      </c>
      <c r="J37" s="45">
        <v>0.61899999999999999</v>
      </c>
      <c r="K37" s="45">
        <v>0.59099999999999997</v>
      </c>
      <c r="L37" s="45">
        <v>0.56599999999999995</v>
      </c>
      <c r="M37" s="45">
        <v>0.54200000000000004</v>
      </c>
      <c r="N37" s="45">
        <v>0.52100000000000002</v>
      </c>
      <c r="O37" s="45">
        <v>0.501</v>
      </c>
      <c r="P37" s="45">
        <v>0.48199999999999998</v>
      </c>
      <c r="Q37" s="45">
        <v>0.46500000000000002</v>
      </c>
      <c r="R37" s="45">
        <v>0.44900000000000001</v>
      </c>
      <c r="S37" s="45">
        <v>0.435</v>
      </c>
      <c r="T37" s="45">
        <v>0.42099999999999999</v>
      </c>
      <c r="U37" s="45">
        <v>0.40899999999999997</v>
      </c>
      <c r="V37" s="45">
        <v>0.39700000000000002</v>
      </c>
      <c r="W37" s="45">
        <v>0.38600000000000001</v>
      </c>
      <c r="X37" s="45">
        <v>0.375</v>
      </c>
      <c r="Y37" s="45">
        <v>0.36499999999999999</v>
      </c>
      <c r="Z37" s="45">
        <v>0.35599999999999998</v>
      </c>
      <c r="AA37" s="45">
        <v>0.34699999999999998</v>
      </c>
      <c r="AB37" s="45">
        <v>0.33900000000000002</v>
      </c>
      <c r="AC37" s="45">
        <v>0.33100000000000002</v>
      </c>
      <c r="AD37" s="45">
        <v>0.32400000000000001</v>
      </c>
      <c r="AE37" s="45">
        <v>0.317</v>
      </c>
      <c r="AF37" s="45">
        <v>0.31</v>
      </c>
      <c r="AG37" s="45">
        <v>0.30299999999999999</v>
      </c>
      <c r="AH37" s="45">
        <v>0.29699999999999999</v>
      </c>
      <c r="AI37" s="45">
        <v>0.29099999999999998</v>
      </c>
      <c r="AJ37" s="45">
        <v>0.28599999999999998</v>
      </c>
      <c r="AK37" s="45">
        <v>0.28000000000000003</v>
      </c>
      <c r="AL37" s="45">
        <v>0.27500000000000002</v>
      </c>
      <c r="AM37" s="45">
        <v>0.27</v>
      </c>
      <c r="AN37" s="45">
        <v>0.26500000000000001</v>
      </c>
      <c r="AO37" s="45">
        <v>0.26100000000000001</v>
      </c>
      <c r="AP37" s="45">
        <v>0.25600000000000001</v>
      </c>
      <c r="AQ37" s="45">
        <v>0.252</v>
      </c>
      <c r="AR37" s="45">
        <v>0.248</v>
      </c>
      <c r="AS37" s="45">
        <v>0.24399999999999999</v>
      </c>
      <c r="AT37" s="45">
        <v>0.24</v>
      </c>
      <c r="AU37" s="45">
        <v>0.23599999999999999</v>
      </c>
      <c r="AV37" s="45">
        <v>0.23200000000000001</v>
      </c>
      <c r="AW37" s="45">
        <v>0.22900000000000001</v>
      </c>
      <c r="AX37" s="45"/>
    </row>
    <row r="38" spans="1:50" x14ac:dyDescent="0.2">
      <c r="A38" s="42">
        <v>11</v>
      </c>
      <c r="B38" s="45">
        <v>0.94399999999999995</v>
      </c>
      <c r="C38" s="45">
        <v>0.88800000000000001</v>
      </c>
      <c r="D38" s="45">
        <v>0.83799999999999997</v>
      </c>
      <c r="E38" s="45">
        <v>0.79200000000000004</v>
      </c>
      <c r="F38" s="45">
        <v>0.751</v>
      </c>
      <c r="G38" s="45">
        <v>0.71299999999999997</v>
      </c>
      <c r="H38" s="45">
        <v>0.67800000000000005</v>
      </c>
      <c r="I38" s="45">
        <v>0.64600000000000002</v>
      </c>
      <c r="J38" s="45">
        <v>0.61699999999999999</v>
      </c>
      <c r="K38" s="45">
        <v>0.58899999999999997</v>
      </c>
      <c r="L38" s="45">
        <v>0.56399999999999995</v>
      </c>
      <c r="M38" s="45">
        <v>0.54</v>
      </c>
      <c r="N38" s="45">
        <v>0.51900000000000002</v>
      </c>
      <c r="O38" s="45">
        <v>0.499</v>
      </c>
      <c r="P38" s="45">
        <v>0.48099999999999998</v>
      </c>
      <c r="Q38" s="45">
        <v>0.46400000000000002</v>
      </c>
      <c r="R38" s="45">
        <v>0.44800000000000001</v>
      </c>
      <c r="S38" s="45">
        <v>0.434</v>
      </c>
      <c r="T38" s="45">
        <v>0.42</v>
      </c>
      <c r="U38" s="45">
        <v>0.40799999999999997</v>
      </c>
      <c r="V38" s="45">
        <v>0.39600000000000002</v>
      </c>
      <c r="W38" s="45">
        <v>0.38500000000000001</v>
      </c>
      <c r="X38" s="45">
        <v>0.374</v>
      </c>
      <c r="Y38" s="45">
        <v>0.36499999999999999</v>
      </c>
      <c r="Z38" s="45">
        <v>0.35499999999999998</v>
      </c>
      <c r="AA38" s="45">
        <v>0.34699999999999998</v>
      </c>
      <c r="AB38" s="45">
        <v>0.33800000000000002</v>
      </c>
      <c r="AC38" s="45">
        <v>0.33100000000000002</v>
      </c>
      <c r="AD38" s="45">
        <v>0.32300000000000001</v>
      </c>
      <c r="AE38" s="45">
        <v>0.316</v>
      </c>
      <c r="AF38" s="45">
        <v>0.309</v>
      </c>
      <c r="AG38" s="45">
        <v>0.30299999999999999</v>
      </c>
      <c r="AH38" s="45">
        <v>0.29699999999999999</v>
      </c>
      <c r="AI38" s="45">
        <v>0.29099999999999998</v>
      </c>
      <c r="AJ38" s="45">
        <v>0.28499999999999998</v>
      </c>
      <c r="AK38" s="45">
        <v>0.28000000000000003</v>
      </c>
      <c r="AL38" s="45">
        <v>0.27500000000000002</v>
      </c>
      <c r="AM38" s="45">
        <v>0.27</v>
      </c>
      <c r="AN38" s="45">
        <v>0.26500000000000001</v>
      </c>
      <c r="AO38" s="45">
        <v>0.26</v>
      </c>
      <c r="AP38" s="45">
        <v>0.25600000000000001</v>
      </c>
      <c r="AQ38" s="45">
        <v>0.251</v>
      </c>
      <c r="AR38" s="45">
        <v>0.247</v>
      </c>
      <c r="AS38" s="45">
        <v>0.24299999999999999</v>
      </c>
      <c r="AT38" s="45">
        <v>0.23899999999999999</v>
      </c>
      <c r="AU38" s="45">
        <v>0.23599999999999999</v>
      </c>
      <c r="AV38" s="45">
        <v>0.23200000000000001</v>
      </c>
      <c r="AW38" s="45">
        <v>0.22800000000000001</v>
      </c>
      <c r="AX38" s="45"/>
    </row>
  </sheetData>
  <sheetProtection algorithmName="SHA-512" hashValue="qIRAOcMb8Y1yZrMWyn/EnaJNX+WiQUcLWb8A3m1b2MiNzMVMjqrPrz85i9D4jjFdVyKFDRVCTFqfZCBcrJt0DQ==" saltValue="QpCe+B0euENuiJuYRQ0kNQ==" spinCount="100000" sheet="1" objects="1" scenarios="1"/>
  <conditionalFormatting sqref="A6:A21">
    <cfRule type="expression" dxfId="39" priority="1" stopIfTrue="1">
      <formula>MOD(ROW(),2)=0</formula>
    </cfRule>
    <cfRule type="expression" dxfId="38" priority="2" stopIfTrue="1">
      <formula>MOD(ROW(),2)&lt;&gt;0</formula>
    </cfRule>
  </conditionalFormatting>
  <conditionalFormatting sqref="B6:M21">
    <cfRule type="expression" dxfId="37" priority="3" stopIfTrue="1">
      <formula>MOD(ROW(),2)=0</formula>
    </cfRule>
    <cfRule type="expression" dxfId="36" priority="4" stopIfTrue="1">
      <formula>MOD(ROW(),2)&lt;&gt;0</formula>
    </cfRule>
  </conditionalFormatting>
  <conditionalFormatting sqref="A26:A38">
    <cfRule type="expression" dxfId="35" priority="5" stopIfTrue="1">
      <formula>MOD(ROW(),2)=0</formula>
    </cfRule>
    <cfRule type="expression" dxfId="34" priority="6" stopIfTrue="1">
      <formula>MOD(ROW(),2)&lt;&gt;0</formula>
    </cfRule>
  </conditionalFormatting>
  <conditionalFormatting sqref="B26:AX38">
    <cfRule type="expression" dxfId="33" priority="7" stopIfTrue="1">
      <formula>MOD(ROW(),2)=0</formula>
    </cfRule>
    <cfRule type="expression" dxfId="32" priority="8" stopIfTrue="1">
      <formula>MOD(ROW(),2)&lt;&gt;0</formula>
    </cfRule>
  </conditionalFormatting>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4081D-C476-4D64-A6D2-156E630FD22D}">
  <sheetPr codeName="Sheet13"/>
  <dimension ref="A1:C38"/>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x-205</v>
      </c>
    </row>
    <row r="6" spans="1:3" x14ac:dyDescent="0.2">
      <c r="A6" s="40" t="s">
        <v>470</v>
      </c>
      <c r="B6" s="47" t="s">
        <v>471</v>
      </c>
      <c r="C6" s="47"/>
    </row>
    <row r="7" spans="1:3" x14ac:dyDescent="0.2">
      <c r="A7" s="40" t="s">
        <v>472</v>
      </c>
      <c r="B7" s="47" t="s">
        <v>31</v>
      </c>
      <c r="C7" s="47"/>
    </row>
    <row r="8" spans="1:3" x14ac:dyDescent="0.2">
      <c r="A8" s="40" t="s">
        <v>144</v>
      </c>
      <c r="B8" s="47">
        <v>1988</v>
      </c>
      <c r="C8" s="47"/>
    </row>
    <row r="9" spans="1:3" x14ac:dyDescent="0.2">
      <c r="A9" s="40" t="s">
        <v>145</v>
      </c>
      <c r="B9" s="47" t="s">
        <v>157</v>
      </c>
      <c r="C9" s="47"/>
    </row>
    <row r="10" spans="1:3" ht="25.5" x14ac:dyDescent="0.2">
      <c r="A10" s="40" t="s">
        <v>6</v>
      </c>
      <c r="B10" s="47" t="s">
        <v>177</v>
      </c>
      <c r="C10" s="47"/>
    </row>
    <row r="11" spans="1:3" x14ac:dyDescent="0.2">
      <c r="A11" s="40" t="s">
        <v>146</v>
      </c>
      <c r="B11" s="47" t="s">
        <v>159</v>
      </c>
      <c r="C11" s="47"/>
    </row>
    <row r="12" spans="1:3" x14ac:dyDescent="0.2">
      <c r="A12" s="40" t="s">
        <v>147</v>
      </c>
      <c r="B12" s="47" t="s">
        <v>160</v>
      </c>
      <c r="C12" s="47"/>
    </row>
    <row r="13" spans="1:3" x14ac:dyDescent="0.2">
      <c r="A13" s="40" t="s">
        <v>473</v>
      </c>
      <c r="B13" s="47">
        <v>2</v>
      </c>
      <c r="C13" s="47"/>
    </row>
    <row r="14" spans="1:3" x14ac:dyDescent="0.2">
      <c r="A14" s="40" t="s">
        <v>149</v>
      </c>
      <c r="B14" s="47">
        <v>205</v>
      </c>
      <c r="C14" s="47"/>
    </row>
    <row r="15" spans="1:3" x14ac:dyDescent="0.2">
      <c r="A15" s="40" t="s">
        <v>474</v>
      </c>
      <c r="B15" s="47">
        <v>205</v>
      </c>
      <c r="C15" s="47"/>
    </row>
    <row r="16" spans="1:3" x14ac:dyDescent="0.2">
      <c r="A16" s="40" t="s">
        <v>151</v>
      </c>
      <c r="B16" s="47" t="s">
        <v>179</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478</v>
      </c>
      <c r="C26" s="62" t="s">
        <v>479</v>
      </c>
    </row>
    <row r="27" spans="1:3" x14ac:dyDescent="0.2">
      <c r="A27" s="42">
        <v>48</v>
      </c>
      <c r="B27" s="43">
        <v>26.26</v>
      </c>
      <c r="C27" s="43">
        <v>2.65</v>
      </c>
    </row>
    <row r="28" spans="1:3" x14ac:dyDescent="0.2">
      <c r="A28" s="42">
        <v>49</v>
      </c>
      <c r="B28" s="43">
        <v>25.88</v>
      </c>
      <c r="C28" s="43">
        <v>2.69</v>
      </c>
    </row>
    <row r="29" spans="1:3" x14ac:dyDescent="0.2">
      <c r="A29" s="42">
        <v>50</v>
      </c>
      <c r="B29" s="43">
        <v>25.48</v>
      </c>
      <c r="C29" s="43">
        <v>2.72</v>
      </c>
    </row>
    <row r="30" spans="1:3" x14ac:dyDescent="0.2">
      <c r="A30" s="42">
        <v>51</v>
      </c>
      <c r="B30" s="43">
        <v>25.05</v>
      </c>
      <c r="C30" s="43">
        <v>2.76</v>
      </c>
    </row>
    <row r="31" spans="1:3" x14ac:dyDescent="0.2">
      <c r="A31" s="42">
        <v>52</v>
      </c>
      <c r="B31" s="43">
        <v>24.61</v>
      </c>
      <c r="C31" s="43">
        <v>2.8</v>
      </c>
    </row>
    <row r="32" spans="1:3" x14ac:dyDescent="0.2">
      <c r="A32" s="42">
        <v>53</v>
      </c>
      <c r="B32" s="43">
        <v>24.13</v>
      </c>
      <c r="C32" s="43">
        <v>2.83</v>
      </c>
    </row>
    <row r="33" spans="1:3" x14ac:dyDescent="0.2">
      <c r="A33" s="42">
        <v>54</v>
      </c>
      <c r="B33" s="43">
        <v>23.64</v>
      </c>
      <c r="C33" s="43">
        <v>2.86</v>
      </c>
    </row>
    <row r="34" spans="1:3" x14ac:dyDescent="0.2">
      <c r="A34" s="42">
        <v>55</v>
      </c>
      <c r="B34" s="43">
        <v>23.12</v>
      </c>
      <c r="C34" s="43">
        <v>2.89</v>
      </c>
    </row>
    <row r="35" spans="1:3" x14ac:dyDescent="0.2">
      <c r="A35" s="42">
        <v>56</v>
      </c>
      <c r="B35" s="43">
        <v>22.6</v>
      </c>
      <c r="C35" s="43">
        <v>2.92</v>
      </c>
    </row>
    <row r="36" spans="1:3" x14ac:dyDescent="0.2">
      <c r="A36" s="42">
        <v>57</v>
      </c>
      <c r="B36" s="43">
        <v>22.06</v>
      </c>
      <c r="C36" s="43">
        <v>2.95</v>
      </c>
    </row>
    <row r="37" spans="1:3" x14ac:dyDescent="0.2">
      <c r="A37" s="42">
        <v>58</v>
      </c>
      <c r="B37" s="43">
        <v>21.52</v>
      </c>
      <c r="C37" s="43">
        <v>2.97</v>
      </c>
    </row>
    <row r="38" spans="1:3" x14ac:dyDescent="0.2">
      <c r="A38" s="42">
        <v>59</v>
      </c>
      <c r="B38" s="43">
        <v>20.97</v>
      </c>
      <c r="C38" s="43">
        <v>3</v>
      </c>
    </row>
  </sheetData>
  <sheetProtection algorithmName="SHA-512" hashValue="OrBZJqN9F5pOfEvOiOV45pgdlXHUqQA72NEPoPtO4yXIDH3iEOvuYOH0OmGMUrg3SOMTfoOVEW1dlAH2CRcsMg==" saltValue="em70AlHO+ig2iLR07Sty/A==" spinCount="100000" sheet="1" objects="1" scenarios="1"/>
  <conditionalFormatting sqref="A6:A21">
    <cfRule type="expression" dxfId="1133" priority="11" stopIfTrue="1">
      <formula>MOD(ROW(),2)=0</formula>
    </cfRule>
    <cfRule type="expression" dxfId="1132" priority="12" stopIfTrue="1">
      <formula>MOD(ROW(),2)&lt;&gt;0</formula>
    </cfRule>
  </conditionalFormatting>
  <conditionalFormatting sqref="B6:C18 B20:C21 C19">
    <cfRule type="expression" dxfId="1131" priority="13" stopIfTrue="1">
      <formula>MOD(ROW(),2)=0</formula>
    </cfRule>
    <cfRule type="expression" dxfId="1130" priority="14" stopIfTrue="1">
      <formula>MOD(ROW(),2)&lt;&gt;0</formula>
    </cfRule>
  </conditionalFormatting>
  <conditionalFormatting sqref="A26:A38">
    <cfRule type="expression" dxfId="1129" priority="15" stopIfTrue="1">
      <formula>MOD(ROW(),2)=0</formula>
    </cfRule>
    <cfRule type="expression" dxfId="1128" priority="16" stopIfTrue="1">
      <formula>MOD(ROW(),2)&lt;&gt;0</formula>
    </cfRule>
  </conditionalFormatting>
  <conditionalFormatting sqref="B26:C38">
    <cfRule type="expression" dxfId="1127" priority="17" stopIfTrue="1">
      <formula>MOD(ROW(),2)=0</formula>
    </cfRule>
    <cfRule type="expression" dxfId="1126" priority="18" stopIfTrue="1">
      <formula>MOD(ROW(),2)&lt;&gt;0</formula>
    </cfRule>
  </conditionalFormatting>
  <conditionalFormatting sqref="B19">
    <cfRule type="expression" dxfId="1125" priority="1" stopIfTrue="1">
      <formula>MOD(ROW(),2)=0</formula>
    </cfRule>
    <cfRule type="expression" dxfId="1124" priority="2" stopIfTrue="1">
      <formula>MOD(ROW(),2)&lt;&gt;0</formula>
    </cfRule>
  </conditionalFormatting>
  <pageMargins left="0.7" right="0.7" top="0.75" bottom="0.75" header="0.3" footer="0.3"/>
  <tableParts count="1">
    <tablePart r:id="rId1"/>
  </tablePart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60C99-5547-4F8E-90C7-295CD006EE8F}">
  <sheetPr codeName="Sheet107"/>
  <dimension ref="A1:M40"/>
  <sheetViews>
    <sheetView showGridLines="0" workbookViewId="0">
      <selection activeCell="A6" sqref="A6"/>
    </sheetView>
  </sheetViews>
  <sheetFormatPr defaultRowHeight="12.75" x14ac:dyDescent="0.2"/>
  <cols>
    <col min="1" max="1" width="31.5703125" customWidth="1"/>
    <col min="2" max="13" width="22.5703125" customWidth="1"/>
  </cols>
  <sheetData>
    <row r="1" spans="1:13" s="1" customFormat="1" ht="20.25" x14ac:dyDescent="0.3">
      <c r="A1" s="2" t="s">
        <v>0</v>
      </c>
    </row>
    <row r="2" spans="1:13" s="1" customFormat="1" ht="15.75" x14ac:dyDescent="0.25">
      <c r="A2" s="30" t="s">
        <v>1</v>
      </c>
      <c r="B2" s="3" t="str">
        <f>wb_title</f>
        <v>Police_NI - Consolidated Factor Spreadsheet</v>
      </c>
    </row>
    <row r="3" spans="1:13" s="1" customFormat="1" ht="15.75" x14ac:dyDescent="0.25">
      <c r="A3" s="30" t="s">
        <v>2</v>
      </c>
      <c r="B3" s="3" t="str">
        <f>TABLE_FACTOR_TYPE_1 &amp; " - x-" &amp; TABLE_SERIES_NUMBER_1</f>
        <v>Actuarial reduction buyout - x-703</v>
      </c>
    </row>
    <row r="6" spans="1:13" x14ac:dyDescent="0.2">
      <c r="A6" s="40" t="s">
        <v>470</v>
      </c>
      <c r="B6" s="47" t="s">
        <v>471</v>
      </c>
      <c r="C6" s="47"/>
      <c r="D6" s="47"/>
      <c r="E6" s="47"/>
      <c r="F6" s="47"/>
      <c r="G6" s="47"/>
      <c r="H6" s="47"/>
      <c r="I6" s="47"/>
      <c r="J6" s="47"/>
      <c r="K6" s="47"/>
      <c r="L6" s="47"/>
      <c r="M6" s="47"/>
    </row>
    <row r="7" spans="1:13" x14ac:dyDescent="0.2">
      <c r="A7" s="40" t="s">
        <v>472</v>
      </c>
      <c r="B7" s="47" t="s">
        <v>31</v>
      </c>
      <c r="C7" s="47"/>
      <c r="D7" s="47"/>
      <c r="E7" s="47"/>
      <c r="F7" s="47"/>
      <c r="G7" s="47"/>
      <c r="H7" s="47"/>
      <c r="I7" s="47"/>
      <c r="J7" s="47"/>
      <c r="K7" s="47"/>
      <c r="L7" s="47"/>
      <c r="M7" s="47"/>
    </row>
    <row r="8" spans="1:13" x14ac:dyDescent="0.2">
      <c r="A8" s="40" t="s">
        <v>144</v>
      </c>
      <c r="B8" s="47">
        <v>2015</v>
      </c>
      <c r="C8" s="47"/>
      <c r="D8" s="47"/>
      <c r="E8" s="47"/>
      <c r="F8" s="47"/>
      <c r="G8" s="47"/>
      <c r="H8" s="47"/>
      <c r="I8" s="47"/>
      <c r="J8" s="47"/>
      <c r="K8" s="47"/>
      <c r="L8" s="47"/>
      <c r="M8" s="47"/>
    </row>
    <row r="9" spans="1:13" x14ac:dyDescent="0.2">
      <c r="A9" s="40" t="s">
        <v>145</v>
      </c>
      <c r="B9" s="47" t="s">
        <v>461</v>
      </c>
      <c r="C9" s="47"/>
      <c r="D9" s="47"/>
      <c r="E9" s="47"/>
      <c r="F9" s="47"/>
      <c r="G9" s="47"/>
      <c r="H9" s="47"/>
      <c r="I9" s="47"/>
      <c r="J9" s="47"/>
      <c r="K9" s="47"/>
      <c r="L9" s="47"/>
      <c r="M9" s="47"/>
    </row>
    <row r="10" spans="1:13" x14ac:dyDescent="0.2">
      <c r="A10" s="40" t="s">
        <v>6</v>
      </c>
      <c r="B10" s="47" t="s">
        <v>462</v>
      </c>
      <c r="C10" s="47"/>
      <c r="D10" s="47"/>
      <c r="E10" s="47"/>
      <c r="F10" s="47"/>
      <c r="G10" s="47"/>
      <c r="H10" s="47"/>
      <c r="I10" s="47"/>
      <c r="J10" s="47"/>
      <c r="K10" s="47"/>
      <c r="L10" s="47"/>
      <c r="M10" s="47"/>
    </row>
    <row r="11" spans="1:13" x14ac:dyDescent="0.2">
      <c r="A11" s="40" t="s">
        <v>146</v>
      </c>
      <c r="B11" s="47" t="s">
        <v>165</v>
      </c>
      <c r="C11" s="47"/>
      <c r="D11" s="47"/>
      <c r="E11" s="47"/>
      <c r="F11" s="47"/>
      <c r="G11" s="47"/>
      <c r="H11" s="47"/>
      <c r="I11" s="47"/>
      <c r="J11" s="47"/>
      <c r="K11" s="47"/>
      <c r="L11" s="47"/>
      <c r="M11" s="47"/>
    </row>
    <row r="12" spans="1:13" x14ac:dyDescent="0.2">
      <c r="A12" s="40" t="s">
        <v>147</v>
      </c>
      <c r="B12" s="47" t="s">
        <v>463</v>
      </c>
      <c r="C12" s="47"/>
      <c r="D12" s="47"/>
      <c r="E12" s="47"/>
      <c r="F12" s="47"/>
      <c r="G12" s="47"/>
      <c r="H12" s="47"/>
      <c r="I12" s="47"/>
      <c r="J12" s="47"/>
      <c r="K12" s="47"/>
      <c r="L12" s="47"/>
      <c r="M12" s="47"/>
    </row>
    <row r="13" spans="1:13" x14ac:dyDescent="0.2">
      <c r="A13" s="40" t="s">
        <v>473</v>
      </c>
      <c r="B13" s="47">
        <v>0</v>
      </c>
      <c r="C13" s="47"/>
      <c r="D13" s="47"/>
      <c r="E13" s="47"/>
      <c r="F13" s="47"/>
      <c r="G13" s="47"/>
      <c r="H13" s="47"/>
      <c r="I13" s="47"/>
      <c r="J13" s="47"/>
      <c r="K13" s="47"/>
      <c r="L13" s="47"/>
      <c r="M13" s="47"/>
    </row>
    <row r="14" spans="1:13" x14ac:dyDescent="0.2">
      <c r="A14" s="40" t="s">
        <v>149</v>
      </c>
      <c r="B14" s="47">
        <v>703</v>
      </c>
      <c r="C14" s="47"/>
      <c r="D14" s="47"/>
      <c r="E14" s="47"/>
      <c r="F14" s="47"/>
      <c r="G14" s="47"/>
      <c r="H14" s="47"/>
      <c r="I14" s="47"/>
      <c r="J14" s="47"/>
      <c r="K14" s="47"/>
      <c r="L14" s="47"/>
      <c r="M14" s="47"/>
    </row>
    <row r="15" spans="1:13" x14ac:dyDescent="0.2">
      <c r="A15" s="40" t="s">
        <v>474</v>
      </c>
      <c r="B15" s="47">
        <v>703</v>
      </c>
      <c r="C15" s="47"/>
      <c r="D15" s="47"/>
      <c r="E15" s="47"/>
      <c r="F15" s="47"/>
      <c r="G15" s="47"/>
      <c r="H15" s="47"/>
      <c r="I15" s="47"/>
      <c r="J15" s="47"/>
      <c r="K15" s="47"/>
      <c r="L15" s="47"/>
      <c r="M15" s="47"/>
    </row>
    <row r="16" spans="1:13" x14ac:dyDescent="0.2">
      <c r="A16" s="40" t="s">
        <v>151</v>
      </c>
      <c r="B16" s="47" t="s">
        <v>352</v>
      </c>
      <c r="C16" s="47"/>
      <c r="D16" s="47"/>
      <c r="E16" s="47"/>
      <c r="F16" s="47"/>
      <c r="G16" s="47"/>
      <c r="H16" s="47"/>
      <c r="I16" s="47"/>
      <c r="J16" s="47"/>
      <c r="K16" s="47"/>
      <c r="L16" s="47"/>
      <c r="M16" s="47"/>
    </row>
    <row r="17" spans="1:13" x14ac:dyDescent="0.2">
      <c r="A17" s="41" t="s">
        <v>475</v>
      </c>
      <c r="B17" s="47"/>
      <c r="C17" s="47"/>
      <c r="D17" s="47"/>
      <c r="E17" s="47"/>
      <c r="F17" s="47"/>
      <c r="G17" s="47"/>
      <c r="H17" s="47"/>
      <c r="I17" s="47"/>
      <c r="J17" s="47"/>
      <c r="K17" s="47"/>
      <c r="L17" s="47"/>
      <c r="M17" s="47"/>
    </row>
    <row r="18" spans="1:13" x14ac:dyDescent="0.2">
      <c r="A18" s="40" t="s">
        <v>153</v>
      </c>
      <c r="B18" s="49">
        <v>45196</v>
      </c>
      <c r="C18" s="49"/>
      <c r="D18" s="49"/>
      <c r="E18" s="49"/>
      <c r="F18" s="49"/>
      <c r="G18" s="49"/>
      <c r="H18" s="49"/>
      <c r="I18" s="49"/>
      <c r="J18" s="49"/>
      <c r="K18" s="49"/>
      <c r="L18" s="49"/>
      <c r="M18" s="49"/>
    </row>
    <row r="19" spans="1:13" x14ac:dyDescent="0.2">
      <c r="A19" s="40" t="s">
        <v>154</v>
      </c>
      <c r="B19" s="49">
        <v>45197</v>
      </c>
      <c r="C19" s="49"/>
      <c r="D19" s="49"/>
      <c r="E19" s="49"/>
      <c r="F19" s="49"/>
      <c r="G19" s="49"/>
      <c r="H19" s="49"/>
      <c r="I19" s="49"/>
      <c r="J19" s="49"/>
      <c r="K19" s="49"/>
      <c r="L19" s="49"/>
      <c r="M19" s="49"/>
    </row>
    <row r="20" spans="1:13" x14ac:dyDescent="0.2">
      <c r="A20" s="40" t="s">
        <v>155</v>
      </c>
      <c r="B20" s="47" t="s">
        <v>163</v>
      </c>
      <c r="C20" s="47"/>
      <c r="D20" s="47"/>
      <c r="E20" s="47"/>
      <c r="F20" s="47"/>
      <c r="G20" s="47"/>
      <c r="H20" s="47"/>
      <c r="I20" s="47"/>
      <c r="J20" s="47"/>
      <c r="K20" s="47"/>
      <c r="L20" s="47"/>
      <c r="M20" s="47"/>
    </row>
    <row r="21" spans="1:13" x14ac:dyDescent="0.2">
      <c r="A21" s="40" t="s">
        <v>476</v>
      </c>
      <c r="B21" s="47" t="s">
        <v>81</v>
      </c>
      <c r="C21" s="47"/>
      <c r="D21" s="47"/>
      <c r="E21" s="47"/>
      <c r="F21" s="47"/>
      <c r="G21" s="47"/>
      <c r="H21" s="47"/>
      <c r="I21" s="47"/>
      <c r="J21" s="47"/>
      <c r="K21" s="47"/>
      <c r="L21" s="47"/>
      <c r="M21" s="47"/>
    </row>
    <row r="23" spans="1:13" x14ac:dyDescent="0.2">
      <c r="A23" s="23" t="str">
        <f>HYPERLINK("#'Factor List'!A1", "Back to Factor List")</f>
        <v>Back to Factor List</v>
      </c>
      <c r="B23" s="23" t="str">
        <f>HYPERLINK("#'Assumptions'!A1", "Assumptions")</f>
        <v>Assumptions</v>
      </c>
    </row>
    <row r="26" spans="1:13" s="63" customFormat="1" x14ac:dyDescent="0.2">
      <c r="A26" s="62" t="s">
        <v>513</v>
      </c>
      <c r="B26" s="62">
        <v>0</v>
      </c>
      <c r="C26" s="62">
        <v>1</v>
      </c>
      <c r="D26" s="62">
        <v>2</v>
      </c>
      <c r="E26" s="62">
        <v>3</v>
      </c>
      <c r="F26" s="62">
        <v>4</v>
      </c>
      <c r="G26" s="62">
        <v>5</v>
      </c>
      <c r="H26" s="62">
        <v>6</v>
      </c>
      <c r="I26" s="62">
        <v>7</v>
      </c>
      <c r="J26" s="62">
        <v>8</v>
      </c>
      <c r="K26" s="62">
        <v>9</v>
      </c>
      <c r="L26" s="62">
        <v>10</v>
      </c>
      <c r="M26" s="62">
        <v>11</v>
      </c>
    </row>
    <row r="27" spans="1:13" x14ac:dyDescent="0.2">
      <c r="A27" s="42">
        <v>55</v>
      </c>
      <c r="B27" s="43">
        <v>24.42</v>
      </c>
      <c r="C27" s="43">
        <v>24.37</v>
      </c>
      <c r="D27" s="43">
        <v>24.32</v>
      </c>
      <c r="E27" s="43">
        <v>24.27</v>
      </c>
      <c r="F27" s="43">
        <v>24.22</v>
      </c>
      <c r="G27" s="43">
        <v>24.17</v>
      </c>
      <c r="H27" s="43">
        <v>24.12</v>
      </c>
      <c r="I27" s="43">
        <v>24.08</v>
      </c>
      <c r="J27" s="43">
        <v>24.03</v>
      </c>
      <c r="K27" s="43">
        <v>23.98</v>
      </c>
      <c r="L27" s="43">
        <v>23.93</v>
      </c>
      <c r="M27" s="43">
        <v>23.88</v>
      </c>
    </row>
    <row r="28" spans="1:13" x14ac:dyDescent="0.2">
      <c r="A28" s="42">
        <v>56</v>
      </c>
      <c r="B28" s="43">
        <v>23.83</v>
      </c>
      <c r="C28" s="43">
        <v>23.78</v>
      </c>
      <c r="D28" s="43">
        <v>23.73</v>
      </c>
      <c r="E28" s="43">
        <v>23.68</v>
      </c>
      <c r="F28" s="43">
        <v>23.63</v>
      </c>
      <c r="G28" s="43">
        <v>23.58</v>
      </c>
      <c r="H28" s="43">
        <v>23.53</v>
      </c>
      <c r="I28" s="43">
        <v>23.49</v>
      </c>
      <c r="J28" s="43">
        <v>23.44</v>
      </c>
      <c r="K28" s="43">
        <v>23.39</v>
      </c>
      <c r="L28" s="43">
        <v>23.34</v>
      </c>
      <c r="M28" s="43">
        <v>23.29</v>
      </c>
    </row>
    <row r="29" spans="1:13" x14ac:dyDescent="0.2">
      <c r="A29" s="42">
        <v>57</v>
      </c>
      <c r="B29" s="43">
        <v>23.24</v>
      </c>
      <c r="C29" s="43">
        <v>23.19</v>
      </c>
      <c r="D29" s="43">
        <v>23.14</v>
      </c>
      <c r="E29" s="43">
        <v>23.09</v>
      </c>
      <c r="F29" s="43">
        <v>23.04</v>
      </c>
      <c r="G29" s="43">
        <v>22.99</v>
      </c>
      <c r="H29" s="43">
        <v>22.94</v>
      </c>
      <c r="I29" s="43">
        <v>22.89</v>
      </c>
      <c r="J29" s="43">
        <v>22.84</v>
      </c>
      <c r="K29" s="43">
        <v>22.79</v>
      </c>
      <c r="L29" s="43">
        <v>22.74</v>
      </c>
      <c r="M29" s="43">
        <v>22.69</v>
      </c>
    </row>
    <row r="30" spans="1:13" x14ac:dyDescent="0.2">
      <c r="A30" s="42">
        <v>58</v>
      </c>
      <c r="B30" s="43">
        <v>22.64</v>
      </c>
      <c r="C30" s="43">
        <v>22.59</v>
      </c>
      <c r="D30" s="43">
        <v>22.54</v>
      </c>
      <c r="E30" s="43">
        <v>22.49</v>
      </c>
      <c r="F30" s="43">
        <v>22.44</v>
      </c>
      <c r="G30" s="43">
        <v>22.39</v>
      </c>
      <c r="H30" s="43">
        <v>22.33</v>
      </c>
      <c r="I30" s="43">
        <v>22.28</v>
      </c>
      <c r="J30" s="43">
        <v>22.23</v>
      </c>
      <c r="K30" s="43">
        <v>22.18</v>
      </c>
      <c r="L30" s="43">
        <v>22.13</v>
      </c>
      <c r="M30" s="43">
        <v>22.08</v>
      </c>
    </row>
    <row r="31" spans="1:13" x14ac:dyDescent="0.2">
      <c r="A31" s="42">
        <v>59</v>
      </c>
      <c r="B31" s="43">
        <v>22.03</v>
      </c>
      <c r="C31" s="43">
        <v>21.98</v>
      </c>
      <c r="D31" s="43">
        <v>21.93</v>
      </c>
      <c r="E31" s="43">
        <v>21.88</v>
      </c>
      <c r="F31" s="43">
        <v>21.83</v>
      </c>
      <c r="G31" s="43">
        <v>21.78</v>
      </c>
      <c r="H31" s="43">
        <v>21.72</v>
      </c>
      <c r="I31" s="43">
        <v>21.67</v>
      </c>
      <c r="J31" s="43">
        <v>21.62</v>
      </c>
      <c r="K31" s="43">
        <v>21.57</v>
      </c>
      <c r="L31" s="43">
        <v>21.52</v>
      </c>
      <c r="M31" s="43">
        <v>21.47</v>
      </c>
    </row>
    <row r="32" spans="1:13" x14ac:dyDescent="0.2">
      <c r="A32" s="42">
        <v>60</v>
      </c>
      <c r="B32" s="43">
        <v>21.42</v>
      </c>
      <c r="C32" s="43">
        <v>21.37</v>
      </c>
      <c r="D32" s="43">
        <v>21.31</v>
      </c>
      <c r="E32" s="43">
        <v>21.26</v>
      </c>
      <c r="F32" s="43">
        <v>21.21</v>
      </c>
      <c r="G32" s="43">
        <v>21.16</v>
      </c>
      <c r="H32" s="43">
        <v>21.11</v>
      </c>
      <c r="I32" s="43">
        <v>21.06</v>
      </c>
      <c r="J32" s="43">
        <v>21</v>
      </c>
      <c r="K32" s="43">
        <v>20.95</v>
      </c>
      <c r="L32" s="43">
        <v>20.9</v>
      </c>
      <c r="M32" s="43">
        <v>20.85</v>
      </c>
    </row>
    <row r="33" spans="1:13" x14ac:dyDescent="0.2">
      <c r="A33" s="42">
        <v>61</v>
      </c>
      <c r="B33" s="43">
        <v>20.8</v>
      </c>
      <c r="C33" s="43">
        <v>20.75</v>
      </c>
      <c r="D33" s="43">
        <v>20.69</v>
      </c>
      <c r="E33" s="43">
        <v>20.64</v>
      </c>
      <c r="F33" s="43">
        <v>20.59</v>
      </c>
      <c r="G33" s="43">
        <v>20.54</v>
      </c>
      <c r="H33" s="43">
        <v>20.48</v>
      </c>
      <c r="I33" s="43">
        <v>20.43</v>
      </c>
      <c r="J33" s="43">
        <v>20.38</v>
      </c>
      <c r="K33" s="43">
        <v>20.329999999999998</v>
      </c>
      <c r="L33" s="43">
        <v>20.28</v>
      </c>
      <c r="M33" s="43">
        <v>20.22</v>
      </c>
    </row>
    <row r="34" spans="1:13" x14ac:dyDescent="0.2">
      <c r="A34" s="42">
        <v>62</v>
      </c>
      <c r="B34" s="43">
        <v>20.170000000000002</v>
      </c>
      <c r="C34" s="43">
        <v>20.12</v>
      </c>
      <c r="D34" s="43">
        <v>20.07</v>
      </c>
      <c r="E34" s="43">
        <v>20.010000000000002</v>
      </c>
      <c r="F34" s="43">
        <v>19.96</v>
      </c>
      <c r="G34" s="43">
        <v>19.91</v>
      </c>
      <c r="H34" s="43">
        <v>19.86</v>
      </c>
      <c r="I34" s="43">
        <v>19.8</v>
      </c>
      <c r="J34" s="43">
        <v>19.75</v>
      </c>
      <c r="K34" s="43">
        <v>19.7</v>
      </c>
      <c r="L34" s="43">
        <v>19.649999999999999</v>
      </c>
      <c r="M34" s="43">
        <v>19.59</v>
      </c>
    </row>
    <row r="35" spans="1:13" x14ac:dyDescent="0.2">
      <c r="A35" s="42">
        <v>63</v>
      </c>
      <c r="B35" s="43">
        <v>19.54</v>
      </c>
      <c r="C35" s="43">
        <v>19.489999999999998</v>
      </c>
      <c r="D35" s="43">
        <v>19.43</v>
      </c>
      <c r="E35" s="43">
        <v>19.38</v>
      </c>
      <c r="F35" s="43">
        <v>19.329999999999998</v>
      </c>
      <c r="G35" s="43">
        <v>19.28</v>
      </c>
      <c r="H35" s="43">
        <v>19.22</v>
      </c>
      <c r="I35" s="43">
        <v>19.170000000000002</v>
      </c>
      <c r="J35" s="43">
        <v>19.12</v>
      </c>
      <c r="K35" s="43">
        <v>19.059999999999999</v>
      </c>
      <c r="L35" s="43">
        <v>19.010000000000002</v>
      </c>
      <c r="M35" s="43">
        <v>18.96</v>
      </c>
    </row>
    <row r="36" spans="1:13" x14ac:dyDescent="0.2">
      <c r="A36" s="42">
        <v>64</v>
      </c>
      <c r="B36" s="43">
        <v>18.91</v>
      </c>
      <c r="C36" s="43">
        <v>18.850000000000001</v>
      </c>
      <c r="D36" s="43">
        <v>18.8</v>
      </c>
      <c r="E36" s="43">
        <v>18.75</v>
      </c>
      <c r="F36" s="43">
        <v>18.690000000000001</v>
      </c>
      <c r="G36" s="43">
        <v>18.64</v>
      </c>
      <c r="H36" s="43">
        <v>18.59</v>
      </c>
      <c r="I36" s="43">
        <v>18.53</v>
      </c>
      <c r="J36" s="43">
        <v>18.48</v>
      </c>
      <c r="K36" s="43">
        <v>18.43</v>
      </c>
      <c r="L36" s="43">
        <v>18.37</v>
      </c>
      <c r="M36" s="43">
        <v>18.32</v>
      </c>
    </row>
    <row r="37" spans="1:13" x14ac:dyDescent="0.2">
      <c r="A37" s="42">
        <v>65</v>
      </c>
      <c r="B37" s="43">
        <v>18.27</v>
      </c>
      <c r="C37" s="43">
        <v>18.21</v>
      </c>
      <c r="D37" s="43">
        <v>18.16</v>
      </c>
      <c r="E37" s="43">
        <v>18.11</v>
      </c>
      <c r="F37" s="43">
        <v>18.05</v>
      </c>
      <c r="G37" s="43">
        <v>18</v>
      </c>
      <c r="H37" s="43">
        <v>17.95</v>
      </c>
      <c r="I37" s="43">
        <v>17.89</v>
      </c>
      <c r="J37" s="43">
        <v>17.84</v>
      </c>
      <c r="K37" s="43">
        <v>17.79</v>
      </c>
      <c r="L37" s="43">
        <v>17.73</v>
      </c>
      <c r="M37" s="43">
        <v>17.68</v>
      </c>
    </row>
    <row r="38" spans="1:13" x14ac:dyDescent="0.2">
      <c r="A38" s="42">
        <v>66</v>
      </c>
      <c r="B38" s="43">
        <v>17.62</v>
      </c>
      <c r="C38" s="43">
        <v>17.57</v>
      </c>
      <c r="D38" s="43">
        <v>17.52</v>
      </c>
      <c r="E38" s="43">
        <v>17.46</v>
      </c>
      <c r="F38" s="43">
        <v>17.41</v>
      </c>
      <c r="G38" s="43">
        <v>17.36</v>
      </c>
      <c r="H38" s="43">
        <v>17.3</v>
      </c>
      <c r="I38" s="43">
        <v>17.25</v>
      </c>
      <c r="J38" s="43">
        <v>17.190000000000001</v>
      </c>
      <c r="K38" s="43">
        <v>17.14</v>
      </c>
      <c r="L38" s="43">
        <v>17.09</v>
      </c>
      <c r="M38" s="43">
        <v>17.03</v>
      </c>
    </row>
    <row r="39" spans="1:13" x14ac:dyDescent="0.2">
      <c r="A39" s="42">
        <v>67</v>
      </c>
      <c r="B39" s="43">
        <v>16.98</v>
      </c>
      <c r="C39" s="43">
        <v>16.93</v>
      </c>
      <c r="D39" s="43">
        <v>16.87</v>
      </c>
      <c r="E39" s="43">
        <v>16.82</v>
      </c>
      <c r="F39" s="43">
        <v>16.760000000000002</v>
      </c>
      <c r="G39" s="43">
        <v>16.71</v>
      </c>
      <c r="H39" s="43">
        <v>16.66</v>
      </c>
      <c r="I39" s="43">
        <v>16.600000000000001</v>
      </c>
      <c r="J39" s="43">
        <v>16.55</v>
      </c>
      <c r="K39" s="43">
        <v>16.489999999999998</v>
      </c>
      <c r="L39" s="43">
        <v>16.440000000000001</v>
      </c>
      <c r="M39" s="43">
        <v>16.39</v>
      </c>
    </row>
    <row r="40" spans="1:13" x14ac:dyDescent="0.2">
      <c r="A40" s="42">
        <v>68</v>
      </c>
      <c r="B40" s="43">
        <v>16.329999999999998</v>
      </c>
      <c r="C40" s="43"/>
      <c r="D40" s="43"/>
      <c r="E40" s="43"/>
      <c r="F40" s="43"/>
      <c r="G40" s="43"/>
      <c r="H40" s="43"/>
      <c r="I40" s="43"/>
      <c r="J40" s="43"/>
      <c r="K40" s="43"/>
      <c r="L40" s="43"/>
      <c r="M40" s="43"/>
    </row>
  </sheetData>
  <sheetProtection algorithmName="SHA-512" hashValue="EuuyB41XnGdY+exjYKy+gU7i4D1GzZoCZ39HLoYelWVyr7gWVEGwOO2y5CR9UrXwvOlG6nfN716sEoFkodzPzA==" saltValue="+ps3wiPYCldZUiaSNhuQmw==" spinCount="100000" sheet="1" objects="1" scenarios="1"/>
  <conditionalFormatting sqref="A6:A21">
    <cfRule type="expression" dxfId="29" priority="1" stopIfTrue="1">
      <formula>MOD(ROW(),2)=0</formula>
    </cfRule>
    <cfRule type="expression" dxfId="28" priority="2" stopIfTrue="1">
      <formula>MOD(ROW(),2)&lt;&gt;0</formula>
    </cfRule>
  </conditionalFormatting>
  <conditionalFormatting sqref="B6:M21">
    <cfRule type="expression" dxfId="27" priority="3" stopIfTrue="1">
      <formula>MOD(ROW(),2)=0</formula>
    </cfRule>
    <cfRule type="expression" dxfId="26" priority="4" stopIfTrue="1">
      <formula>MOD(ROW(),2)&lt;&gt;0</formula>
    </cfRule>
  </conditionalFormatting>
  <conditionalFormatting sqref="A26:A40">
    <cfRule type="expression" dxfId="25" priority="5" stopIfTrue="1">
      <formula>MOD(ROW(),2)=0</formula>
    </cfRule>
    <cfRule type="expression" dxfId="24" priority="6" stopIfTrue="1">
      <formula>MOD(ROW(),2)&lt;&gt;0</formula>
    </cfRule>
  </conditionalFormatting>
  <conditionalFormatting sqref="B26:M40">
    <cfRule type="expression" dxfId="23" priority="7" stopIfTrue="1">
      <formula>MOD(ROW(),2)=0</formula>
    </cfRule>
    <cfRule type="expression" dxfId="22" priority="8" stopIfTrue="1">
      <formula>MOD(ROW(),2)&lt;&gt;0</formula>
    </cfRule>
  </conditionalFormatting>
  <pageMargins left="0.7" right="0.7" top="0.75" bottom="0.75" header="0.3" footer="0.3"/>
  <tableParts count="1">
    <tablePart r:id="rId1"/>
  </tablePart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454A1-DBA0-4658-9496-11722B285C7F}">
  <sheetPr codeName="Sheet108"/>
  <dimension ref="A1:B84"/>
  <sheetViews>
    <sheetView showGridLines="0" workbookViewId="0">
      <selection activeCell="A6" sqref="A6"/>
    </sheetView>
  </sheetViews>
  <sheetFormatPr defaultRowHeight="12.75" x14ac:dyDescent="0.2"/>
  <cols>
    <col min="1" max="1" width="31.5703125" customWidth="1"/>
    <col min="2" max="2" width="40.8554687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Max commutation - x-801</v>
      </c>
    </row>
    <row r="6" spans="1:2" x14ac:dyDescent="0.2">
      <c r="A6" s="40" t="s">
        <v>470</v>
      </c>
      <c r="B6" s="47" t="s">
        <v>471</v>
      </c>
    </row>
    <row r="7" spans="1:2" x14ac:dyDescent="0.2">
      <c r="A7" s="40" t="s">
        <v>472</v>
      </c>
      <c r="B7" s="47" t="s">
        <v>31</v>
      </c>
    </row>
    <row r="8" spans="1:2" x14ac:dyDescent="0.2">
      <c r="A8" s="40" t="s">
        <v>144</v>
      </c>
      <c r="B8" s="47">
        <v>2015</v>
      </c>
    </row>
    <row r="9" spans="1:2" x14ac:dyDescent="0.2">
      <c r="A9" s="40" t="s">
        <v>145</v>
      </c>
      <c r="B9" s="47" t="s">
        <v>465</v>
      </c>
    </row>
    <row r="10" spans="1:2" ht="25.5" x14ac:dyDescent="0.2">
      <c r="A10" s="40" t="s">
        <v>6</v>
      </c>
      <c r="B10" s="47" t="s">
        <v>466</v>
      </c>
    </row>
    <row r="11" spans="1:2" x14ac:dyDescent="0.2">
      <c r="A11" s="40" t="s">
        <v>146</v>
      </c>
      <c r="B11" s="47" t="s">
        <v>165</v>
      </c>
    </row>
    <row r="12" spans="1:2" x14ac:dyDescent="0.2">
      <c r="A12" s="40" t="s">
        <v>147</v>
      </c>
      <c r="B12" s="47" t="s">
        <v>345</v>
      </c>
    </row>
    <row r="13" spans="1:2" x14ac:dyDescent="0.2">
      <c r="A13" s="40" t="s">
        <v>473</v>
      </c>
      <c r="B13" s="47">
        <v>0</v>
      </c>
    </row>
    <row r="14" spans="1:2" x14ac:dyDescent="0.2">
      <c r="A14" s="40" t="s">
        <v>149</v>
      </c>
      <c r="B14" s="47">
        <v>801</v>
      </c>
    </row>
    <row r="15" spans="1:2" x14ac:dyDescent="0.2">
      <c r="A15" s="40" t="s">
        <v>474</v>
      </c>
      <c r="B15" s="47">
        <v>801</v>
      </c>
    </row>
    <row r="16" spans="1:2" x14ac:dyDescent="0.2">
      <c r="A16" s="40" t="s">
        <v>151</v>
      </c>
      <c r="B16" s="47" t="s">
        <v>365</v>
      </c>
    </row>
    <row r="17" spans="1:2" x14ac:dyDescent="0.2">
      <c r="A17" s="41" t="s">
        <v>475</v>
      </c>
      <c r="B17" s="47"/>
    </row>
    <row r="18" spans="1:2" x14ac:dyDescent="0.2">
      <c r="A18" s="40" t="s">
        <v>153</v>
      </c>
      <c r="B18" s="49">
        <v>45135</v>
      </c>
    </row>
    <row r="19" spans="1:2" x14ac:dyDescent="0.2">
      <c r="A19" s="40" t="s">
        <v>154</v>
      </c>
      <c r="B19" s="49">
        <v>45135</v>
      </c>
    </row>
    <row r="20" spans="1:2" x14ac:dyDescent="0.2">
      <c r="A20" s="40" t="s">
        <v>155</v>
      </c>
      <c r="B20" s="47" t="s">
        <v>163</v>
      </c>
    </row>
    <row r="21" spans="1:2" x14ac:dyDescent="0.2">
      <c r="A21" s="40" t="s">
        <v>476</v>
      </c>
      <c r="B21" s="47" t="s">
        <v>81</v>
      </c>
    </row>
    <row r="23" spans="1:2" x14ac:dyDescent="0.2">
      <c r="A23" s="23" t="str">
        <f>HYPERLINK("#'Factor List'!A1", "Back to Factor List")</f>
        <v>Back to Factor List</v>
      </c>
      <c r="B23" s="23" t="str">
        <f>HYPERLINK("#'Assumptions'!A1", "Assumptions")</f>
        <v>Assumptions</v>
      </c>
    </row>
    <row r="26" spans="1:2" s="63" customFormat="1" x14ac:dyDescent="0.2">
      <c r="A26" s="62" t="s">
        <v>477</v>
      </c>
      <c r="B26" s="62" t="s">
        <v>523</v>
      </c>
    </row>
    <row r="27" spans="1:2" x14ac:dyDescent="0.2">
      <c r="A27" s="42">
        <v>18</v>
      </c>
      <c r="B27" s="46">
        <v>0.35699999999999998</v>
      </c>
    </row>
    <row r="28" spans="1:2" x14ac:dyDescent="0.2">
      <c r="A28" s="42">
        <v>19</v>
      </c>
      <c r="B28" s="46">
        <v>0.35699999999999998</v>
      </c>
    </row>
    <row r="29" spans="1:2" x14ac:dyDescent="0.2">
      <c r="A29" s="42">
        <v>20</v>
      </c>
      <c r="B29" s="46">
        <v>0.35699999999999998</v>
      </c>
    </row>
    <row r="30" spans="1:2" x14ac:dyDescent="0.2">
      <c r="A30" s="42">
        <v>21</v>
      </c>
      <c r="B30" s="46">
        <v>0.35699999999999998</v>
      </c>
    </row>
    <row r="31" spans="1:2" x14ac:dyDescent="0.2">
      <c r="A31" s="42">
        <v>22</v>
      </c>
      <c r="B31" s="46">
        <v>0.35699999999999998</v>
      </c>
    </row>
    <row r="32" spans="1:2" x14ac:dyDescent="0.2">
      <c r="A32" s="42">
        <v>23</v>
      </c>
      <c r="B32" s="46">
        <v>0.35699999999999998</v>
      </c>
    </row>
    <row r="33" spans="1:2" x14ac:dyDescent="0.2">
      <c r="A33" s="42">
        <v>24</v>
      </c>
      <c r="B33" s="46">
        <v>0.35699999999999998</v>
      </c>
    </row>
    <row r="34" spans="1:2" x14ac:dyDescent="0.2">
      <c r="A34" s="42">
        <v>25</v>
      </c>
      <c r="B34" s="46">
        <v>0.35699999999999998</v>
      </c>
    </row>
    <row r="35" spans="1:2" x14ac:dyDescent="0.2">
      <c r="A35" s="42">
        <v>26</v>
      </c>
      <c r="B35" s="46">
        <v>0.35699999999999998</v>
      </c>
    </row>
    <row r="36" spans="1:2" x14ac:dyDescent="0.2">
      <c r="A36" s="42">
        <v>27</v>
      </c>
      <c r="B36" s="46">
        <v>0.35699999999999998</v>
      </c>
    </row>
    <row r="37" spans="1:2" x14ac:dyDescent="0.2">
      <c r="A37" s="42">
        <v>28</v>
      </c>
      <c r="B37" s="46">
        <v>0.35699999999999998</v>
      </c>
    </row>
    <row r="38" spans="1:2" x14ac:dyDescent="0.2">
      <c r="A38" s="42">
        <v>29</v>
      </c>
      <c r="B38" s="46">
        <v>0.35699999999999998</v>
      </c>
    </row>
    <row r="39" spans="1:2" x14ac:dyDescent="0.2">
      <c r="A39" s="42">
        <v>30</v>
      </c>
      <c r="B39" s="46">
        <v>0.35699999999999998</v>
      </c>
    </row>
    <row r="40" spans="1:2" x14ac:dyDescent="0.2">
      <c r="A40" s="42">
        <v>31</v>
      </c>
      <c r="B40" s="46">
        <v>0.35699999999999998</v>
      </c>
    </row>
    <row r="41" spans="1:2" x14ac:dyDescent="0.2">
      <c r="A41" s="42">
        <v>32</v>
      </c>
      <c r="B41" s="46">
        <v>0.35699999999999998</v>
      </c>
    </row>
    <row r="42" spans="1:2" x14ac:dyDescent="0.2">
      <c r="A42" s="42">
        <v>33</v>
      </c>
      <c r="B42" s="46">
        <v>0.35699999999999998</v>
      </c>
    </row>
    <row r="43" spans="1:2" x14ac:dyDescent="0.2">
      <c r="A43" s="42">
        <v>34</v>
      </c>
      <c r="B43" s="46">
        <v>0.35699999999999998</v>
      </c>
    </row>
    <row r="44" spans="1:2" x14ac:dyDescent="0.2">
      <c r="A44" s="42">
        <v>35</v>
      </c>
      <c r="B44" s="46">
        <v>0.35699999999999998</v>
      </c>
    </row>
    <row r="45" spans="1:2" x14ac:dyDescent="0.2">
      <c r="A45" s="42">
        <v>36</v>
      </c>
      <c r="B45" s="46">
        <v>0.35699999999999998</v>
      </c>
    </row>
    <row r="46" spans="1:2" x14ac:dyDescent="0.2">
      <c r="A46" s="42">
        <v>37</v>
      </c>
      <c r="B46" s="46">
        <v>0.35699999999999998</v>
      </c>
    </row>
    <row r="47" spans="1:2" x14ac:dyDescent="0.2">
      <c r="A47" s="42">
        <v>38</v>
      </c>
      <c r="B47" s="46">
        <v>0.35699999999999998</v>
      </c>
    </row>
    <row r="48" spans="1:2" x14ac:dyDescent="0.2">
      <c r="A48" s="42">
        <v>39</v>
      </c>
      <c r="B48" s="46">
        <v>0.35699999999999998</v>
      </c>
    </row>
    <row r="49" spans="1:2" x14ac:dyDescent="0.2">
      <c r="A49" s="42">
        <v>40</v>
      </c>
      <c r="B49" s="46">
        <v>0.35699999999999998</v>
      </c>
    </row>
    <row r="50" spans="1:2" x14ac:dyDescent="0.2">
      <c r="A50" s="42">
        <v>41</v>
      </c>
      <c r="B50" s="46">
        <v>0.35699999999999998</v>
      </c>
    </row>
    <row r="51" spans="1:2" x14ac:dyDescent="0.2">
      <c r="A51" s="42">
        <v>42</v>
      </c>
      <c r="B51" s="46">
        <v>0.35699999999999998</v>
      </c>
    </row>
    <row r="52" spans="1:2" x14ac:dyDescent="0.2">
      <c r="A52" s="42">
        <v>43</v>
      </c>
      <c r="B52" s="46">
        <v>0.35699999999999998</v>
      </c>
    </row>
    <row r="53" spans="1:2" x14ac:dyDescent="0.2">
      <c r="A53" s="42">
        <v>44</v>
      </c>
      <c r="B53" s="46">
        <v>0.35699999999999998</v>
      </c>
    </row>
    <row r="54" spans="1:2" x14ac:dyDescent="0.2">
      <c r="A54" s="42">
        <v>45</v>
      </c>
      <c r="B54" s="46">
        <v>0.35699999999999998</v>
      </c>
    </row>
    <row r="55" spans="1:2" x14ac:dyDescent="0.2">
      <c r="A55" s="42">
        <v>46</v>
      </c>
      <c r="B55" s="46">
        <v>0.35699999999999998</v>
      </c>
    </row>
    <row r="56" spans="1:2" x14ac:dyDescent="0.2">
      <c r="A56" s="42">
        <v>47</v>
      </c>
      <c r="B56" s="46">
        <v>0.35699999999999998</v>
      </c>
    </row>
    <row r="57" spans="1:2" x14ac:dyDescent="0.2">
      <c r="A57" s="42">
        <v>48</v>
      </c>
      <c r="B57" s="46">
        <v>0.35699999999999998</v>
      </c>
    </row>
    <row r="58" spans="1:2" x14ac:dyDescent="0.2">
      <c r="A58" s="42">
        <v>49</v>
      </c>
      <c r="B58" s="46">
        <v>0.35699999999999998</v>
      </c>
    </row>
    <row r="59" spans="1:2" x14ac:dyDescent="0.2">
      <c r="A59" s="42">
        <v>50</v>
      </c>
      <c r="B59" s="46">
        <v>0.35699999999999998</v>
      </c>
    </row>
    <row r="60" spans="1:2" x14ac:dyDescent="0.2">
      <c r="A60" s="42">
        <v>51</v>
      </c>
      <c r="B60" s="46">
        <v>0.35699999999999998</v>
      </c>
    </row>
    <row r="61" spans="1:2" x14ac:dyDescent="0.2">
      <c r="A61" s="42">
        <v>52</v>
      </c>
      <c r="B61" s="46">
        <v>0.35699999999999998</v>
      </c>
    </row>
    <row r="62" spans="1:2" x14ac:dyDescent="0.2">
      <c r="A62" s="42">
        <v>53</v>
      </c>
      <c r="B62" s="46">
        <v>0.35699999999999998</v>
      </c>
    </row>
    <row r="63" spans="1:2" x14ac:dyDescent="0.2">
      <c r="A63" s="42">
        <v>54</v>
      </c>
      <c r="B63" s="46">
        <v>0.35699999999999998</v>
      </c>
    </row>
    <row r="64" spans="1:2" x14ac:dyDescent="0.2">
      <c r="A64" s="42">
        <v>55</v>
      </c>
      <c r="B64" s="46">
        <v>0.35699999999999998</v>
      </c>
    </row>
    <row r="65" spans="1:2" x14ac:dyDescent="0.2">
      <c r="A65" s="42">
        <v>56</v>
      </c>
      <c r="B65" s="46">
        <v>0.35699999999999998</v>
      </c>
    </row>
    <row r="66" spans="1:2" x14ac:dyDescent="0.2">
      <c r="A66" s="42">
        <v>57</v>
      </c>
      <c r="B66" s="46">
        <v>0.35699999999999998</v>
      </c>
    </row>
    <row r="67" spans="1:2" x14ac:dyDescent="0.2">
      <c r="A67" s="42">
        <v>58</v>
      </c>
      <c r="B67" s="46">
        <v>0.35699999999999998</v>
      </c>
    </row>
    <row r="68" spans="1:2" x14ac:dyDescent="0.2">
      <c r="A68" s="42">
        <v>59</v>
      </c>
      <c r="B68" s="46">
        <v>0.35699999999999998</v>
      </c>
    </row>
    <row r="69" spans="1:2" x14ac:dyDescent="0.2">
      <c r="A69" s="42">
        <v>60</v>
      </c>
      <c r="B69" s="46">
        <v>0.35699999999999998</v>
      </c>
    </row>
    <row r="70" spans="1:2" x14ac:dyDescent="0.2">
      <c r="A70" s="42">
        <v>61</v>
      </c>
      <c r="B70" s="46">
        <v>0.35699999999999998</v>
      </c>
    </row>
    <row r="71" spans="1:2" x14ac:dyDescent="0.2">
      <c r="A71" s="42">
        <v>62</v>
      </c>
      <c r="B71" s="46">
        <v>0.35699999999999998</v>
      </c>
    </row>
    <row r="72" spans="1:2" x14ac:dyDescent="0.2">
      <c r="A72" s="42">
        <v>63</v>
      </c>
      <c r="B72" s="46">
        <v>0.35699999999999998</v>
      </c>
    </row>
    <row r="73" spans="1:2" x14ac:dyDescent="0.2">
      <c r="A73" s="42">
        <v>64</v>
      </c>
      <c r="B73" s="46">
        <v>0.35699999999999998</v>
      </c>
    </row>
    <row r="74" spans="1:2" x14ac:dyDescent="0.2">
      <c r="A74" s="42">
        <v>65</v>
      </c>
      <c r="B74" s="46">
        <v>0.35699999999999998</v>
      </c>
    </row>
    <row r="75" spans="1:2" x14ac:dyDescent="0.2">
      <c r="A75" s="42">
        <v>66</v>
      </c>
      <c r="B75" s="46">
        <v>0.35699999999999998</v>
      </c>
    </row>
    <row r="76" spans="1:2" x14ac:dyDescent="0.2">
      <c r="A76" s="42">
        <v>67</v>
      </c>
      <c r="B76" s="46">
        <v>0.35699999999999998</v>
      </c>
    </row>
    <row r="77" spans="1:2" x14ac:dyDescent="0.2">
      <c r="A77" s="42">
        <v>68</v>
      </c>
      <c r="B77" s="46">
        <v>0.35699999999999998</v>
      </c>
    </row>
    <row r="78" spans="1:2" x14ac:dyDescent="0.2">
      <c r="A78" s="42">
        <v>69</v>
      </c>
      <c r="B78" s="46">
        <v>0.35699999999999998</v>
      </c>
    </row>
    <row r="79" spans="1:2" x14ac:dyDescent="0.2">
      <c r="A79" s="42">
        <v>70</v>
      </c>
      <c r="B79" s="46">
        <v>0.35699999999999998</v>
      </c>
    </row>
    <row r="80" spans="1:2" x14ac:dyDescent="0.2">
      <c r="A80" s="42">
        <v>71</v>
      </c>
      <c r="B80" s="46">
        <v>0.35699999999999998</v>
      </c>
    </row>
    <row r="81" spans="1:2" x14ac:dyDescent="0.2">
      <c r="A81" s="42">
        <v>72</v>
      </c>
      <c r="B81" s="46">
        <v>0.35699999999999998</v>
      </c>
    </row>
    <row r="82" spans="1:2" x14ac:dyDescent="0.2">
      <c r="A82" s="42">
        <v>73</v>
      </c>
      <c r="B82" s="46">
        <v>0.35699999999999998</v>
      </c>
    </row>
    <row r="83" spans="1:2" x14ac:dyDescent="0.2">
      <c r="A83" s="42">
        <v>74</v>
      </c>
      <c r="B83" s="46">
        <v>0.35699999999999998</v>
      </c>
    </row>
    <row r="84" spans="1:2" x14ac:dyDescent="0.2">
      <c r="A84" s="42">
        <v>75</v>
      </c>
      <c r="B84" s="46">
        <v>0.35699999999999998</v>
      </c>
    </row>
  </sheetData>
  <sheetProtection algorithmName="SHA-512" hashValue="QgNNRrUXDLDQl5aDSieVKXcXIoGC9i+NO2bLVDHhS+A8x9UtmQ8hiOZwSyZTniKi+Wcf1QdvCtTAGjSahNFglQ==" saltValue="6jMNwPXKWiqfwVjy1DjvPg==" spinCount="100000" sheet="1" objects="1" scenarios="1"/>
  <conditionalFormatting sqref="A6:A21">
    <cfRule type="expression" dxfId="19" priority="1" stopIfTrue="1">
      <formula>MOD(ROW(),2)=0</formula>
    </cfRule>
    <cfRule type="expression" dxfId="18" priority="2" stopIfTrue="1">
      <formula>MOD(ROW(),2)&lt;&gt;0</formula>
    </cfRule>
  </conditionalFormatting>
  <conditionalFormatting sqref="B6:B21">
    <cfRule type="expression" dxfId="17" priority="3" stopIfTrue="1">
      <formula>MOD(ROW(),2)=0</formula>
    </cfRule>
    <cfRule type="expression" dxfId="16" priority="4" stopIfTrue="1">
      <formula>MOD(ROW(),2)&lt;&gt;0</formula>
    </cfRule>
  </conditionalFormatting>
  <conditionalFormatting sqref="A26:A84">
    <cfRule type="expression" dxfId="15" priority="5" stopIfTrue="1">
      <formula>MOD(ROW(),2)=0</formula>
    </cfRule>
    <cfRule type="expression" dxfId="14" priority="6" stopIfTrue="1">
      <formula>MOD(ROW(),2)&lt;&gt;0</formula>
    </cfRule>
  </conditionalFormatting>
  <conditionalFormatting sqref="B26:B84">
    <cfRule type="expression" dxfId="13" priority="7" stopIfTrue="1">
      <formula>MOD(ROW(),2)=0</formula>
    </cfRule>
    <cfRule type="expression" dxfId="12" priority="8" stopIfTrue="1">
      <formula>MOD(ROW(),2)&lt;&gt;0</formula>
    </cfRule>
  </conditionalFormatting>
  <pageMargins left="0.7" right="0.7" top="0.75" bottom="0.75" header="0.3" footer="0.3"/>
  <tableParts count="1">
    <tablePart r:id="rId1"/>
  </tablePart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CA17E-E418-4D38-889A-D5ACEC3099EE}">
  <sheetPr codeName="Sheet109"/>
  <dimension ref="A1:B47"/>
  <sheetViews>
    <sheetView showGridLines="0" workbookViewId="0">
      <selection activeCell="A6" sqref="A6"/>
    </sheetView>
  </sheetViews>
  <sheetFormatPr defaultRowHeight="12.75" x14ac:dyDescent="0.2"/>
  <cols>
    <col min="1" max="1" width="31.5703125" customWidth="1"/>
    <col min="2" max="2" width="40.8554687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Max commutation - x-802</v>
      </c>
    </row>
    <row r="6" spans="1:2" x14ac:dyDescent="0.2">
      <c r="A6" s="40" t="s">
        <v>470</v>
      </c>
      <c r="B6" s="47" t="s">
        <v>471</v>
      </c>
    </row>
    <row r="7" spans="1:2" x14ac:dyDescent="0.2">
      <c r="A7" s="40" t="s">
        <v>472</v>
      </c>
      <c r="B7" s="47" t="s">
        <v>31</v>
      </c>
    </row>
    <row r="8" spans="1:2" x14ac:dyDescent="0.2">
      <c r="A8" s="40" t="s">
        <v>144</v>
      </c>
      <c r="B8" s="47">
        <v>2015</v>
      </c>
    </row>
    <row r="9" spans="1:2" x14ac:dyDescent="0.2">
      <c r="A9" s="40" t="s">
        <v>145</v>
      </c>
      <c r="B9" s="47" t="s">
        <v>465</v>
      </c>
    </row>
    <row r="10" spans="1:2" ht="25.5" x14ac:dyDescent="0.2">
      <c r="A10" s="40" t="s">
        <v>6</v>
      </c>
      <c r="B10" s="47" t="s">
        <v>468</v>
      </c>
    </row>
    <row r="11" spans="1:2" x14ac:dyDescent="0.2">
      <c r="A11" s="40" t="s">
        <v>146</v>
      </c>
      <c r="B11" s="47" t="s">
        <v>165</v>
      </c>
    </row>
    <row r="12" spans="1:2" x14ac:dyDescent="0.2">
      <c r="A12" s="40" t="s">
        <v>147</v>
      </c>
      <c r="B12" s="47" t="s">
        <v>345</v>
      </c>
    </row>
    <row r="13" spans="1:2" x14ac:dyDescent="0.2">
      <c r="A13" s="40" t="s">
        <v>473</v>
      </c>
      <c r="B13" s="47">
        <v>0</v>
      </c>
    </row>
    <row r="14" spans="1:2" x14ac:dyDescent="0.2">
      <c r="A14" s="40" t="s">
        <v>149</v>
      </c>
      <c r="B14" s="47">
        <v>802</v>
      </c>
    </row>
    <row r="15" spans="1:2" x14ac:dyDescent="0.2">
      <c r="A15" s="40" t="s">
        <v>474</v>
      </c>
      <c r="B15" s="47">
        <v>802</v>
      </c>
    </row>
    <row r="16" spans="1:2" x14ac:dyDescent="0.2">
      <c r="A16" s="40" t="s">
        <v>151</v>
      </c>
      <c r="B16" s="47" t="s">
        <v>369</v>
      </c>
    </row>
    <row r="17" spans="1:2" x14ac:dyDescent="0.2">
      <c r="A17" s="41" t="s">
        <v>475</v>
      </c>
      <c r="B17" s="47"/>
    </row>
    <row r="18" spans="1:2" x14ac:dyDescent="0.2">
      <c r="A18" s="40" t="s">
        <v>153</v>
      </c>
      <c r="B18" s="49">
        <v>45135</v>
      </c>
    </row>
    <row r="19" spans="1:2" x14ac:dyDescent="0.2">
      <c r="A19" s="40" t="s">
        <v>154</v>
      </c>
      <c r="B19" s="49">
        <v>45135</v>
      </c>
    </row>
    <row r="20" spans="1:2" x14ac:dyDescent="0.2">
      <c r="A20" s="40" t="s">
        <v>155</v>
      </c>
      <c r="B20" s="47" t="s">
        <v>163</v>
      </c>
    </row>
    <row r="21" spans="1:2" x14ac:dyDescent="0.2">
      <c r="A21" s="40" t="s">
        <v>476</v>
      </c>
      <c r="B21" s="47" t="s">
        <v>81</v>
      </c>
    </row>
    <row r="23" spans="1:2" x14ac:dyDescent="0.2">
      <c r="A23" s="23" t="str">
        <f>HYPERLINK("#'Factor List'!A1", "Back to Factor List")</f>
        <v>Back to Factor List</v>
      </c>
      <c r="B23" s="23" t="str">
        <f>HYPERLINK("#'Assumptions'!A1", "Assumptions")</f>
        <v>Assumptions</v>
      </c>
    </row>
    <row r="26" spans="1:2" s="63" customFormat="1" x14ac:dyDescent="0.2">
      <c r="A26" s="62" t="s">
        <v>477</v>
      </c>
      <c r="B26" s="62" t="s">
        <v>523</v>
      </c>
    </row>
    <row r="27" spans="1:2" x14ac:dyDescent="0.2">
      <c r="A27" s="42">
        <v>55</v>
      </c>
      <c r="B27" s="46">
        <v>0.35699999999999998</v>
      </c>
    </row>
    <row r="28" spans="1:2" x14ac:dyDescent="0.2">
      <c r="A28" s="42">
        <v>56</v>
      </c>
      <c r="B28" s="46">
        <v>0.35699999999999998</v>
      </c>
    </row>
    <row r="29" spans="1:2" x14ac:dyDescent="0.2">
      <c r="A29" s="42">
        <v>57</v>
      </c>
      <c r="B29" s="46">
        <v>0.35699999999999998</v>
      </c>
    </row>
    <row r="30" spans="1:2" x14ac:dyDescent="0.2">
      <c r="A30" s="42">
        <v>58</v>
      </c>
      <c r="B30" s="46">
        <v>0.35699999999999998</v>
      </c>
    </row>
    <row r="31" spans="1:2" x14ac:dyDescent="0.2">
      <c r="A31" s="42">
        <v>59</v>
      </c>
      <c r="B31" s="46">
        <v>0.35699999999999998</v>
      </c>
    </row>
    <row r="32" spans="1:2" x14ac:dyDescent="0.2">
      <c r="A32" s="42">
        <v>60</v>
      </c>
      <c r="B32" s="46">
        <v>0.35699999999999998</v>
      </c>
    </row>
    <row r="33" spans="1:2" x14ac:dyDescent="0.2">
      <c r="A33" s="42">
        <v>61</v>
      </c>
      <c r="B33" s="46">
        <v>0.35699999999999998</v>
      </c>
    </row>
    <row r="34" spans="1:2" x14ac:dyDescent="0.2">
      <c r="A34" s="42">
        <v>62</v>
      </c>
      <c r="B34" s="46">
        <v>0.35699999999999998</v>
      </c>
    </row>
    <row r="35" spans="1:2" x14ac:dyDescent="0.2">
      <c r="A35" s="42">
        <v>63</v>
      </c>
      <c r="B35" s="46">
        <v>0.35699999999999998</v>
      </c>
    </row>
    <row r="36" spans="1:2" x14ac:dyDescent="0.2">
      <c r="A36" s="42">
        <v>64</v>
      </c>
      <c r="B36" s="46">
        <v>0.35699999999999998</v>
      </c>
    </row>
    <row r="37" spans="1:2" x14ac:dyDescent="0.2">
      <c r="A37" s="42">
        <v>65</v>
      </c>
      <c r="B37" s="46">
        <v>0.35699999999999998</v>
      </c>
    </row>
    <row r="38" spans="1:2" x14ac:dyDescent="0.2">
      <c r="A38" s="42">
        <v>66</v>
      </c>
      <c r="B38" s="46">
        <v>0.35699999999999998</v>
      </c>
    </row>
    <row r="39" spans="1:2" x14ac:dyDescent="0.2">
      <c r="A39" s="42">
        <v>67</v>
      </c>
      <c r="B39" s="46">
        <v>0.35699999999999998</v>
      </c>
    </row>
    <row r="40" spans="1:2" x14ac:dyDescent="0.2">
      <c r="A40" s="42">
        <v>68</v>
      </c>
      <c r="B40" s="46">
        <v>0.35699999999999998</v>
      </c>
    </row>
    <row r="41" spans="1:2" x14ac:dyDescent="0.2">
      <c r="A41" s="42">
        <v>69</v>
      </c>
      <c r="B41" s="46">
        <v>0.35099999999999998</v>
      </c>
    </row>
    <row r="42" spans="1:2" x14ac:dyDescent="0.2">
      <c r="A42" s="42">
        <v>70</v>
      </c>
      <c r="B42" s="46">
        <v>0.33800000000000002</v>
      </c>
    </row>
    <row r="43" spans="1:2" x14ac:dyDescent="0.2">
      <c r="A43" s="42">
        <v>71</v>
      </c>
      <c r="B43" s="46">
        <v>0.32400000000000001</v>
      </c>
    </row>
    <row r="44" spans="1:2" x14ac:dyDescent="0.2">
      <c r="A44" s="42">
        <v>72</v>
      </c>
      <c r="B44" s="46">
        <v>0.31</v>
      </c>
    </row>
    <row r="45" spans="1:2" x14ac:dyDescent="0.2">
      <c r="A45" s="42">
        <v>73</v>
      </c>
      <c r="B45" s="46">
        <v>0.29699999999999999</v>
      </c>
    </row>
    <row r="46" spans="1:2" x14ac:dyDescent="0.2">
      <c r="A46" s="42">
        <v>74</v>
      </c>
      <c r="B46" s="46">
        <v>0.28199999999999997</v>
      </c>
    </row>
    <row r="47" spans="1:2" x14ac:dyDescent="0.2">
      <c r="A47" s="42">
        <v>75</v>
      </c>
      <c r="B47" s="46">
        <v>0.26700000000000002</v>
      </c>
    </row>
  </sheetData>
  <sheetProtection algorithmName="SHA-512" hashValue="NXUfI4opYNM2x7FErieb9zq72rmRSLPr4pygKEES39INmHlPgOSEj2q5b9n6V8+UisF1Gehsc+14TLHXMqej5Q==" saltValue="4RuzefoEvCpnpl+GLa8xhg==" spinCount="100000" sheet="1" objects="1" scenarios="1"/>
  <conditionalFormatting sqref="A6:A21">
    <cfRule type="expression" dxfId="9" priority="1" stopIfTrue="1">
      <formula>MOD(ROW(),2)=0</formula>
    </cfRule>
    <cfRule type="expression" dxfId="8" priority="2" stopIfTrue="1">
      <formula>MOD(ROW(),2)&lt;&gt;0</formula>
    </cfRule>
  </conditionalFormatting>
  <conditionalFormatting sqref="B6:B21">
    <cfRule type="expression" dxfId="7" priority="3" stopIfTrue="1">
      <formula>MOD(ROW(),2)=0</formula>
    </cfRule>
    <cfRule type="expression" dxfId="6" priority="4" stopIfTrue="1">
      <formula>MOD(ROW(),2)&lt;&gt;0</formula>
    </cfRule>
  </conditionalFormatting>
  <conditionalFormatting sqref="A26:A47">
    <cfRule type="expression" dxfId="5" priority="5" stopIfTrue="1">
      <formula>MOD(ROW(),2)=0</formula>
    </cfRule>
    <cfRule type="expression" dxfId="4" priority="6" stopIfTrue="1">
      <formula>MOD(ROW(),2)&lt;&gt;0</formula>
    </cfRule>
  </conditionalFormatting>
  <conditionalFormatting sqref="B26:B47">
    <cfRule type="expression" dxfId="3" priority="7" stopIfTrue="1">
      <formula>MOD(ROW(),2)=0</formula>
    </cfRule>
    <cfRule type="expression" dxfId="2" priority="8" stopIfTrue="1">
      <formula>MOD(ROW(),2)&lt;&gt;0</formula>
    </cfRule>
  </conditionalFormatting>
  <pageMargins left="0.7" right="0.7" top="0.75" bottom="0.75" header="0.3" footer="0.3"/>
  <tableParts count="1">
    <tablePart r:id="rId1"/>
  </tablePart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FC199-8A14-4144-B384-935DB8AEDBC3}">
  <sheetPr codeName="Sheet1"/>
  <dimension ref="A1:B23"/>
  <sheetViews>
    <sheetView showGridLines="0" workbookViewId="0">
      <selection activeCell="A6" sqref="A6"/>
    </sheetView>
  </sheetViews>
  <sheetFormatPr defaultRowHeight="12.75" x14ac:dyDescent="0.2"/>
  <cols>
    <col min="1" max="1" width="30.5703125" customWidth="1"/>
    <col min="2" max="2" width="24.570312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 xml:space="preserve"> - x-</v>
      </c>
    </row>
    <row r="6" spans="1:2" x14ac:dyDescent="0.2">
      <c r="A6" t="s">
        <v>470</v>
      </c>
      <c r="B6" t="s">
        <v>471</v>
      </c>
    </row>
    <row r="7" spans="1:2" x14ac:dyDescent="0.2">
      <c r="A7" t="s">
        <v>472</v>
      </c>
    </row>
    <row r="8" spans="1:2" x14ac:dyDescent="0.2">
      <c r="A8" t="s">
        <v>144</v>
      </c>
    </row>
    <row r="9" spans="1:2" x14ac:dyDescent="0.2">
      <c r="A9" t="s">
        <v>145</v>
      </c>
    </row>
    <row r="10" spans="1:2" x14ac:dyDescent="0.2">
      <c r="A10" t="s">
        <v>6</v>
      </c>
    </row>
    <row r="11" spans="1:2" x14ac:dyDescent="0.2">
      <c r="A11" t="s">
        <v>146</v>
      </c>
    </row>
    <row r="12" spans="1:2" x14ac:dyDescent="0.2">
      <c r="A12" t="s">
        <v>147</v>
      </c>
    </row>
    <row r="13" spans="1:2" x14ac:dyDescent="0.2">
      <c r="A13" t="s">
        <v>473</v>
      </c>
    </row>
    <row r="14" spans="1:2" x14ac:dyDescent="0.2">
      <c r="A14" t="s">
        <v>149</v>
      </c>
    </row>
    <row r="15" spans="1:2" x14ac:dyDescent="0.2">
      <c r="A15" t="s">
        <v>474</v>
      </c>
    </row>
    <row r="16" spans="1:2" x14ac:dyDescent="0.2">
      <c r="A16" t="s">
        <v>151</v>
      </c>
    </row>
    <row r="17" spans="1:2" x14ac:dyDescent="0.2">
      <c r="A17" s="24" t="s">
        <v>475</v>
      </c>
    </row>
    <row r="18" spans="1:2" x14ac:dyDescent="0.2">
      <c r="A18" t="s">
        <v>153</v>
      </c>
    </row>
    <row r="19" spans="1:2" x14ac:dyDescent="0.2">
      <c r="A19" t="s">
        <v>154</v>
      </c>
    </row>
    <row r="20" spans="1:2" x14ac:dyDescent="0.2">
      <c r="A20" t="s">
        <v>155</v>
      </c>
    </row>
    <row r="21" spans="1:2" x14ac:dyDescent="0.2">
      <c r="A21" t="s">
        <v>476</v>
      </c>
    </row>
    <row r="23" spans="1:2" x14ac:dyDescent="0.2">
      <c r="A23" s="23" t="str">
        <f>HYPERLINK("#'Factor List'!A1", "Back to Factor List")</f>
        <v>Back to Factor List</v>
      </c>
      <c r="B23" s="23" t="str">
        <f>HYPERLINK("#'Assumptions'!A1", "Assumptions")</f>
        <v>Assumptions</v>
      </c>
    </row>
  </sheetData>
  <sheetProtection algorithmName="SHA-512" hashValue="hwrQms0cyjOkB5RdSjdm9tunwmxqNvSY2k7fjVK0liDorvJkbcGZeLtRf3tYxL1kQBgkoWVFTlmpgVEqV8etcg==" saltValue="CTYymrSKLYrGDhkogG0ZOw==" spinCount="100000" sheet="1" objects="1" scenarios="1"/>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16D1E-F5E6-41B7-9AF2-F5A2872E1C42}">
  <sheetPr codeName="Sheet14"/>
  <dimension ref="A1:C38"/>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x-205C</v>
      </c>
    </row>
    <row r="6" spans="1:3" x14ac:dyDescent="0.2">
      <c r="A6" s="40" t="s">
        <v>470</v>
      </c>
      <c r="B6" s="47" t="s">
        <v>471</v>
      </c>
      <c r="C6" s="47"/>
    </row>
    <row r="7" spans="1:3" x14ac:dyDescent="0.2">
      <c r="A7" s="40" t="s">
        <v>472</v>
      </c>
      <c r="B7" s="47" t="s">
        <v>31</v>
      </c>
      <c r="C7" s="47"/>
    </row>
    <row r="8" spans="1:3" x14ac:dyDescent="0.2">
      <c r="A8" s="40" t="s">
        <v>144</v>
      </c>
      <c r="B8" s="47">
        <v>1988</v>
      </c>
      <c r="C8" s="47"/>
    </row>
    <row r="9" spans="1:3" x14ac:dyDescent="0.2">
      <c r="A9" s="40" t="s">
        <v>145</v>
      </c>
      <c r="B9" s="47" t="s">
        <v>157</v>
      </c>
      <c r="C9" s="47"/>
    </row>
    <row r="10" spans="1:3" ht="25.5" x14ac:dyDescent="0.2">
      <c r="A10" s="40" t="s">
        <v>6</v>
      </c>
      <c r="B10" s="47" t="s">
        <v>180</v>
      </c>
      <c r="C10" s="47"/>
    </row>
    <row r="11" spans="1:3" x14ac:dyDescent="0.2">
      <c r="A11" s="40" t="s">
        <v>146</v>
      </c>
      <c r="B11" s="47" t="s">
        <v>165</v>
      </c>
      <c r="C11" s="47"/>
    </row>
    <row r="12" spans="1:3" x14ac:dyDescent="0.2">
      <c r="A12" s="40" t="s">
        <v>147</v>
      </c>
      <c r="B12" s="47" t="s">
        <v>160</v>
      </c>
      <c r="C12" s="47"/>
    </row>
    <row r="13" spans="1:3" x14ac:dyDescent="0.2">
      <c r="A13" s="40" t="s">
        <v>473</v>
      </c>
      <c r="B13" s="47">
        <v>2</v>
      </c>
      <c r="C13" s="47"/>
    </row>
    <row r="14" spans="1:3" x14ac:dyDescent="0.2">
      <c r="A14" s="40" t="s">
        <v>149</v>
      </c>
      <c r="B14" s="47" t="s">
        <v>182</v>
      </c>
      <c r="C14" s="47"/>
    </row>
    <row r="15" spans="1:3" x14ac:dyDescent="0.2">
      <c r="A15" s="40" t="s">
        <v>474</v>
      </c>
      <c r="B15" s="47" t="s">
        <v>182</v>
      </c>
      <c r="C15" s="47"/>
    </row>
    <row r="16" spans="1:3" x14ac:dyDescent="0.2">
      <c r="A16" s="40" t="s">
        <v>151</v>
      </c>
      <c r="B16" s="47" t="s">
        <v>183</v>
      </c>
      <c r="C16" s="47"/>
    </row>
    <row r="17" spans="1:3" x14ac:dyDescent="0.2">
      <c r="A17" s="41" t="s">
        <v>475</v>
      </c>
      <c r="B17" s="47"/>
      <c r="C17" s="47"/>
    </row>
    <row r="18" spans="1:3" x14ac:dyDescent="0.2">
      <c r="A18" s="40" t="s">
        <v>153</v>
      </c>
      <c r="B18" s="49">
        <v>45196</v>
      </c>
      <c r="C18" s="49"/>
    </row>
    <row r="19" spans="1:3" x14ac:dyDescent="0.2">
      <c r="A19" s="40" t="s">
        <v>154</v>
      </c>
      <c r="B19" s="49">
        <v>45200</v>
      </c>
      <c r="C19" s="49"/>
    </row>
    <row r="20" spans="1:3" x14ac:dyDescent="0.2">
      <c r="A20" s="40" t="s">
        <v>155</v>
      </c>
      <c r="B20" s="47" t="s">
        <v>163</v>
      </c>
      <c r="C20" s="47"/>
    </row>
    <row r="21" spans="1:3" x14ac:dyDescent="0.2">
      <c r="A21" s="40" t="s">
        <v>476</v>
      </c>
      <c r="B21" s="47" t="s">
        <v>81</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478</v>
      </c>
      <c r="C26" s="62" t="s">
        <v>479</v>
      </c>
    </row>
    <row r="27" spans="1:3" x14ac:dyDescent="0.2">
      <c r="A27" s="42">
        <v>48</v>
      </c>
      <c r="B27" s="43">
        <v>28.36</v>
      </c>
      <c r="C27" s="43">
        <v>1.92</v>
      </c>
    </row>
    <row r="28" spans="1:3" x14ac:dyDescent="0.2">
      <c r="A28" s="42">
        <v>49</v>
      </c>
      <c r="B28" s="43">
        <v>27.93</v>
      </c>
      <c r="C28" s="43">
        <v>1.94</v>
      </c>
    </row>
    <row r="29" spans="1:3" x14ac:dyDescent="0.2">
      <c r="A29" s="42">
        <v>50</v>
      </c>
      <c r="B29" s="43">
        <v>27.48</v>
      </c>
      <c r="C29" s="43">
        <v>1.96</v>
      </c>
    </row>
    <row r="30" spans="1:3" x14ac:dyDescent="0.2">
      <c r="A30" s="42">
        <v>51</v>
      </c>
      <c r="B30" s="43">
        <v>27</v>
      </c>
      <c r="C30" s="43">
        <v>1.98</v>
      </c>
    </row>
    <row r="31" spans="1:3" x14ac:dyDescent="0.2">
      <c r="A31" s="42">
        <v>52</v>
      </c>
      <c r="B31" s="43">
        <v>26.5</v>
      </c>
      <c r="C31" s="43">
        <v>2</v>
      </c>
    </row>
    <row r="32" spans="1:3" x14ac:dyDescent="0.2">
      <c r="A32" s="42">
        <v>53</v>
      </c>
      <c r="B32" s="43">
        <v>25.98</v>
      </c>
      <c r="C32" s="43">
        <v>2.0099999999999998</v>
      </c>
    </row>
    <row r="33" spans="1:3" x14ac:dyDescent="0.2">
      <c r="A33" s="42">
        <v>54</v>
      </c>
      <c r="B33" s="43">
        <v>25.43</v>
      </c>
      <c r="C33" s="43">
        <v>2.0299999999999998</v>
      </c>
    </row>
    <row r="34" spans="1:3" x14ac:dyDescent="0.2">
      <c r="A34" s="42">
        <v>55</v>
      </c>
      <c r="B34" s="43">
        <v>24.85</v>
      </c>
      <c r="C34" s="43">
        <v>2.0499999999999998</v>
      </c>
    </row>
    <row r="35" spans="1:3" x14ac:dyDescent="0.2">
      <c r="A35" s="42">
        <v>56</v>
      </c>
      <c r="B35" s="43">
        <v>24.27</v>
      </c>
      <c r="C35" s="43">
        <v>2.06</v>
      </c>
    </row>
    <row r="36" spans="1:3" x14ac:dyDescent="0.2">
      <c r="A36" s="42">
        <v>57</v>
      </c>
      <c r="B36" s="43">
        <v>23.68</v>
      </c>
      <c r="C36" s="43">
        <v>2.08</v>
      </c>
    </row>
    <row r="37" spans="1:3" x14ac:dyDescent="0.2">
      <c r="A37" s="42">
        <v>58</v>
      </c>
      <c r="B37" s="43">
        <v>23.08</v>
      </c>
      <c r="C37" s="43">
        <v>2.09</v>
      </c>
    </row>
    <row r="38" spans="1:3" x14ac:dyDescent="0.2">
      <c r="A38" s="42">
        <v>59</v>
      </c>
      <c r="B38" s="43">
        <v>22.48</v>
      </c>
      <c r="C38" s="43">
        <v>2.11</v>
      </c>
    </row>
  </sheetData>
  <sheetProtection algorithmName="SHA-512" hashValue="tDAgPmV0n+d39WtXPVqKQiEGAJI8H/GqPlWl5nbFiNMDDNEIJmDd9OrOUbjgAjtKIG4zSTjyolXQz75I01RSeQ==" saltValue="pLigIhRuwenaeBLTj730yA==" spinCount="100000" sheet="1" objects="1" scenarios="1"/>
  <conditionalFormatting sqref="A6:A21">
    <cfRule type="expression" dxfId="1121" priority="1" stopIfTrue="1">
      <formula>MOD(ROW(),2)=0</formula>
    </cfRule>
    <cfRule type="expression" dxfId="1120" priority="2" stopIfTrue="1">
      <formula>MOD(ROW(),2)&lt;&gt;0</formula>
    </cfRule>
  </conditionalFormatting>
  <conditionalFormatting sqref="B6:C21">
    <cfRule type="expression" dxfId="1119" priority="3" stopIfTrue="1">
      <formula>MOD(ROW(),2)=0</formula>
    </cfRule>
    <cfRule type="expression" dxfId="1118" priority="4" stopIfTrue="1">
      <formula>MOD(ROW(),2)&lt;&gt;0</formula>
    </cfRule>
  </conditionalFormatting>
  <conditionalFormatting sqref="A26:A38">
    <cfRule type="expression" dxfId="1117" priority="5" stopIfTrue="1">
      <formula>MOD(ROW(),2)=0</formula>
    </cfRule>
    <cfRule type="expression" dxfId="1116" priority="6" stopIfTrue="1">
      <formula>MOD(ROW(),2)&lt;&gt;0</formula>
    </cfRule>
  </conditionalFormatting>
  <conditionalFormatting sqref="B26:C38">
    <cfRule type="expression" dxfId="1115" priority="7" stopIfTrue="1">
      <formula>MOD(ROW(),2)=0</formula>
    </cfRule>
    <cfRule type="expression" dxfId="1114" priority="8" stopIfTrue="1">
      <formula>MOD(ROW(),2)&lt;&gt;0</formula>
    </cfRule>
  </conditionalFormatting>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4FD38-BC0E-46C1-AB68-5E73301408BD}">
  <sheetPr codeName="Sheet15"/>
  <dimension ref="A1:C38"/>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x-206</v>
      </c>
    </row>
    <row r="6" spans="1:3" x14ac:dyDescent="0.2">
      <c r="A6" s="40" t="s">
        <v>470</v>
      </c>
      <c r="B6" s="47" t="s">
        <v>471</v>
      </c>
      <c r="C6" s="47"/>
    </row>
    <row r="7" spans="1:3" x14ac:dyDescent="0.2">
      <c r="A7" s="40" t="s">
        <v>472</v>
      </c>
      <c r="B7" s="47" t="s">
        <v>31</v>
      </c>
      <c r="C7" s="47"/>
    </row>
    <row r="8" spans="1:3" x14ac:dyDescent="0.2">
      <c r="A8" s="40" t="s">
        <v>144</v>
      </c>
      <c r="B8" s="47">
        <v>1988</v>
      </c>
      <c r="C8" s="47"/>
    </row>
    <row r="9" spans="1:3" x14ac:dyDescent="0.2">
      <c r="A9" s="40" t="s">
        <v>145</v>
      </c>
      <c r="B9" s="47" t="s">
        <v>157</v>
      </c>
      <c r="C9" s="47"/>
    </row>
    <row r="10" spans="1:3" ht="25.5" x14ac:dyDescent="0.2">
      <c r="A10" s="40" t="s">
        <v>6</v>
      </c>
      <c r="B10" s="47" t="s">
        <v>177</v>
      </c>
      <c r="C10" s="47"/>
    </row>
    <row r="11" spans="1:3" x14ac:dyDescent="0.2">
      <c r="A11" s="40" t="s">
        <v>146</v>
      </c>
      <c r="B11" s="47" t="s">
        <v>169</v>
      </c>
      <c r="C11" s="47"/>
    </row>
    <row r="12" spans="1:3" x14ac:dyDescent="0.2">
      <c r="A12" s="40" t="s">
        <v>147</v>
      </c>
      <c r="B12" s="47" t="s">
        <v>160</v>
      </c>
      <c r="C12" s="47"/>
    </row>
    <row r="13" spans="1:3" x14ac:dyDescent="0.2">
      <c r="A13" s="40" t="s">
        <v>473</v>
      </c>
      <c r="B13" s="47">
        <v>2</v>
      </c>
      <c r="C13" s="47"/>
    </row>
    <row r="14" spans="1:3" x14ac:dyDescent="0.2">
      <c r="A14" s="40" t="s">
        <v>149</v>
      </c>
      <c r="B14" s="47">
        <v>206</v>
      </c>
      <c r="C14" s="47"/>
    </row>
    <row r="15" spans="1:3" x14ac:dyDescent="0.2">
      <c r="A15" s="40" t="s">
        <v>474</v>
      </c>
      <c r="B15" s="47">
        <v>206</v>
      </c>
      <c r="C15" s="47"/>
    </row>
    <row r="16" spans="1:3" x14ac:dyDescent="0.2">
      <c r="A16" s="40" t="s">
        <v>151</v>
      </c>
      <c r="B16" s="47" t="s">
        <v>185</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478</v>
      </c>
      <c r="C26" s="62" t="s">
        <v>479</v>
      </c>
    </row>
    <row r="27" spans="1:3" x14ac:dyDescent="0.2">
      <c r="A27" s="42">
        <v>48</v>
      </c>
      <c r="B27" s="43">
        <v>26.26</v>
      </c>
      <c r="C27" s="43">
        <v>2.65</v>
      </c>
    </row>
    <row r="28" spans="1:3" x14ac:dyDescent="0.2">
      <c r="A28" s="42">
        <v>49</v>
      </c>
      <c r="B28" s="43">
        <v>25.88</v>
      </c>
      <c r="C28" s="43">
        <v>2.69</v>
      </c>
    </row>
    <row r="29" spans="1:3" x14ac:dyDescent="0.2">
      <c r="A29" s="42">
        <v>50</v>
      </c>
      <c r="B29" s="43">
        <v>25.48</v>
      </c>
      <c r="C29" s="43">
        <v>2.72</v>
      </c>
    </row>
    <row r="30" spans="1:3" x14ac:dyDescent="0.2">
      <c r="A30" s="42">
        <v>51</v>
      </c>
      <c r="B30" s="43">
        <v>25.05</v>
      </c>
      <c r="C30" s="43">
        <v>2.76</v>
      </c>
    </row>
    <row r="31" spans="1:3" x14ac:dyDescent="0.2">
      <c r="A31" s="42">
        <v>52</v>
      </c>
      <c r="B31" s="43">
        <v>24.61</v>
      </c>
      <c r="C31" s="43">
        <v>2.8</v>
      </c>
    </row>
    <row r="32" spans="1:3" x14ac:dyDescent="0.2">
      <c r="A32" s="42">
        <v>53</v>
      </c>
      <c r="B32" s="43">
        <v>24.13</v>
      </c>
      <c r="C32" s="43">
        <v>2.83</v>
      </c>
    </row>
    <row r="33" spans="1:3" x14ac:dyDescent="0.2">
      <c r="A33" s="42">
        <v>54</v>
      </c>
      <c r="B33" s="43">
        <v>23.64</v>
      </c>
      <c r="C33" s="43">
        <v>2.86</v>
      </c>
    </row>
    <row r="34" spans="1:3" x14ac:dyDescent="0.2">
      <c r="A34" s="42">
        <v>55</v>
      </c>
      <c r="B34" s="43">
        <v>23.12</v>
      </c>
      <c r="C34" s="43">
        <v>2.89</v>
      </c>
    </row>
    <row r="35" spans="1:3" x14ac:dyDescent="0.2">
      <c r="A35" s="42">
        <v>56</v>
      </c>
      <c r="B35" s="43">
        <v>22.6</v>
      </c>
      <c r="C35" s="43">
        <v>2.92</v>
      </c>
    </row>
    <row r="36" spans="1:3" x14ac:dyDescent="0.2">
      <c r="A36" s="42">
        <v>57</v>
      </c>
      <c r="B36" s="43">
        <v>22.06</v>
      </c>
      <c r="C36" s="43">
        <v>2.95</v>
      </c>
    </row>
    <row r="37" spans="1:3" x14ac:dyDescent="0.2">
      <c r="A37" s="42">
        <v>58</v>
      </c>
      <c r="B37" s="43">
        <v>21.52</v>
      </c>
      <c r="C37" s="43">
        <v>2.97</v>
      </c>
    </row>
    <row r="38" spans="1:3" x14ac:dyDescent="0.2">
      <c r="A38" s="42">
        <v>59</v>
      </c>
      <c r="B38" s="43">
        <v>20.97</v>
      </c>
      <c r="C38" s="43">
        <v>3</v>
      </c>
    </row>
  </sheetData>
  <sheetProtection algorithmName="SHA-512" hashValue="GCBkQpm6eRkEHBRMYQD7mKKN7mBKSWdev8XunOJ4O6Lfc7e1Uw0wqeU/Cx6aGoVFzFlR5Dl+fgMF94EywslswA==" saltValue="3bJiUO4kLUwr7IonDVOu/g==" spinCount="100000" sheet="1" objects="1" scenarios="1"/>
  <conditionalFormatting sqref="A6:A21">
    <cfRule type="expression" dxfId="1111" priority="11" stopIfTrue="1">
      <formula>MOD(ROW(),2)=0</formula>
    </cfRule>
    <cfRule type="expression" dxfId="1110" priority="12" stopIfTrue="1">
      <formula>MOD(ROW(),2)&lt;&gt;0</formula>
    </cfRule>
  </conditionalFormatting>
  <conditionalFormatting sqref="B6:C18 B20:C21 C19">
    <cfRule type="expression" dxfId="1109" priority="13" stopIfTrue="1">
      <formula>MOD(ROW(),2)=0</formula>
    </cfRule>
    <cfRule type="expression" dxfId="1108" priority="14" stopIfTrue="1">
      <formula>MOD(ROW(),2)&lt;&gt;0</formula>
    </cfRule>
  </conditionalFormatting>
  <conditionalFormatting sqref="A26:A38">
    <cfRule type="expression" dxfId="1107" priority="15" stopIfTrue="1">
      <formula>MOD(ROW(),2)=0</formula>
    </cfRule>
    <cfRule type="expression" dxfId="1106" priority="16" stopIfTrue="1">
      <formula>MOD(ROW(),2)&lt;&gt;0</formula>
    </cfRule>
  </conditionalFormatting>
  <conditionalFormatting sqref="B26:C38">
    <cfRule type="expression" dxfId="1105" priority="17" stopIfTrue="1">
      <formula>MOD(ROW(),2)=0</formula>
    </cfRule>
    <cfRule type="expression" dxfId="1104" priority="18" stopIfTrue="1">
      <formula>MOD(ROW(),2)&lt;&gt;0</formula>
    </cfRule>
  </conditionalFormatting>
  <conditionalFormatting sqref="B19">
    <cfRule type="expression" dxfId="1103" priority="1" stopIfTrue="1">
      <formula>MOD(ROW(),2)=0</formula>
    </cfRule>
    <cfRule type="expression" dxfId="1102" priority="2" stopIfTrue="1">
      <formula>MOD(ROW(),2)&lt;&gt;0</formula>
    </cfRule>
  </conditionalFormatting>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7D58E-47CD-422C-B265-B9CE501E51D4}">
  <sheetPr codeName="Sheet16"/>
  <dimension ref="A1:D73"/>
  <sheetViews>
    <sheetView showGridLines="0" workbookViewId="0">
      <selection activeCell="A6" sqref="A6"/>
    </sheetView>
  </sheetViews>
  <sheetFormatPr defaultRowHeight="12.75" x14ac:dyDescent="0.2"/>
  <cols>
    <col min="1" max="1" width="31.85546875" customWidth="1"/>
    <col min="2" max="4" width="22.85546875" customWidth="1"/>
  </cols>
  <sheetData>
    <row r="1" spans="1:4" s="1" customFormat="1" ht="20.25" x14ac:dyDescent="0.3">
      <c r="A1" s="2" t="s">
        <v>0</v>
      </c>
    </row>
    <row r="2" spans="1:4" s="1" customFormat="1" ht="15.75" x14ac:dyDescent="0.25">
      <c r="A2" s="30" t="s">
        <v>1</v>
      </c>
      <c r="B2" s="3" t="str">
        <f>wb_title</f>
        <v>Police_NI - Consolidated Factor Spreadsheet</v>
      </c>
    </row>
    <row r="3" spans="1:4" s="1" customFormat="1" ht="15.75" x14ac:dyDescent="0.25">
      <c r="A3" s="30" t="s">
        <v>2</v>
      </c>
      <c r="B3" s="3" t="str">
        <f>TABLE_FACTOR_TYPE_1 &amp; " - x-" &amp; TABLE_SERIES_NUMBER_1</f>
        <v>CETV - x-207</v>
      </c>
    </row>
    <row r="6" spans="1:4" x14ac:dyDescent="0.2">
      <c r="A6" s="40" t="s">
        <v>470</v>
      </c>
      <c r="B6" s="47" t="s">
        <v>471</v>
      </c>
      <c r="C6" s="47"/>
      <c r="D6" s="47"/>
    </row>
    <row r="7" spans="1:4" x14ac:dyDescent="0.2">
      <c r="A7" s="40" t="s">
        <v>472</v>
      </c>
      <c r="B7" s="47" t="s">
        <v>31</v>
      </c>
      <c r="C7" s="47"/>
      <c r="D7" s="47"/>
    </row>
    <row r="8" spans="1:4" x14ac:dyDescent="0.2">
      <c r="A8" s="40" t="s">
        <v>144</v>
      </c>
      <c r="B8" s="47">
        <v>2006</v>
      </c>
      <c r="C8" s="47"/>
      <c r="D8" s="47"/>
    </row>
    <row r="9" spans="1:4" x14ac:dyDescent="0.2">
      <c r="A9" s="40" t="s">
        <v>145</v>
      </c>
      <c r="B9" s="47" t="s">
        <v>157</v>
      </c>
      <c r="C9" s="47"/>
      <c r="D9" s="47"/>
    </row>
    <row r="10" spans="1:4" x14ac:dyDescent="0.2">
      <c r="A10" s="40" t="s">
        <v>6</v>
      </c>
      <c r="B10" s="47" t="s">
        <v>186</v>
      </c>
      <c r="C10" s="47"/>
      <c r="D10" s="47"/>
    </row>
    <row r="11" spans="1:4" x14ac:dyDescent="0.2">
      <c r="A11" s="40" t="s">
        <v>146</v>
      </c>
      <c r="B11" s="47" t="s">
        <v>159</v>
      </c>
      <c r="C11" s="47"/>
      <c r="D11" s="47"/>
    </row>
    <row r="12" spans="1:4" x14ac:dyDescent="0.2">
      <c r="A12" s="40" t="s">
        <v>147</v>
      </c>
      <c r="B12" s="47" t="s">
        <v>160</v>
      </c>
      <c r="C12" s="47"/>
      <c r="D12" s="47"/>
    </row>
    <row r="13" spans="1:4" x14ac:dyDescent="0.2">
      <c r="A13" s="40" t="s">
        <v>473</v>
      </c>
      <c r="B13" s="47">
        <v>1</v>
      </c>
      <c r="C13" s="47"/>
      <c r="D13" s="47"/>
    </row>
    <row r="14" spans="1:4" x14ac:dyDescent="0.2">
      <c r="A14" s="40" t="s">
        <v>149</v>
      </c>
      <c r="B14" s="47">
        <v>207</v>
      </c>
      <c r="C14" s="47"/>
      <c r="D14" s="47"/>
    </row>
    <row r="15" spans="1:4" x14ac:dyDescent="0.2">
      <c r="A15" s="40" t="s">
        <v>474</v>
      </c>
      <c r="B15" s="47">
        <v>207</v>
      </c>
      <c r="C15" s="47"/>
      <c r="D15" s="47"/>
    </row>
    <row r="16" spans="1:4" x14ac:dyDescent="0.2">
      <c r="A16" s="40" t="s">
        <v>151</v>
      </c>
      <c r="B16" s="47" t="s">
        <v>188</v>
      </c>
      <c r="C16" s="47"/>
      <c r="D16" s="47"/>
    </row>
    <row r="17" spans="1:4" x14ac:dyDescent="0.2">
      <c r="A17" s="41" t="s">
        <v>475</v>
      </c>
      <c r="B17" s="47"/>
      <c r="C17" s="47"/>
      <c r="D17" s="47"/>
    </row>
    <row r="18" spans="1:4" x14ac:dyDescent="0.2">
      <c r="A18" s="40" t="s">
        <v>153</v>
      </c>
      <c r="B18" s="49">
        <v>46163</v>
      </c>
      <c r="C18" s="48"/>
      <c r="D18" s="48"/>
    </row>
    <row r="19" spans="1:4" x14ac:dyDescent="0.2">
      <c r="A19" s="40" t="s">
        <v>154</v>
      </c>
      <c r="B19" s="49">
        <v>46161</v>
      </c>
      <c r="C19" s="49"/>
      <c r="D19" s="49"/>
    </row>
    <row r="20" spans="1:4" x14ac:dyDescent="0.2">
      <c r="A20" s="40" t="s">
        <v>155</v>
      </c>
      <c r="B20" s="47" t="s">
        <v>163</v>
      </c>
      <c r="C20" s="47"/>
      <c r="D20" s="47"/>
    </row>
    <row r="21" spans="1:4" x14ac:dyDescent="0.2">
      <c r="A21" s="40" t="s">
        <v>476</v>
      </c>
      <c r="B21" s="47" t="s">
        <v>80</v>
      </c>
      <c r="C21" s="47"/>
      <c r="D21" s="47"/>
    </row>
    <row r="23" spans="1:4" x14ac:dyDescent="0.2">
      <c r="A23" s="23" t="str">
        <f>HYPERLINK("#'Factor List'!A1", "Back to Factor List")</f>
        <v>Back to Factor List</v>
      </c>
      <c r="B23" s="23" t="str">
        <f>HYPERLINK("#'Assumptions'!A1", "Assumptions")</f>
        <v>Assumptions</v>
      </c>
    </row>
    <row r="26" spans="1:4" s="63" customFormat="1" ht="25.5" x14ac:dyDescent="0.2">
      <c r="A26" s="62" t="s">
        <v>477</v>
      </c>
      <c r="B26" s="62" t="s">
        <v>480</v>
      </c>
      <c r="C26" s="62" t="s">
        <v>481</v>
      </c>
      <c r="D26" s="62" t="s">
        <v>482</v>
      </c>
    </row>
    <row r="27" spans="1:4" x14ac:dyDescent="0.2">
      <c r="A27" s="42">
        <v>18</v>
      </c>
      <c r="B27" s="43">
        <v>7.53</v>
      </c>
      <c r="C27" s="43">
        <v>0.4</v>
      </c>
      <c r="D27" s="43">
        <v>1.8</v>
      </c>
    </row>
    <row r="28" spans="1:4" x14ac:dyDescent="0.2">
      <c r="A28" s="42">
        <v>19</v>
      </c>
      <c r="B28" s="43">
        <v>7.66</v>
      </c>
      <c r="C28" s="43">
        <v>0.41</v>
      </c>
      <c r="D28" s="43">
        <v>1.88</v>
      </c>
    </row>
    <row r="29" spans="1:4" x14ac:dyDescent="0.2">
      <c r="A29" s="42">
        <v>20</v>
      </c>
      <c r="B29" s="43">
        <v>7.8</v>
      </c>
      <c r="C29" s="43">
        <v>0.41</v>
      </c>
      <c r="D29" s="43">
        <v>1.91</v>
      </c>
    </row>
    <row r="30" spans="1:4" x14ac:dyDescent="0.2">
      <c r="A30" s="42">
        <v>21</v>
      </c>
      <c r="B30" s="43">
        <v>7.93</v>
      </c>
      <c r="C30" s="43">
        <v>0.42</v>
      </c>
      <c r="D30" s="43">
        <v>1.95</v>
      </c>
    </row>
    <row r="31" spans="1:4" x14ac:dyDescent="0.2">
      <c r="A31" s="42">
        <v>22</v>
      </c>
      <c r="B31" s="43">
        <v>8.08</v>
      </c>
      <c r="C31" s="43">
        <v>0.43</v>
      </c>
      <c r="D31" s="43">
        <v>1.98</v>
      </c>
    </row>
    <row r="32" spans="1:4" x14ac:dyDescent="0.2">
      <c r="A32" s="42">
        <v>23</v>
      </c>
      <c r="B32" s="43">
        <v>8.2200000000000006</v>
      </c>
      <c r="C32" s="43">
        <v>0.44</v>
      </c>
      <c r="D32" s="43">
        <v>2.0099999999999998</v>
      </c>
    </row>
    <row r="33" spans="1:4" x14ac:dyDescent="0.2">
      <c r="A33" s="42">
        <v>24</v>
      </c>
      <c r="B33" s="43">
        <v>8.36</v>
      </c>
      <c r="C33" s="43">
        <v>0.45</v>
      </c>
      <c r="D33" s="43">
        <v>2.0499999999999998</v>
      </c>
    </row>
    <row r="34" spans="1:4" x14ac:dyDescent="0.2">
      <c r="A34" s="42">
        <v>25</v>
      </c>
      <c r="B34" s="43">
        <v>8.51</v>
      </c>
      <c r="C34" s="43">
        <v>0.46</v>
      </c>
      <c r="D34" s="43">
        <v>2.08</v>
      </c>
    </row>
    <row r="35" spans="1:4" x14ac:dyDescent="0.2">
      <c r="A35" s="42">
        <v>26</v>
      </c>
      <c r="B35" s="43">
        <v>8.66</v>
      </c>
      <c r="C35" s="43">
        <v>0.47</v>
      </c>
      <c r="D35" s="43">
        <v>2.12</v>
      </c>
    </row>
    <row r="36" spans="1:4" x14ac:dyDescent="0.2">
      <c r="A36" s="42">
        <v>27</v>
      </c>
      <c r="B36" s="43">
        <v>8.82</v>
      </c>
      <c r="C36" s="43">
        <v>0.48</v>
      </c>
      <c r="D36" s="43">
        <v>2.15</v>
      </c>
    </row>
    <row r="37" spans="1:4" x14ac:dyDescent="0.2">
      <c r="A37" s="42">
        <v>28</v>
      </c>
      <c r="B37" s="43">
        <v>8.9700000000000006</v>
      </c>
      <c r="C37" s="43">
        <v>0.49</v>
      </c>
      <c r="D37" s="43">
        <v>2.19</v>
      </c>
    </row>
    <row r="38" spans="1:4" x14ac:dyDescent="0.2">
      <c r="A38" s="42">
        <v>29</v>
      </c>
      <c r="B38" s="43">
        <v>9.1300000000000008</v>
      </c>
      <c r="C38" s="43">
        <v>0.5</v>
      </c>
      <c r="D38" s="43">
        <v>2.23</v>
      </c>
    </row>
    <row r="39" spans="1:4" x14ac:dyDescent="0.2">
      <c r="A39" s="42">
        <v>30</v>
      </c>
      <c r="B39" s="43">
        <v>9.2899999999999991</v>
      </c>
      <c r="C39" s="43">
        <v>0.51</v>
      </c>
      <c r="D39" s="43">
        <v>2.27</v>
      </c>
    </row>
    <row r="40" spans="1:4" x14ac:dyDescent="0.2">
      <c r="A40" s="42">
        <v>31</v>
      </c>
      <c r="B40" s="43">
        <v>9.4600000000000009</v>
      </c>
      <c r="C40" s="43">
        <v>0.52</v>
      </c>
      <c r="D40" s="43">
        <v>2.31</v>
      </c>
    </row>
    <row r="41" spans="1:4" x14ac:dyDescent="0.2">
      <c r="A41" s="42">
        <v>32</v>
      </c>
      <c r="B41" s="43">
        <v>9.6300000000000008</v>
      </c>
      <c r="C41" s="43">
        <v>0.53</v>
      </c>
      <c r="D41" s="43">
        <v>2.34</v>
      </c>
    </row>
    <row r="42" spans="1:4" x14ac:dyDescent="0.2">
      <c r="A42" s="42">
        <v>33</v>
      </c>
      <c r="B42" s="43">
        <v>9.8000000000000007</v>
      </c>
      <c r="C42" s="43">
        <v>0.54</v>
      </c>
      <c r="D42" s="43">
        <v>2.39</v>
      </c>
    </row>
    <row r="43" spans="1:4" x14ac:dyDescent="0.2">
      <c r="A43" s="42">
        <v>34</v>
      </c>
      <c r="B43" s="43">
        <v>9.9700000000000006</v>
      </c>
      <c r="C43" s="43">
        <v>0.55000000000000004</v>
      </c>
      <c r="D43" s="43">
        <v>2.4300000000000002</v>
      </c>
    </row>
    <row r="44" spans="1:4" x14ac:dyDescent="0.2">
      <c r="A44" s="42">
        <v>35</v>
      </c>
      <c r="B44" s="43">
        <v>10.15</v>
      </c>
      <c r="C44" s="43">
        <v>0.56000000000000005</v>
      </c>
      <c r="D44" s="43">
        <v>2.4700000000000002</v>
      </c>
    </row>
    <row r="45" spans="1:4" x14ac:dyDescent="0.2">
      <c r="A45" s="42">
        <v>36</v>
      </c>
      <c r="B45" s="43">
        <v>10.33</v>
      </c>
      <c r="C45" s="43">
        <v>0.56999999999999995</v>
      </c>
      <c r="D45" s="43">
        <v>2.5099999999999998</v>
      </c>
    </row>
    <row r="46" spans="1:4" x14ac:dyDescent="0.2">
      <c r="A46" s="42">
        <v>37</v>
      </c>
      <c r="B46" s="43">
        <v>10.51</v>
      </c>
      <c r="C46" s="43">
        <v>0.57999999999999996</v>
      </c>
      <c r="D46" s="43">
        <v>2.5499999999999998</v>
      </c>
    </row>
    <row r="47" spans="1:4" x14ac:dyDescent="0.2">
      <c r="A47" s="42">
        <v>38</v>
      </c>
      <c r="B47" s="43">
        <v>10.7</v>
      </c>
      <c r="C47" s="43">
        <v>0.59</v>
      </c>
      <c r="D47" s="43">
        <v>2.59</v>
      </c>
    </row>
    <row r="48" spans="1:4" x14ac:dyDescent="0.2">
      <c r="A48" s="42">
        <v>39</v>
      </c>
      <c r="B48" s="43">
        <v>10.89</v>
      </c>
      <c r="C48" s="43">
        <v>0.6</v>
      </c>
      <c r="D48" s="43">
        <v>2.63</v>
      </c>
    </row>
    <row r="49" spans="1:4" x14ac:dyDescent="0.2">
      <c r="A49" s="42">
        <v>40</v>
      </c>
      <c r="B49" s="43">
        <v>11.08</v>
      </c>
      <c r="C49" s="43">
        <v>0.62</v>
      </c>
      <c r="D49" s="43">
        <v>2.68</v>
      </c>
    </row>
    <row r="50" spans="1:4" x14ac:dyDescent="0.2">
      <c r="A50" s="42">
        <v>41</v>
      </c>
      <c r="B50" s="43">
        <v>11.28</v>
      </c>
      <c r="C50" s="43">
        <v>0.63</v>
      </c>
      <c r="D50" s="43">
        <v>2.72</v>
      </c>
    </row>
    <row r="51" spans="1:4" x14ac:dyDescent="0.2">
      <c r="A51" s="42">
        <v>42</v>
      </c>
      <c r="B51" s="43">
        <v>11.48</v>
      </c>
      <c r="C51" s="43">
        <v>0.64</v>
      </c>
      <c r="D51" s="43">
        <v>2.76</v>
      </c>
    </row>
    <row r="52" spans="1:4" x14ac:dyDescent="0.2">
      <c r="A52" s="42">
        <v>43</v>
      </c>
      <c r="B52" s="43">
        <v>11.69</v>
      </c>
      <c r="C52" s="43">
        <v>0.65</v>
      </c>
      <c r="D52" s="43">
        <v>2.8</v>
      </c>
    </row>
    <row r="53" spans="1:4" x14ac:dyDescent="0.2">
      <c r="A53" s="42">
        <v>44</v>
      </c>
      <c r="B53" s="43">
        <v>11.9</v>
      </c>
      <c r="C53" s="43">
        <v>0.67</v>
      </c>
      <c r="D53" s="43">
        <v>2.84</v>
      </c>
    </row>
    <row r="54" spans="1:4" x14ac:dyDescent="0.2">
      <c r="A54" s="42">
        <v>45</v>
      </c>
      <c r="B54" s="43">
        <v>12.12</v>
      </c>
      <c r="C54" s="43">
        <v>0.68</v>
      </c>
      <c r="D54" s="43">
        <v>2.88</v>
      </c>
    </row>
    <row r="55" spans="1:4" x14ac:dyDescent="0.2">
      <c r="A55" s="42">
        <v>46</v>
      </c>
      <c r="B55" s="43">
        <v>12.34</v>
      </c>
      <c r="C55" s="43">
        <v>0.69</v>
      </c>
      <c r="D55" s="43">
        <v>2.92</v>
      </c>
    </row>
    <row r="56" spans="1:4" x14ac:dyDescent="0.2">
      <c r="A56" s="42">
        <v>47</v>
      </c>
      <c r="B56" s="43">
        <v>12.56</v>
      </c>
      <c r="C56" s="43">
        <v>0.71</v>
      </c>
      <c r="D56" s="43">
        <v>2.96</v>
      </c>
    </row>
    <row r="57" spans="1:4" x14ac:dyDescent="0.2">
      <c r="A57" s="42">
        <v>48</v>
      </c>
      <c r="B57" s="43">
        <v>12.8</v>
      </c>
      <c r="C57" s="43">
        <v>0.72</v>
      </c>
      <c r="D57" s="43">
        <v>3</v>
      </c>
    </row>
    <row r="58" spans="1:4" x14ac:dyDescent="0.2">
      <c r="A58" s="42">
        <v>49</v>
      </c>
      <c r="B58" s="43">
        <v>13.03</v>
      </c>
      <c r="C58" s="43">
        <v>0.74</v>
      </c>
      <c r="D58" s="43">
        <v>3.03</v>
      </c>
    </row>
    <row r="59" spans="1:4" x14ac:dyDescent="0.2">
      <c r="A59" s="42">
        <v>50</v>
      </c>
      <c r="B59" s="43">
        <v>13.28</v>
      </c>
      <c r="C59" s="43">
        <v>0.75</v>
      </c>
      <c r="D59" s="43">
        <v>3.07</v>
      </c>
    </row>
    <row r="60" spans="1:4" x14ac:dyDescent="0.2">
      <c r="A60" s="42">
        <v>51</v>
      </c>
      <c r="B60" s="43">
        <v>13.52</v>
      </c>
      <c r="C60" s="43">
        <v>0.77</v>
      </c>
      <c r="D60" s="43">
        <v>3.1</v>
      </c>
    </row>
    <row r="61" spans="1:4" x14ac:dyDescent="0.2">
      <c r="A61" s="42">
        <v>52</v>
      </c>
      <c r="B61" s="43">
        <v>13.78</v>
      </c>
      <c r="C61" s="43">
        <v>0.78</v>
      </c>
      <c r="D61" s="43">
        <v>3.14</v>
      </c>
    </row>
    <row r="62" spans="1:4" x14ac:dyDescent="0.2">
      <c r="A62" s="42">
        <v>53</v>
      </c>
      <c r="B62" s="43">
        <v>14.04</v>
      </c>
      <c r="C62" s="43">
        <v>0.8</v>
      </c>
      <c r="D62" s="43">
        <v>3.17</v>
      </c>
    </row>
    <row r="63" spans="1:4" x14ac:dyDescent="0.2">
      <c r="A63" s="42">
        <v>54</v>
      </c>
      <c r="B63" s="43">
        <v>14.31</v>
      </c>
      <c r="C63" s="43">
        <v>0.81</v>
      </c>
      <c r="D63" s="43">
        <v>3.19</v>
      </c>
    </row>
    <row r="64" spans="1:4" x14ac:dyDescent="0.2">
      <c r="A64" s="42">
        <v>55</v>
      </c>
      <c r="B64" s="43">
        <v>14.6</v>
      </c>
      <c r="C64" s="43">
        <v>0.83</v>
      </c>
      <c r="D64" s="43">
        <v>3.22</v>
      </c>
    </row>
    <row r="65" spans="1:4" x14ac:dyDescent="0.2">
      <c r="A65" s="42">
        <v>56</v>
      </c>
      <c r="B65" s="43">
        <v>14.89</v>
      </c>
      <c r="C65" s="43">
        <v>0.85</v>
      </c>
      <c r="D65" s="43">
        <v>3.24</v>
      </c>
    </row>
    <row r="66" spans="1:4" x14ac:dyDescent="0.2">
      <c r="A66" s="42">
        <v>57</v>
      </c>
      <c r="B66" s="43">
        <v>15.19</v>
      </c>
      <c r="C66" s="43">
        <v>0.86</v>
      </c>
      <c r="D66" s="43">
        <v>3.25</v>
      </c>
    </row>
    <row r="67" spans="1:4" x14ac:dyDescent="0.2">
      <c r="A67" s="42">
        <v>58</v>
      </c>
      <c r="B67" s="43">
        <v>15.5</v>
      </c>
      <c r="C67" s="43">
        <v>0.88</v>
      </c>
      <c r="D67" s="43">
        <v>3.27</v>
      </c>
    </row>
    <row r="68" spans="1:4" x14ac:dyDescent="0.2">
      <c r="A68" s="42">
        <v>59</v>
      </c>
      <c r="B68" s="43">
        <v>15.82</v>
      </c>
      <c r="C68" s="43">
        <v>0.9</v>
      </c>
      <c r="D68" s="43">
        <v>3.28</v>
      </c>
    </row>
    <row r="69" spans="1:4" x14ac:dyDescent="0.2">
      <c r="A69" s="42">
        <v>60</v>
      </c>
      <c r="B69" s="43">
        <v>16.16</v>
      </c>
      <c r="C69" s="43">
        <v>0.91</v>
      </c>
      <c r="D69" s="43">
        <v>3.3</v>
      </c>
    </row>
    <row r="70" spans="1:4" x14ac:dyDescent="0.2">
      <c r="A70" s="42">
        <v>61</v>
      </c>
      <c r="B70" s="43">
        <v>16.510000000000002</v>
      </c>
      <c r="C70" s="43">
        <v>0.93</v>
      </c>
      <c r="D70" s="43">
        <v>3.3</v>
      </c>
    </row>
    <row r="71" spans="1:4" x14ac:dyDescent="0.2">
      <c r="A71" s="42">
        <v>62</v>
      </c>
      <c r="B71" s="43">
        <v>16.87</v>
      </c>
      <c r="C71" s="43">
        <v>0.95</v>
      </c>
      <c r="D71" s="43">
        <v>3.31</v>
      </c>
    </row>
    <row r="72" spans="1:4" x14ac:dyDescent="0.2">
      <c r="A72" s="42">
        <v>63</v>
      </c>
      <c r="B72" s="43">
        <v>17.25</v>
      </c>
      <c r="C72" s="43">
        <v>0.97</v>
      </c>
      <c r="D72" s="43">
        <v>3.31</v>
      </c>
    </row>
    <row r="73" spans="1:4" x14ac:dyDescent="0.2">
      <c r="A73" s="42">
        <v>64</v>
      </c>
      <c r="B73" s="43">
        <v>17.64</v>
      </c>
      <c r="C73" s="43">
        <v>0.99</v>
      </c>
      <c r="D73" s="43">
        <v>3.3</v>
      </c>
    </row>
  </sheetData>
  <sheetProtection algorithmName="SHA-512" hashValue="7v6vVOPKQoQBXXmB80v5H9T95fjzj60C46+VxnlweZ9NDUxgGkjbcf51L8rLLsyBdJdDD2BHBan5+f+nTHQdvQ==" saltValue="HcecH/RCo39owLkUIIQfnw==" spinCount="100000" sheet="1" objects="1" scenarios="1"/>
  <conditionalFormatting sqref="A6:A21">
    <cfRule type="expression" dxfId="1099" priority="11" stopIfTrue="1">
      <formula>MOD(ROW(),2)=0</formula>
    </cfRule>
    <cfRule type="expression" dxfId="1098" priority="12" stopIfTrue="1">
      <formula>MOD(ROW(),2)&lt;&gt;0</formula>
    </cfRule>
  </conditionalFormatting>
  <conditionalFormatting sqref="B6:D18 B20:D21 C19:D19">
    <cfRule type="expression" dxfId="1097" priority="13" stopIfTrue="1">
      <formula>MOD(ROW(),2)=0</formula>
    </cfRule>
    <cfRule type="expression" dxfId="1096" priority="14" stopIfTrue="1">
      <formula>MOD(ROW(),2)&lt;&gt;0</formula>
    </cfRule>
  </conditionalFormatting>
  <conditionalFormatting sqref="A26:A73">
    <cfRule type="expression" dxfId="1095" priority="15" stopIfTrue="1">
      <formula>MOD(ROW(),2)=0</formula>
    </cfRule>
    <cfRule type="expression" dxfId="1094" priority="16" stopIfTrue="1">
      <formula>MOD(ROW(),2)&lt;&gt;0</formula>
    </cfRule>
  </conditionalFormatting>
  <conditionalFormatting sqref="B26:D73">
    <cfRule type="expression" dxfId="1093" priority="17" stopIfTrue="1">
      <formula>MOD(ROW(),2)=0</formula>
    </cfRule>
    <cfRule type="expression" dxfId="1092" priority="18" stopIfTrue="1">
      <formula>MOD(ROW(),2)&lt;&gt;0</formula>
    </cfRule>
  </conditionalFormatting>
  <conditionalFormatting sqref="B19">
    <cfRule type="expression" dxfId="1091" priority="1" stopIfTrue="1">
      <formula>MOD(ROW(),2)=0</formula>
    </cfRule>
    <cfRule type="expression" dxfId="1090" priority="2" stopIfTrue="1">
      <formula>MOD(ROW(),2)&lt;&gt;0</formula>
    </cfRule>
  </conditionalFormatting>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716C2-9FCD-4E3F-A23D-CBFD3E2973EA}">
  <sheetPr codeName="Sheet17"/>
  <dimension ref="A1:D68"/>
  <sheetViews>
    <sheetView showGridLines="0" workbookViewId="0">
      <selection activeCell="A6" sqref="A6"/>
    </sheetView>
  </sheetViews>
  <sheetFormatPr defaultRowHeight="12.75" x14ac:dyDescent="0.2"/>
  <cols>
    <col min="1" max="1" width="31.85546875" customWidth="1"/>
    <col min="2" max="4" width="22.85546875" customWidth="1"/>
  </cols>
  <sheetData>
    <row r="1" spans="1:4" s="1" customFormat="1" ht="20.25" x14ac:dyDescent="0.3">
      <c r="A1" s="2" t="s">
        <v>0</v>
      </c>
    </row>
    <row r="2" spans="1:4" s="1" customFormat="1" ht="15.75" x14ac:dyDescent="0.25">
      <c r="A2" s="30" t="s">
        <v>1</v>
      </c>
      <c r="B2" s="3" t="str">
        <f>wb_title</f>
        <v>Police_NI - Consolidated Factor Spreadsheet</v>
      </c>
    </row>
    <row r="3" spans="1:4" s="1" customFormat="1" ht="15.75" x14ac:dyDescent="0.25">
      <c r="A3" s="30" t="s">
        <v>2</v>
      </c>
      <c r="B3" s="3" t="str">
        <f>TABLE_FACTOR_TYPE_1 &amp; " - x-" &amp; TABLE_SERIES_NUMBER_1</f>
        <v>CETV - x-208</v>
      </c>
    </row>
    <row r="6" spans="1:4" x14ac:dyDescent="0.2">
      <c r="A6" s="40" t="s">
        <v>470</v>
      </c>
      <c r="B6" s="47" t="s">
        <v>471</v>
      </c>
      <c r="C6" s="47"/>
      <c r="D6" s="47"/>
    </row>
    <row r="7" spans="1:4" x14ac:dyDescent="0.2">
      <c r="A7" s="40" t="s">
        <v>472</v>
      </c>
      <c r="B7" s="47" t="s">
        <v>31</v>
      </c>
      <c r="C7" s="47"/>
      <c r="D7" s="47"/>
    </row>
    <row r="8" spans="1:4" x14ac:dyDescent="0.2">
      <c r="A8" s="40" t="s">
        <v>144</v>
      </c>
      <c r="B8" s="47">
        <v>2006</v>
      </c>
      <c r="C8" s="47"/>
      <c r="D8" s="47"/>
    </row>
    <row r="9" spans="1:4" x14ac:dyDescent="0.2">
      <c r="A9" s="40" t="s">
        <v>145</v>
      </c>
      <c r="B9" s="47" t="s">
        <v>157</v>
      </c>
      <c r="C9" s="47"/>
      <c r="D9" s="47"/>
    </row>
    <row r="10" spans="1:4" ht="25.5" x14ac:dyDescent="0.2">
      <c r="A10" s="40" t="s">
        <v>6</v>
      </c>
      <c r="B10" s="47" t="s">
        <v>189</v>
      </c>
      <c r="C10" s="47"/>
      <c r="D10" s="47"/>
    </row>
    <row r="11" spans="1:4" x14ac:dyDescent="0.2">
      <c r="A11" s="40" t="s">
        <v>146</v>
      </c>
      <c r="B11" s="47" t="s">
        <v>169</v>
      </c>
      <c r="C11" s="47"/>
      <c r="D11" s="47"/>
    </row>
    <row r="12" spans="1:4" x14ac:dyDescent="0.2">
      <c r="A12" s="40" t="s">
        <v>147</v>
      </c>
      <c r="B12" s="47" t="s">
        <v>160</v>
      </c>
      <c r="C12" s="47"/>
      <c r="D12" s="47"/>
    </row>
    <row r="13" spans="1:4" x14ac:dyDescent="0.2">
      <c r="A13" s="40" t="s">
        <v>473</v>
      </c>
      <c r="B13" s="47">
        <v>1</v>
      </c>
      <c r="C13" s="47"/>
      <c r="D13" s="47"/>
    </row>
    <row r="14" spans="1:4" x14ac:dyDescent="0.2">
      <c r="A14" s="40" t="s">
        <v>149</v>
      </c>
      <c r="B14" s="47">
        <v>208</v>
      </c>
      <c r="C14" s="47"/>
      <c r="D14" s="47"/>
    </row>
    <row r="15" spans="1:4" x14ac:dyDescent="0.2">
      <c r="A15" s="40" t="s">
        <v>474</v>
      </c>
      <c r="B15" s="47">
        <v>208</v>
      </c>
      <c r="C15" s="47"/>
      <c r="D15" s="47"/>
    </row>
    <row r="16" spans="1:4" x14ac:dyDescent="0.2">
      <c r="A16" s="40" t="s">
        <v>151</v>
      </c>
      <c r="B16" s="47" t="s">
        <v>191</v>
      </c>
      <c r="C16" s="47"/>
      <c r="D16" s="47"/>
    </row>
    <row r="17" spans="1:4" x14ac:dyDescent="0.2">
      <c r="A17" s="41" t="s">
        <v>475</v>
      </c>
      <c r="B17" s="47"/>
      <c r="C17" s="47"/>
      <c r="D17" s="47"/>
    </row>
    <row r="18" spans="1:4" x14ac:dyDescent="0.2">
      <c r="A18" s="40" t="s">
        <v>153</v>
      </c>
      <c r="B18" s="49">
        <v>46163</v>
      </c>
      <c r="C18" s="48"/>
      <c r="D18" s="48"/>
    </row>
    <row r="19" spans="1:4" x14ac:dyDescent="0.2">
      <c r="A19" s="40" t="s">
        <v>154</v>
      </c>
      <c r="B19" s="49">
        <v>46161</v>
      </c>
      <c r="C19" s="49"/>
      <c r="D19" s="49"/>
    </row>
    <row r="20" spans="1:4" x14ac:dyDescent="0.2">
      <c r="A20" s="40" t="s">
        <v>155</v>
      </c>
      <c r="B20" s="47" t="s">
        <v>163</v>
      </c>
      <c r="C20" s="47"/>
      <c r="D20" s="47"/>
    </row>
    <row r="21" spans="1:4" x14ac:dyDescent="0.2">
      <c r="A21" s="40" t="s">
        <v>476</v>
      </c>
      <c r="B21" s="47" t="s">
        <v>80</v>
      </c>
      <c r="C21" s="47"/>
      <c r="D21" s="47"/>
    </row>
    <row r="23" spans="1:4" x14ac:dyDescent="0.2">
      <c r="A23" s="23" t="str">
        <f>HYPERLINK("#'Factor List'!A1", "Back to Factor List")</f>
        <v>Back to Factor List</v>
      </c>
      <c r="B23" s="23" t="str">
        <f>HYPERLINK("#'Assumptions'!A1", "Assumptions")</f>
        <v>Assumptions</v>
      </c>
    </row>
    <row r="26" spans="1:4" s="63" customFormat="1" ht="25.5" x14ac:dyDescent="0.2">
      <c r="A26" s="62" t="s">
        <v>477</v>
      </c>
      <c r="B26" s="62" t="s">
        <v>480</v>
      </c>
      <c r="C26" s="62" t="s">
        <v>481</v>
      </c>
      <c r="D26" s="62" t="s">
        <v>482</v>
      </c>
    </row>
    <row r="27" spans="1:4" x14ac:dyDescent="0.2">
      <c r="A27" s="42">
        <v>18</v>
      </c>
      <c r="B27" s="43">
        <v>7.53</v>
      </c>
      <c r="C27" s="43">
        <v>0.4</v>
      </c>
      <c r="D27" s="43">
        <v>1.8</v>
      </c>
    </row>
    <row r="28" spans="1:4" x14ac:dyDescent="0.2">
      <c r="A28" s="42">
        <v>19</v>
      </c>
      <c r="B28" s="43">
        <v>7.66</v>
      </c>
      <c r="C28" s="43">
        <v>0.41</v>
      </c>
      <c r="D28" s="43">
        <v>1.88</v>
      </c>
    </row>
    <row r="29" spans="1:4" x14ac:dyDescent="0.2">
      <c r="A29" s="42">
        <v>20</v>
      </c>
      <c r="B29" s="43">
        <v>7.8</v>
      </c>
      <c r="C29" s="43">
        <v>0.41</v>
      </c>
      <c r="D29" s="43">
        <v>1.91</v>
      </c>
    </row>
    <row r="30" spans="1:4" x14ac:dyDescent="0.2">
      <c r="A30" s="42">
        <v>21</v>
      </c>
      <c r="B30" s="43">
        <v>7.93</v>
      </c>
      <c r="C30" s="43">
        <v>0.42</v>
      </c>
      <c r="D30" s="43">
        <v>1.95</v>
      </c>
    </row>
    <row r="31" spans="1:4" x14ac:dyDescent="0.2">
      <c r="A31" s="42">
        <v>22</v>
      </c>
      <c r="B31" s="43">
        <v>8.08</v>
      </c>
      <c r="C31" s="43">
        <v>0.43</v>
      </c>
      <c r="D31" s="43">
        <v>1.98</v>
      </c>
    </row>
    <row r="32" spans="1:4" x14ac:dyDescent="0.2">
      <c r="A32" s="42">
        <v>23</v>
      </c>
      <c r="B32" s="43">
        <v>8.2200000000000006</v>
      </c>
      <c r="C32" s="43">
        <v>0.44</v>
      </c>
      <c r="D32" s="43">
        <v>2.0099999999999998</v>
      </c>
    </row>
    <row r="33" spans="1:4" x14ac:dyDescent="0.2">
      <c r="A33" s="42">
        <v>24</v>
      </c>
      <c r="B33" s="43">
        <v>8.36</v>
      </c>
      <c r="C33" s="43">
        <v>0.45</v>
      </c>
      <c r="D33" s="43">
        <v>2.0499999999999998</v>
      </c>
    </row>
    <row r="34" spans="1:4" x14ac:dyDescent="0.2">
      <c r="A34" s="42">
        <v>25</v>
      </c>
      <c r="B34" s="43">
        <v>8.51</v>
      </c>
      <c r="C34" s="43">
        <v>0.46</v>
      </c>
      <c r="D34" s="43">
        <v>2.08</v>
      </c>
    </row>
    <row r="35" spans="1:4" x14ac:dyDescent="0.2">
      <c r="A35" s="42">
        <v>26</v>
      </c>
      <c r="B35" s="43">
        <v>8.66</v>
      </c>
      <c r="C35" s="43">
        <v>0.47</v>
      </c>
      <c r="D35" s="43">
        <v>2.12</v>
      </c>
    </row>
    <row r="36" spans="1:4" x14ac:dyDescent="0.2">
      <c r="A36" s="42">
        <v>27</v>
      </c>
      <c r="B36" s="43">
        <v>8.82</v>
      </c>
      <c r="C36" s="43">
        <v>0.48</v>
      </c>
      <c r="D36" s="43">
        <v>2.15</v>
      </c>
    </row>
    <row r="37" spans="1:4" x14ac:dyDescent="0.2">
      <c r="A37" s="42">
        <v>28</v>
      </c>
      <c r="B37" s="43">
        <v>8.9700000000000006</v>
      </c>
      <c r="C37" s="43">
        <v>0.49</v>
      </c>
      <c r="D37" s="43">
        <v>2.19</v>
      </c>
    </row>
    <row r="38" spans="1:4" x14ac:dyDescent="0.2">
      <c r="A38" s="42">
        <v>29</v>
      </c>
      <c r="B38" s="43">
        <v>9.1300000000000008</v>
      </c>
      <c r="C38" s="43">
        <v>0.5</v>
      </c>
      <c r="D38" s="43">
        <v>2.23</v>
      </c>
    </row>
    <row r="39" spans="1:4" x14ac:dyDescent="0.2">
      <c r="A39" s="42">
        <v>30</v>
      </c>
      <c r="B39" s="43">
        <v>9.2899999999999991</v>
      </c>
      <c r="C39" s="43">
        <v>0.51</v>
      </c>
      <c r="D39" s="43">
        <v>2.27</v>
      </c>
    </row>
    <row r="40" spans="1:4" x14ac:dyDescent="0.2">
      <c r="A40" s="42">
        <v>31</v>
      </c>
      <c r="B40" s="43">
        <v>9.4600000000000009</v>
      </c>
      <c r="C40" s="43">
        <v>0.52</v>
      </c>
      <c r="D40" s="43">
        <v>2.31</v>
      </c>
    </row>
    <row r="41" spans="1:4" x14ac:dyDescent="0.2">
      <c r="A41" s="42">
        <v>32</v>
      </c>
      <c r="B41" s="43">
        <v>9.6300000000000008</v>
      </c>
      <c r="C41" s="43">
        <v>0.53</v>
      </c>
      <c r="D41" s="43">
        <v>2.34</v>
      </c>
    </row>
    <row r="42" spans="1:4" x14ac:dyDescent="0.2">
      <c r="A42" s="42">
        <v>33</v>
      </c>
      <c r="B42" s="43">
        <v>9.8000000000000007</v>
      </c>
      <c r="C42" s="43">
        <v>0.54</v>
      </c>
      <c r="D42" s="43">
        <v>2.39</v>
      </c>
    </row>
    <row r="43" spans="1:4" x14ac:dyDescent="0.2">
      <c r="A43" s="42">
        <v>34</v>
      </c>
      <c r="B43" s="43">
        <v>9.9700000000000006</v>
      </c>
      <c r="C43" s="43">
        <v>0.55000000000000004</v>
      </c>
      <c r="D43" s="43">
        <v>2.4300000000000002</v>
      </c>
    </row>
    <row r="44" spans="1:4" x14ac:dyDescent="0.2">
      <c r="A44" s="42">
        <v>35</v>
      </c>
      <c r="B44" s="43">
        <v>10.15</v>
      </c>
      <c r="C44" s="43">
        <v>0.56000000000000005</v>
      </c>
      <c r="D44" s="43">
        <v>2.4700000000000002</v>
      </c>
    </row>
    <row r="45" spans="1:4" x14ac:dyDescent="0.2">
      <c r="A45" s="42">
        <v>36</v>
      </c>
      <c r="B45" s="43">
        <v>10.33</v>
      </c>
      <c r="C45" s="43">
        <v>0.56999999999999995</v>
      </c>
      <c r="D45" s="43">
        <v>2.5099999999999998</v>
      </c>
    </row>
    <row r="46" spans="1:4" x14ac:dyDescent="0.2">
      <c r="A46" s="42">
        <v>37</v>
      </c>
      <c r="B46" s="43">
        <v>10.51</v>
      </c>
      <c r="C46" s="43">
        <v>0.57999999999999996</v>
      </c>
      <c r="D46" s="43">
        <v>2.5499999999999998</v>
      </c>
    </row>
    <row r="47" spans="1:4" x14ac:dyDescent="0.2">
      <c r="A47" s="42">
        <v>38</v>
      </c>
      <c r="B47" s="43">
        <v>10.7</v>
      </c>
      <c r="C47" s="43">
        <v>0.59</v>
      </c>
      <c r="D47" s="43">
        <v>2.59</v>
      </c>
    </row>
    <row r="48" spans="1:4" x14ac:dyDescent="0.2">
      <c r="A48" s="42">
        <v>39</v>
      </c>
      <c r="B48" s="43">
        <v>10.89</v>
      </c>
      <c r="C48" s="43">
        <v>0.6</v>
      </c>
      <c r="D48" s="43">
        <v>2.63</v>
      </c>
    </row>
    <row r="49" spans="1:4" x14ac:dyDescent="0.2">
      <c r="A49" s="42">
        <v>40</v>
      </c>
      <c r="B49" s="43">
        <v>11.08</v>
      </c>
      <c r="C49" s="43">
        <v>0.62</v>
      </c>
      <c r="D49" s="43">
        <v>2.68</v>
      </c>
    </row>
    <row r="50" spans="1:4" x14ac:dyDescent="0.2">
      <c r="A50" s="42">
        <v>41</v>
      </c>
      <c r="B50" s="43">
        <v>11.28</v>
      </c>
      <c r="C50" s="43">
        <v>0.63</v>
      </c>
      <c r="D50" s="43">
        <v>2.72</v>
      </c>
    </row>
    <row r="51" spans="1:4" x14ac:dyDescent="0.2">
      <c r="A51" s="42">
        <v>42</v>
      </c>
      <c r="B51" s="43">
        <v>11.48</v>
      </c>
      <c r="C51" s="43">
        <v>0.64</v>
      </c>
      <c r="D51" s="43">
        <v>2.76</v>
      </c>
    </row>
    <row r="52" spans="1:4" x14ac:dyDescent="0.2">
      <c r="A52" s="42">
        <v>43</v>
      </c>
      <c r="B52" s="43">
        <v>11.69</v>
      </c>
      <c r="C52" s="43">
        <v>0.65</v>
      </c>
      <c r="D52" s="43">
        <v>2.8</v>
      </c>
    </row>
    <row r="53" spans="1:4" x14ac:dyDescent="0.2">
      <c r="A53" s="42">
        <v>44</v>
      </c>
      <c r="B53" s="43">
        <v>11.9</v>
      </c>
      <c r="C53" s="43">
        <v>0.67</v>
      </c>
      <c r="D53" s="43">
        <v>2.84</v>
      </c>
    </row>
    <row r="54" spans="1:4" x14ac:dyDescent="0.2">
      <c r="A54" s="42">
        <v>45</v>
      </c>
      <c r="B54" s="43">
        <v>12.12</v>
      </c>
      <c r="C54" s="43">
        <v>0.68</v>
      </c>
      <c r="D54" s="43">
        <v>2.88</v>
      </c>
    </row>
    <row r="55" spans="1:4" x14ac:dyDescent="0.2">
      <c r="A55" s="42">
        <v>46</v>
      </c>
      <c r="B55" s="43">
        <v>12.34</v>
      </c>
      <c r="C55" s="43">
        <v>0.69</v>
      </c>
      <c r="D55" s="43">
        <v>2.92</v>
      </c>
    </row>
    <row r="56" spans="1:4" x14ac:dyDescent="0.2">
      <c r="A56" s="42">
        <v>47</v>
      </c>
      <c r="B56" s="43">
        <v>12.56</v>
      </c>
      <c r="C56" s="43">
        <v>0.71</v>
      </c>
      <c r="D56" s="43">
        <v>2.96</v>
      </c>
    </row>
    <row r="57" spans="1:4" x14ac:dyDescent="0.2">
      <c r="A57" s="42">
        <v>48</v>
      </c>
      <c r="B57" s="43">
        <v>12.8</v>
      </c>
      <c r="C57" s="43">
        <v>0.72</v>
      </c>
      <c r="D57" s="43">
        <v>3</v>
      </c>
    </row>
    <row r="58" spans="1:4" x14ac:dyDescent="0.2">
      <c r="A58" s="42">
        <v>49</v>
      </c>
      <c r="B58" s="43">
        <v>13.03</v>
      </c>
      <c r="C58" s="43">
        <v>0.74</v>
      </c>
      <c r="D58" s="43">
        <v>3.03</v>
      </c>
    </row>
    <row r="59" spans="1:4" x14ac:dyDescent="0.2">
      <c r="A59" s="42">
        <v>50</v>
      </c>
      <c r="B59" s="43">
        <v>13.28</v>
      </c>
      <c r="C59" s="43">
        <v>0.75</v>
      </c>
      <c r="D59" s="43">
        <v>3.07</v>
      </c>
    </row>
    <row r="60" spans="1:4" x14ac:dyDescent="0.2">
      <c r="A60" s="42">
        <v>51</v>
      </c>
      <c r="B60" s="43">
        <v>13.52</v>
      </c>
      <c r="C60" s="43">
        <v>0.77</v>
      </c>
      <c r="D60" s="43">
        <v>3.1</v>
      </c>
    </row>
    <row r="61" spans="1:4" x14ac:dyDescent="0.2">
      <c r="A61" s="42">
        <v>52</v>
      </c>
      <c r="B61" s="43">
        <v>13.78</v>
      </c>
      <c r="C61" s="43">
        <v>0.78</v>
      </c>
      <c r="D61" s="43">
        <v>3.14</v>
      </c>
    </row>
    <row r="62" spans="1:4" x14ac:dyDescent="0.2">
      <c r="A62" s="42">
        <v>53</v>
      </c>
      <c r="B62" s="43">
        <v>14.04</v>
      </c>
      <c r="C62" s="43">
        <v>0.8</v>
      </c>
      <c r="D62" s="43">
        <v>3.17</v>
      </c>
    </row>
    <row r="63" spans="1:4" x14ac:dyDescent="0.2">
      <c r="A63" s="42">
        <v>54</v>
      </c>
      <c r="B63" s="43">
        <v>14.31</v>
      </c>
      <c r="C63" s="43">
        <v>0.81</v>
      </c>
      <c r="D63" s="43">
        <v>3.19</v>
      </c>
    </row>
    <row r="64" spans="1:4" x14ac:dyDescent="0.2">
      <c r="A64" s="42">
        <v>55</v>
      </c>
      <c r="B64" s="43">
        <v>14.6</v>
      </c>
      <c r="C64" s="43">
        <v>0.83</v>
      </c>
      <c r="D64" s="43">
        <v>3.22</v>
      </c>
    </row>
    <row r="65" spans="1:4" x14ac:dyDescent="0.2">
      <c r="A65" s="42">
        <v>56</v>
      </c>
      <c r="B65" s="43">
        <v>14.89</v>
      </c>
      <c r="C65" s="43">
        <v>0.85</v>
      </c>
      <c r="D65" s="43">
        <v>3.24</v>
      </c>
    </row>
    <row r="66" spans="1:4" x14ac:dyDescent="0.2">
      <c r="A66" s="42">
        <v>57</v>
      </c>
      <c r="B66" s="43">
        <v>15.19</v>
      </c>
      <c r="C66" s="43">
        <v>0.86</v>
      </c>
      <c r="D66" s="43">
        <v>3.25</v>
      </c>
    </row>
    <row r="67" spans="1:4" x14ac:dyDescent="0.2">
      <c r="A67" s="42">
        <v>58</v>
      </c>
      <c r="B67" s="43">
        <v>15.5</v>
      </c>
      <c r="C67" s="43">
        <v>0.88</v>
      </c>
      <c r="D67" s="43">
        <v>3.27</v>
      </c>
    </row>
    <row r="68" spans="1:4" x14ac:dyDescent="0.2">
      <c r="A68" s="42">
        <v>59</v>
      </c>
      <c r="B68" s="43">
        <v>15.82</v>
      </c>
      <c r="C68" s="43">
        <v>0.9</v>
      </c>
      <c r="D68" s="43">
        <v>3.28</v>
      </c>
    </row>
  </sheetData>
  <sheetProtection algorithmName="SHA-512" hashValue="9b71wnHlKkIiRHhc8eTa4dC1K9B4KzAAwHEAgIzUp7wgmONxNPUweqmjY9ggPQmqIFj6z7SD5pQHf6GbNh1i7w==" saltValue="wX9XtaYBJMuP+wi9kYHCKw==" spinCount="100000" sheet="1" objects="1" scenarios="1"/>
  <conditionalFormatting sqref="A6:A21">
    <cfRule type="expression" dxfId="1087" priority="11" stopIfTrue="1">
      <formula>MOD(ROW(),2)=0</formula>
    </cfRule>
    <cfRule type="expression" dxfId="1086" priority="12" stopIfTrue="1">
      <formula>MOD(ROW(),2)&lt;&gt;0</formula>
    </cfRule>
  </conditionalFormatting>
  <conditionalFormatting sqref="B6:D18 B20:D21 C19:D19">
    <cfRule type="expression" dxfId="1085" priority="13" stopIfTrue="1">
      <formula>MOD(ROW(),2)=0</formula>
    </cfRule>
    <cfRule type="expression" dxfId="1084" priority="14" stopIfTrue="1">
      <formula>MOD(ROW(),2)&lt;&gt;0</formula>
    </cfRule>
  </conditionalFormatting>
  <conditionalFormatting sqref="A26:A68">
    <cfRule type="expression" dxfId="1083" priority="15" stopIfTrue="1">
      <formula>MOD(ROW(),2)=0</formula>
    </cfRule>
    <cfRule type="expression" dxfId="1082" priority="16" stopIfTrue="1">
      <formula>MOD(ROW(),2)&lt;&gt;0</formula>
    </cfRule>
  </conditionalFormatting>
  <conditionalFormatting sqref="B26:D68">
    <cfRule type="expression" dxfId="1081" priority="17" stopIfTrue="1">
      <formula>MOD(ROW(),2)=0</formula>
    </cfRule>
    <cfRule type="expression" dxfId="1080" priority="18" stopIfTrue="1">
      <formula>MOD(ROW(),2)&lt;&gt;0</formula>
    </cfRule>
  </conditionalFormatting>
  <conditionalFormatting sqref="B19">
    <cfRule type="expression" dxfId="1079" priority="1" stopIfTrue="1">
      <formula>MOD(ROW(),2)=0</formula>
    </cfRule>
    <cfRule type="expression" dxfId="1078" priority="2" stopIfTrue="1">
      <formula>MOD(ROW(),2)&lt;&gt;0</formula>
    </cfRule>
  </conditionalFormatting>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D742F-05E8-4C66-A537-8DC181C7062A}">
  <sheetPr codeName="Sheet18"/>
  <dimension ref="A1:D31"/>
  <sheetViews>
    <sheetView showGridLines="0" workbookViewId="0">
      <selection activeCell="A6" sqref="A6"/>
    </sheetView>
  </sheetViews>
  <sheetFormatPr defaultRowHeight="12.75" x14ac:dyDescent="0.2"/>
  <cols>
    <col min="1" max="1" width="31.85546875" customWidth="1"/>
    <col min="2" max="4" width="22.85546875" customWidth="1"/>
  </cols>
  <sheetData>
    <row r="1" spans="1:4" s="1" customFormat="1" ht="20.25" x14ac:dyDescent="0.3">
      <c r="A1" s="2" t="s">
        <v>0</v>
      </c>
    </row>
    <row r="2" spans="1:4" s="1" customFormat="1" ht="15.75" x14ac:dyDescent="0.25">
      <c r="A2" s="30" t="s">
        <v>1</v>
      </c>
      <c r="B2" s="3" t="str">
        <f>wb_title</f>
        <v>Police_NI - Consolidated Factor Spreadsheet</v>
      </c>
    </row>
    <row r="3" spans="1:4" s="1" customFormat="1" ht="15.75" x14ac:dyDescent="0.25">
      <c r="A3" s="30" t="s">
        <v>2</v>
      </c>
      <c r="B3" s="3" t="str">
        <f>TABLE_FACTOR_TYPE_1 &amp; " - x-" &amp; TABLE_SERIES_NUMBER_1</f>
        <v>CETV - x-209</v>
      </c>
    </row>
    <row r="6" spans="1:4" x14ac:dyDescent="0.2">
      <c r="A6" s="40" t="s">
        <v>470</v>
      </c>
      <c r="B6" s="47" t="s">
        <v>471</v>
      </c>
      <c r="C6" s="47"/>
      <c r="D6" s="47"/>
    </row>
    <row r="7" spans="1:4" x14ac:dyDescent="0.2">
      <c r="A7" s="40" t="s">
        <v>472</v>
      </c>
      <c r="B7" s="47" t="s">
        <v>31</v>
      </c>
      <c r="C7" s="47"/>
      <c r="D7" s="47"/>
    </row>
    <row r="8" spans="1:4" x14ac:dyDescent="0.2">
      <c r="A8" s="40" t="s">
        <v>144</v>
      </c>
      <c r="B8" s="47">
        <v>2006</v>
      </c>
      <c r="C8" s="47"/>
      <c r="D8" s="47"/>
    </row>
    <row r="9" spans="1:4" x14ac:dyDescent="0.2">
      <c r="A9" s="40" t="s">
        <v>145</v>
      </c>
      <c r="B9" s="47" t="s">
        <v>157</v>
      </c>
      <c r="C9" s="47"/>
      <c r="D9" s="47"/>
    </row>
    <row r="10" spans="1:4" ht="25.5" x14ac:dyDescent="0.2">
      <c r="A10" s="40" t="s">
        <v>6</v>
      </c>
      <c r="B10" s="47" t="s">
        <v>192</v>
      </c>
      <c r="C10" s="47"/>
      <c r="D10" s="47"/>
    </row>
    <row r="11" spans="1:4" x14ac:dyDescent="0.2">
      <c r="A11" s="40" t="s">
        <v>146</v>
      </c>
      <c r="B11" s="47" t="s">
        <v>169</v>
      </c>
      <c r="C11" s="47"/>
      <c r="D11" s="47"/>
    </row>
    <row r="12" spans="1:4" x14ac:dyDescent="0.2">
      <c r="A12" s="40" t="s">
        <v>147</v>
      </c>
      <c r="B12" s="47" t="s">
        <v>160</v>
      </c>
      <c r="C12" s="47"/>
      <c r="D12" s="47"/>
    </row>
    <row r="13" spans="1:4" x14ac:dyDescent="0.2">
      <c r="A13" s="40" t="s">
        <v>473</v>
      </c>
      <c r="B13" s="47">
        <v>1</v>
      </c>
      <c r="C13" s="47"/>
      <c r="D13" s="47"/>
    </row>
    <row r="14" spans="1:4" x14ac:dyDescent="0.2">
      <c r="A14" s="40" t="s">
        <v>149</v>
      </c>
      <c r="B14" s="47">
        <v>209</v>
      </c>
      <c r="C14" s="47"/>
      <c r="D14" s="47"/>
    </row>
    <row r="15" spans="1:4" x14ac:dyDescent="0.2">
      <c r="A15" s="40" t="s">
        <v>474</v>
      </c>
      <c r="B15" s="47">
        <v>209</v>
      </c>
      <c r="C15" s="47"/>
      <c r="D15" s="47"/>
    </row>
    <row r="16" spans="1:4" x14ac:dyDescent="0.2">
      <c r="A16" s="40" t="s">
        <v>151</v>
      </c>
      <c r="B16" s="47" t="s">
        <v>194</v>
      </c>
      <c r="C16" s="47"/>
      <c r="D16" s="47"/>
    </row>
    <row r="17" spans="1:4" x14ac:dyDescent="0.2">
      <c r="A17" s="41" t="s">
        <v>475</v>
      </c>
      <c r="B17" s="47"/>
      <c r="C17" s="47"/>
      <c r="D17" s="47"/>
    </row>
    <row r="18" spans="1:4" x14ac:dyDescent="0.2">
      <c r="A18" s="40" t="s">
        <v>153</v>
      </c>
      <c r="B18" s="49">
        <v>46163</v>
      </c>
      <c r="C18" s="48"/>
      <c r="D18" s="48"/>
    </row>
    <row r="19" spans="1:4" x14ac:dyDescent="0.2">
      <c r="A19" s="40" t="s">
        <v>154</v>
      </c>
      <c r="B19" s="49">
        <v>46161</v>
      </c>
      <c r="C19" s="49"/>
      <c r="D19" s="49"/>
    </row>
    <row r="20" spans="1:4" x14ac:dyDescent="0.2">
      <c r="A20" s="40" t="s">
        <v>155</v>
      </c>
      <c r="B20" s="47" t="s">
        <v>163</v>
      </c>
      <c r="C20" s="47"/>
      <c r="D20" s="47"/>
    </row>
    <row r="21" spans="1:4" x14ac:dyDescent="0.2">
      <c r="A21" s="40" t="s">
        <v>476</v>
      </c>
      <c r="B21" s="47" t="s">
        <v>80</v>
      </c>
      <c r="C21" s="47"/>
      <c r="D21" s="47"/>
    </row>
    <row r="23" spans="1:4" x14ac:dyDescent="0.2">
      <c r="A23" s="23" t="str">
        <f>HYPERLINK("#'Factor List'!A1", "Back to Factor List")</f>
        <v>Back to Factor List</v>
      </c>
      <c r="B23" s="23" t="str">
        <f>HYPERLINK("#'Assumptions'!A1", "Assumptions")</f>
        <v>Assumptions</v>
      </c>
    </row>
    <row r="26" spans="1:4" s="63" customFormat="1" ht="25.5" x14ac:dyDescent="0.2">
      <c r="A26" s="62" t="s">
        <v>477</v>
      </c>
      <c r="B26" s="62" t="s">
        <v>480</v>
      </c>
      <c r="C26" s="62" t="s">
        <v>481</v>
      </c>
      <c r="D26" s="62" t="s">
        <v>482</v>
      </c>
    </row>
    <row r="27" spans="1:4" x14ac:dyDescent="0.2">
      <c r="A27" s="42">
        <v>60</v>
      </c>
      <c r="B27" s="43">
        <v>16.16</v>
      </c>
      <c r="C27" s="43">
        <v>0.91</v>
      </c>
      <c r="D27" s="43">
        <v>3.3</v>
      </c>
    </row>
    <row r="28" spans="1:4" x14ac:dyDescent="0.2">
      <c r="A28" s="42">
        <v>61</v>
      </c>
      <c r="B28" s="43">
        <v>16.510000000000002</v>
      </c>
      <c r="C28" s="43">
        <v>0.93</v>
      </c>
      <c r="D28" s="43">
        <v>3.3</v>
      </c>
    </row>
    <row r="29" spans="1:4" x14ac:dyDescent="0.2">
      <c r="A29" s="42">
        <v>62</v>
      </c>
      <c r="B29" s="43">
        <v>16.87</v>
      </c>
      <c r="C29" s="43">
        <v>0.95</v>
      </c>
      <c r="D29" s="43">
        <v>3.31</v>
      </c>
    </row>
    <row r="30" spans="1:4" x14ac:dyDescent="0.2">
      <c r="A30" s="42">
        <v>63</v>
      </c>
      <c r="B30" s="43">
        <v>17.25</v>
      </c>
      <c r="C30" s="43">
        <v>0.97</v>
      </c>
      <c r="D30" s="43">
        <v>3.31</v>
      </c>
    </row>
    <row r="31" spans="1:4" x14ac:dyDescent="0.2">
      <c r="A31" s="42">
        <v>64</v>
      </c>
      <c r="B31" s="43">
        <v>17.64</v>
      </c>
      <c r="C31" s="43">
        <v>0.99</v>
      </c>
      <c r="D31" s="43">
        <v>3.3</v>
      </c>
    </row>
  </sheetData>
  <sheetProtection algorithmName="SHA-512" hashValue="ctbiVOfYaLRH31Rhqwj2hFGvSNZkmzuR2sQSxdGsOK8SNC0adXJvy4+uokF7FAhtBDchGlKvWX27wWUx4tUddw==" saltValue="3gkclw5OPNx2B58uQj539Q==" spinCount="100000" sheet="1" objects="1" scenarios="1"/>
  <conditionalFormatting sqref="A6:A21">
    <cfRule type="expression" dxfId="1075" priority="11" stopIfTrue="1">
      <formula>MOD(ROW(),2)=0</formula>
    </cfRule>
    <cfRule type="expression" dxfId="1074" priority="12" stopIfTrue="1">
      <formula>MOD(ROW(),2)&lt;&gt;0</formula>
    </cfRule>
  </conditionalFormatting>
  <conditionalFormatting sqref="B6:D18 B20:D21 C19:D19">
    <cfRule type="expression" dxfId="1073" priority="13" stopIfTrue="1">
      <formula>MOD(ROW(),2)=0</formula>
    </cfRule>
    <cfRule type="expression" dxfId="1072" priority="14" stopIfTrue="1">
      <formula>MOD(ROW(),2)&lt;&gt;0</formula>
    </cfRule>
  </conditionalFormatting>
  <conditionalFormatting sqref="A26:A31">
    <cfRule type="expression" dxfId="1071" priority="15" stopIfTrue="1">
      <formula>MOD(ROW(),2)=0</formula>
    </cfRule>
    <cfRule type="expression" dxfId="1070" priority="16" stopIfTrue="1">
      <formula>MOD(ROW(),2)&lt;&gt;0</formula>
    </cfRule>
  </conditionalFormatting>
  <conditionalFormatting sqref="B26:D31">
    <cfRule type="expression" dxfId="1069" priority="17" stopIfTrue="1">
      <formula>MOD(ROW(),2)=0</formula>
    </cfRule>
    <cfRule type="expression" dxfId="1068" priority="18" stopIfTrue="1">
      <formula>MOD(ROW(),2)&lt;&gt;0</formula>
    </cfRule>
  </conditionalFormatting>
  <conditionalFormatting sqref="B19">
    <cfRule type="expression" dxfId="1067" priority="1" stopIfTrue="1">
      <formula>MOD(ROW(),2)=0</formula>
    </cfRule>
    <cfRule type="expression" dxfId="1066" priority="2" stopIfTrue="1">
      <formula>MOD(ROW(),2)&lt;&gt;0</formula>
    </cfRule>
  </conditionalFormatting>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315BA-4737-4920-99AD-F773E36EDB5A}">
  <sheetPr codeName="Sheet19"/>
  <dimension ref="A1:D36"/>
  <sheetViews>
    <sheetView showGridLines="0" workbookViewId="0">
      <selection activeCell="A6" sqref="A6"/>
    </sheetView>
  </sheetViews>
  <sheetFormatPr defaultRowHeight="12.75" x14ac:dyDescent="0.2"/>
  <cols>
    <col min="1" max="1" width="31.85546875" customWidth="1"/>
    <col min="2" max="4" width="22.85546875" customWidth="1"/>
  </cols>
  <sheetData>
    <row r="1" spans="1:4" s="1" customFormat="1" ht="20.25" x14ac:dyDescent="0.3">
      <c r="A1" s="2" t="s">
        <v>0</v>
      </c>
    </row>
    <row r="2" spans="1:4" s="1" customFormat="1" ht="15.75" x14ac:dyDescent="0.25">
      <c r="A2" s="30" t="s">
        <v>1</v>
      </c>
      <c r="B2" s="3" t="str">
        <f>wb_title</f>
        <v>Police_NI - Consolidated Factor Spreadsheet</v>
      </c>
    </row>
    <row r="3" spans="1:4" s="1" customFormat="1" ht="15.75" x14ac:dyDescent="0.25">
      <c r="A3" s="30" t="s">
        <v>2</v>
      </c>
      <c r="B3" s="3" t="str">
        <f>TABLE_FACTOR_TYPE_1 &amp; " - x-" &amp; TABLE_SERIES_NUMBER_1</f>
        <v>CETV - x-210</v>
      </c>
    </row>
    <row r="6" spans="1:4" x14ac:dyDescent="0.2">
      <c r="A6" s="40" t="s">
        <v>470</v>
      </c>
      <c r="B6" s="47" t="s">
        <v>471</v>
      </c>
      <c r="C6" s="47"/>
      <c r="D6" s="47"/>
    </row>
    <row r="7" spans="1:4" x14ac:dyDescent="0.2">
      <c r="A7" s="40" t="s">
        <v>472</v>
      </c>
      <c r="B7" s="47" t="s">
        <v>31</v>
      </c>
      <c r="C7" s="47"/>
      <c r="D7" s="47"/>
    </row>
    <row r="8" spans="1:4" x14ac:dyDescent="0.2">
      <c r="A8" s="40" t="s">
        <v>144</v>
      </c>
      <c r="B8" s="47">
        <v>2006</v>
      </c>
      <c r="C8" s="47"/>
      <c r="D8" s="47"/>
    </row>
    <row r="9" spans="1:4" x14ac:dyDescent="0.2">
      <c r="A9" s="40" t="s">
        <v>145</v>
      </c>
      <c r="B9" s="47" t="s">
        <v>157</v>
      </c>
      <c r="C9" s="47"/>
      <c r="D9" s="47"/>
    </row>
    <row r="10" spans="1:4" ht="25.5" x14ac:dyDescent="0.2">
      <c r="A10" s="40" t="s">
        <v>6</v>
      </c>
      <c r="B10" s="47" t="s">
        <v>177</v>
      </c>
      <c r="C10" s="47"/>
      <c r="D10" s="47"/>
    </row>
    <row r="11" spans="1:4" x14ac:dyDescent="0.2">
      <c r="A11" s="40" t="s">
        <v>146</v>
      </c>
      <c r="B11" s="47" t="s">
        <v>159</v>
      </c>
      <c r="C11" s="47"/>
      <c r="D11" s="47"/>
    </row>
    <row r="12" spans="1:4" x14ac:dyDescent="0.2">
      <c r="A12" s="40" t="s">
        <v>147</v>
      </c>
      <c r="B12" s="47" t="s">
        <v>160</v>
      </c>
      <c r="C12" s="47"/>
      <c r="D12" s="47"/>
    </row>
    <row r="13" spans="1:4" x14ac:dyDescent="0.2">
      <c r="A13" s="40" t="s">
        <v>473</v>
      </c>
      <c r="B13" s="47">
        <v>1</v>
      </c>
      <c r="C13" s="47"/>
      <c r="D13" s="47"/>
    </row>
    <row r="14" spans="1:4" x14ac:dyDescent="0.2">
      <c r="A14" s="40" t="s">
        <v>149</v>
      </c>
      <c r="B14" s="47">
        <v>210</v>
      </c>
      <c r="C14" s="47"/>
      <c r="D14" s="47"/>
    </row>
    <row r="15" spans="1:4" x14ac:dyDescent="0.2">
      <c r="A15" s="40" t="s">
        <v>474</v>
      </c>
      <c r="B15" s="47">
        <v>210</v>
      </c>
      <c r="C15" s="47"/>
      <c r="D15" s="47"/>
    </row>
    <row r="16" spans="1:4" x14ac:dyDescent="0.2">
      <c r="A16" s="40" t="s">
        <v>151</v>
      </c>
      <c r="B16" s="47" t="s">
        <v>196</v>
      </c>
      <c r="C16" s="47"/>
      <c r="D16" s="47"/>
    </row>
    <row r="17" spans="1:4" x14ac:dyDescent="0.2">
      <c r="A17" s="41" t="s">
        <v>475</v>
      </c>
      <c r="B17" s="47"/>
      <c r="C17" s="47"/>
      <c r="D17" s="47"/>
    </row>
    <row r="18" spans="1:4" x14ac:dyDescent="0.2">
      <c r="A18" s="40" t="s">
        <v>153</v>
      </c>
      <c r="B18" s="49">
        <v>46163</v>
      </c>
      <c r="C18" s="48"/>
      <c r="D18" s="48"/>
    </row>
    <row r="19" spans="1:4" x14ac:dyDescent="0.2">
      <c r="A19" s="40" t="s">
        <v>154</v>
      </c>
      <c r="B19" s="49">
        <v>46161</v>
      </c>
      <c r="C19" s="49"/>
      <c r="D19" s="49"/>
    </row>
    <row r="20" spans="1:4" x14ac:dyDescent="0.2">
      <c r="A20" s="40" t="s">
        <v>155</v>
      </c>
      <c r="B20" s="47" t="s">
        <v>163</v>
      </c>
      <c r="C20" s="47"/>
      <c r="D20" s="47"/>
    </row>
    <row r="21" spans="1:4" x14ac:dyDescent="0.2">
      <c r="A21" s="40" t="s">
        <v>476</v>
      </c>
      <c r="B21" s="47" t="s">
        <v>80</v>
      </c>
      <c r="C21" s="47"/>
      <c r="D21" s="47"/>
    </row>
    <row r="23" spans="1:4" x14ac:dyDescent="0.2">
      <c r="A23" s="23" t="str">
        <f>HYPERLINK("#'Factor List'!A1", "Back to Factor List")</f>
        <v>Back to Factor List</v>
      </c>
      <c r="B23" s="23" t="str">
        <f>HYPERLINK("#'Assumptions'!A1", "Assumptions")</f>
        <v>Assumptions</v>
      </c>
    </row>
    <row r="26" spans="1:4" s="63" customFormat="1" ht="25.5" x14ac:dyDescent="0.2">
      <c r="A26" s="62" t="s">
        <v>477</v>
      </c>
      <c r="B26" s="62" t="s">
        <v>478</v>
      </c>
      <c r="C26" s="62" t="s">
        <v>481</v>
      </c>
      <c r="D26" s="62" t="s">
        <v>479</v>
      </c>
    </row>
    <row r="27" spans="1:4" x14ac:dyDescent="0.2">
      <c r="A27" s="42">
        <v>55</v>
      </c>
      <c r="B27" s="43">
        <v>23.12</v>
      </c>
      <c r="C27" s="43">
        <v>1</v>
      </c>
      <c r="D27" s="43">
        <v>3.08</v>
      </c>
    </row>
    <row r="28" spans="1:4" x14ac:dyDescent="0.2">
      <c r="A28" s="42">
        <v>56</v>
      </c>
      <c r="B28" s="43">
        <v>22.6</v>
      </c>
      <c r="C28" s="43">
        <v>1</v>
      </c>
      <c r="D28" s="43">
        <v>3.11</v>
      </c>
    </row>
    <row r="29" spans="1:4" x14ac:dyDescent="0.2">
      <c r="A29" s="42">
        <v>57</v>
      </c>
      <c r="B29" s="43">
        <v>22.06</v>
      </c>
      <c r="C29" s="43">
        <v>1</v>
      </c>
      <c r="D29" s="43">
        <v>3.13</v>
      </c>
    </row>
    <row r="30" spans="1:4" x14ac:dyDescent="0.2">
      <c r="A30" s="42">
        <v>58</v>
      </c>
      <c r="B30" s="43">
        <v>21.52</v>
      </c>
      <c r="C30" s="43">
        <v>1</v>
      </c>
      <c r="D30" s="43">
        <v>3.16</v>
      </c>
    </row>
    <row r="31" spans="1:4" x14ac:dyDescent="0.2">
      <c r="A31" s="42">
        <v>59</v>
      </c>
      <c r="B31" s="43">
        <v>20.97</v>
      </c>
      <c r="C31" s="43">
        <v>1</v>
      </c>
      <c r="D31" s="43">
        <v>3.18</v>
      </c>
    </row>
    <row r="32" spans="1:4" x14ac:dyDescent="0.2">
      <c r="A32" s="42">
        <v>60</v>
      </c>
      <c r="B32" s="43">
        <v>20.420000000000002</v>
      </c>
      <c r="C32" s="43">
        <v>1</v>
      </c>
      <c r="D32" s="43">
        <v>3.2</v>
      </c>
    </row>
    <row r="33" spans="1:4" x14ac:dyDescent="0.2">
      <c r="A33" s="42">
        <v>61</v>
      </c>
      <c r="B33" s="43">
        <v>19.86</v>
      </c>
      <c r="C33" s="43">
        <v>1</v>
      </c>
      <c r="D33" s="43">
        <v>3.22</v>
      </c>
    </row>
    <row r="34" spans="1:4" x14ac:dyDescent="0.2">
      <c r="A34" s="42">
        <v>62</v>
      </c>
      <c r="B34" s="43">
        <v>19.29</v>
      </c>
      <c r="C34" s="43">
        <v>1</v>
      </c>
      <c r="D34" s="43">
        <v>3.24</v>
      </c>
    </row>
    <row r="35" spans="1:4" x14ac:dyDescent="0.2">
      <c r="A35" s="42">
        <v>63</v>
      </c>
      <c r="B35" s="43">
        <v>18.72</v>
      </c>
      <c r="C35" s="43">
        <v>1</v>
      </c>
      <c r="D35" s="43">
        <v>3.26</v>
      </c>
    </row>
    <row r="36" spans="1:4" x14ac:dyDescent="0.2">
      <c r="A36" s="42">
        <v>64</v>
      </c>
      <c r="B36" s="43">
        <v>18.14</v>
      </c>
      <c r="C36" s="43">
        <v>1</v>
      </c>
      <c r="D36" s="43">
        <v>3.16</v>
      </c>
    </row>
  </sheetData>
  <sheetProtection algorithmName="SHA-512" hashValue="DFrxWVEHhbMtZvWYZPYe+GRR/D37MvQouwa6e2cdj6YTuoy6NeZoyV22YwLGv0gQcn4DPQbiM5+QtTdXZkYZSQ==" saltValue="BMv03k/zGVA8k9NKX8WSPA==" spinCount="100000" sheet="1" objects="1" scenarios="1"/>
  <conditionalFormatting sqref="A6:A21">
    <cfRule type="expression" dxfId="1063" priority="11" stopIfTrue="1">
      <formula>MOD(ROW(),2)=0</formula>
    </cfRule>
    <cfRule type="expression" dxfId="1062" priority="12" stopIfTrue="1">
      <formula>MOD(ROW(),2)&lt;&gt;0</formula>
    </cfRule>
  </conditionalFormatting>
  <conditionalFormatting sqref="B6:D18 B20:D21 C19:D19">
    <cfRule type="expression" dxfId="1061" priority="13" stopIfTrue="1">
      <formula>MOD(ROW(),2)=0</formula>
    </cfRule>
    <cfRule type="expression" dxfId="1060" priority="14" stopIfTrue="1">
      <formula>MOD(ROW(),2)&lt;&gt;0</formula>
    </cfRule>
  </conditionalFormatting>
  <conditionalFormatting sqref="A26:A36">
    <cfRule type="expression" dxfId="1059" priority="15" stopIfTrue="1">
      <formula>MOD(ROW(),2)=0</formula>
    </cfRule>
    <cfRule type="expression" dxfId="1058" priority="16" stopIfTrue="1">
      <formula>MOD(ROW(),2)&lt;&gt;0</formula>
    </cfRule>
  </conditionalFormatting>
  <conditionalFormatting sqref="B26:D36">
    <cfRule type="expression" dxfId="1057" priority="17" stopIfTrue="1">
      <formula>MOD(ROW(),2)=0</formula>
    </cfRule>
    <cfRule type="expression" dxfId="1056" priority="18" stopIfTrue="1">
      <formula>MOD(ROW(),2)&lt;&gt;0</formula>
    </cfRule>
  </conditionalFormatting>
  <conditionalFormatting sqref="B19">
    <cfRule type="expression" dxfId="1055" priority="1" stopIfTrue="1">
      <formula>MOD(ROW(),2)=0</formula>
    </cfRule>
    <cfRule type="expression" dxfId="1054" priority="2" stopIfTrue="1">
      <formula>MOD(ROW(),2)&lt;&gt;0</formula>
    </cfRule>
  </conditionalFormatting>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30200-BEF2-49BB-9E26-738512D9A7EE}">
  <sheetPr codeName="Sheet20"/>
  <dimension ref="A1:D36"/>
  <sheetViews>
    <sheetView showGridLines="0" workbookViewId="0">
      <selection activeCell="A6" sqref="A6"/>
    </sheetView>
  </sheetViews>
  <sheetFormatPr defaultRowHeight="12.75" x14ac:dyDescent="0.2"/>
  <cols>
    <col min="1" max="1" width="31.85546875" customWidth="1"/>
    <col min="2" max="4" width="22.85546875" customWidth="1"/>
  </cols>
  <sheetData>
    <row r="1" spans="1:4" s="1" customFormat="1" ht="20.25" x14ac:dyDescent="0.3">
      <c r="A1" s="2" t="s">
        <v>0</v>
      </c>
    </row>
    <row r="2" spans="1:4" s="1" customFormat="1" ht="15.75" x14ac:dyDescent="0.25">
      <c r="A2" s="30" t="s">
        <v>1</v>
      </c>
      <c r="B2" s="3" t="str">
        <f>wb_title</f>
        <v>Police_NI - Consolidated Factor Spreadsheet</v>
      </c>
    </row>
    <row r="3" spans="1:4" s="1" customFormat="1" ht="15.75" x14ac:dyDescent="0.25">
      <c r="A3" s="30" t="s">
        <v>2</v>
      </c>
      <c r="B3" s="3" t="str">
        <f>TABLE_FACTOR_TYPE_1 &amp; " - x-" &amp; TABLE_SERIES_NUMBER_1</f>
        <v>CETV - x-211</v>
      </c>
    </row>
    <row r="6" spans="1:4" x14ac:dyDescent="0.2">
      <c r="A6" s="40" t="s">
        <v>470</v>
      </c>
      <c r="B6" s="47" t="s">
        <v>471</v>
      </c>
      <c r="C6" s="47"/>
      <c r="D6" s="47"/>
    </row>
    <row r="7" spans="1:4" x14ac:dyDescent="0.2">
      <c r="A7" s="40" t="s">
        <v>472</v>
      </c>
      <c r="B7" s="47" t="s">
        <v>31</v>
      </c>
      <c r="C7" s="47"/>
      <c r="D7" s="47"/>
    </row>
    <row r="8" spans="1:4" x14ac:dyDescent="0.2">
      <c r="A8" s="40" t="s">
        <v>144</v>
      </c>
      <c r="B8" s="47">
        <v>2006</v>
      </c>
      <c r="C8" s="47"/>
      <c r="D8" s="47"/>
    </row>
    <row r="9" spans="1:4" x14ac:dyDescent="0.2">
      <c r="A9" s="40" t="s">
        <v>145</v>
      </c>
      <c r="B9" s="47" t="s">
        <v>157</v>
      </c>
      <c r="C9" s="47"/>
      <c r="D9" s="47"/>
    </row>
    <row r="10" spans="1:4" ht="25.5" x14ac:dyDescent="0.2">
      <c r="A10" s="40" t="s">
        <v>6</v>
      </c>
      <c r="B10" s="47" t="s">
        <v>177</v>
      </c>
      <c r="C10" s="47"/>
      <c r="D10" s="47"/>
    </row>
    <row r="11" spans="1:4" x14ac:dyDescent="0.2">
      <c r="A11" s="40" t="s">
        <v>146</v>
      </c>
      <c r="B11" s="47" t="s">
        <v>169</v>
      </c>
      <c r="C11" s="47"/>
      <c r="D11" s="47"/>
    </row>
    <row r="12" spans="1:4" x14ac:dyDescent="0.2">
      <c r="A12" s="40" t="s">
        <v>147</v>
      </c>
      <c r="B12" s="47" t="s">
        <v>160</v>
      </c>
      <c r="C12" s="47"/>
      <c r="D12" s="47"/>
    </row>
    <row r="13" spans="1:4" x14ac:dyDescent="0.2">
      <c r="A13" s="40" t="s">
        <v>473</v>
      </c>
      <c r="B13" s="47">
        <v>1</v>
      </c>
      <c r="C13" s="47"/>
      <c r="D13" s="47"/>
    </row>
    <row r="14" spans="1:4" x14ac:dyDescent="0.2">
      <c r="A14" s="40" t="s">
        <v>149</v>
      </c>
      <c r="B14" s="47">
        <v>211</v>
      </c>
      <c r="C14" s="47"/>
      <c r="D14" s="47"/>
    </row>
    <row r="15" spans="1:4" x14ac:dyDescent="0.2">
      <c r="A15" s="40" t="s">
        <v>474</v>
      </c>
      <c r="B15" s="47">
        <v>211</v>
      </c>
      <c r="C15" s="47"/>
      <c r="D15" s="47"/>
    </row>
    <row r="16" spans="1:4" x14ac:dyDescent="0.2">
      <c r="A16" s="40" t="s">
        <v>151</v>
      </c>
      <c r="B16" s="47" t="s">
        <v>198</v>
      </c>
      <c r="C16" s="47"/>
      <c r="D16" s="47"/>
    </row>
    <row r="17" spans="1:4" x14ac:dyDescent="0.2">
      <c r="A17" s="41" t="s">
        <v>475</v>
      </c>
      <c r="B17" s="47"/>
      <c r="C17" s="47"/>
      <c r="D17" s="47"/>
    </row>
    <row r="18" spans="1:4" x14ac:dyDescent="0.2">
      <c r="A18" s="40" t="s">
        <v>153</v>
      </c>
      <c r="B18" s="49">
        <v>46163</v>
      </c>
      <c r="C18" s="48"/>
      <c r="D18" s="48"/>
    </row>
    <row r="19" spans="1:4" x14ac:dyDescent="0.2">
      <c r="A19" s="40" t="s">
        <v>154</v>
      </c>
      <c r="B19" s="49">
        <v>46161</v>
      </c>
      <c r="C19" s="49"/>
      <c r="D19" s="49"/>
    </row>
    <row r="20" spans="1:4" x14ac:dyDescent="0.2">
      <c r="A20" s="40" t="s">
        <v>155</v>
      </c>
      <c r="B20" s="47" t="s">
        <v>163</v>
      </c>
      <c r="C20" s="47"/>
      <c r="D20" s="47"/>
    </row>
    <row r="21" spans="1:4" x14ac:dyDescent="0.2">
      <c r="A21" s="40" t="s">
        <v>476</v>
      </c>
      <c r="B21" s="47" t="s">
        <v>80</v>
      </c>
      <c r="C21" s="47"/>
      <c r="D21" s="47"/>
    </row>
    <row r="23" spans="1:4" x14ac:dyDescent="0.2">
      <c r="A23" s="23" t="str">
        <f>HYPERLINK("#'Factor List'!A1", "Back to Factor List")</f>
        <v>Back to Factor List</v>
      </c>
      <c r="B23" s="23" t="str">
        <f>HYPERLINK("#'Assumptions'!A1", "Assumptions")</f>
        <v>Assumptions</v>
      </c>
    </row>
    <row r="26" spans="1:4" s="63" customFormat="1" ht="25.5" x14ac:dyDescent="0.2">
      <c r="A26" s="62" t="s">
        <v>477</v>
      </c>
      <c r="B26" s="62" t="s">
        <v>478</v>
      </c>
      <c r="C26" s="62" t="s">
        <v>481</v>
      </c>
      <c r="D26" s="62" t="s">
        <v>479</v>
      </c>
    </row>
    <row r="27" spans="1:4" x14ac:dyDescent="0.2">
      <c r="A27" s="42">
        <v>55</v>
      </c>
      <c r="B27" s="43">
        <v>23.12</v>
      </c>
      <c r="C27" s="43">
        <v>1</v>
      </c>
      <c r="D27" s="43">
        <v>3.08</v>
      </c>
    </row>
    <row r="28" spans="1:4" x14ac:dyDescent="0.2">
      <c r="A28" s="42">
        <v>56</v>
      </c>
      <c r="B28" s="43">
        <v>22.6</v>
      </c>
      <c r="C28" s="43">
        <v>1</v>
      </c>
      <c r="D28" s="43">
        <v>3.11</v>
      </c>
    </row>
    <row r="29" spans="1:4" x14ac:dyDescent="0.2">
      <c r="A29" s="42">
        <v>57</v>
      </c>
      <c r="B29" s="43">
        <v>22.06</v>
      </c>
      <c r="C29" s="43">
        <v>1</v>
      </c>
      <c r="D29" s="43">
        <v>3.13</v>
      </c>
    </row>
    <row r="30" spans="1:4" x14ac:dyDescent="0.2">
      <c r="A30" s="42">
        <v>58</v>
      </c>
      <c r="B30" s="43">
        <v>21.52</v>
      </c>
      <c r="C30" s="43">
        <v>1</v>
      </c>
      <c r="D30" s="43">
        <v>3.16</v>
      </c>
    </row>
    <row r="31" spans="1:4" x14ac:dyDescent="0.2">
      <c r="A31" s="42">
        <v>59</v>
      </c>
      <c r="B31" s="43">
        <v>20.97</v>
      </c>
      <c r="C31" s="43">
        <v>1</v>
      </c>
      <c r="D31" s="43">
        <v>3.18</v>
      </c>
    </row>
    <row r="32" spans="1:4" x14ac:dyDescent="0.2">
      <c r="A32" s="42">
        <v>60</v>
      </c>
      <c r="B32" s="43">
        <v>20.420000000000002</v>
      </c>
      <c r="C32" s="43">
        <v>1</v>
      </c>
      <c r="D32" s="43">
        <v>3.2</v>
      </c>
    </row>
    <row r="33" spans="1:4" x14ac:dyDescent="0.2">
      <c r="A33" s="42">
        <v>61</v>
      </c>
      <c r="B33" s="43">
        <v>19.86</v>
      </c>
      <c r="C33" s="43">
        <v>1</v>
      </c>
      <c r="D33" s="43">
        <v>3.22</v>
      </c>
    </row>
    <row r="34" spans="1:4" x14ac:dyDescent="0.2">
      <c r="A34" s="42">
        <v>62</v>
      </c>
      <c r="B34" s="43">
        <v>19.29</v>
      </c>
      <c r="C34" s="43">
        <v>1</v>
      </c>
      <c r="D34" s="43">
        <v>3.24</v>
      </c>
    </row>
    <row r="35" spans="1:4" x14ac:dyDescent="0.2">
      <c r="A35" s="42">
        <v>63</v>
      </c>
      <c r="B35" s="43">
        <v>18.72</v>
      </c>
      <c r="C35" s="43">
        <v>1</v>
      </c>
      <c r="D35" s="43">
        <v>3.26</v>
      </c>
    </row>
    <row r="36" spans="1:4" x14ac:dyDescent="0.2">
      <c r="A36" s="42">
        <v>64</v>
      </c>
      <c r="B36" s="43">
        <v>18.14</v>
      </c>
      <c r="C36" s="43">
        <v>1</v>
      </c>
      <c r="D36" s="43">
        <v>3.16</v>
      </c>
    </row>
  </sheetData>
  <sheetProtection algorithmName="SHA-512" hashValue="RJVmZI4BT9AClNtNuLZswm9vOP6zclTyawOoOIDOm/Y/1vlyJtq/OmTNI2KNqBOxtpFD5XV/AjC6CCxVORtf9A==" saltValue="9oXwx7nhr3la+qgMQcdEMw==" spinCount="100000" sheet="1" objects="1" scenarios="1"/>
  <conditionalFormatting sqref="A6:A21">
    <cfRule type="expression" dxfId="1051" priority="11" stopIfTrue="1">
      <formula>MOD(ROW(),2)=0</formula>
    </cfRule>
    <cfRule type="expression" dxfId="1050" priority="12" stopIfTrue="1">
      <formula>MOD(ROW(),2)&lt;&gt;0</formula>
    </cfRule>
  </conditionalFormatting>
  <conditionalFormatting sqref="B6:D18 B20:D21 C19:D19">
    <cfRule type="expression" dxfId="1049" priority="13" stopIfTrue="1">
      <formula>MOD(ROW(),2)=0</formula>
    </cfRule>
    <cfRule type="expression" dxfId="1048" priority="14" stopIfTrue="1">
      <formula>MOD(ROW(),2)&lt;&gt;0</formula>
    </cfRule>
  </conditionalFormatting>
  <conditionalFormatting sqref="A26:A36">
    <cfRule type="expression" dxfId="1047" priority="15" stopIfTrue="1">
      <formula>MOD(ROW(),2)=0</formula>
    </cfRule>
    <cfRule type="expression" dxfId="1046" priority="16" stopIfTrue="1">
      <formula>MOD(ROW(),2)&lt;&gt;0</formula>
    </cfRule>
  </conditionalFormatting>
  <conditionalFormatting sqref="B26:D36">
    <cfRule type="expression" dxfId="1045" priority="17" stopIfTrue="1">
      <formula>MOD(ROW(),2)=0</formula>
    </cfRule>
    <cfRule type="expression" dxfId="1044" priority="18" stopIfTrue="1">
      <formula>MOD(ROW(),2)&lt;&gt;0</formula>
    </cfRule>
  </conditionalFormatting>
  <conditionalFormatting sqref="B19">
    <cfRule type="expression" dxfId="1043" priority="1" stopIfTrue="1">
      <formula>MOD(ROW(),2)=0</formula>
    </cfRule>
    <cfRule type="expression" dxfId="1042" priority="2" stopIfTrue="1">
      <formula>MOD(ROW(),2)&lt;&gt;0</formula>
    </cfRule>
  </conditionalFormatting>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8225E-239B-4EAF-BAED-9BF0561F7DE3}">
  <sheetPr codeName="Sheet21"/>
  <dimension ref="A1:C73"/>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x-212</v>
      </c>
    </row>
    <row r="6" spans="1:3" x14ac:dyDescent="0.2">
      <c r="A6" s="40" t="s">
        <v>470</v>
      </c>
      <c r="B6" s="47" t="s">
        <v>471</v>
      </c>
      <c r="C6" s="47"/>
    </row>
    <row r="7" spans="1:3" x14ac:dyDescent="0.2">
      <c r="A7" s="40" t="s">
        <v>472</v>
      </c>
      <c r="B7" s="47" t="s">
        <v>31</v>
      </c>
      <c r="C7" s="47"/>
    </row>
    <row r="8" spans="1:3" x14ac:dyDescent="0.2">
      <c r="A8" s="40" t="s">
        <v>144</v>
      </c>
      <c r="B8" s="47">
        <v>2015</v>
      </c>
      <c r="C8" s="47"/>
    </row>
    <row r="9" spans="1:3" x14ac:dyDescent="0.2">
      <c r="A9" s="40" t="s">
        <v>145</v>
      </c>
      <c r="B9" s="47" t="s">
        <v>157</v>
      </c>
      <c r="C9" s="47"/>
    </row>
    <row r="10" spans="1:3" ht="25.5" x14ac:dyDescent="0.2">
      <c r="A10" s="40" t="s">
        <v>6</v>
      </c>
      <c r="B10" s="47" t="s">
        <v>199</v>
      </c>
      <c r="C10" s="47"/>
    </row>
    <row r="11" spans="1:3" x14ac:dyDescent="0.2">
      <c r="A11" s="40" t="s">
        <v>146</v>
      </c>
      <c r="B11" s="47" t="s">
        <v>159</v>
      </c>
      <c r="C11" s="47"/>
    </row>
    <row r="12" spans="1:3" x14ac:dyDescent="0.2">
      <c r="A12" s="40" t="s">
        <v>147</v>
      </c>
      <c r="B12" s="47" t="s">
        <v>160</v>
      </c>
      <c r="C12" s="47"/>
    </row>
    <row r="13" spans="1:3" x14ac:dyDescent="0.2">
      <c r="A13" s="40" t="s">
        <v>473</v>
      </c>
      <c r="B13" s="47">
        <v>0</v>
      </c>
      <c r="C13" s="47"/>
    </row>
    <row r="14" spans="1:3" x14ac:dyDescent="0.2">
      <c r="A14" s="40" t="s">
        <v>149</v>
      </c>
      <c r="B14" s="47">
        <v>212</v>
      </c>
      <c r="C14" s="47"/>
    </row>
    <row r="15" spans="1:3" x14ac:dyDescent="0.2">
      <c r="A15" s="40" t="s">
        <v>474</v>
      </c>
      <c r="B15" s="47">
        <v>212</v>
      </c>
      <c r="C15" s="47"/>
    </row>
    <row r="16" spans="1:3" x14ac:dyDescent="0.2">
      <c r="A16" s="40" t="s">
        <v>151</v>
      </c>
      <c r="B16" s="47" t="s">
        <v>201</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480</v>
      </c>
      <c r="C26" s="62" t="s">
        <v>482</v>
      </c>
    </row>
    <row r="27" spans="1:3" x14ac:dyDescent="0.2">
      <c r="A27" s="42">
        <v>18</v>
      </c>
      <c r="B27" s="43">
        <v>7.53</v>
      </c>
      <c r="C27" s="43">
        <v>1.8</v>
      </c>
    </row>
    <row r="28" spans="1:3" x14ac:dyDescent="0.2">
      <c r="A28" s="42">
        <v>19</v>
      </c>
      <c r="B28" s="43">
        <v>7.66</v>
      </c>
      <c r="C28" s="43">
        <v>1.88</v>
      </c>
    </row>
    <row r="29" spans="1:3" x14ac:dyDescent="0.2">
      <c r="A29" s="42">
        <v>20</v>
      </c>
      <c r="B29" s="43">
        <v>7.8</v>
      </c>
      <c r="C29" s="43">
        <v>1.91</v>
      </c>
    </row>
    <row r="30" spans="1:3" x14ac:dyDescent="0.2">
      <c r="A30" s="42">
        <v>21</v>
      </c>
      <c r="B30" s="43">
        <v>7.93</v>
      </c>
      <c r="C30" s="43">
        <v>1.95</v>
      </c>
    </row>
    <row r="31" spans="1:3" x14ac:dyDescent="0.2">
      <c r="A31" s="42">
        <v>22</v>
      </c>
      <c r="B31" s="43">
        <v>8.08</v>
      </c>
      <c r="C31" s="43">
        <v>1.98</v>
      </c>
    </row>
    <row r="32" spans="1:3" x14ac:dyDescent="0.2">
      <c r="A32" s="42">
        <v>23</v>
      </c>
      <c r="B32" s="43">
        <v>8.2200000000000006</v>
      </c>
      <c r="C32" s="43">
        <v>2.0099999999999998</v>
      </c>
    </row>
    <row r="33" spans="1:3" x14ac:dyDescent="0.2">
      <c r="A33" s="42">
        <v>24</v>
      </c>
      <c r="B33" s="43">
        <v>8.36</v>
      </c>
      <c r="C33" s="43">
        <v>2.0499999999999998</v>
      </c>
    </row>
    <row r="34" spans="1:3" x14ac:dyDescent="0.2">
      <c r="A34" s="42">
        <v>25</v>
      </c>
      <c r="B34" s="43">
        <v>8.51</v>
      </c>
      <c r="C34" s="43">
        <v>2.08</v>
      </c>
    </row>
    <row r="35" spans="1:3" x14ac:dyDescent="0.2">
      <c r="A35" s="42">
        <v>26</v>
      </c>
      <c r="B35" s="43">
        <v>8.66</v>
      </c>
      <c r="C35" s="43">
        <v>2.12</v>
      </c>
    </row>
    <row r="36" spans="1:3" x14ac:dyDescent="0.2">
      <c r="A36" s="42">
        <v>27</v>
      </c>
      <c r="B36" s="43">
        <v>8.82</v>
      </c>
      <c r="C36" s="43">
        <v>2.15</v>
      </c>
    </row>
    <row r="37" spans="1:3" x14ac:dyDescent="0.2">
      <c r="A37" s="42">
        <v>28</v>
      </c>
      <c r="B37" s="43">
        <v>8.9700000000000006</v>
      </c>
      <c r="C37" s="43">
        <v>2.19</v>
      </c>
    </row>
    <row r="38" spans="1:3" x14ac:dyDescent="0.2">
      <c r="A38" s="42">
        <v>29</v>
      </c>
      <c r="B38" s="43">
        <v>9.1300000000000008</v>
      </c>
      <c r="C38" s="43">
        <v>2.23</v>
      </c>
    </row>
    <row r="39" spans="1:3" x14ac:dyDescent="0.2">
      <c r="A39" s="42">
        <v>30</v>
      </c>
      <c r="B39" s="43">
        <v>9.2899999999999991</v>
      </c>
      <c r="C39" s="43">
        <v>2.27</v>
      </c>
    </row>
    <row r="40" spans="1:3" x14ac:dyDescent="0.2">
      <c r="A40" s="42">
        <v>31</v>
      </c>
      <c r="B40" s="43">
        <v>9.4600000000000009</v>
      </c>
      <c r="C40" s="43">
        <v>2.31</v>
      </c>
    </row>
    <row r="41" spans="1:3" x14ac:dyDescent="0.2">
      <c r="A41" s="42">
        <v>32</v>
      </c>
      <c r="B41" s="43">
        <v>9.6300000000000008</v>
      </c>
      <c r="C41" s="43">
        <v>2.34</v>
      </c>
    </row>
    <row r="42" spans="1:3" x14ac:dyDescent="0.2">
      <c r="A42" s="42">
        <v>33</v>
      </c>
      <c r="B42" s="43">
        <v>9.8000000000000007</v>
      </c>
      <c r="C42" s="43">
        <v>2.39</v>
      </c>
    </row>
    <row r="43" spans="1:3" x14ac:dyDescent="0.2">
      <c r="A43" s="42">
        <v>34</v>
      </c>
      <c r="B43" s="43">
        <v>9.9700000000000006</v>
      </c>
      <c r="C43" s="43">
        <v>2.4300000000000002</v>
      </c>
    </row>
    <row r="44" spans="1:3" x14ac:dyDescent="0.2">
      <c r="A44" s="42">
        <v>35</v>
      </c>
      <c r="B44" s="43">
        <v>10.15</v>
      </c>
      <c r="C44" s="43">
        <v>2.4700000000000002</v>
      </c>
    </row>
    <row r="45" spans="1:3" x14ac:dyDescent="0.2">
      <c r="A45" s="42">
        <v>36</v>
      </c>
      <c r="B45" s="43">
        <v>10.33</v>
      </c>
      <c r="C45" s="43">
        <v>2.5099999999999998</v>
      </c>
    </row>
    <row r="46" spans="1:3" x14ac:dyDescent="0.2">
      <c r="A46" s="42">
        <v>37</v>
      </c>
      <c r="B46" s="43">
        <v>10.51</v>
      </c>
      <c r="C46" s="43">
        <v>2.5499999999999998</v>
      </c>
    </row>
    <row r="47" spans="1:3" x14ac:dyDescent="0.2">
      <c r="A47" s="42">
        <v>38</v>
      </c>
      <c r="B47" s="43">
        <v>10.7</v>
      </c>
      <c r="C47" s="43">
        <v>2.59</v>
      </c>
    </row>
    <row r="48" spans="1:3" x14ac:dyDescent="0.2">
      <c r="A48" s="42">
        <v>39</v>
      </c>
      <c r="B48" s="43">
        <v>10.89</v>
      </c>
      <c r="C48" s="43">
        <v>2.63</v>
      </c>
    </row>
    <row r="49" spans="1:3" x14ac:dyDescent="0.2">
      <c r="A49" s="42">
        <v>40</v>
      </c>
      <c r="B49" s="43">
        <v>11.08</v>
      </c>
      <c r="C49" s="43">
        <v>2.68</v>
      </c>
    </row>
    <row r="50" spans="1:3" x14ac:dyDescent="0.2">
      <c r="A50" s="42">
        <v>41</v>
      </c>
      <c r="B50" s="43">
        <v>11.28</v>
      </c>
      <c r="C50" s="43">
        <v>2.72</v>
      </c>
    </row>
    <row r="51" spans="1:3" x14ac:dyDescent="0.2">
      <c r="A51" s="42">
        <v>42</v>
      </c>
      <c r="B51" s="43">
        <v>11.48</v>
      </c>
      <c r="C51" s="43">
        <v>2.76</v>
      </c>
    </row>
    <row r="52" spans="1:3" x14ac:dyDescent="0.2">
      <c r="A52" s="42">
        <v>43</v>
      </c>
      <c r="B52" s="43">
        <v>11.69</v>
      </c>
      <c r="C52" s="43">
        <v>2.8</v>
      </c>
    </row>
    <row r="53" spans="1:3" x14ac:dyDescent="0.2">
      <c r="A53" s="42">
        <v>44</v>
      </c>
      <c r="B53" s="43">
        <v>11.9</v>
      </c>
      <c r="C53" s="43">
        <v>2.84</v>
      </c>
    </row>
    <row r="54" spans="1:3" x14ac:dyDescent="0.2">
      <c r="A54" s="42">
        <v>45</v>
      </c>
      <c r="B54" s="43">
        <v>12.12</v>
      </c>
      <c r="C54" s="43">
        <v>2.88</v>
      </c>
    </row>
    <row r="55" spans="1:3" x14ac:dyDescent="0.2">
      <c r="A55" s="42">
        <v>46</v>
      </c>
      <c r="B55" s="43">
        <v>12.34</v>
      </c>
      <c r="C55" s="43">
        <v>2.92</v>
      </c>
    </row>
    <row r="56" spans="1:3" x14ac:dyDescent="0.2">
      <c r="A56" s="42">
        <v>47</v>
      </c>
      <c r="B56" s="43">
        <v>12.56</v>
      </c>
      <c r="C56" s="43">
        <v>2.96</v>
      </c>
    </row>
    <row r="57" spans="1:3" x14ac:dyDescent="0.2">
      <c r="A57" s="42">
        <v>48</v>
      </c>
      <c r="B57" s="43">
        <v>12.8</v>
      </c>
      <c r="C57" s="43">
        <v>3</v>
      </c>
    </row>
    <row r="58" spans="1:3" x14ac:dyDescent="0.2">
      <c r="A58" s="42">
        <v>49</v>
      </c>
      <c r="B58" s="43">
        <v>13.03</v>
      </c>
      <c r="C58" s="43">
        <v>3.03</v>
      </c>
    </row>
    <row r="59" spans="1:3" x14ac:dyDescent="0.2">
      <c r="A59" s="42">
        <v>50</v>
      </c>
      <c r="B59" s="43">
        <v>13.28</v>
      </c>
      <c r="C59" s="43">
        <v>3.07</v>
      </c>
    </row>
    <row r="60" spans="1:3" x14ac:dyDescent="0.2">
      <c r="A60" s="42">
        <v>51</v>
      </c>
      <c r="B60" s="43">
        <v>13.52</v>
      </c>
      <c r="C60" s="43">
        <v>3.1</v>
      </c>
    </row>
    <row r="61" spans="1:3" x14ac:dyDescent="0.2">
      <c r="A61" s="42">
        <v>52</v>
      </c>
      <c r="B61" s="43">
        <v>13.78</v>
      </c>
      <c r="C61" s="43">
        <v>3.14</v>
      </c>
    </row>
    <row r="62" spans="1:3" x14ac:dyDescent="0.2">
      <c r="A62" s="42">
        <v>53</v>
      </c>
      <c r="B62" s="43">
        <v>14.04</v>
      </c>
      <c r="C62" s="43">
        <v>3.17</v>
      </c>
    </row>
    <row r="63" spans="1:3" x14ac:dyDescent="0.2">
      <c r="A63" s="42">
        <v>54</v>
      </c>
      <c r="B63" s="43">
        <v>14.31</v>
      </c>
      <c r="C63" s="43">
        <v>3.19</v>
      </c>
    </row>
    <row r="64" spans="1:3" x14ac:dyDescent="0.2">
      <c r="A64" s="42">
        <v>55</v>
      </c>
      <c r="B64" s="43">
        <v>14.6</v>
      </c>
      <c r="C64" s="43">
        <v>3.22</v>
      </c>
    </row>
    <row r="65" spans="1:3" x14ac:dyDescent="0.2">
      <c r="A65" s="42">
        <v>56</v>
      </c>
      <c r="B65" s="43">
        <v>14.89</v>
      </c>
      <c r="C65" s="43">
        <v>3.24</v>
      </c>
    </row>
    <row r="66" spans="1:3" x14ac:dyDescent="0.2">
      <c r="A66" s="42">
        <v>57</v>
      </c>
      <c r="B66" s="43">
        <v>15.19</v>
      </c>
      <c r="C66" s="43">
        <v>3.25</v>
      </c>
    </row>
    <row r="67" spans="1:3" x14ac:dyDescent="0.2">
      <c r="A67" s="42">
        <v>58</v>
      </c>
      <c r="B67" s="43">
        <v>15.5</v>
      </c>
      <c r="C67" s="43">
        <v>3.27</v>
      </c>
    </row>
    <row r="68" spans="1:3" x14ac:dyDescent="0.2">
      <c r="A68" s="42">
        <v>59</v>
      </c>
      <c r="B68" s="43">
        <v>15.82</v>
      </c>
      <c r="C68" s="43">
        <v>3.28</v>
      </c>
    </row>
    <row r="69" spans="1:3" x14ac:dyDescent="0.2">
      <c r="A69" s="42">
        <v>60</v>
      </c>
      <c r="B69" s="43">
        <v>16.16</v>
      </c>
      <c r="C69" s="43">
        <v>3.3</v>
      </c>
    </row>
    <row r="70" spans="1:3" x14ac:dyDescent="0.2">
      <c r="A70" s="42">
        <v>61</v>
      </c>
      <c r="B70" s="43">
        <v>16.510000000000002</v>
      </c>
      <c r="C70" s="43">
        <v>3.3</v>
      </c>
    </row>
    <row r="71" spans="1:3" x14ac:dyDescent="0.2">
      <c r="A71" s="42">
        <v>62</v>
      </c>
      <c r="B71" s="43">
        <v>16.87</v>
      </c>
      <c r="C71" s="43">
        <v>3.31</v>
      </c>
    </row>
    <row r="72" spans="1:3" x14ac:dyDescent="0.2">
      <c r="A72" s="42">
        <v>63</v>
      </c>
      <c r="B72" s="43">
        <v>17.25</v>
      </c>
      <c r="C72" s="43">
        <v>3.31</v>
      </c>
    </row>
    <row r="73" spans="1:3" x14ac:dyDescent="0.2">
      <c r="A73" s="42">
        <v>64</v>
      </c>
      <c r="B73" s="43">
        <v>17.64</v>
      </c>
      <c r="C73" s="43">
        <v>3.3</v>
      </c>
    </row>
  </sheetData>
  <sheetProtection algorithmName="SHA-512" hashValue="xi2OUzvy5UGlaAA5wuWgUWxb8cvywGbIFSqdDl22IRYPPiKwCDKNl36ysZGFa61sKcRpeQU+hVA9tINaoT7f9A==" saltValue="s3QTLhFYjesd9mxzLiJjyg==" spinCount="100000" sheet="1" objects="1" scenarios="1"/>
  <conditionalFormatting sqref="A6:A21">
    <cfRule type="expression" dxfId="1039" priority="11" stopIfTrue="1">
      <formula>MOD(ROW(),2)=0</formula>
    </cfRule>
    <cfRule type="expression" dxfId="1038" priority="12" stopIfTrue="1">
      <formula>MOD(ROW(),2)&lt;&gt;0</formula>
    </cfRule>
  </conditionalFormatting>
  <conditionalFormatting sqref="B6:C18 B20:C21 C19">
    <cfRule type="expression" dxfId="1037" priority="13" stopIfTrue="1">
      <formula>MOD(ROW(),2)=0</formula>
    </cfRule>
    <cfRule type="expression" dxfId="1036" priority="14" stopIfTrue="1">
      <formula>MOD(ROW(),2)&lt;&gt;0</formula>
    </cfRule>
  </conditionalFormatting>
  <conditionalFormatting sqref="A26:A73">
    <cfRule type="expression" dxfId="1035" priority="15" stopIfTrue="1">
      <formula>MOD(ROW(),2)=0</formula>
    </cfRule>
    <cfRule type="expression" dxfId="1034" priority="16" stopIfTrue="1">
      <formula>MOD(ROW(),2)&lt;&gt;0</formula>
    </cfRule>
  </conditionalFormatting>
  <conditionalFormatting sqref="B26:C73">
    <cfRule type="expression" dxfId="1033" priority="17" stopIfTrue="1">
      <formula>MOD(ROW(),2)=0</formula>
    </cfRule>
    <cfRule type="expression" dxfId="1032" priority="18" stopIfTrue="1">
      <formula>MOD(ROW(),2)&lt;&gt;0</formula>
    </cfRule>
  </conditionalFormatting>
  <conditionalFormatting sqref="B19">
    <cfRule type="expression" dxfId="1031" priority="1" stopIfTrue="1">
      <formula>MOD(ROW(),2)=0</formula>
    </cfRule>
    <cfRule type="expression" dxfId="1030" priority="2" stopIfTrue="1">
      <formula>MOD(ROW(),2)&lt;&gt;0</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33D9E-D30C-4C9D-977A-0960A313CEF5}">
  <sheetPr codeName="Sheet4">
    <tabColor theme="2" tint="0.59999389629810485"/>
  </sheetPr>
  <dimension ref="A1:B16"/>
  <sheetViews>
    <sheetView showGridLines="0" showRowColHeaders="0" zoomScaleNormal="100" workbookViewId="0">
      <selection activeCell="B17" sqref="B17"/>
    </sheetView>
  </sheetViews>
  <sheetFormatPr defaultColWidth="9.140625" defaultRowHeight="15" x14ac:dyDescent="0.2"/>
  <cols>
    <col min="1" max="1" width="16.5703125" style="12" customWidth="1"/>
    <col min="2" max="2" width="120.5703125" style="1" customWidth="1"/>
    <col min="3" max="16384" width="9.140625" style="1"/>
  </cols>
  <sheetData>
    <row r="1" spans="1:2" ht="20.25" x14ac:dyDescent="0.3">
      <c r="A1" s="11" t="s">
        <v>0</v>
      </c>
    </row>
    <row r="2" spans="1:2" ht="15.75" x14ac:dyDescent="0.25">
      <c r="A2" s="13" t="s">
        <v>1</v>
      </c>
      <c r="B2" s="3" t="str">
        <f>wb_title</f>
        <v>Police_NI - Consolidated Factor Spreadsheet</v>
      </c>
    </row>
    <row r="3" spans="1:2" ht="15.75" x14ac:dyDescent="0.25">
      <c r="A3" s="13" t="s">
        <v>2</v>
      </c>
      <c r="B3" s="3" t="s">
        <v>7</v>
      </c>
    </row>
    <row r="6" spans="1:2" ht="15.75" x14ac:dyDescent="0.25">
      <c r="A6" s="17" t="str">
        <f>"Purpose of the " &amp; client_name &amp; " Consolidated Factor Spreadsheet"</f>
        <v>Purpose of the DoJ Consolidated Factor Spreadsheet</v>
      </c>
      <c r="B6" s="7"/>
    </row>
    <row r="7" spans="1:2" x14ac:dyDescent="0.2">
      <c r="A7" s="18"/>
      <c r="B7" s="8"/>
    </row>
    <row r="8" spans="1:2" ht="105" x14ac:dyDescent="0.2">
      <c r="A8" s="18"/>
      <c r="B8" s="9" t="str">
        <f>"This spreadsheet is provided by GAD at the request of " &amp; client_name &amp; " ('" &amp; client_abbr &amp; "').  Its purpose is to set out in one place for convenience the actuarial factors provided by GAD to " &amp; client_abbr &amp; " from time to time in respect of " &amp; scheme_name &amp; _xlfn._LONGTEXT("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 &amp; client_abbr &amp; ")]."</f>
        <v>This spreadsheet is provided by GAD at the request of DoJ ('Department of Justice (NI)').  Its purpose is to set out in one place for convenience the actuarial factors provided by GAD to Department of Justice (NI) from time to time in respect of Police Pension Schemes (Northern Ireland)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Department of Justice (NI))].</v>
      </c>
    </row>
    <row r="9" spans="1:2" ht="30" x14ac:dyDescent="0.2">
      <c r="A9" s="18"/>
      <c r="B9" s="9" t="str">
        <f>"GAD has no liability for any changes made to this spreadsheet whilst being used by " &amp; client_abbr &amp; " or any other third party."</f>
        <v>GAD has no liability for any changes made to this spreadsheet whilst being used by Department of Justice (NI) or any other third party.</v>
      </c>
    </row>
    <row r="10" spans="1:2" x14ac:dyDescent="0.2">
      <c r="A10" s="18"/>
      <c r="B10" s="9" t="s">
        <v>32</v>
      </c>
    </row>
    <row r="11" spans="1:2" x14ac:dyDescent="0.2">
      <c r="A11" s="19"/>
      <c r="B11" s="10" t="s">
        <v>33</v>
      </c>
    </row>
    <row r="13" spans="1:2" ht="15.75" x14ac:dyDescent="0.25">
      <c r="A13" s="26"/>
      <c r="B13" s="27"/>
    </row>
    <row r="14" spans="1:2" x14ac:dyDescent="0.2">
      <c r="A14" s="28"/>
      <c r="B14" s="27"/>
    </row>
    <row r="15" spans="1:2" x14ac:dyDescent="0.2">
      <c r="A15" s="28"/>
      <c r="B15" s="29"/>
    </row>
    <row r="16" spans="1:2" x14ac:dyDescent="0.2">
      <c r="A16" s="28"/>
      <c r="B16" s="29"/>
    </row>
  </sheetData>
  <sheetProtection algorithmName="SHA-512" hashValue="jWdKbwdAdA6OsilMBxReV2kB1tdVqUQwleFiyN/G9BOyToJjVA0BT1ZSYTNkbv36V/FhA1DquGwMiay2BuFV/g==" saltValue="4u4GEvd8q8z9LVUZm6bwJg=="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D7B6C-81EF-4214-A93D-8255FF03BC48}">
  <sheetPr codeName="Sheet22"/>
  <dimension ref="A1:C74"/>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x-213</v>
      </c>
    </row>
    <row r="6" spans="1:3" x14ac:dyDescent="0.2">
      <c r="A6" s="40" t="s">
        <v>470</v>
      </c>
      <c r="B6" s="47" t="s">
        <v>471</v>
      </c>
      <c r="C6" s="47"/>
    </row>
    <row r="7" spans="1:3" x14ac:dyDescent="0.2">
      <c r="A7" s="40" t="s">
        <v>472</v>
      </c>
      <c r="B7" s="47" t="s">
        <v>31</v>
      </c>
      <c r="C7" s="47"/>
    </row>
    <row r="8" spans="1:3" x14ac:dyDescent="0.2">
      <c r="A8" s="40" t="s">
        <v>144</v>
      </c>
      <c r="B8" s="47">
        <v>2015</v>
      </c>
      <c r="C8" s="47"/>
    </row>
    <row r="9" spans="1:3" x14ac:dyDescent="0.2">
      <c r="A9" s="40" t="s">
        <v>145</v>
      </c>
      <c r="B9" s="47" t="s">
        <v>157</v>
      </c>
      <c r="C9" s="47"/>
    </row>
    <row r="10" spans="1:3" ht="25.5" x14ac:dyDescent="0.2">
      <c r="A10" s="40" t="s">
        <v>6</v>
      </c>
      <c r="B10" s="47" t="s">
        <v>202</v>
      </c>
      <c r="C10" s="47"/>
    </row>
    <row r="11" spans="1:3" x14ac:dyDescent="0.2">
      <c r="A11" s="40" t="s">
        <v>146</v>
      </c>
      <c r="B11" s="47" t="s">
        <v>159</v>
      </c>
      <c r="C11" s="47"/>
    </row>
    <row r="12" spans="1:3" x14ac:dyDescent="0.2">
      <c r="A12" s="40" t="s">
        <v>147</v>
      </c>
      <c r="B12" s="47" t="s">
        <v>160</v>
      </c>
      <c r="C12" s="47"/>
    </row>
    <row r="13" spans="1:3" x14ac:dyDescent="0.2">
      <c r="A13" s="40" t="s">
        <v>473</v>
      </c>
      <c r="B13" s="47">
        <v>0</v>
      </c>
      <c r="C13" s="47"/>
    </row>
    <row r="14" spans="1:3" x14ac:dyDescent="0.2">
      <c r="A14" s="40" t="s">
        <v>149</v>
      </c>
      <c r="B14" s="47">
        <v>213</v>
      </c>
      <c r="C14" s="47"/>
    </row>
    <row r="15" spans="1:3" x14ac:dyDescent="0.2">
      <c r="A15" s="40" t="s">
        <v>474</v>
      </c>
      <c r="B15" s="47">
        <v>213</v>
      </c>
      <c r="C15" s="47"/>
    </row>
    <row r="16" spans="1:3" x14ac:dyDescent="0.2">
      <c r="A16" s="40" t="s">
        <v>151</v>
      </c>
      <c r="B16" s="47" t="s">
        <v>204</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480</v>
      </c>
      <c r="C26" s="62" t="s">
        <v>482</v>
      </c>
    </row>
    <row r="27" spans="1:3" x14ac:dyDescent="0.2">
      <c r="A27" s="42">
        <v>18</v>
      </c>
      <c r="B27" s="43">
        <v>7.15</v>
      </c>
      <c r="C27" s="43">
        <v>1.81</v>
      </c>
    </row>
    <row r="28" spans="1:3" x14ac:dyDescent="0.2">
      <c r="A28" s="42">
        <v>19</v>
      </c>
      <c r="B28" s="43">
        <v>7.28</v>
      </c>
      <c r="C28" s="43">
        <v>1.89</v>
      </c>
    </row>
    <row r="29" spans="1:3" x14ac:dyDescent="0.2">
      <c r="A29" s="42">
        <v>20</v>
      </c>
      <c r="B29" s="43">
        <v>7.41</v>
      </c>
      <c r="C29" s="43">
        <v>1.92</v>
      </c>
    </row>
    <row r="30" spans="1:3" x14ac:dyDescent="0.2">
      <c r="A30" s="42">
        <v>21</v>
      </c>
      <c r="B30" s="43">
        <v>7.54</v>
      </c>
      <c r="C30" s="43">
        <v>1.96</v>
      </c>
    </row>
    <row r="31" spans="1:3" x14ac:dyDescent="0.2">
      <c r="A31" s="42">
        <v>22</v>
      </c>
      <c r="B31" s="43">
        <v>7.67</v>
      </c>
      <c r="C31" s="43">
        <v>1.99</v>
      </c>
    </row>
    <row r="32" spans="1:3" x14ac:dyDescent="0.2">
      <c r="A32" s="42">
        <v>23</v>
      </c>
      <c r="B32" s="43">
        <v>7.81</v>
      </c>
      <c r="C32" s="43">
        <v>2.02</v>
      </c>
    </row>
    <row r="33" spans="1:3" x14ac:dyDescent="0.2">
      <c r="A33" s="42">
        <v>24</v>
      </c>
      <c r="B33" s="43">
        <v>7.94</v>
      </c>
      <c r="C33" s="43">
        <v>2.06</v>
      </c>
    </row>
    <row r="34" spans="1:3" x14ac:dyDescent="0.2">
      <c r="A34" s="42">
        <v>25</v>
      </c>
      <c r="B34" s="43">
        <v>8.08</v>
      </c>
      <c r="C34" s="43">
        <v>2.09</v>
      </c>
    </row>
    <row r="35" spans="1:3" x14ac:dyDescent="0.2">
      <c r="A35" s="42">
        <v>26</v>
      </c>
      <c r="B35" s="43">
        <v>8.23</v>
      </c>
      <c r="C35" s="43">
        <v>2.13</v>
      </c>
    </row>
    <row r="36" spans="1:3" x14ac:dyDescent="0.2">
      <c r="A36" s="42">
        <v>27</v>
      </c>
      <c r="B36" s="43">
        <v>8.3699999999999992</v>
      </c>
      <c r="C36" s="43">
        <v>2.16</v>
      </c>
    </row>
    <row r="37" spans="1:3" x14ac:dyDescent="0.2">
      <c r="A37" s="42">
        <v>28</v>
      </c>
      <c r="B37" s="43">
        <v>8.52</v>
      </c>
      <c r="C37" s="43">
        <v>2.2000000000000002</v>
      </c>
    </row>
    <row r="38" spans="1:3" x14ac:dyDescent="0.2">
      <c r="A38" s="42">
        <v>29</v>
      </c>
      <c r="B38" s="43">
        <v>8.67</v>
      </c>
      <c r="C38" s="43">
        <v>2.2400000000000002</v>
      </c>
    </row>
    <row r="39" spans="1:3" x14ac:dyDescent="0.2">
      <c r="A39" s="42">
        <v>30</v>
      </c>
      <c r="B39" s="43">
        <v>8.82</v>
      </c>
      <c r="C39" s="43">
        <v>2.2799999999999998</v>
      </c>
    </row>
    <row r="40" spans="1:3" x14ac:dyDescent="0.2">
      <c r="A40" s="42">
        <v>31</v>
      </c>
      <c r="B40" s="43">
        <v>8.98</v>
      </c>
      <c r="C40" s="43">
        <v>2.3199999999999998</v>
      </c>
    </row>
    <row r="41" spans="1:3" x14ac:dyDescent="0.2">
      <c r="A41" s="42">
        <v>32</v>
      </c>
      <c r="B41" s="43">
        <v>9.1300000000000008</v>
      </c>
      <c r="C41" s="43">
        <v>2.36</v>
      </c>
    </row>
    <row r="42" spans="1:3" x14ac:dyDescent="0.2">
      <c r="A42" s="42">
        <v>33</v>
      </c>
      <c r="B42" s="43">
        <v>9.2899999999999991</v>
      </c>
      <c r="C42" s="43">
        <v>2.4</v>
      </c>
    </row>
    <row r="43" spans="1:3" x14ac:dyDescent="0.2">
      <c r="A43" s="42">
        <v>34</v>
      </c>
      <c r="B43" s="43">
        <v>9.4600000000000009</v>
      </c>
      <c r="C43" s="43">
        <v>2.44</v>
      </c>
    </row>
    <row r="44" spans="1:3" x14ac:dyDescent="0.2">
      <c r="A44" s="42">
        <v>35</v>
      </c>
      <c r="B44" s="43">
        <v>9.6199999999999992</v>
      </c>
      <c r="C44" s="43">
        <v>2.48</v>
      </c>
    </row>
    <row r="45" spans="1:3" x14ac:dyDescent="0.2">
      <c r="A45" s="42">
        <v>36</v>
      </c>
      <c r="B45" s="43">
        <v>9.7899999999999991</v>
      </c>
      <c r="C45" s="43">
        <v>2.52</v>
      </c>
    </row>
    <row r="46" spans="1:3" x14ac:dyDescent="0.2">
      <c r="A46" s="42">
        <v>37</v>
      </c>
      <c r="B46" s="43">
        <v>9.9700000000000006</v>
      </c>
      <c r="C46" s="43">
        <v>2.56</v>
      </c>
    </row>
    <row r="47" spans="1:3" x14ac:dyDescent="0.2">
      <c r="A47" s="42">
        <v>38</v>
      </c>
      <c r="B47" s="43">
        <v>10.14</v>
      </c>
      <c r="C47" s="43">
        <v>2.61</v>
      </c>
    </row>
    <row r="48" spans="1:3" x14ac:dyDescent="0.2">
      <c r="A48" s="42">
        <v>39</v>
      </c>
      <c r="B48" s="43">
        <v>10.32</v>
      </c>
      <c r="C48" s="43">
        <v>2.65</v>
      </c>
    </row>
    <row r="49" spans="1:3" x14ac:dyDescent="0.2">
      <c r="A49" s="42">
        <v>40</v>
      </c>
      <c r="B49" s="43">
        <v>10.5</v>
      </c>
      <c r="C49" s="43">
        <v>2.69</v>
      </c>
    </row>
    <row r="50" spans="1:3" x14ac:dyDescent="0.2">
      <c r="A50" s="42">
        <v>41</v>
      </c>
      <c r="B50" s="43">
        <v>10.69</v>
      </c>
      <c r="C50" s="43">
        <v>2.73</v>
      </c>
    </row>
    <row r="51" spans="1:3" x14ac:dyDescent="0.2">
      <c r="A51" s="42">
        <v>42</v>
      </c>
      <c r="B51" s="43">
        <v>10.88</v>
      </c>
      <c r="C51" s="43">
        <v>2.77</v>
      </c>
    </row>
    <row r="52" spans="1:3" x14ac:dyDescent="0.2">
      <c r="A52" s="42">
        <v>43</v>
      </c>
      <c r="B52" s="43">
        <v>11.08</v>
      </c>
      <c r="C52" s="43">
        <v>2.82</v>
      </c>
    </row>
    <row r="53" spans="1:3" x14ac:dyDescent="0.2">
      <c r="A53" s="42">
        <v>44</v>
      </c>
      <c r="B53" s="43">
        <v>11.27</v>
      </c>
      <c r="C53" s="43">
        <v>2.86</v>
      </c>
    </row>
    <row r="54" spans="1:3" x14ac:dyDescent="0.2">
      <c r="A54" s="42">
        <v>45</v>
      </c>
      <c r="B54" s="43">
        <v>11.48</v>
      </c>
      <c r="C54" s="43">
        <v>2.9</v>
      </c>
    </row>
    <row r="55" spans="1:3" x14ac:dyDescent="0.2">
      <c r="A55" s="42">
        <v>46</v>
      </c>
      <c r="B55" s="43">
        <v>11.68</v>
      </c>
      <c r="C55" s="43">
        <v>2.94</v>
      </c>
    </row>
    <row r="56" spans="1:3" x14ac:dyDescent="0.2">
      <c r="A56" s="42">
        <v>47</v>
      </c>
      <c r="B56" s="43">
        <v>11.9</v>
      </c>
      <c r="C56" s="43">
        <v>2.98</v>
      </c>
    </row>
    <row r="57" spans="1:3" x14ac:dyDescent="0.2">
      <c r="A57" s="42">
        <v>48</v>
      </c>
      <c r="B57" s="43">
        <v>12.12</v>
      </c>
      <c r="C57" s="43">
        <v>3.01</v>
      </c>
    </row>
    <row r="58" spans="1:3" x14ac:dyDescent="0.2">
      <c r="A58" s="42">
        <v>49</v>
      </c>
      <c r="B58" s="43">
        <v>12.34</v>
      </c>
      <c r="C58" s="43">
        <v>3.05</v>
      </c>
    </row>
    <row r="59" spans="1:3" x14ac:dyDescent="0.2">
      <c r="A59" s="42">
        <v>50</v>
      </c>
      <c r="B59" s="43">
        <v>12.57</v>
      </c>
      <c r="C59" s="43">
        <v>3.09</v>
      </c>
    </row>
    <row r="60" spans="1:3" x14ac:dyDescent="0.2">
      <c r="A60" s="42">
        <v>51</v>
      </c>
      <c r="B60" s="43">
        <v>12.8</v>
      </c>
      <c r="C60" s="43">
        <v>3.12</v>
      </c>
    </row>
    <row r="61" spans="1:3" x14ac:dyDescent="0.2">
      <c r="A61" s="42">
        <v>52</v>
      </c>
      <c r="B61" s="43">
        <v>13.04</v>
      </c>
      <c r="C61" s="43">
        <v>3.15</v>
      </c>
    </row>
    <row r="62" spans="1:3" x14ac:dyDescent="0.2">
      <c r="A62" s="42">
        <v>53</v>
      </c>
      <c r="B62" s="43">
        <v>13.29</v>
      </c>
      <c r="C62" s="43">
        <v>3.19</v>
      </c>
    </row>
    <row r="63" spans="1:3" x14ac:dyDescent="0.2">
      <c r="A63" s="42">
        <v>54</v>
      </c>
      <c r="B63" s="43">
        <v>13.54</v>
      </c>
      <c r="C63" s="43">
        <v>3.21</v>
      </c>
    </row>
    <row r="64" spans="1:3" x14ac:dyDescent="0.2">
      <c r="A64" s="42">
        <v>55</v>
      </c>
      <c r="B64" s="43">
        <v>13.81</v>
      </c>
      <c r="C64" s="43">
        <v>3.24</v>
      </c>
    </row>
    <row r="65" spans="1:3" x14ac:dyDescent="0.2">
      <c r="A65" s="42">
        <v>56</v>
      </c>
      <c r="B65" s="43">
        <v>14.08</v>
      </c>
      <c r="C65" s="43">
        <v>3.26</v>
      </c>
    </row>
    <row r="66" spans="1:3" x14ac:dyDescent="0.2">
      <c r="A66" s="42">
        <v>57</v>
      </c>
      <c r="B66" s="43">
        <v>14.36</v>
      </c>
      <c r="C66" s="43">
        <v>3.28</v>
      </c>
    </row>
    <row r="67" spans="1:3" x14ac:dyDescent="0.2">
      <c r="A67" s="42">
        <v>58</v>
      </c>
      <c r="B67" s="43">
        <v>14.66</v>
      </c>
      <c r="C67" s="43">
        <v>3.29</v>
      </c>
    </row>
    <row r="68" spans="1:3" x14ac:dyDescent="0.2">
      <c r="A68" s="42">
        <v>59</v>
      </c>
      <c r="B68" s="43">
        <v>14.96</v>
      </c>
      <c r="C68" s="43">
        <v>3.31</v>
      </c>
    </row>
    <row r="69" spans="1:3" x14ac:dyDescent="0.2">
      <c r="A69" s="42">
        <v>60</v>
      </c>
      <c r="B69" s="43">
        <v>15.27</v>
      </c>
      <c r="C69" s="43">
        <v>3.32</v>
      </c>
    </row>
    <row r="70" spans="1:3" x14ac:dyDescent="0.2">
      <c r="A70" s="42">
        <v>61</v>
      </c>
      <c r="B70" s="43">
        <v>15.6</v>
      </c>
      <c r="C70" s="43">
        <v>3.32</v>
      </c>
    </row>
    <row r="71" spans="1:3" x14ac:dyDescent="0.2">
      <c r="A71" s="42">
        <v>62</v>
      </c>
      <c r="B71" s="43">
        <v>15.94</v>
      </c>
      <c r="C71" s="43">
        <v>3.33</v>
      </c>
    </row>
    <row r="72" spans="1:3" x14ac:dyDescent="0.2">
      <c r="A72" s="42">
        <v>63</v>
      </c>
      <c r="B72" s="43">
        <v>16.3</v>
      </c>
      <c r="C72" s="43">
        <v>3.33</v>
      </c>
    </row>
    <row r="73" spans="1:3" x14ac:dyDescent="0.2">
      <c r="A73" s="42">
        <v>64</v>
      </c>
      <c r="B73" s="43">
        <v>16.670000000000002</v>
      </c>
      <c r="C73" s="43">
        <v>3.33</v>
      </c>
    </row>
    <row r="74" spans="1:3" x14ac:dyDescent="0.2">
      <c r="A74" s="42">
        <v>65</v>
      </c>
      <c r="B74" s="43">
        <v>17.059999999999999</v>
      </c>
      <c r="C74" s="43">
        <v>3.32</v>
      </c>
    </row>
  </sheetData>
  <sheetProtection algorithmName="SHA-512" hashValue="7goRIqS3i9DmCL7LX5IV+EoWr+FFKNZE9CpeT6ALd+MnI3Ajk1QiD0JwJv2tC4xPM3oP080/wTsLrbFs1DAh/Q==" saltValue="NAh296rERSzf8ZvRkPUpqA==" spinCount="100000" sheet="1" objects="1" scenarios="1"/>
  <conditionalFormatting sqref="A6:A21">
    <cfRule type="expression" dxfId="1027" priority="11" stopIfTrue="1">
      <formula>MOD(ROW(),2)=0</formula>
    </cfRule>
    <cfRule type="expression" dxfId="1026" priority="12" stopIfTrue="1">
      <formula>MOD(ROW(),2)&lt;&gt;0</formula>
    </cfRule>
  </conditionalFormatting>
  <conditionalFormatting sqref="B6:C18 B20:C21 C19">
    <cfRule type="expression" dxfId="1025" priority="13" stopIfTrue="1">
      <formula>MOD(ROW(),2)=0</formula>
    </cfRule>
    <cfRule type="expression" dxfId="1024" priority="14" stopIfTrue="1">
      <formula>MOD(ROW(),2)&lt;&gt;0</formula>
    </cfRule>
  </conditionalFormatting>
  <conditionalFormatting sqref="A26:A74">
    <cfRule type="expression" dxfId="1023" priority="15" stopIfTrue="1">
      <formula>MOD(ROW(),2)=0</formula>
    </cfRule>
    <cfRule type="expression" dxfId="1022" priority="16" stopIfTrue="1">
      <formula>MOD(ROW(),2)&lt;&gt;0</formula>
    </cfRule>
  </conditionalFormatting>
  <conditionalFormatting sqref="B26:C74">
    <cfRule type="expression" dxfId="1021" priority="17" stopIfTrue="1">
      <formula>MOD(ROW(),2)=0</formula>
    </cfRule>
    <cfRule type="expression" dxfId="1020" priority="18" stopIfTrue="1">
      <formula>MOD(ROW(),2)&lt;&gt;0</formula>
    </cfRule>
  </conditionalFormatting>
  <conditionalFormatting sqref="B19">
    <cfRule type="expression" dxfId="1019" priority="1" stopIfTrue="1">
      <formula>MOD(ROW(),2)=0</formula>
    </cfRule>
    <cfRule type="expression" dxfId="1018" priority="2" stopIfTrue="1">
      <formula>MOD(ROW(),2)&lt;&gt;0</formula>
    </cfRule>
  </conditionalFormatting>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71022-782A-4CA1-BDE0-6E942F0241D5}">
  <sheetPr codeName="Sheet23"/>
  <dimension ref="A1:C75"/>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x-214</v>
      </c>
    </row>
    <row r="6" spans="1:3" x14ac:dyDescent="0.2">
      <c r="A6" s="40" t="s">
        <v>470</v>
      </c>
      <c r="B6" s="47" t="s">
        <v>471</v>
      </c>
      <c r="C6" s="47"/>
    </row>
    <row r="7" spans="1:3" x14ac:dyDescent="0.2">
      <c r="A7" s="40" t="s">
        <v>472</v>
      </c>
      <c r="B7" s="47" t="s">
        <v>31</v>
      </c>
      <c r="C7" s="47"/>
    </row>
    <row r="8" spans="1:3" x14ac:dyDescent="0.2">
      <c r="A8" s="40" t="s">
        <v>144</v>
      </c>
      <c r="B8" s="47">
        <v>2015</v>
      </c>
      <c r="C8" s="47"/>
    </row>
    <row r="9" spans="1:3" x14ac:dyDescent="0.2">
      <c r="A9" s="40" t="s">
        <v>145</v>
      </c>
      <c r="B9" s="47" t="s">
        <v>157</v>
      </c>
      <c r="C9" s="47"/>
    </row>
    <row r="10" spans="1:3" ht="25.5" x14ac:dyDescent="0.2">
      <c r="A10" s="40" t="s">
        <v>6</v>
      </c>
      <c r="B10" s="47" t="s">
        <v>205</v>
      </c>
      <c r="C10" s="47"/>
    </row>
    <row r="11" spans="1:3" x14ac:dyDescent="0.2">
      <c r="A11" s="40" t="s">
        <v>146</v>
      </c>
      <c r="B11" s="47" t="s">
        <v>159</v>
      </c>
      <c r="C11" s="47"/>
    </row>
    <row r="12" spans="1:3" x14ac:dyDescent="0.2">
      <c r="A12" s="40" t="s">
        <v>147</v>
      </c>
      <c r="B12" s="47" t="s">
        <v>160</v>
      </c>
      <c r="C12" s="47"/>
    </row>
    <row r="13" spans="1:3" x14ac:dyDescent="0.2">
      <c r="A13" s="40" t="s">
        <v>473</v>
      </c>
      <c r="B13" s="47">
        <v>0</v>
      </c>
      <c r="C13" s="47"/>
    </row>
    <row r="14" spans="1:3" x14ac:dyDescent="0.2">
      <c r="A14" s="40" t="s">
        <v>149</v>
      </c>
      <c r="B14" s="47">
        <v>214</v>
      </c>
      <c r="C14" s="47"/>
    </row>
    <row r="15" spans="1:3" x14ac:dyDescent="0.2">
      <c r="A15" s="40" t="s">
        <v>474</v>
      </c>
      <c r="B15" s="47">
        <v>214</v>
      </c>
      <c r="C15" s="47"/>
    </row>
    <row r="16" spans="1:3" x14ac:dyDescent="0.2">
      <c r="A16" s="40" t="s">
        <v>151</v>
      </c>
      <c r="B16" s="47" t="s">
        <v>207</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480</v>
      </c>
      <c r="C26" s="62" t="s">
        <v>482</v>
      </c>
    </row>
    <row r="27" spans="1:3" x14ac:dyDescent="0.2">
      <c r="A27" s="42">
        <v>18</v>
      </c>
      <c r="B27" s="43">
        <v>6.79</v>
      </c>
      <c r="C27" s="43">
        <v>1.82</v>
      </c>
    </row>
    <row r="28" spans="1:3" x14ac:dyDescent="0.2">
      <c r="A28" s="42">
        <v>19</v>
      </c>
      <c r="B28" s="43">
        <v>6.91</v>
      </c>
      <c r="C28" s="43">
        <v>1.9</v>
      </c>
    </row>
    <row r="29" spans="1:3" x14ac:dyDescent="0.2">
      <c r="A29" s="42">
        <v>20</v>
      </c>
      <c r="B29" s="43">
        <v>7.03</v>
      </c>
      <c r="C29" s="43">
        <v>1.93</v>
      </c>
    </row>
    <row r="30" spans="1:3" x14ac:dyDescent="0.2">
      <c r="A30" s="42">
        <v>21</v>
      </c>
      <c r="B30" s="43">
        <v>7.15</v>
      </c>
      <c r="C30" s="43">
        <v>1.96</v>
      </c>
    </row>
    <row r="31" spans="1:3" x14ac:dyDescent="0.2">
      <c r="A31" s="42">
        <v>22</v>
      </c>
      <c r="B31" s="43">
        <v>7.27</v>
      </c>
      <c r="C31" s="43">
        <v>2</v>
      </c>
    </row>
    <row r="32" spans="1:3" x14ac:dyDescent="0.2">
      <c r="A32" s="42">
        <v>23</v>
      </c>
      <c r="B32" s="43">
        <v>7.4</v>
      </c>
      <c r="C32" s="43">
        <v>2.0299999999999998</v>
      </c>
    </row>
    <row r="33" spans="1:3" x14ac:dyDescent="0.2">
      <c r="A33" s="42">
        <v>24</v>
      </c>
      <c r="B33" s="43">
        <v>7.53</v>
      </c>
      <c r="C33" s="43">
        <v>2.0699999999999998</v>
      </c>
    </row>
    <row r="34" spans="1:3" x14ac:dyDescent="0.2">
      <c r="A34" s="42">
        <v>25</v>
      </c>
      <c r="B34" s="43">
        <v>7.66</v>
      </c>
      <c r="C34" s="43">
        <v>2.1</v>
      </c>
    </row>
    <row r="35" spans="1:3" x14ac:dyDescent="0.2">
      <c r="A35" s="42">
        <v>26</v>
      </c>
      <c r="B35" s="43">
        <v>7.8</v>
      </c>
      <c r="C35" s="43">
        <v>2.14</v>
      </c>
    </row>
    <row r="36" spans="1:3" x14ac:dyDescent="0.2">
      <c r="A36" s="42">
        <v>27</v>
      </c>
      <c r="B36" s="43">
        <v>7.93</v>
      </c>
      <c r="C36" s="43">
        <v>2.1800000000000002</v>
      </c>
    </row>
    <row r="37" spans="1:3" x14ac:dyDescent="0.2">
      <c r="A37" s="42">
        <v>28</v>
      </c>
      <c r="B37" s="43">
        <v>8.07</v>
      </c>
      <c r="C37" s="43">
        <v>2.21</v>
      </c>
    </row>
    <row r="38" spans="1:3" x14ac:dyDescent="0.2">
      <c r="A38" s="42">
        <v>29</v>
      </c>
      <c r="B38" s="43">
        <v>8.2100000000000009</v>
      </c>
      <c r="C38" s="43">
        <v>2.25</v>
      </c>
    </row>
    <row r="39" spans="1:3" x14ac:dyDescent="0.2">
      <c r="A39" s="42">
        <v>30</v>
      </c>
      <c r="B39" s="43">
        <v>8.36</v>
      </c>
      <c r="C39" s="43">
        <v>2.29</v>
      </c>
    </row>
    <row r="40" spans="1:3" x14ac:dyDescent="0.2">
      <c r="A40" s="42">
        <v>31</v>
      </c>
      <c r="B40" s="43">
        <v>8.5</v>
      </c>
      <c r="C40" s="43">
        <v>2.33</v>
      </c>
    </row>
    <row r="41" spans="1:3" x14ac:dyDescent="0.2">
      <c r="A41" s="42">
        <v>32</v>
      </c>
      <c r="B41" s="43">
        <v>8.65</v>
      </c>
      <c r="C41" s="43">
        <v>2.37</v>
      </c>
    </row>
    <row r="42" spans="1:3" x14ac:dyDescent="0.2">
      <c r="A42" s="42">
        <v>33</v>
      </c>
      <c r="B42" s="43">
        <v>8.8000000000000007</v>
      </c>
      <c r="C42" s="43">
        <v>2.41</v>
      </c>
    </row>
    <row r="43" spans="1:3" x14ac:dyDescent="0.2">
      <c r="A43" s="42">
        <v>34</v>
      </c>
      <c r="B43" s="43">
        <v>8.9600000000000009</v>
      </c>
      <c r="C43" s="43">
        <v>2.4500000000000002</v>
      </c>
    </row>
    <row r="44" spans="1:3" x14ac:dyDescent="0.2">
      <c r="A44" s="42">
        <v>35</v>
      </c>
      <c r="B44" s="43">
        <v>9.11</v>
      </c>
      <c r="C44" s="43">
        <v>2.4900000000000002</v>
      </c>
    </row>
    <row r="45" spans="1:3" x14ac:dyDescent="0.2">
      <c r="A45" s="42">
        <v>36</v>
      </c>
      <c r="B45" s="43">
        <v>9.27</v>
      </c>
      <c r="C45" s="43">
        <v>2.54</v>
      </c>
    </row>
    <row r="46" spans="1:3" x14ac:dyDescent="0.2">
      <c r="A46" s="42">
        <v>37</v>
      </c>
      <c r="B46" s="43">
        <v>9.43</v>
      </c>
      <c r="C46" s="43">
        <v>2.58</v>
      </c>
    </row>
    <row r="47" spans="1:3" x14ac:dyDescent="0.2">
      <c r="A47" s="42">
        <v>38</v>
      </c>
      <c r="B47" s="43">
        <v>9.6</v>
      </c>
      <c r="C47" s="43">
        <v>2.62</v>
      </c>
    </row>
    <row r="48" spans="1:3" x14ac:dyDescent="0.2">
      <c r="A48" s="42">
        <v>39</v>
      </c>
      <c r="B48" s="43">
        <v>9.77</v>
      </c>
      <c r="C48" s="43">
        <v>2.66</v>
      </c>
    </row>
    <row r="49" spans="1:3" x14ac:dyDescent="0.2">
      <c r="A49" s="42">
        <v>40</v>
      </c>
      <c r="B49" s="43">
        <v>9.94</v>
      </c>
      <c r="C49" s="43">
        <v>2.71</v>
      </c>
    </row>
    <row r="50" spans="1:3" x14ac:dyDescent="0.2">
      <c r="A50" s="42">
        <v>41</v>
      </c>
      <c r="B50" s="43">
        <v>10.119999999999999</v>
      </c>
      <c r="C50" s="43">
        <v>2.75</v>
      </c>
    </row>
    <row r="51" spans="1:3" x14ac:dyDescent="0.2">
      <c r="A51" s="42">
        <v>42</v>
      </c>
      <c r="B51" s="43">
        <v>10.29</v>
      </c>
      <c r="C51" s="43">
        <v>2.79</v>
      </c>
    </row>
    <row r="52" spans="1:3" x14ac:dyDescent="0.2">
      <c r="A52" s="42">
        <v>43</v>
      </c>
      <c r="B52" s="43">
        <v>10.48</v>
      </c>
      <c r="C52" s="43">
        <v>2.83</v>
      </c>
    </row>
    <row r="53" spans="1:3" x14ac:dyDescent="0.2">
      <c r="A53" s="42">
        <v>44</v>
      </c>
      <c r="B53" s="43">
        <v>10.66</v>
      </c>
      <c r="C53" s="43">
        <v>2.88</v>
      </c>
    </row>
    <row r="54" spans="1:3" x14ac:dyDescent="0.2">
      <c r="A54" s="42">
        <v>45</v>
      </c>
      <c r="B54" s="43">
        <v>10.85</v>
      </c>
      <c r="C54" s="43">
        <v>2.92</v>
      </c>
    </row>
    <row r="55" spans="1:3" x14ac:dyDescent="0.2">
      <c r="A55" s="42">
        <v>46</v>
      </c>
      <c r="B55" s="43">
        <v>11.05</v>
      </c>
      <c r="C55" s="43">
        <v>2.96</v>
      </c>
    </row>
    <row r="56" spans="1:3" x14ac:dyDescent="0.2">
      <c r="A56" s="42">
        <v>47</v>
      </c>
      <c r="B56" s="43">
        <v>11.25</v>
      </c>
      <c r="C56" s="43">
        <v>3</v>
      </c>
    </row>
    <row r="57" spans="1:3" x14ac:dyDescent="0.2">
      <c r="A57" s="42">
        <v>48</v>
      </c>
      <c r="B57" s="43">
        <v>11.45</v>
      </c>
      <c r="C57" s="43">
        <v>3.03</v>
      </c>
    </row>
    <row r="58" spans="1:3" x14ac:dyDescent="0.2">
      <c r="A58" s="42">
        <v>49</v>
      </c>
      <c r="B58" s="43">
        <v>11.66</v>
      </c>
      <c r="C58" s="43">
        <v>3.07</v>
      </c>
    </row>
    <row r="59" spans="1:3" x14ac:dyDescent="0.2">
      <c r="A59" s="42">
        <v>50</v>
      </c>
      <c r="B59" s="43">
        <v>11.88</v>
      </c>
      <c r="C59" s="43">
        <v>3.11</v>
      </c>
    </row>
    <row r="60" spans="1:3" x14ac:dyDescent="0.2">
      <c r="A60" s="42">
        <v>51</v>
      </c>
      <c r="B60" s="43">
        <v>12.09</v>
      </c>
      <c r="C60" s="43">
        <v>3.14</v>
      </c>
    </row>
    <row r="61" spans="1:3" x14ac:dyDescent="0.2">
      <c r="A61" s="42">
        <v>52</v>
      </c>
      <c r="B61" s="43">
        <v>12.32</v>
      </c>
      <c r="C61" s="43">
        <v>3.17</v>
      </c>
    </row>
    <row r="62" spans="1:3" x14ac:dyDescent="0.2">
      <c r="A62" s="42">
        <v>53</v>
      </c>
      <c r="B62" s="43">
        <v>12.55</v>
      </c>
      <c r="C62" s="43">
        <v>3.21</v>
      </c>
    </row>
    <row r="63" spans="1:3" x14ac:dyDescent="0.2">
      <c r="A63" s="42">
        <v>54</v>
      </c>
      <c r="B63" s="43">
        <v>12.79</v>
      </c>
      <c r="C63" s="43">
        <v>3.23</v>
      </c>
    </row>
    <row r="64" spans="1:3" x14ac:dyDescent="0.2">
      <c r="A64" s="42">
        <v>55</v>
      </c>
      <c r="B64" s="43">
        <v>13.04</v>
      </c>
      <c r="C64" s="43">
        <v>3.26</v>
      </c>
    </row>
    <row r="65" spans="1:3" x14ac:dyDescent="0.2">
      <c r="A65" s="42">
        <v>56</v>
      </c>
      <c r="B65" s="43">
        <v>13.3</v>
      </c>
      <c r="C65" s="43">
        <v>3.28</v>
      </c>
    </row>
    <row r="66" spans="1:3" x14ac:dyDescent="0.2">
      <c r="A66" s="42">
        <v>57</v>
      </c>
      <c r="B66" s="43">
        <v>13.56</v>
      </c>
      <c r="C66" s="43">
        <v>3.3</v>
      </c>
    </row>
    <row r="67" spans="1:3" x14ac:dyDescent="0.2">
      <c r="A67" s="42">
        <v>58</v>
      </c>
      <c r="B67" s="43">
        <v>13.83</v>
      </c>
      <c r="C67" s="43">
        <v>3.31</v>
      </c>
    </row>
    <row r="68" spans="1:3" x14ac:dyDescent="0.2">
      <c r="A68" s="42">
        <v>59</v>
      </c>
      <c r="B68" s="43">
        <v>14.12</v>
      </c>
      <c r="C68" s="43">
        <v>3.33</v>
      </c>
    </row>
    <row r="69" spans="1:3" x14ac:dyDescent="0.2">
      <c r="A69" s="42">
        <v>60</v>
      </c>
      <c r="B69" s="43">
        <v>14.41</v>
      </c>
      <c r="C69" s="43">
        <v>3.34</v>
      </c>
    </row>
    <row r="70" spans="1:3" x14ac:dyDescent="0.2">
      <c r="A70" s="42">
        <v>61</v>
      </c>
      <c r="B70" s="43">
        <v>14.72</v>
      </c>
      <c r="C70" s="43">
        <v>3.35</v>
      </c>
    </row>
    <row r="71" spans="1:3" x14ac:dyDescent="0.2">
      <c r="A71" s="42">
        <v>62</v>
      </c>
      <c r="B71" s="43">
        <v>15.04</v>
      </c>
      <c r="C71" s="43">
        <v>3.35</v>
      </c>
    </row>
    <row r="72" spans="1:3" x14ac:dyDescent="0.2">
      <c r="A72" s="42">
        <v>63</v>
      </c>
      <c r="B72" s="43">
        <v>15.37</v>
      </c>
      <c r="C72" s="43">
        <v>3.35</v>
      </c>
    </row>
    <row r="73" spans="1:3" x14ac:dyDescent="0.2">
      <c r="A73" s="42">
        <v>64</v>
      </c>
      <c r="B73" s="43">
        <v>15.72</v>
      </c>
      <c r="C73" s="43">
        <v>3.35</v>
      </c>
    </row>
    <row r="74" spans="1:3" x14ac:dyDescent="0.2">
      <c r="A74" s="42">
        <v>65</v>
      </c>
      <c r="B74" s="43">
        <v>16.079999999999998</v>
      </c>
      <c r="C74" s="43">
        <v>3.34</v>
      </c>
    </row>
    <row r="75" spans="1:3" x14ac:dyDescent="0.2">
      <c r="A75" s="42">
        <v>66</v>
      </c>
      <c r="B75" s="43">
        <v>16.47</v>
      </c>
      <c r="C75" s="43">
        <v>3.33</v>
      </c>
    </row>
  </sheetData>
  <sheetProtection algorithmName="SHA-512" hashValue="9m1CB3mzShdwC+SDNVdfYZKSyeDBrx7UCP2MpM6ax/KEjsCenZOukLO1RQhOIWJNX0AdaW+Tb/x9d4mwKk2J6g==" saltValue="XiWMuhoj/PwBzsgFo4X9Hw==" spinCount="100000" sheet="1" objects="1" scenarios="1"/>
  <conditionalFormatting sqref="A6:A21">
    <cfRule type="expression" dxfId="1015" priority="11" stopIfTrue="1">
      <formula>MOD(ROW(),2)=0</formula>
    </cfRule>
    <cfRule type="expression" dxfId="1014" priority="12" stopIfTrue="1">
      <formula>MOD(ROW(),2)&lt;&gt;0</formula>
    </cfRule>
  </conditionalFormatting>
  <conditionalFormatting sqref="B6:C18 B20:C21 C19">
    <cfRule type="expression" dxfId="1013" priority="13" stopIfTrue="1">
      <formula>MOD(ROW(),2)=0</formula>
    </cfRule>
    <cfRule type="expression" dxfId="1012" priority="14" stopIfTrue="1">
      <formula>MOD(ROW(),2)&lt;&gt;0</formula>
    </cfRule>
  </conditionalFormatting>
  <conditionalFormatting sqref="A26:A75">
    <cfRule type="expression" dxfId="1011" priority="15" stopIfTrue="1">
      <formula>MOD(ROW(),2)=0</formula>
    </cfRule>
    <cfRule type="expression" dxfId="1010" priority="16" stopIfTrue="1">
      <formula>MOD(ROW(),2)&lt;&gt;0</formula>
    </cfRule>
  </conditionalFormatting>
  <conditionalFormatting sqref="B26:C75">
    <cfRule type="expression" dxfId="1009" priority="17" stopIfTrue="1">
      <formula>MOD(ROW(),2)=0</formula>
    </cfRule>
    <cfRule type="expression" dxfId="1008" priority="18" stopIfTrue="1">
      <formula>MOD(ROW(),2)&lt;&gt;0</formula>
    </cfRule>
  </conditionalFormatting>
  <conditionalFormatting sqref="B19">
    <cfRule type="expression" dxfId="1007" priority="1" stopIfTrue="1">
      <formula>MOD(ROW(),2)=0</formula>
    </cfRule>
    <cfRule type="expression" dxfId="1006" priority="2" stopIfTrue="1">
      <formula>MOD(ROW(),2)&lt;&gt;0</formula>
    </cfRule>
  </conditionalFormatting>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9B412-9CEF-418F-A119-AC46D65C220B}">
  <sheetPr codeName="Sheet24"/>
  <dimension ref="A1:C76"/>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x-215</v>
      </c>
    </row>
    <row r="6" spans="1:3" x14ac:dyDescent="0.2">
      <c r="A6" s="40" t="s">
        <v>470</v>
      </c>
      <c r="B6" s="47" t="s">
        <v>471</v>
      </c>
      <c r="C6" s="47"/>
    </row>
    <row r="7" spans="1:3" x14ac:dyDescent="0.2">
      <c r="A7" s="40" t="s">
        <v>472</v>
      </c>
      <c r="B7" s="47" t="s">
        <v>31</v>
      </c>
      <c r="C7" s="47"/>
    </row>
    <row r="8" spans="1:3" x14ac:dyDescent="0.2">
      <c r="A8" s="40" t="s">
        <v>144</v>
      </c>
      <c r="B8" s="47">
        <v>2015</v>
      </c>
      <c r="C8" s="47"/>
    </row>
    <row r="9" spans="1:3" x14ac:dyDescent="0.2">
      <c r="A9" s="40" t="s">
        <v>145</v>
      </c>
      <c r="B9" s="47" t="s">
        <v>157</v>
      </c>
      <c r="C9" s="47"/>
    </row>
    <row r="10" spans="1:3" ht="25.5" x14ac:dyDescent="0.2">
      <c r="A10" s="40" t="s">
        <v>6</v>
      </c>
      <c r="B10" s="47" t="s">
        <v>208</v>
      </c>
      <c r="C10" s="47"/>
    </row>
    <row r="11" spans="1:3" x14ac:dyDescent="0.2">
      <c r="A11" s="40" t="s">
        <v>146</v>
      </c>
      <c r="B11" s="47" t="s">
        <v>159</v>
      </c>
      <c r="C11" s="47"/>
    </row>
    <row r="12" spans="1:3" x14ac:dyDescent="0.2">
      <c r="A12" s="40" t="s">
        <v>147</v>
      </c>
      <c r="B12" s="47" t="s">
        <v>160</v>
      </c>
      <c r="C12" s="47"/>
    </row>
    <row r="13" spans="1:3" x14ac:dyDescent="0.2">
      <c r="A13" s="40" t="s">
        <v>473</v>
      </c>
      <c r="B13" s="47">
        <v>0</v>
      </c>
      <c r="C13" s="47"/>
    </row>
    <row r="14" spans="1:3" x14ac:dyDescent="0.2">
      <c r="A14" s="40" t="s">
        <v>149</v>
      </c>
      <c r="B14" s="47">
        <v>215</v>
      </c>
      <c r="C14" s="47"/>
    </row>
    <row r="15" spans="1:3" x14ac:dyDescent="0.2">
      <c r="A15" s="40" t="s">
        <v>474</v>
      </c>
      <c r="B15" s="47">
        <v>215</v>
      </c>
      <c r="C15" s="47"/>
    </row>
    <row r="16" spans="1:3" x14ac:dyDescent="0.2">
      <c r="A16" s="40" t="s">
        <v>151</v>
      </c>
      <c r="B16" s="47" t="s">
        <v>210</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480</v>
      </c>
      <c r="C26" s="62" t="s">
        <v>482</v>
      </c>
    </row>
    <row r="27" spans="1:3" x14ac:dyDescent="0.2">
      <c r="A27" s="42">
        <v>18</v>
      </c>
      <c r="B27" s="43">
        <v>6.43</v>
      </c>
      <c r="C27" s="43">
        <v>1.83</v>
      </c>
    </row>
    <row r="28" spans="1:3" x14ac:dyDescent="0.2">
      <c r="A28" s="42">
        <v>19</v>
      </c>
      <c r="B28" s="43">
        <v>6.54</v>
      </c>
      <c r="C28" s="43">
        <v>1.91</v>
      </c>
    </row>
    <row r="29" spans="1:3" x14ac:dyDescent="0.2">
      <c r="A29" s="42">
        <v>20</v>
      </c>
      <c r="B29" s="43">
        <v>6.66</v>
      </c>
      <c r="C29" s="43">
        <v>1.94</v>
      </c>
    </row>
    <row r="30" spans="1:3" x14ac:dyDescent="0.2">
      <c r="A30" s="42">
        <v>21</v>
      </c>
      <c r="B30" s="43">
        <v>6.77</v>
      </c>
      <c r="C30" s="43">
        <v>1.97</v>
      </c>
    </row>
    <row r="31" spans="1:3" x14ac:dyDescent="0.2">
      <c r="A31" s="42">
        <v>22</v>
      </c>
      <c r="B31" s="43">
        <v>6.89</v>
      </c>
      <c r="C31" s="43">
        <v>2.0099999999999998</v>
      </c>
    </row>
    <row r="32" spans="1:3" x14ac:dyDescent="0.2">
      <c r="A32" s="42">
        <v>23</v>
      </c>
      <c r="B32" s="43">
        <v>7.01</v>
      </c>
      <c r="C32" s="43">
        <v>2.04</v>
      </c>
    </row>
    <row r="33" spans="1:3" x14ac:dyDescent="0.2">
      <c r="A33" s="42">
        <v>24</v>
      </c>
      <c r="B33" s="43">
        <v>7.13</v>
      </c>
      <c r="C33" s="43">
        <v>2.08</v>
      </c>
    </row>
    <row r="34" spans="1:3" x14ac:dyDescent="0.2">
      <c r="A34" s="42">
        <v>25</v>
      </c>
      <c r="B34" s="43">
        <v>7.25</v>
      </c>
      <c r="C34" s="43">
        <v>2.11</v>
      </c>
    </row>
    <row r="35" spans="1:3" x14ac:dyDescent="0.2">
      <c r="A35" s="42">
        <v>26</v>
      </c>
      <c r="B35" s="43">
        <v>7.38</v>
      </c>
      <c r="C35" s="43">
        <v>2.15</v>
      </c>
    </row>
    <row r="36" spans="1:3" x14ac:dyDescent="0.2">
      <c r="A36" s="42">
        <v>27</v>
      </c>
      <c r="B36" s="43">
        <v>7.51</v>
      </c>
      <c r="C36" s="43">
        <v>2.19</v>
      </c>
    </row>
    <row r="37" spans="1:3" x14ac:dyDescent="0.2">
      <c r="A37" s="42">
        <v>28</v>
      </c>
      <c r="B37" s="43">
        <v>7.64</v>
      </c>
      <c r="C37" s="43">
        <v>2.2200000000000002</v>
      </c>
    </row>
    <row r="38" spans="1:3" x14ac:dyDescent="0.2">
      <c r="A38" s="42">
        <v>29</v>
      </c>
      <c r="B38" s="43">
        <v>7.77</v>
      </c>
      <c r="C38" s="43">
        <v>2.2599999999999998</v>
      </c>
    </row>
    <row r="39" spans="1:3" x14ac:dyDescent="0.2">
      <c r="A39" s="42">
        <v>30</v>
      </c>
      <c r="B39" s="43">
        <v>7.91</v>
      </c>
      <c r="C39" s="43">
        <v>2.2999999999999998</v>
      </c>
    </row>
    <row r="40" spans="1:3" x14ac:dyDescent="0.2">
      <c r="A40" s="42">
        <v>31</v>
      </c>
      <c r="B40" s="43">
        <v>8.0399999999999991</v>
      </c>
      <c r="C40" s="43">
        <v>2.34</v>
      </c>
    </row>
    <row r="41" spans="1:3" x14ac:dyDescent="0.2">
      <c r="A41" s="42">
        <v>32</v>
      </c>
      <c r="B41" s="43">
        <v>8.18</v>
      </c>
      <c r="C41" s="43">
        <v>2.38</v>
      </c>
    </row>
    <row r="42" spans="1:3" x14ac:dyDescent="0.2">
      <c r="A42" s="42">
        <v>33</v>
      </c>
      <c r="B42" s="43">
        <v>8.32</v>
      </c>
      <c r="C42" s="43">
        <v>2.42</v>
      </c>
    </row>
    <row r="43" spans="1:3" x14ac:dyDescent="0.2">
      <c r="A43" s="42">
        <v>34</v>
      </c>
      <c r="B43" s="43">
        <v>8.4700000000000006</v>
      </c>
      <c r="C43" s="43">
        <v>2.46</v>
      </c>
    </row>
    <row r="44" spans="1:3" x14ac:dyDescent="0.2">
      <c r="A44" s="42">
        <v>35</v>
      </c>
      <c r="B44" s="43">
        <v>8.6199999999999992</v>
      </c>
      <c r="C44" s="43">
        <v>2.5099999999999998</v>
      </c>
    </row>
    <row r="45" spans="1:3" x14ac:dyDescent="0.2">
      <c r="A45" s="42">
        <v>36</v>
      </c>
      <c r="B45" s="43">
        <v>8.76</v>
      </c>
      <c r="C45" s="43">
        <v>2.5499999999999998</v>
      </c>
    </row>
    <row r="46" spans="1:3" x14ac:dyDescent="0.2">
      <c r="A46" s="42">
        <v>37</v>
      </c>
      <c r="B46" s="43">
        <v>8.92</v>
      </c>
      <c r="C46" s="43">
        <v>2.59</v>
      </c>
    </row>
    <row r="47" spans="1:3" x14ac:dyDescent="0.2">
      <c r="A47" s="42">
        <v>38</v>
      </c>
      <c r="B47" s="43">
        <v>9.07</v>
      </c>
      <c r="C47" s="43">
        <v>2.64</v>
      </c>
    </row>
    <row r="48" spans="1:3" x14ac:dyDescent="0.2">
      <c r="A48" s="42">
        <v>39</v>
      </c>
      <c r="B48" s="43">
        <v>9.23</v>
      </c>
      <c r="C48" s="43">
        <v>2.68</v>
      </c>
    </row>
    <row r="49" spans="1:3" x14ac:dyDescent="0.2">
      <c r="A49" s="42">
        <v>40</v>
      </c>
      <c r="B49" s="43">
        <v>9.39</v>
      </c>
      <c r="C49" s="43">
        <v>2.72</v>
      </c>
    </row>
    <row r="50" spans="1:3" x14ac:dyDescent="0.2">
      <c r="A50" s="42">
        <v>41</v>
      </c>
      <c r="B50" s="43">
        <v>9.5500000000000007</v>
      </c>
      <c r="C50" s="43">
        <v>2.77</v>
      </c>
    </row>
    <row r="51" spans="1:3" x14ac:dyDescent="0.2">
      <c r="A51" s="42">
        <v>42</v>
      </c>
      <c r="B51" s="43">
        <v>9.7200000000000006</v>
      </c>
      <c r="C51" s="43">
        <v>2.81</v>
      </c>
    </row>
    <row r="52" spans="1:3" x14ac:dyDescent="0.2">
      <c r="A52" s="42">
        <v>43</v>
      </c>
      <c r="B52" s="43">
        <v>9.89</v>
      </c>
      <c r="C52" s="43">
        <v>2.85</v>
      </c>
    </row>
    <row r="53" spans="1:3" x14ac:dyDescent="0.2">
      <c r="A53" s="42">
        <v>44</v>
      </c>
      <c r="B53" s="43">
        <v>10.07</v>
      </c>
      <c r="C53" s="43">
        <v>2.89</v>
      </c>
    </row>
    <row r="54" spans="1:3" x14ac:dyDescent="0.2">
      <c r="A54" s="42">
        <v>45</v>
      </c>
      <c r="B54" s="43">
        <v>10.24</v>
      </c>
      <c r="C54" s="43">
        <v>2.94</v>
      </c>
    </row>
    <row r="55" spans="1:3" x14ac:dyDescent="0.2">
      <c r="A55" s="42">
        <v>46</v>
      </c>
      <c r="B55" s="43">
        <v>10.43</v>
      </c>
      <c r="C55" s="43">
        <v>2.98</v>
      </c>
    </row>
    <row r="56" spans="1:3" x14ac:dyDescent="0.2">
      <c r="A56" s="42">
        <v>47</v>
      </c>
      <c r="B56" s="43">
        <v>10.61</v>
      </c>
      <c r="C56" s="43">
        <v>3.02</v>
      </c>
    </row>
    <row r="57" spans="1:3" x14ac:dyDescent="0.2">
      <c r="A57" s="42">
        <v>48</v>
      </c>
      <c r="B57" s="43">
        <v>10.81</v>
      </c>
      <c r="C57" s="43">
        <v>3.05</v>
      </c>
    </row>
    <row r="58" spans="1:3" x14ac:dyDescent="0.2">
      <c r="A58" s="42">
        <v>49</v>
      </c>
      <c r="B58" s="43">
        <v>11</v>
      </c>
      <c r="C58" s="43">
        <v>3.09</v>
      </c>
    </row>
    <row r="59" spans="1:3" x14ac:dyDescent="0.2">
      <c r="A59" s="42">
        <v>50</v>
      </c>
      <c r="B59" s="43">
        <v>11.2</v>
      </c>
      <c r="C59" s="43">
        <v>3.13</v>
      </c>
    </row>
    <row r="60" spans="1:3" x14ac:dyDescent="0.2">
      <c r="A60" s="42">
        <v>51</v>
      </c>
      <c r="B60" s="43">
        <v>11.41</v>
      </c>
      <c r="C60" s="43">
        <v>3.16</v>
      </c>
    </row>
    <row r="61" spans="1:3" x14ac:dyDescent="0.2">
      <c r="A61" s="42">
        <v>52</v>
      </c>
      <c r="B61" s="43">
        <v>11.62</v>
      </c>
      <c r="C61" s="43">
        <v>3.2</v>
      </c>
    </row>
    <row r="62" spans="1:3" x14ac:dyDescent="0.2">
      <c r="A62" s="42">
        <v>53</v>
      </c>
      <c r="B62" s="43">
        <v>11.83</v>
      </c>
      <c r="C62" s="43">
        <v>3.23</v>
      </c>
    </row>
    <row r="63" spans="1:3" x14ac:dyDescent="0.2">
      <c r="A63" s="42">
        <v>54</v>
      </c>
      <c r="B63" s="43">
        <v>12.06</v>
      </c>
      <c r="C63" s="43">
        <v>3.26</v>
      </c>
    </row>
    <row r="64" spans="1:3" x14ac:dyDescent="0.2">
      <c r="A64" s="42">
        <v>55</v>
      </c>
      <c r="B64" s="43">
        <v>12.29</v>
      </c>
      <c r="C64" s="43">
        <v>3.28</v>
      </c>
    </row>
    <row r="65" spans="1:3" x14ac:dyDescent="0.2">
      <c r="A65" s="42">
        <v>56</v>
      </c>
      <c r="B65" s="43">
        <v>12.53</v>
      </c>
      <c r="C65" s="43">
        <v>3.3</v>
      </c>
    </row>
    <row r="66" spans="1:3" x14ac:dyDescent="0.2">
      <c r="A66" s="42">
        <v>57</v>
      </c>
      <c r="B66" s="43">
        <v>12.78</v>
      </c>
      <c r="C66" s="43">
        <v>3.32</v>
      </c>
    </row>
    <row r="67" spans="1:3" x14ac:dyDescent="0.2">
      <c r="A67" s="42">
        <v>58</v>
      </c>
      <c r="B67" s="43">
        <v>13.03</v>
      </c>
      <c r="C67" s="43">
        <v>3.34</v>
      </c>
    </row>
    <row r="68" spans="1:3" x14ac:dyDescent="0.2">
      <c r="A68" s="42">
        <v>59</v>
      </c>
      <c r="B68" s="43">
        <v>13.3</v>
      </c>
      <c r="C68" s="43">
        <v>3.35</v>
      </c>
    </row>
    <row r="69" spans="1:3" x14ac:dyDescent="0.2">
      <c r="A69" s="42">
        <v>60</v>
      </c>
      <c r="B69" s="43">
        <v>13.57</v>
      </c>
      <c r="C69" s="43">
        <v>3.37</v>
      </c>
    </row>
    <row r="70" spans="1:3" x14ac:dyDescent="0.2">
      <c r="A70" s="42">
        <v>61</v>
      </c>
      <c r="B70" s="43">
        <v>13.86</v>
      </c>
      <c r="C70" s="43">
        <v>3.37</v>
      </c>
    </row>
    <row r="71" spans="1:3" x14ac:dyDescent="0.2">
      <c r="A71" s="42">
        <v>62</v>
      </c>
      <c r="B71" s="43">
        <v>14.16</v>
      </c>
      <c r="C71" s="43">
        <v>3.38</v>
      </c>
    </row>
    <row r="72" spans="1:3" x14ac:dyDescent="0.2">
      <c r="A72" s="42">
        <v>63</v>
      </c>
      <c r="B72" s="43">
        <v>14.47</v>
      </c>
      <c r="C72" s="43">
        <v>3.38</v>
      </c>
    </row>
    <row r="73" spans="1:3" x14ac:dyDescent="0.2">
      <c r="A73" s="42">
        <v>64</v>
      </c>
      <c r="B73" s="43">
        <v>14.8</v>
      </c>
      <c r="C73" s="43">
        <v>3.38</v>
      </c>
    </row>
    <row r="74" spans="1:3" x14ac:dyDescent="0.2">
      <c r="A74" s="42">
        <v>65</v>
      </c>
      <c r="B74" s="43">
        <v>15.14</v>
      </c>
      <c r="C74" s="43">
        <v>3.37</v>
      </c>
    </row>
    <row r="75" spans="1:3" x14ac:dyDescent="0.2">
      <c r="A75" s="42">
        <v>66</v>
      </c>
      <c r="B75" s="43">
        <v>15.49</v>
      </c>
      <c r="C75" s="43">
        <v>3.36</v>
      </c>
    </row>
    <row r="76" spans="1:3" x14ac:dyDescent="0.2">
      <c r="A76" s="42">
        <v>67</v>
      </c>
      <c r="B76" s="43">
        <v>15.87</v>
      </c>
      <c r="C76" s="43">
        <v>3.34</v>
      </c>
    </row>
  </sheetData>
  <sheetProtection algorithmName="SHA-512" hashValue="1SAESz5rfXFVin+3sYujPLSyI8kh+rWHp3N0rO6w6ba5WDDKuu405dUzjuK+I7rbIqr04krRmnsb7u0YOgXUnA==" saltValue="5k6E+c34Q25KpV49PziRiA==" spinCount="100000" sheet="1" objects="1" scenarios="1"/>
  <conditionalFormatting sqref="A6:A21">
    <cfRule type="expression" dxfId="1003" priority="11" stopIfTrue="1">
      <formula>MOD(ROW(),2)=0</formula>
    </cfRule>
    <cfRule type="expression" dxfId="1002" priority="12" stopIfTrue="1">
      <formula>MOD(ROW(),2)&lt;&gt;0</formula>
    </cfRule>
  </conditionalFormatting>
  <conditionalFormatting sqref="B6:C18 B20:C21 C19">
    <cfRule type="expression" dxfId="1001" priority="13" stopIfTrue="1">
      <formula>MOD(ROW(),2)=0</formula>
    </cfRule>
    <cfRule type="expression" dxfId="1000" priority="14" stopIfTrue="1">
      <formula>MOD(ROW(),2)&lt;&gt;0</formula>
    </cfRule>
  </conditionalFormatting>
  <conditionalFormatting sqref="A26:A76">
    <cfRule type="expression" dxfId="999" priority="15" stopIfTrue="1">
      <formula>MOD(ROW(),2)=0</formula>
    </cfRule>
    <cfRule type="expression" dxfId="998" priority="16" stopIfTrue="1">
      <formula>MOD(ROW(),2)&lt;&gt;0</formula>
    </cfRule>
  </conditionalFormatting>
  <conditionalFormatting sqref="B26:C76">
    <cfRule type="expression" dxfId="997" priority="17" stopIfTrue="1">
      <formula>MOD(ROW(),2)=0</formula>
    </cfRule>
    <cfRule type="expression" dxfId="996" priority="18" stopIfTrue="1">
      <formula>MOD(ROW(),2)&lt;&gt;0</formula>
    </cfRule>
  </conditionalFormatting>
  <conditionalFormatting sqref="B19">
    <cfRule type="expression" dxfId="995" priority="1" stopIfTrue="1">
      <formula>MOD(ROW(),2)=0</formula>
    </cfRule>
    <cfRule type="expression" dxfId="994" priority="2" stopIfTrue="1">
      <formula>MOD(ROW(),2)&lt;&gt;0</formula>
    </cfRule>
  </conditionalFormatting>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F962C-3DA2-431B-A971-4E95A4A73ED7}">
  <sheetPr codeName="Sheet25"/>
  <dimension ref="A1:C73"/>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x-216</v>
      </c>
    </row>
    <row r="6" spans="1:3" x14ac:dyDescent="0.2">
      <c r="A6" s="40" t="s">
        <v>470</v>
      </c>
      <c r="B6" s="47" t="s">
        <v>471</v>
      </c>
      <c r="C6" s="47"/>
    </row>
    <row r="7" spans="1:3" x14ac:dyDescent="0.2">
      <c r="A7" s="40" t="s">
        <v>472</v>
      </c>
      <c r="B7" s="47" t="s">
        <v>31</v>
      </c>
      <c r="C7" s="47"/>
    </row>
    <row r="8" spans="1:3" x14ac:dyDescent="0.2">
      <c r="A8" s="40" t="s">
        <v>144</v>
      </c>
      <c r="B8" s="47">
        <v>2015</v>
      </c>
      <c r="C8" s="47"/>
    </row>
    <row r="9" spans="1:3" x14ac:dyDescent="0.2">
      <c r="A9" s="40" t="s">
        <v>145</v>
      </c>
      <c r="B9" s="47" t="s">
        <v>157</v>
      </c>
      <c r="C9" s="47"/>
    </row>
    <row r="10" spans="1:3" ht="25.5" x14ac:dyDescent="0.2">
      <c r="A10" s="40" t="s">
        <v>6</v>
      </c>
      <c r="B10" s="47" t="s">
        <v>199</v>
      </c>
      <c r="C10" s="47"/>
    </row>
    <row r="11" spans="1:3" x14ac:dyDescent="0.2">
      <c r="A11" s="40" t="s">
        <v>146</v>
      </c>
      <c r="B11" s="47" t="s">
        <v>169</v>
      </c>
      <c r="C11" s="47"/>
    </row>
    <row r="12" spans="1:3" x14ac:dyDescent="0.2">
      <c r="A12" s="40" t="s">
        <v>147</v>
      </c>
      <c r="B12" s="47" t="s">
        <v>160</v>
      </c>
      <c r="C12" s="47"/>
    </row>
    <row r="13" spans="1:3" x14ac:dyDescent="0.2">
      <c r="A13" s="40" t="s">
        <v>473</v>
      </c>
      <c r="B13" s="47">
        <v>0</v>
      </c>
      <c r="C13" s="47"/>
    </row>
    <row r="14" spans="1:3" x14ac:dyDescent="0.2">
      <c r="A14" s="40" t="s">
        <v>149</v>
      </c>
      <c r="B14" s="47">
        <v>216</v>
      </c>
      <c r="C14" s="47"/>
    </row>
    <row r="15" spans="1:3" x14ac:dyDescent="0.2">
      <c r="A15" s="40" t="s">
        <v>474</v>
      </c>
      <c r="B15" s="47">
        <v>216</v>
      </c>
      <c r="C15" s="47"/>
    </row>
    <row r="16" spans="1:3" x14ac:dyDescent="0.2">
      <c r="A16" s="40" t="s">
        <v>151</v>
      </c>
      <c r="B16" s="47" t="s">
        <v>212</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480</v>
      </c>
      <c r="C26" s="62" t="s">
        <v>482</v>
      </c>
    </row>
    <row r="27" spans="1:3" x14ac:dyDescent="0.2">
      <c r="A27" s="42">
        <v>18</v>
      </c>
      <c r="B27" s="43">
        <v>7.53</v>
      </c>
      <c r="C27" s="43">
        <v>1.8</v>
      </c>
    </row>
    <row r="28" spans="1:3" x14ac:dyDescent="0.2">
      <c r="A28" s="42">
        <v>19</v>
      </c>
      <c r="B28" s="43">
        <v>7.66</v>
      </c>
      <c r="C28" s="43">
        <v>1.88</v>
      </c>
    </row>
    <row r="29" spans="1:3" x14ac:dyDescent="0.2">
      <c r="A29" s="42">
        <v>20</v>
      </c>
      <c r="B29" s="43">
        <v>7.8</v>
      </c>
      <c r="C29" s="43">
        <v>1.91</v>
      </c>
    </row>
    <row r="30" spans="1:3" x14ac:dyDescent="0.2">
      <c r="A30" s="42">
        <v>21</v>
      </c>
      <c r="B30" s="43">
        <v>7.93</v>
      </c>
      <c r="C30" s="43">
        <v>1.95</v>
      </c>
    </row>
    <row r="31" spans="1:3" x14ac:dyDescent="0.2">
      <c r="A31" s="42">
        <v>22</v>
      </c>
      <c r="B31" s="43">
        <v>8.08</v>
      </c>
      <c r="C31" s="43">
        <v>1.98</v>
      </c>
    </row>
    <row r="32" spans="1:3" x14ac:dyDescent="0.2">
      <c r="A32" s="42">
        <v>23</v>
      </c>
      <c r="B32" s="43">
        <v>8.2200000000000006</v>
      </c>
      <c r="C32" s="43">
        <v>2.0099999999999998</v>
      </c>
    </row>
    <row r="33" spans="1:3" x14ac:dyDescent="0.2">
      <c r="A33" s="42">
        <v>24</v>
      </c>
      <c r="B33" s="43">
        <v>8.36</v>
      </c>
      <c r="C33" s="43">
        <v>2.0499999999999998</v>
      </c>
    </row>
    <row r="34" spans="1:3" x14ac:dyDescent="0.2">
      <c r="A34" s="42">
        <v>25</v>
      </c>
      <c r="B34" s="43">
        <v>8.51</v>
      </c>
      <c r="C34" s="43">
        <v>2.08</v>
      </c>
    </row>
    <row r="35" spans="1:3" x14ac:dyDescent="0.2">
      <c r="A35" s="42">
        <v>26</v>
      </c>
      <c r="B35" s="43">
        <v>8.66</v>
      </c>
      <c r="C35" s="43">
        <v>2.12</v>
      </c>
    </row>
    <row r="36" spans="1:3" x14ac:dyDescent="0.2">
      <c r="A36" s="42">
        <v>27</v>
      </c>
      <c r="B36" s="43">
        <v>8.82</v>
      </c>
      <c r="C36" s="43">
        <v>2.15</v>
      </c>
    </row>
    <row r="37" spans="1:3" x14ac:dyDescent="0.2">
      <c r="A37" s="42">
        <v>28</v>
      </c>
      <c r="B37" s="43">
        <v>8.9700000000000006</v>
      </c>
      <c r="C37" s="43">
        <v>2.19</v>
      </c>
    </row>
    <row r="38" spans="1:3" x14ac:dyDescent="0.2">
      <c r="A38" s="42">
        <v>29</v>
      </c>
      <c r="B38" s="43">
        <v>9.1300000000000008</v>
      </c>
      <c r="C38" s="43">
        <v>2.23</v>
      </c>
    </row>
    <row r="39" spans="1:3" x14ac:dyDescent="0.2">
      <c r="A39" s="42">
        <v>30</v>
      </c>
      <c r="B39" s="43">
        <v>9.2899999999999991</v>
      </c>
      <c r="C39" s="43">
        <v>2.27</v>
      </c>
    </row>
    <row r="40" spans="1:3" x14ac:dyDescent="0.2">
      <c r="A40" s="42">
        <v>31</v>
      </c>
      <c r="B40" s="43">
        <v>9.4600000000000009</v>
      </c>
      <c r="C40" s="43">
        <v>2.31</v>
      </c>
    </row>
    <row r="41" spans="1:3" x14ac:dyDescent="0.2">
      <c r="A41" s="42">
        <v>32</v>
      </c>
      <c r="B41" s="43">
        <v>9.6300000000000008</v>
      </c>
      <c r="C41" s="43">
        <v>2.34</v>
      </c>
    </row>
    <row r="42" spans="1:3" x14ac:dyDescent="0.2">
      <c r="A42" s="42">
        <v>33</v>
      </c>
      <c r="B42" s="43">
        <v>9.8000000000000007</v>
      </c>
      <c r="C42" s="43">
        <v>2.39</v>
      </c>
    </row>
    <row r="43" spans="1:3" x14ac:dyDescent="0.2">
      <c r="A43" s="42">
        <v>34</v>
      </c>
      <c r="B43" s="43">
        <v>9.9700000000000006</v>
      </c>
      <c r="C43" s="43">
        <v>2.4300000000000002</v>
      </c>
    </row>
    <row r="44" spans="1:3" x14ac:dyDescent="0.2">
      <c r="A44" s="42">
        <v>35</v>
      </c>
      <c r="B44" s="43">
        <v>10.15</v>
      </c>
      <c r="C44" s="43">
        <v>2.4700000000000002</v>
      </c>
    </row>
    <row r="45" spans="1:3" x14ac:dyDescent="0.2">
      <c r="A45" s="42">
        <v>36</v>
      </c>
      <c r="B45" s="43">
        <v>10.33</v>
      </c>
      <c r="C45" s="43">
        <v>2.5099999999999998</v>
      </c>
    </row>
    <row r="46" spans="1:3" x14ac:dyDescent="0.2">
      <c r="A46" s="42">
        <v>37</v>
      </c>
      <c r="B46" s="43">
        <v>10.51</v>
      </c>
      <c r="C46" s="43">
        <v>2.5499999999999998</v>
      </c>
    </row>
    <row r="47" spans="1:3" x14ac:dyDescent="0.2">
      <c r="A47" s="42">
        <v>38</v>
      </c>
      <c r="B47" s="43">
        <v>10.7</v>
      </c>
      <c r="C47" s="43">
        <v>2.59</v>
      </c>
    </row>
    <row r="48" spans="1:3" x14ac:dyDescent="0.2">
      <c r="A48" s="42">
        <v>39</v>
      </c>
      <c r="B48" s="43">
        <v>10.89</v>
      </c>
      <c r="C48" s="43">
        <v>2.63</v>
      </c>
    </row>
    <row r="49" spans="1:3" x14ac:dyDescent="0.2">
      <c r="A49" s="42">
        <v>40</v>
      </c>
      <c r="B49" s="43">
        <v>11.08</v>
      </c>
      <c r="C49" s="43">
        <v>2.68</v>
      </c>
    </row>
    <row r="50" spans="1:3" x14ac:dyDescent="0.2">
      <c r="A50" s="42">
        <v>41</v>
      </c>
      <c r="B50" s="43">
        <v>11.28</v>
      </c>
      <c r="C50" s="43">
        <v>2.72</v>
      </c>
    </row>
    <row r="51" spans="1:3" x14ac:dyDescent="0.2">
      <c r="A51" s="42">
        <v>42</v>
      </c>
      <c r="B51" s="43">
        <v>11.48</v>
      </c>
      <c r="C51" s="43">
        <v>2.76</v>
      </c>
    </row>
    <row r="52" spans="1:3" x14ac:dyDescent="0.2">
      <c r="A52" s="42">
        <v>43</v>
      </c>
      <c r="B52" s="43">
        <v>11.69</v>
      </c>
      <c r="C52" s="43">
        <v>2.8</v>
      </c>
    </row>
    <row r="53" spans="1:3" x14ac:dyDescent="0.2">
      <c r="A53" s="42">
        <v>44</v>
      </c>
      <c r="B53" s="43">
        <v>11.9</v>
      </c>
      <c r="C53" s="43">
        <v>2.84</v>
      </c>
    </row>
    <row r="54" spans="1:3" x14ac:dyDescent="0.2">
      <c r="A54" s="42">
        <v>45</v>
      </c>
      <c r="B54" s="43">
        <v>12.12</v>
      </c>
      <c r="C54" s="43">
        <v>2.88</v>
      </c>
    </row>
    <row r="55" spans="1:3" x14ac:dyDescent="0.2">
      <c r="A55" s="42">
        <v>46</v>
      </c>
      <c r="B55" s="43">
        <v>12.34</v>
      </c>
      <c r="C55" s="43">
        <v>2.92</v>
      </c>
    </row>
    <row r="56" spans="1:3" x14ac:dyDescent="0.2">
      <c r="A56" s="42">
        <v>47</v>
      </c>
      <c r="B56" s="43">
        <v>12.56</v>
      </c>
      <c r="C56" s="43">
        <v>2.96</v>
      </c>
    </row>
    <row r="57" spans="1:3" x14ac:dyDescent="0.2">
      <c r="A57" s="42">
        <v>48</v>
      </c>
      <c r="B57" s="43">
        <v>12.8</v>
      </c>
      <c r="C57" s="43">
        <v>3</v>
      </c>
    </row>
    <row r="58" spans="1:3" x14ac:dyDescent="0.2">
      <c r="A58" s="42">
        <v>49</v>
      </c>
      <c r="B58" s="43">
        <v>13.03</v>
      </c>
      <c r="C58" s="43">
        <v>3.03</v>
      </c>
    </row>
    <row r="59" spans="1:3" x14ac:dyDescent="0.2">
      <c r="A59" s="42">
        <v>50</v>
      </c>
      <c r="B59" s="43">
        <v>13.28</v>
      </c>
      <c r="C59" s="43">
        <v>3.07</v>
      </c>
    </row>
    <row r="60" spans="1:3" x14ac:dyDescent="0.2">
      <c r="A60" s="42">
        <v>51</v>
      </c>
      <c r="B60" s="43">
        <v>13.52</v>
      </c>
      <c r="C60" s="43">
        <v>3.1</v>
      </c>
    </row>
    <row r="61" spans="1:3" x14ac:dyDescent="0.2">
      <c r="A61" s="42">
        <v>52</v>
      </c>
      <c r="B61" s="43">
        <v>13.78</v>
      </c>
      <c r="C61" s="43">
        <v>3.14</v>
      </c>
    </row>
    <row r="62" spans="1:3" x14ac:dyDescent="0.2">
      <c r="A62" s="42">
        <v>53</v>
      </c>
      <c r="B62" s="43">
        <v>14.04</v>
      </c>
      <c r="C62" s="43">
        <v>3.17</v>
      </c>
    </row>
    <row r="63" spans="1:3" x14ac:dyDescent="0.2">
      <c r="A63" s="42">
        <v>54</v>
      </c>
      <c r="B63" s="43">
        <v>14.31</v>
      </c>
      <c r="C63" s="43">
        <v>3.19</v>
      </c>
    </row>
    <row r="64" spans="1:3" x14ac:dyDescent="0.2">
      <c r="A64" s="42">
        <v>55</v>
      </c>
      <c r="B64" s="43">
        <v>14.6</v>
      </c>
      <c r="C64" s="43">
        <v>3.22</v>
      </c>
    </row>
    <row r="65" spans="1:3" x14ac:dyDescent="0.2">
      <c r="A65" s="42">
        <v>56</v>
      </c>
      <c r="B65" s="43">
        <v>14.89</v>
      </c>
      <c r="C65" s="43">
        <v>3.24</v>
      </c>
    </row>
    <row r="66" spans="1:3" x14ac:dyDescent="0.2">
      <c r="A66" s="42">
        <v>57</v>
      </c>
      <c r="B66" s="43">
        <v>15.19</v>
      </c>
      <c r="C66" s="43">
        <v>3.25</v>
      </c>
    </row>
    <row r="67" spans="1:3" x14ac:dyDescent="0.2">
      <c r="A67" s="42">
        <v>58</v>
      </c>
      <c r="B67" s="43">
        <v>15.5</v>
      </c>
      <c r="C67" s="43">
        <v>3.27</v>
      </c>
    </row>
    <row r="68" spans="1:3" x14ac:dyDescent="0.2">
      <c r="A68" s="42">
        <v>59</v>
      </c>
      <c r="B68" s="43">
        <v>15.82</v>
      </c>
      <c r="C68" s="43">
        <v>3.28</v>
      </c>
    </row>
    <row r="69" spans="1:3" x14ac:dyDescent="0.2">
      <c r="A69" s="42">
        <v>60</v>
      </c>
      <c r="B69" s="43">
        <v>16.16</v>
      </c>
      <c r="C69" s="43">
        <v>3.3</v>
      </c>
    </row>
    <row r="70" spans="1:3" x14ac:dyDescent="0.2">
      <c r="A70" s="42">
        <v>61</v>
      </c>
      <c r="B70" s="43">
        <v>16.510000000000002</v>
      </c>
      <c r="C70" s="43">
        <v>3.3</v>
      </c>
    </row>
    <row r="71" spans="1:3" x14ac:dyDescent="0.2">
      <c r="A71" s="42">
        <v>62</v>
      </c>
      <c r="B71" s="43">
        <v>16.87</v>
      </c>
      <c r="C71" s="43">
        <v>3.31</v>
      </c>
    </row>
    <row r="72" spans="1:3" x14ac:dyDescent="0.2">
      <c r="A72" s="42">
        <v>63</v>
      </c>
      <c r="B72" s="43">
        <v>17.25</v>
      </c>
      <c r="C72" s="43">
        <v>3.31</v>
      </c>
    </row>
    <row r="73" spans="1:3" x14ac:dyDescent="0.2">
      <c r="A73" s="42">
        <v>64</v>
      </c>
      <c r="B73" s="43">
        <v>17.64</v>
      </c>
      <c r="C73" s="43">
        <v>3.3</v>
      </c>
    </row>
  </sheetData>
  <sheetProtection algorithmName="SHA-512" hashValue="iyot8NseF6I+F8yh8YtTa74IPIplWRb+iQqCvagOiSoE/ISlXwCBWXq1Xx9FBXZg9rWWy9fJjjC1uA+ecj3kAw==" saltValue="ZU7ntEaAK3iafO4pI4zSkA==" spinCount="100000" sheet="1" objects="1" scenarios="1"/>
  <conditionalFormatting sqref="A6:A21">
    <cfRule type="expression" dxfId="991" priority="11" stopIfTrue="1">
      <formula>MOD(ROW(),2)=0</formula>
    </cfRule>
    <cfRule type="expression" dxfId="990" priority="12" stopIfTrue="1">
      <formula>MOD(ROW(),2)&lt;&gt;0</formula>
    </cfRule>
  </conditionalFormatting>
  <conditionalFormatting sqref="B6:C18 B20:C21 C19">
    <cfRule type="expression" dxfId="989" priority="13" stopIfTrue="1">
      <formula>MOD(ROW(),2)=0</formula>
    </cfRule>
    <cfRule type="expression" dxfId="988" priority="14" stopIfTrue="1">
      <formula>MOD(ROW(),2)&lt;&gt;0</formula>
    </cfRule>
  </conditionalFormatting>
  <conditionalFormatting sqref="A26:A73">
    <cfRule type="expression" dxfId="987" priority="15" stopIfTrue="1">
      <formula>MOD(ROW(),2)=0</formula>
    </cfRule>
    <cfRule type="expression" dxfId="986" priority="16" stopIfTrue="1">
      <formula>MOD(ROW(),2)&lt;&gt;0</formula>
    </cfRule>
  </conditionalFormatting>
  <conditionalFormatting sqref="B26:C73">
    <cfRule type="expression" dxfId="985" priority="17" stopIfTrue="1">
      <formula>MOD(ROW(),2)=0</formula>
    </cfRule>
    <cfRule type="expression" dxfId="984" priority="18" stopIfTrue="1">
      <formula>MOD(ROW(),2)&lt;&gt;0</formula>
    </cfRule>
  </conditionalFormatting>
  <conditionalFormatting sqref="B19">
    <cfRule type="expression" dxfId="983" priority="1" stopIfTrue="1">
      <formula>MOD(ROW(),2)=0</formula>
    </cfRule>
    <cfRule type="expression" dxfId="982" priority="2" stopIfTrue="1">
      <formula>MOD(ROW(),2)&lt;&gt;0</formula>
    </cfRule>
  </conditionalFormatting>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E25F4-8CAB-4E7F-97EB-169547278648}">
  <sheetPr codeName="Sheet26"/>
  <dimension ref="A1:C74"/>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x-217</v>
      </c>
    </row>
    <row r="6" spans="1:3" x14ac:dyDescent="0.2">
      <c r="A6" s="40" t="s">
        <v>470</v>
      </c>
      <c r="B6" s="47" t="s">
        <v>471</v>
      </c>
      <c r="C6" s="47"/>
    </row>
    <row r="7" spans="1:3" x14ac:dyDescent="0.2">
      <c r="A7" s="40" t="s">
        <v>472</v>
      </c>
      <c r="B7" s="47" t="s">
        <v>31</v>
      </c>
      <c r="C7" s="47"/>
    </row>
    <row r="8" spans="1:3" x14ac:dyDescent="0.2">
      <c r="A8" s="40" t="s">
        <v>144</v>
      </c>
      <c r="B8" s="47">
        <v>2015</v>
      </c>
      <c r="C8" s="47"/>
    </row>
    <row r="9" spans="1:3" x14ac:dyDescent="0.2">
      <c r="A9" s="40" t="s">
        <v>145</v>
      </c>
      <c r="B9" s="47" t="s">
        <v>157</v>
      </c>
      <c r="C9" s="47"/>
    </row>
    <row r="10" spans="1:3" ht="25.5" x14ac:dyDescent="0.2">
      <c r="A10" s="40" t="s">
        <v>6</v>
      </c>
      <c r="B10" s="47" t="s">
        <v>202</v>
      </c>
      <c r="C10" s="47"/>
    </row>
    <row r="11" spans="1:3" x14ac:dyDescent="0.2">
      <c r="A11" s="40" t="s">
        <v>146</v>
      </c>
      <c r="B11" s="47" t="s">
        <v>169</v>
      </c>
      <c r="C11" s="47"/>
    </row>
    <row r="12" spans="1:3" x14ac:dyDescent="0.2">
      <c r="A12" s="40" t="s">
        <v>147</v>
      </c>
      <c r="B12" s="47" t="s">
        <v>160</v>
      </c>
      <c r="C12" s="47"/>
    </row>
    <row r="13" spans="1:3" x14ac:dyDescent="0.2">
      <c r="A13" s="40" t="s">
        <v>473</v>
      </c>
      <c r="B13" s="47">
        <v>0</v>
      </c>
      <c r="C13" s="47"/>
    </row>
    <row r="14" spans="1:3" x14ac:dyDescent="0.2">
      <c r="A14" s="40" t="s">
        <v>149</v>
      </c>
      <c r="B14" s="47">
        <v>217</v>
      </c>
      <c r="C14" s="47"/>
    </row>
    <row r="15" spans="1:3" x14ac:dyDescent="0.2">
      <c r="A15" s="40" t="s">
        <v>474</v>
      </c>
      <c r="B15" s="47">
        <v>217</v>
      </c>
      <c r="C15" s="47"/>
    </row>
    <row r="16" spans="1:3" x14ac:dyDescent="0.2">
      <c r="A16" s="40" t="s">
        <v>151</v>
      </c>
      <c r="B16" s="47" t="s">
        <v>214</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480</v>
      </c>
      <c r="C26" s="62" t="s">
        <v>483</v>
      </c>
    </row>
    <row r="27" spans="1:3" x14ac:dyDescent="0.2">
      <c r="A27" s="42">
        <v>18</v>
      </c>
      <c r="B27" s="43">
        <v>7.15</v>
      </c>
      <c r="C27" s="43">
        <v>1.81</v>
      </c>
    </row>
    <row r="28" spans="1:3" x14ac:dyDescent="0.2">
      <c r="A28" s="42">
        <v>19</v>
      </c>
      <c r="B28" s="43">
        <v>7.28</v>
      </c>
      <c r="C28" s="43">
        <v>1.89</v>
      </c>
    </row>
    <row r="29" spans="1:3" x14ac:dyDescent="0.2">
      <c r="A29" s="42">
        <v>20</v>
      </c>
      <c r="B29" s="43">
        <v>7.41</v>
      </c>
      <c r="C29" s="43">
        <v>1.92</v>
      </c>
    </row>
    <row r="30" spans="1:3" x14ac:dyDescent="0.2">
      <c r="A30" s="42">
        <v>21</v>
      </c>
      <c r="B30" s="43">
        <v>7.54</v>
      </c>
      <c r="C30" s="43">
        <v>1.96</v>
      </c>
    </row>
    <row r="31" spans="1:3" x14ac:dyDescent="0.2">
      <c r="A31" s="42">
        <v>22</v>
      </c>
      <c r="B31" s="43">
        <v>7.67</v>
      </c>
      <c r="C31" s="43">
        <v>1.99</v>
      </c>
    </row>
    <row r="32" spans="1:3" x14ac:dyDescent="0.2">
      <c r="A32" s="42">
        <v>23</v>
      </c>
      <c r="B32" s="43">
        <v>7.81</v>
      </c>
      <c r="C32" s="43">
        <v>2.02</v>
      </c>
    </row>
    <row r="33" spans="1:3" x14ac:dyDescent="0.2">
      <c r="A33" s="42">
        <v>24</v>
      </c>
      <c r="B33" s="43">
        <v>7.94</v>
      </c>
      <c r="C33" s="43">
        <v>2.06</v>
      </c>
    </row>
    <row r="34" spans="1:3" x14ac:dyDescent="0.2">
      <c r="A34" s="42">
        <v>25</v>
      </c>
      <c r="B34" s="43">
        <v>8.08</v>
      </c>
      <c r="C34" s="43">
        <v>2.09</v>
      </c>
    </row>
    <row r="35" spans="1:3" x14ac:dyDescent="0.2">
      <c r="A35" s="42">
        <v>26</v>
      </c>
      <c r="B35" s="43">
        <v>8.23</v>
      </c>
      <c r="C35" s="43">
        <v>2.13</v>
      </c>
    </row>
    <row r="36" spans="1:3" x14ac:dyDescent="0.2">
      <c r="A36" s="42">
        <v>27</v>
      </c>
      <c r="B36" s="43">
        <v>8.3699999999999992</v>
      </c>
      <c r="C36" s="43">
        <v>2.16</v>
      </c>
    </row>
    <row r="37" spans="1:3" x14ac:dyDescent="0.2">
      <c r="A37" s="42">
        <v>28</v>
      </c>
      <c r="B37" s="43">
        <v>8.52</v>
      </c>
      <c r="C37" s="43">
        <v>2.2000000000000002</v>
      </c>
    </row>
    <row r="38" spans="1:3" x14ac:dyDescent="0.2">
      <c r="A38" s="42">
        <v>29</v>
      </c>
      <c r="B38" s="43">
        <v>8.67</v>
      </c>
      <c r="C38" s="43">
        <v>2.2400000000000002</v>
      </c>
    </row>
    <row r="39" spans="1:3" x14ac:dyDescent="0.2">
      <c r="A39" s="42">
        <v>30</v>
      </c>
      <c r="B39" s="43">
        <v>8.82</v>
      </c>
      <c r="C39" s="43">
        <v>2.2799999999999998</v>
      </c>
    </row>
    <row r="40" spans="1:3" x14ac:dyDescent="0.2">
      <c r="A40" s="42">
        <v>31</v>
      </c>
      <c r="B40" s="43">
        <v>8.98</v>
      </c>
      <c r="C40" s="43">
        <v>2.3199999999999998</v>
      </c>
    </row>
    <row r="41" spans="1:3" x14ac:dyDescent="0.2">
      <c r="A41" s="42">
        <v>32</v>
      </c>
      <c r="B41" s="43">
        <v>9.1300000000000008</v>
      </c>
      <c r="C41" s="43">
        <v>2.36</v>
      </c>
    </row>
    <row r="42" spans="1:3" x14ac:dyDescent="0.2">
      <c r="A42" s="42">
        <v>33</v>
      </c>
      <c r="B42" s="43">
        <v>9.2899999999999991</v>
      </c>
      <c r="C42" s="43">
        <v>2.4</v>
      </c>
    </row>
    <row r="43" spans="1:3" x14ac:dyDescent="0.2">
      <c r="A43" s="42">
        <v>34</v>
      </c>
      <c r="B43" s="43">
        <v>9.4600000000000009</v>
      </c>
      <c r="C43" s="43">
        <v>2.44</v>
      </c>
    </row>
    <row r="44" spans="1:3" x14ac:dyDescent="0.2">
      <c r="A44" s="42">
        <v>35</v>
      </c>
      <c r="B44" s="43">
        <v>9.6199999999999992</v>
      </c>
      <c r="C44" s="43">
        <v>2.48</v>
      </c>
    </row>
    <row r="45" spans="1:3" x14ac:dyDescent="0.2">
      <c r="A45" s="42">
        <v>36</v>
      </c>
      <c r="B45" s="43">
        <v>9.7899999999999991</v>
      </c>
      <c r="C45" s="43">
        <v>2.52</v>
      </c>
    </row>
    <row r="46" spans="1:3" x14ac:dyDescent="0.2">
      <c r="A46" s="42">
        <v>37</v>
      </c>
      <c r="B46" s="43">
        <v>9.9700000000000006</v>
      </c>
      <c r="C46" s="43">
        <v>2.56</v>
      </c>
    </row>
    <row r="47" spans="1:3" x14ac:dyDescent="0.2">
      <c r="A47" s="42">
        <v>38</v>
      </c>
      <c r="B47" s="43">
        <v>10.14</v>
      </c>
      <c r="C47" s="43">
        <v>2.61</v>
      </c>
    </row>
    <row r="48" spans="1:3" x14ac:dyDescent="0.2">
      <c r="A48" s="42">
        <v>39</v>
      </c>
      <c r="B48" s="43">
        <v>10.32</v>
      </c>
      <c r="C48" s="43">
        <v>2.65</v>
      </c>
    </row>
    <row r="49" spans="1:3" x14ac:dyDescent="0.2">
      <c r="A49" s="42">
        <v>40</v>
      </c>
      <c r="B49" s="43">
        <v>10.5</v>
      </c>
      <c r="C49" s="43">
        <v>2.69</v>
      </c>
    </row>
    <row r="50" spans="1:3" x14ac:dyDescent="0.2">
      <c r="A50" s="42">
        <v>41</v>
      </c>
      <c r="B50" s="43">
        <v>10.69</v>
      </c>
      <c r="C50" s="43">
        <v>2.73</v>
      </c>
    </row>
    <row r="51" spans="1:3" x14ac:dyDescent="0.2">
      <c r="A51" s="42">
        <v>42</v>
      </c>
      <c r="B51" s="43">
        <v>10.88</v>
      </c>
      <c r="C51" s="43">
        <v>2.77</v>
      </c>
    </row>
    <row r="52" spans="1:3" x14ac:dyDescent="0.2">
      <c r="A52" s="42">
        <v>43</v>
      </c>
      <c r="B52" s="43">
        <v>11.08</v>
      </c>
      <c r="C52" s="43">
        <v>2.82</v>
      </c>
    </row>
    <row r="53" spans="1:3" x14ac:dyDescent="0.2">
      <c r="A53" s="42">
        <v>44</v>
      </c>
      <c r="B53" s="43">
        <v>11.27</v>
      </c>
      <c r="C53" s="43">
        <v>2.86</v>
      </c>
    </row>
    <row r="54" spans="1:3" x14ac:dyDescent="0.2">
      <c r="A54" s="42">
        <v>45</v>
      </c>
      <c r="B54" s="43">
        <v>11.48</v>
      </c>
      <c r="C54" s="43">
        <v>2.9</v>
      </c>
    </row>
    <row r="55" spans="1:3" x14ac:dyDescent="0.2">
      <c r="A55" s="42">
        <v>46</v>
      </c>
      <c r="B55" s="43">
        <v>11.68</v>
      </c>
      <c r="C55" s="43">
        <v>2.94</v>
      </c>
    </row>
    <row r="56" spans="1:3" x14ac:dyDescent="0.2">
      <c r="A56" s="42">
        <v>47</v>
      </c>
      <c r="B56" s="43">
        <v>11.9</v>
      </c>
      <c r="C56" s="43">
        <v>2.98</v>
      </c>
    </row>
    <row r="57" spans="1:3" x14ac:dyDescent="0.2">
      <c r="A57" s="42">
        <v>48</v>
      </c>
      <c r="B57" s="43">
        <v>12.12</v>
      </c>
      <c r="C57" s="43">
        <v>3.01</v>
      </c>
    </row>
    <row r="58" spans="1:3" x14ac:dyDescent="0.2">
      <c r="A58" s="42">
        <v>49</v>
      </c>
      <c r="B58" s="43">
        <v>12.34</v>
      </c>
      <c r="C58" s="43">
        <v>3.05</v>
      </c>
    </row>
    <row r="59" spans="1:3" x14ac:dyDescent="0.2">
      <c r="A59" s="42">
        <v>50</v>
      </c>
      <c r="B59" s="43">
        <v>12.57</v>
      </c>
      <c r="C59" s="43">
        <v>3.09</v>
      </c>
    </row>
    <row r="60" spans="1:3" x14ac:dyDescent="0.2">
      <c r="A60" s="42">
        <v>51</v>
      </c>
      <c r="B60" s="43">
        <v>12.8</v>
      </c>
      <c r="C60" s="43">
        <v>3.12</v>
      </c>
    </row>
    <row r="61" spans="1:3" x14ac:dyDescent="0.2">
      <c r="A61" s="42">
        <v>52</v>
      </c>
      <c r="B61" s="43">
        <v>13.04</v>
      </c>
      <c r="C61" s="43">
        <v>3.15</v>
      </c>
    </row>
    <row r="62" spans="1:3" x14ac:dyDescent="0.2">
      <c r="A62" s="42">
        <v>53</v>
      </c>
      <c r="B62" s="43">
        <v>13.29</v>
      </c>
      <c r="C62" s="43">
        <v>3.19</v>
      </c>
    </row>
    <row r="63" spans="1:3" x14ac:dyDescent="0.2">
      <c r="A63" s="42">
        <v>54</v>
      </c>
      <c r="B63" s="43">
        <v>13.54</v>
      </c>
      <c r="C63" s="43">
        <v>3.21</v>
      </c>
    </row>
    <row r="64" spans="1:3" x14ac:dyDescent="0.2">
      <c r="A64" s="42">
        <v>55</v>
      </c>
      <c r="B64" s="43">
        <v>13.81</v>
      </c>
      <c r="C64" s="43">
        <v>3.24</v>
      </c>
    </row>
    <row r="65" spans="1:3" x14ac:dyDescent="0.2">
      <c r="A65" s="42">
        <v>56</v>
      </c>
      <c r="B65" s="43">
        <v>14.08</v>
      </c>
      <c r="C65" s="43">
        <v>3.26</v>
      </c>
    </row>
    <row r="66" spans="1:3" x14ac:dyDescent="0.2">
      <c r="A66" s="42">
        <v>57</v>
      </c>
      <c r="B66" s="43">
        <v>14.36</v>
      </c>
      <c r="C66" s="43">
        <v>3.28</v>
      </c>
    </row>
    <row r="67" spans="1:3" x14ac:dyDescent="0.2">
      <c r="A67" s="42">
        <v>58</v>
      </c>
      <c r="B67" s="43">
        <v>14.66</v>
      </c>
      <c r="C67" s="43">
        <v>3.29</v>
      </c>
    </row>
    <row r="68" spans="1:3" x14ac:dyDescent="0.2">
      <c r="A68" s="42">
        <v>59</v>
      </c>
      <c r="B68" s="43">
        <v>14.96</v>
      </c>
      <c r="C68" s="43">
        <v>3.31</v>
      </c>
    </row>
    <row r="69" spans="1:3" x14ac:dyDescent="0.2">
      <c r="A69" s="42">
        <v>60</v>
      </c>
      <c r="B69" s="43">
        <v>15.27</v>
      </c>
      <c r="C69" s="43">
        <v>3.32</v>
      </c>
    </row>
    <row r="70" spans="1:3" x14ac:dyDescent="0.2">
      <c r="A70" s="42">
        <v>61</v>
      </c>
      <c r="B70" s="43">
        <v>15.6</v>
      </c>
      <c r="C70" s="43">
        <v>3.32</v>
      </c>
    </row>
    <row r="71" spans="1:3" x14ac:dyDescent="0.2">
      <c r="A71" s="42">
        <v>62</v>
      </c>
      <c r="B71" s="43">
        <v>15.94</v>
      </c>
      <c r="C71" s="43">
        <v>3.33</v>
      </c>
    </row>
    <row r="72" spans="1:3" x14ac:dyDescent="0.2">
      <c r="A72" s="42">
        <v>63</v>
      </c>
      <c r="B72" s="43">
        <v>16.3</v>
      </c>
      <c r="C72" s="43">
        <v>3.33</v>
      </c>
    </row>
    <row r="73" spans="1:3" x14ac:dyDescent="0.2">
      <c r="A73" s="42">
        <v>64</v>
      </c>
      <c r="B73" s="43">
        <v>16.670000000000002</v>
      </c>
      <c r="C73" s="43">
        <v>3.33</v>
      </c>
    </row>
    <row r="74" spans="1:3" x14ac:dyDescent="0.2">
      <c r="A74" s="42">
        <v>65</v>
      </c>
      <c r="B74" s="43">
        <v>17.059999999999999</v>
      </c>
      <c r="C74" s="43">
        <v>3.32</v>
      </c>
    </row>
  </sheetData>
  <sheetProtection algorithmName="SHA-512" hashValue="ozi3lAZWwHDexeb/vhPB6JbFnltops+ccptT23ukEyfWY3jbTFGFPTSERzgB2l3X2ako9e11vwLxytjUzlT7Bw==" saltValue="cYQMSzE7eyeCf4GC+/EydQ==" spinCount="100000" sheet="1" objects="1" scenarios="1"/>
  <conditionalFormatting sqref="A6:A21">
    <cfRule type="expression" dxfId="979" priority="11" stopIfTrue="1">
      <formula>MOD(ROW(),2)=0</formula>
    </cfRule>
    <cfRule type="expression" dxfId="978" priority="12" stopIfTrue="1">
      <formula>MOD(ROW(),2)&lt;&gt;0</formula>
    </cfRule>
  </conditionalFormatting>
  <conditionalFormatting sqref="B6:C18 B20:C21 C19">
    <cfRule type="expression" dxfId="977" priority="13" stopIfTrue="1">
      <formula>MOD(ROW(),2)=0</formula>
    </cfRule>
    <cfRule type="expression" dxfId="976" priority="14" stopIfTrue="1">
      <formula>MOD(ROW(),2)&lt;&gt;0</formula>
    </cfRule>
  </conditionalFormatting>
  <conditionalFormatting sqref="A26:A74">
    <cfRule type="expression" dxfId="975" priority="15" stopIfTrue="1">
      <formula>MOD(ROW(),2)=0</formula>
    </cfRule>
    <cfRule type="expression" dxfId="974" priority="16" stopIfTrue="1">
      <formula>MOD(ROW(),2)&lt;&gt;0</formula>
    </cfRule>
  </conditionalFormatting>
  <conditionalFormatting sqref="B26:C74">
    <cfRule type="expression" dxfId="973" priority="17" stopIfTrue="1">
      <formula>MOD(ROW(),2)=0</formula>
    </cfRule>
    <cfRule type="expression" dxfId="972" priority="18" stopIfTrue="1">
      <formula>MOD(ROW(),2)&lt;&gt;0</formula>
    </cfRule>
  </conditionalFormatting>
  <conditionalFormatting sqref="B19">
    <cfRule type="expression" dxfId="971" priority="1" stopIfTrue="1">
      <formula>MOD(ROW(),2)=0</formula>
    </cfRule>
    <cfRule type="expression" dxfId="970" priority="2" stopIfTrue="1">
      <formula>MOD(ROW(),2)&lt;&gt;0</formula>
    </cfRule>
  </conditionalFormatting>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3D43F-8648-4C3C-850D-8C0574D7020E}">
  <sheetPr codeName="Sheet27"/>
  <dimension ref="A1:C75"/>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x-218</v>
      </c>
    </row>
    <row r="6" spans="1:3" x14ac:dyDescent="0.2">
      <c r="A6" s="40" t="s">
        <v>470</v>
      </c>
      <c r="B6" s="47" t="s">
        <v>471</v>
      </c>
      <c r="C6" s="47"/>
    </row>
    <row r="7" spans="1:3" x14ac:dyDescent="0.2">
      <c r="A7" s="40" t="s">
        <v>472</v>
      </c>
      <c r="B7" s="47" t="s">
        <v>31</v>
      </c>
      <c r="C7" s="47"/>
    </row>
    <row r="8" spans="1:3" x14ac:dyDescent="0.2">
      <c r="A8" s="40" t="s">
        <v>144</v>
      </c>
      <c r="B8" s="47">
        <v>2015</v>
      </c>
      <c r="C8" s="47"/>
    </row>
    <row r="9" spans="1:3" x14ac:dyDescent="0.2">
      <c r="A9" s="40" t="s">
        <v>145</v>
      </c>
      <c r="B9" s="47" t="s">
        <v>157</v>
      </c>
      <c r="C9" s="47"/>
    </row>
    <row r="10" spans="1:3" ht="25.5" x14ac:dyDescent="0.2">
      <c r="A10" s="40" t="s">
        <v>6</v>
      </c>
      <c r="B10" s="47" t="s">
        <v>205</v>
      </c>
      <c r="C10" s="47"/>
    </row>
    <row r="11" spans="1:3" x14ac:dyDescent="0.2">
      <c r="A11" s="40" t="s">
        <v>146</v>
      </c>
      <c r="B11" s="47" t="s">
        <v>169</v>
      </c>
      <c r="C11" s="47"/>
    </row>
    <row r="12" spans="1:3" x14ac:dyDescent="0.2">
      <c r="A12" s="40" t="s">
        <v>147</v>
      </c>
      <c r="B12" s="47" t="s">
        <v>160</v>
      </c>
      <c r="C12" s="47"/>
    </row>
    <row r="13" spans="1:3" x14ac:dyDescent="0.2">
      <c r="A13" s="40" t="s">
        <v>473</v>
      </c>
      <c r="B13" s="47">
        <v>0</v>
      </c>
      <c r="C13" s="47"/>
    </row>
    <row r="14" spans="1:3" x14ac:dyDescent="0.2">
      <c r="A14" s="40" t="s">
        <v>149</v>
      </c>
      <c r="B14" s="47">
        <v>218</v>
      </c>
      <c r="C14" s="47"/>
    </row>
    <row r="15" spans="1:3" x14ac:dyDescent="0.2">
      <c r="A15" s="40" t="s">
        <v>474</v>
      </c>
      <c r="B15" s="47">
        <v>218</v>
      </c>
      <c r="C15" s="47"/>
    </row>
    <row r="16" spans="1:3" x14ac:dyDescent="0.2">
      <c r="A16" s="40" t="s">
        <v>151</v>
      </c>
      <c r="B16" s="47" t="s">
        <v>216</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480</v>
      </c>
      <c r="C26" s="62" t="s">
        <v>483</v>
      </c>
    </row>
    <row r="27" spans="1:3" x14ac:dyDescent="0.2">
      <c r="A27" s="42">
        <v>18</v>
      </c>
      <c r="B27" s="43">
        <v>6.79</v>
      </c>
      <c r="C27" s="43">
        <v>1.82</v>
      </c>
    </row>
    <row r="28" spans="1:3" x14ac:dyDescent="0.2">
      <c r="A28" s="42">
        <v>19</v>
      </c>
      <c r="B28" s="43">
        <v>6.91</v>
      </c>
      <c r="C28" s="43">
        <v>1.9</v>
      </c>
    </row>
    <row r="29" spans="1:3" x14ac:dyDescent="0.2">
      <c r="A29" s="42">
        <v>20</v>
      </c>
      <c r="B29" s="43">
        <v>7.03</v>
      </c>
      <c r="C29" s="43">
        <v>1.93</v>
      </c>
    </row>
    <row r="30" spans="1:3" x14ac:dyDescent="0.2">
      <c r="A30" s="42">
        <v>21</v>
      </c>
      <c r="B30" s="43">
        <v>7.15</v>
      </c>
      <c r="C30" s="43">
        <v>1.96</v>
      </c>
    </row>
    <row r="31" spans="1:3" x14ac:dyDescent="0.2">
      <c r="A31" s="42">
        <v>22</v>
      </c>
      <c r="B31" s="43">
        <v>7.27</v>
      </c>
      <c r="C31" s="43">
        <v>2</v>
      </c>
    </row>
    <row r="32" spans="1:3" x14ac:dyDescent="0.2">
      <c r="A32" s="42">
        <v>23</v>
      </c>
      <c r="B32" s="43">
        <v>7.4</v>
      </c>
      <c r="C32" s="43">
        <v>2.0299999999999998</v>
      </c>
    </row>
    <row r="33" spans="1:3" x14ac:dyDescent="0.2">
      <c r="A33" s="42">
        <v>24</v>
      </c>
      <c r="B33" s="43">
        <v>7.53</v>
      </c>
      <c r="C33" s="43">
        <v>2.0699999999999998</v>
      </c>
    </row>
    <row r="34" spans="1:3" x14ac:dyDescent="0.2">
      <c r="A34" s="42">
        <v>25</v>
      </c>
      <c r="B34" s="43">
        <v>7.66</v>
      </c>
      <c r="C34" s="43">
        <v>2.1</v>
      </c>
    </row>
    <row r="35" spans="1:3" x14ac:dyDescent="0.2">
      <c r="A35" s="42">
        <v>26</v>
      </c>
      <c r="B35" s="43">
        <v>7.8</v>
      </c>
      <c r="C35" s="43">
        <v>2.14</v>
      </c>
    </row>
    <row r="36" spans="1:3" x14ac:dyDescent="0.2">
      <c r="A36" s="42">
        <v>27</v>
      </c>
      <c r="B36" s="43">
        <v>7.93</v>
      </c>
      <c r="C36" s="43">
        <v>2.1800000000000002</v>
      </c>
    </row>
    <row r="37" spans="1:3" x14ac:dyDescent="0.2">
      <c r="A37" s="42">
        <v>28</v>
      </c>
      <c r="B37" s="43">
        <v>8.07</v>
      </c>
      <c r="C37" s="43">
        <v>2.21</v>
      </c>
    </row>
    <row r="38" spans="1:3" x14ac:dyDescent="0.2">
      <c r="A38" s="42">
        <v>29</v>
      </c>
      <c r="B38" s="43">
        <v>8.2100000000000009</v>
      </c>
      <c r="C38" s="43">
        <v>2.25</v>
      </c>
    </row>
    <row r="39" spans="1:3" x14ac:dyDescent="0.2">
      <c r="A39" s="42">
        <v>30</v>
      </c>
      <c r="B39" s="43">
        <v>8.36</v>
      </c>
      <c r="C39" s="43">
        <v>2.29</v>
      </c>
    </row>
    <row r="40" spans="1:3" x14ac:dyDescent="0.2">
      <c r="A40" s="42">
        <v>31</v>
      </c>
      <c r="B40" s="43">
        <v>8.5</v>
      </c>
      <c r="C40" s="43">
        <v>2.33</v>
      </c>
    </row>
    <row r="41" spans="1:3" x14ac:dyDescent="0.2">
      <c r="A41" s="42">
        <v>32</v>
      </c>
      <c r="B41" s="43">
        <v>8.65</v>
      </c>
      <c r="C41" s="43">
        <v>2.37</v>
      </c>
    </row>
    <row r="42" spans="1:3" x14ac:dyDescent="0.2">
      <c r="A42" s="42">
        <v>33</v>
      </c>
      <c r="B42" s="43">
        <v>8.8000000000000007</v>
      </c>
      <c r="C42" s="43">
        <v>2.41</v>
      </c>
    </row>
    <row r="43" spans="1:3" x14ac:dyDescent="0.2">
      <c r="A43" s="42">
        <v>34</v>
      </c>
      <c r="B43" s="43">
        <v>8.9600000000000009</v>
      </c>
      <c r="C43" s="43">
        <v>2.4500000000000002</v>
      </c>
    </row>
    <row r="44" spans="1:3" x14ac:dyDescent="0.2">
      <c r="A44" s="42">
        <v>35</v>
      </c>
      <c r="B44" s="43">
        <v>9.11</v>
      </c>
      <c r="C44" s="43">
        <v>2.4900000000000002</v>
      </c>
    </row>
    <row r="45" spans="1:3" x14ac:dyDescent="0.2">
      <c r="A45" s="42">
        <v>36</v>
      </c>
      <c r="B45" s="43">
        <v>9.27</v>
      </c>
      <c r="C45" s="43">
        <v>2.54</v>
      </c>
    </row>
    <row r="46" spans="1:3" x14ac:dyDescent="0.2">
      <c r="A46" s="42">
        <v>37</v>
      </c>
      <c r="B46" s="43">
        <v>9.43</v>
      </c>
      <c r="C46" s="43">
        <v>2.58</v>
      </c>
    </row>
    <row r="47" spans="1:3" x14ac:dyDescent="0.2">
      <c r="A47" s="42">
        <v>38</v>
      </c>
      <c r="B47" s="43">
        <v>9.6</v>
      </c>
      <c r="C47" s="43">
        <v>2.62</v>
      </c>
    </row>
    <row r="48" spans="1:3" x14ac:dyDescent="0.2">
      <c r="A48" s="42">
        <v>39</v>
      </c>
      <c r="B48" s="43">
        <v>9.77</v>
      </c>
      <c r="C48" s="43">
        <v>2.66</v>
      </c>
    </row>
    <row r="49" spans="1:3" x14ac:dyDescent="0.2">
      <c r="A49" s="42">
        <v>40</v>
      </c>
      <c r="B49" s="43">
        <v>9.94</v>
      </c>
      <c r="C49" s="43">
        <v>2.71</v>
      </c>
    </row>
    <row r="50" spans="1:3" x14ac:dyDescent="0.2">
      <c r="A50" s="42">
        <v>41</v>
      </c>
      <c r="B50" s="43">
        <v>10.119999999999999</v>
      </c>
      <c r="C50" s="43">
        <v>2.75</v>
      </c>
    </row>
    <row r="51" spans="1:3" x14ac:dyDescent="0.2">
      <c r="A51" s="42">
        <v>42</v>
      </c>
      <c r="B51" s="43">
        <v>10.29</v>
      </c>
      <c r="C51" s="43">
        <v>2.79</v>
      </c>
    </row>
    <row r="52" spans="1:3" x14ac:dyDescent="0.2">
      <c r="A52" s="42">
        <v>43</v>
      </c>
      <c r="B52" s="43">
        <v>10.48</v>
      </c>
      <c r="C52" s="43">
        <v>2.83</v>
      </c>
    </row>
    <row r="53" spans="1:3" x14ac:dyDescent="0.2">
      <c r="A53" s="42">
        <v>44</v>
      </c>
      <c r="B53" s="43">
        <v>10.66</v>
      </c>
      <c r="C53" s="43">
        <v>2.88</v>
      </c>
    </row>
    <row r="54" spans="1:3" x14ac:dyDescent="0.2">
      <c r="A54" s="42">
        <v>45</v>
      </c>
      <c r="B54" s="43">
        <v>10.85</v>
      </c>
      <c r="C54" s="43">
        <v>2.92</v>
      </c>
    </row>
    <row r="55" spans="1:3" x14ac:dyDescent="0.2">
      <c r="A55" s="42">
        <v>46</v>
      </c>
      <c r="B55" s="43">
        <v>11.05</v>
      </c>
      <c r="C55" s="43">
        <v>2.96</v>
      </c>
    </row>
    <row r="56" spans="1:3" x14ac:dyDescent="0.2">
      <c r="A56" s="42">
        <v>47</v>
      </c>
      <c r="B56" s="43">
        <v>11.25</v>
      </c>
      <c r="C56" s="43">
        <v>3</v>
      </c>
    </row>
    <row r="57" spans="1:3" x14ac:dyDescent="0.2">
      <c r="A57" s="42">
        <v>48</v>
      </c>
      <c r="B57" s="43">
        <v>11.45</v>
      </c>
      <c r="C57" s="43">
        <v>3.03</v>
      </c>
    </row>
    <row r="58" spans="1:3" x14ac:dyDescent="0.2">
      <c r="A58" s="42">
        <v>49</v>
      </c>
      <c r="B58" s="43">
        <v>11.66</v>
      </c>
      <c r="C58" s="43">
        <v>3.07</v>
      </c>
    </row>
    <row r="59" spans="1:3" x14ac:dyDescent="0.2">
      <c r="A59" s="42">
        <v>50</v>
      </c>
      <c r="B59" s="43">
        <v>11.88</v>
      </c>
      <c r="C59" s="43">
        <v>3.11</v>
      </c>
    </row>
    <row r="60" spans="1:3" x14ac:dyDescent="0.2">
      <c r="A60" s="42">
        <v>51</v>
      </c>
      <c r="B60" s="43">
        <v>12.09</v>
      </c>
      <c r="C60" s="43">
        <v>3.14</v>
      </c>
    </row>
    <row r="61" spans="1:3" x14ac:dyDescent="0.2">
      <c r="A61" s="42">
        <v>52</v>
      </c>
      <c r="B61" s="43">
        <v>12.32</v>
      </c>
      <c r="C61" s="43">
        <v>3.17</v>
      </c>
    </row>
    <row r="62" spans="1:3" x14ac:dyDescent="0.2">
      <c r="A62" s="42">
        <v>53</v>
      </c>
      <c r="B62" s="43">
        <v>12.55</v>
      </c>
      <c r="C62" s="43">
        <v>3.21</v>
      </c>
    </row>
    <row r="63" spans="1:3" x14ac:dyDescent="0.2">
      <c r="A63" s="42">
        <v>54</v>
      </c>
      <c r="B63" s="43">
        <v>12.79</v>
      </c>
      <c r="C63" s="43">
        <v>3.23</v>
      </c>
    </row>
    <row r="64" spans="1:3" x14ac:dyDescent="0.2">
      <c r="A64" s="42">
        <v>55</v>
      </c>
      <c r="B64" s="43">
        <v>13.04</v>
      </c>
      <c r="C64" s="43">
        <v>3.26</v>
      </c>
    </row>
    <row r="65" spans="1:3" x14ac:dyDescent="0.2">
      <c r="A65" s="42">
        <v>56</v>
      </c>
      <c r="B65" s="43">
        <v>13.3</v>
      </c>
      <c r="C65" s="43">
        <v>3.28</v>
      </c>
    </row>
    <row r="66" spans="1:3" x14ac:dyDescent="0.2">
      <c r="A66" s="42">
        <v>57</v>
      </c>
      <c r="B66" s="43">
        <v>13.56</v>
      </c>
      <c r="C66" s="43">
        <v>3.3</v>
      </c>
    </row>
    <row r="67" spans="1:3" x14ac:dyDescent="0.2">
      <c r="A67" s="42">
        <v>58</v>
      </c>
      <c r="B67" s="43">
        <v>13.83</v>
      </c>
      <c r="C67" s="43">
        <v>3.31</v>
      </c>
    </row>
    <row r="68" spans="1:3" x14ac:dyDescent="0.2">
      <c r="A68" s="42">
        <v>59</v>
      </c>
      <c r="B68" s="43">
        <v>14.12</v>
      </c>
      <c r="C68" s="43">
        <v>3.33</v>
      </c>
    </row>
    <row r="69" spans="1:3" x14ac:dyDescent="0.2">
      <c r="A69" s="42">
        <v>60</v>
      </c>
      <c r="B69" s="43">
        <v>14.41</v>
      </c>
      <c r="C69" s="43">
        <v>3.34</v>
      </c>
    </row>
    <row r="70" spans="1:3" x14ac:dyDescent="0.2">
      <c r="A70" s="42">
        <v>61</v>
      </c>
      <c r="B70" s="43">
        <v>14.72</v>
      </c>
      <c r="C70" s="43">
        <v>3.35</v>
      </c>
    </row>
    <row r="71" spans="1:3" x14ac:dyDescent="0.2">
      <c r="A71" s="42">
        <v>62</v>
      </c>
      <c r="B71" s="43">
        <v>15.04</v>
      </c>
      <c r="C71" s="43">
        <v>3.35</v>
      </c>
    </row>
    <row r="72" spans="1:3" x14ac:dyDescent="0.2">
      <c r="A72" s="42">
        <v>63</v>
      </c>
      <c r="B72" s="43">
        <v>15.37</v>
      </c>
      <c r="C72" s="43">
        <v>3.35</v>
      </c>
    </row>
    <row r="73" spans="1:3" x14ac:dyDescent="0.2">
      <c r="A73" s="42">
        <v>64</v>
      </c>
      <c r="B73" s="43">
        <v>15.72</v>
      </c>
      <c r="C73" s="43">
        <v>3.35</v>
      </c>
    </row>
    <row r="74" spans="1:3" x14ac:dyDescent="0.2">
      <c r="A74" s="42">
        <v>65</v>
      </c>
      <c r="B74" s="43">
        <v>16.079999999999998</v>
      </c>
      <c r="C74" s="43">
        <v>3.34</v>
      </c>
    </row>
    <row r="75" spans="1:3" x14ac:dyDescent="0.2">
      <c r="A75" s="42">
        <v>66</v>
      </c>
      <c r="B75" s="43">
        <v>16.47</v>
      </c>
      <c r="C75" s="43">
        <v>3.33</v>
      </c>
    </row>
  </sheetData>
  <sheetProtection algorithmName="SHA-512" hashValue="3g4boJuV2SQ3FYB5n25g8YpwTPgVLni24brgDNGLmkK6QrjYPdK2gNEWVU4ndSxdMSjtv5o+kBhUa7adnSXVpg==" saltValue="xqga+fNJbL1USRi2dmE5lg==" spinCount="100000" sheet="1" objects="1" scenarios="1"/>
  <conditionalFormatting sqref="A6:A21">
    <cfRule type="expression" dxfId="967" priority="11" stopIfTrue="1">
      <formula>MOD(ROW(),2)=0</formula>
    </cfRule>
    <cfRule type="expression" dxfId="966" priority="12" stopIfTrue="1">
      <formula>MOD(ROW(),2)&lt;&gt;0</formula>
    </cfRule>
  </conditionalFormatting>
  <conditionalFormatting sqref="B6:C18 B20:C21 C19">
    <cfRule type="expression" dxfId="965" priority="13" stopIfTrue="1">
      <formula>MOD(ROW(),2)=0</formula>
    </cfRule>
    <cfRule type="expression" dxfId="964" priority="14" stopIfTrue="1">
      <formula>MOD(ROW(),2)&lt;&gt;0</formula>
    </cfRule>
  </conditionalFormatting>
  <conditionalFormatting sqref="A26:A75">
    <cfRule type="expression" dxfId="963" priority="15" stopIfTrue="1">
      <formula>MOD(ROW(),2)=0</formula>
    </cfRule>
    <cfRule type="expression" dxfId="962" priority="16" stopIfTrue="1">
      <formula>MOD(ROW(),2)&lt;&gt;0</formula>
    </cfRule>
  </conditionalFormatting>
  <conditionalFormatting sqref="B26:C75">
    <cfRule type="expression" dxfId="961" priority="17" stopIfTrue="1">
      <formula>MOD(ROW(),2)=0</formula>
    </cfRule>
    <cfRule type="expression" dxfId="960" priority="18" stopIfTrue="1">
      <formula>MOD(ROW(),2)&lt;&gt;0</formula>
    </cfRule>
  </conditionalFormatting>
  <conditionalFormatting sqref="B19">
    <cfRule type="expression" dxfId="959" priority="1" stopIfTrue="1">
      <formula>MOD(ROW(),2)=0</formula>
    </cfRule>
    <cfRule type="expression" dxfId="958" priority="2" stopIfTrue="1">
      <formula>MOD(ROW(),2)&lt;&gt;0</formula>
    </cfRule>
  </conditionalFormatting>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2AC5C-FDE3-4A41-9AC3-4C2990025C5F}">
  <sheetPr codeName="Sheet110"/>
  <dimension ref="A1:C76"/>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x-219</v>
      </c>
    </row>
    <row r="6" spans="1:3" x14ac:dyDescent="0.2">
      <c r="A6" s="40" t="s">
        <v>470</v>
      </c>
      <c r="B6" s="47" t="s">
        <v>471</v>
      </c>
      <c r="C6" s="50"/>
    </row>
    <row r="7" spans="1:3" x14ac:dyDescent="0.2">
      <c r="A7" s="40" t="s">
        <v>472</v>
      </c>
      <c r="B7" s="47" t="s">
        <v>31</v>
      </c>
      <c r="C7" s="50"/>
    </row>
    <row r="8" spans="1:3" x14ac:dyDescent="0.2">
      <c r="A8" s="40" t="s">
        <v>144</v>
      </c>
      <c r="B8" s="47">
        <v>2015</v>
      </c>
      <c r="C8" s="50"/>
    </row>
    <row r="9" spans="1:3" x14ac:dyDescent="0.2">
      <c r="A9" s="40" t="s">
        <v>145</v>
      </c>
      <c r="B9" s="47" t="s">
        <v>157</v>
      </c>
      <c r="C9" s="50"/>
    </row>
    <row r="10" spans="1:3" ht="25.5" x14ac:dyDescent="0.2">
      <c r="A10" s="40" t="s">
        <v>6</v>
      </c>
      <c r="B10" s="47" t="s">
        <v>208</v>
      </c>
      <c r="C10" s="50"/>
    </row>
    <row r="11" spans="1:3" x14ac:dyDescent="0.2">
      <c r="A11" s="40" t="s">
        <v>146</v>
      </c>
      <c r="B11" s="47" t="s">
        <v>169</v>
      </c>
      <c r="C11" s="50"/>
    </row>
    <row r="12" spans="1:3" x14ac:dyDescent="0.2">
      <c r="A12" s="40" t="s">
        <v>147</v>
      </c>
      <c r="B12" s="47" t="s">
        <v>160</v>
      </c>
      <c r="C12" s="50"/>
    </row>
    <row r="13" spans="1:3" x14ac:dyDescent="0.2">
      <c r="A13" s="40" t="s">
        <v>473</v>
      </c>
      <c r="B13" s="47">
        <v>0</v>
      </c>
      <c r="C13" s="50"/>
    </row>
    <row r="14" spans="1:3" x14ac:dyDescent="0.2">
      <c r="A14" s="40" t="s">
        <v>149</v>
      </c>
      <c r="B14" s="47">
        <v>219</v>
      </c>
      <c r="C14" s="50"/>
    </row>
    <row r="15" spans="1:3" x14ac:dyDescent="0.2">
      <c r="A15" s="40" t="s">
        <v>474</v>
      </c>
      <c r="B15" s="47">
        <v>219</v>
      </c>
      <c r="C15" s="50"/>
    </row>
    <row r="16" spans="1:3" x14ac:dyDescent="0.2">
      <c r="A16" s="40" t="s">
        <v>151</v>
      </c>
      <c r="B16" s="47" t="s">
        <v>218</v>
      </c>
      <c r="C16" s="50"/>
    </row>
    <row r="17" spans="1:3" x14ac:dyDescent="0.2">
      <c r="A17" s="41" t="s">
        <v>475</v>
      </c>
      <c r="B17" s="47"/>
      <c r="C17" s="50"/>
    </row>
    <row r="18" spans="1:3" x14ac:dyDescent="0.2">
      <c r="A18" s="40" t="s">
        <v>153</v>
      </c>
      <c r="B18" s="49">
        <v>46163</v>
      </c>
      <c r="C18" s="51"/>
    </row>
    <row r="19" spans="1:3" x14ac:dyDescent="0.2">
      <c r="A19" s="40" t="s">
        <v>154</v>
      </c>
      <c r="B19" s="49">
        <v>46161</v>
      </c>
      <c r="C19" s="51"/>
    </row>
    <row r="20" spans="1:3" x14ac:dyDescent="0.2">
      <c r="A20" s="40" t="s">
        <v>155</v>
      </c>
      <c r="B20" s="47" t="s">
        <v>163</v>
      </c>
      <c r="C20" s="50"/>
    </row>
    <row r="21" spans="1:3" x14ac:dyDescent="0.2">
      <c r="A21" s="40" t="s">
        <v>476</v>
      </c>
      <c r="B21" s="47" t="s">
        <v>80</v>
      </c>
      <c r="C21" s="50"/>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480</v>
      </c>
      <c r="C26" s="62" t="s">
        <v>483</v>
      </c>
    </row>
    <row r="27" spans="1:3" x14ac:dyDescent="0.2">
      <c r="A27" s="42">
        <v>18</v>
      </c>
      <c r="B27" s="43">
        <v>6.43</v>
      </c>
      <c r="C27" s="43">
        <v>1.83</v>
      </c>
    </row>
    <row r="28" spans="1:3" x14ac:dyDescent="0.2">
      <c r="A28" s="42">
        <v>19</v>
      </c>
      <c r="B28" s="43">
        <v>6.54</v>
      </c>
      <c r="C28" s="43">
        <v>1.91</v>
      </c>
    </row>
    <row r="29" spans="1:3" x14ac:dyDescent="0.2">
      <c r="A29" s="42">
        <v>20</v>
      </c>
      <c r="B29" s="43">
        <v>6.66</v>
      </c>
      <c r="C29" s="43">
        <v>1.94</v>
      </c>
    </row>
    <row r="30" spans="1:3" x14ac:dyDescent="0.2">
      <c r="A30" s="42">
        <v>21</v>
      </c>
      <c r="B30" s="43">
        <v>6.77</v>
      </c>
      <c r="C30" s="43">
        <v>1.97</v>
      </c>
    </row>
    <row r="31" spans="1:3" x14ac:dyDescent="0.2">
      <c r="A31" s="42">
        <v>22</v>
      </c>
      <c r="B31" s="43">
        <v>6.89</v>
      </c>
      <c r="C31" s="43">
        <v>2.0099999999999998</v>
      </c>
    </row>
    <row r="32" spans="1:3" x14ac:dyDescent="0.2">
      <c r="A32" s="42">
        <v>23</v>
      </c>
      <c r="B32" s="43">
        <v>7.01</v>
      </c>
      <c r="C32" s="43">
        <v>2.04</v>
      </c>
    </row>
    <row r="33" spans="1:3" x14ac:dyDescent="0.2">
      <c r="A33" s="42">
        <v>24</v>
      </c>
      <c r="B33" s="43">
        <v>7.13</v>
      </c>
      <c r="C33" s="43">
        <v>2.08</v>
      </c>
    </row>
    <row r="34" spans="1:3" x14ac:dyDescent="0.2">
      <c r="A34" s="42">
        <v>25</v>
      </c>
      <c r="B34" s="43">
        <v>7.25</v>
      </c>
      <c r="C34" s="43">
        <v>2.11</v>
      </c>
    </row>
    <row r="35" spans="1:3" x14ac:dyDescent="0.2">
      <c r="A35" s="42">
        <v>26</v>
      </c>
      <c r="B35" s="43">
        <v>7.38</v>
      </c>
      <c r="C35" s="43">
        <v>2.15</v>
      </c>
    </row>
    <row r="36" spans="1:3" x14ac:dyDescent="0.2">
      <c r="A36" s="42">
        <v>27</v>
      </c>
      <c r="B36" s="43">
        <v>7.51</v>
      </c>
      <c r="C36" s="43">
        <v>2.19</v>
      </c>
    </row>
    <row r="37" spans="1:3" x14ac:dyDescent="0.2">
      <c r="A37" s="42">
        <v>28</v>
      </c>
      <c r="B37" s="43">
        <v>7.64</v>
      </c>
      <c r="C37" s="43">
        <v>2.2200000000000002</v>
      </c>
    </row>
    <row r="38" spans="1:3" x14ac:dyDescent="0.2">
      <c r="A38" s="42">
        <v>29</v>
      </c>
      <c r="B38" s="43">
        <v>7.77</v>
      </c>
      <c r="C38" s="43">
        <v>2.2599999999999998</v>
      </c>
    </row>
    <row r="39" spans="1:3" x14ac:dyDescent="0.2">
      <c r="A39" s="42">
        <v>30</v>
      </c>
      <c r="B39" s="43">
        <v>7.91</v>
      </c>
      <c r="C39" s="43">
        <v>2.2999999999999998</v>
      </c>
    </row>
    <row r="40" spans="1:3" x14ac:dyDescent="0.2">
      <c r="A40" s="42">
        <v>31</v>
      </c>
      <c r="B40" s="43">
        <v>8.0399999999999991</v>
      </c>
      <c r="C40" s="43">
        <v>2.34</v>
      </c>
    </row>
    <row r="41" spans="1:3" x14ac:dyDescent="0.2">
      <c r="A41" s="42">
        <v>32</v>
      </c>
      <c r="B41" s="43">
        <v>8.18</v>
      </c>
      <c r="C41" s="43">
        <v>2.38</v>
      </c>
    </row>
    <row r="42" spans="1:3" x14ac:dyDescent="0.2">
      <c r="A42" s="42">
        <v>33</v>
      </c>
      <c r="B42" s="43">
        <v>8.32</v>
      </c>
      <c r="C42" s="43">
        <v>2.42</v>
      </c>
    </row>
    <row r="43" spans="1:3" x14ac:dyDescent="0.2">
      <c r="A43" s="42">
        <v>34</v>
      </c>
      <c r="B43" s="43">
        <v>8.4700000000000006</v>
      </c>
      <c r="C43" s="43">
        <v>2.46</v>
      </c>
    </row>
    <row r="44" spans="1:3" x14ac:dyDescent="0.2">
      <c r="A44" s="42">
        <v>35</v>
      </c>
      <c r="B44" s="43">
        <v>8.6199999999999992</v>
      </c>
      <c r="C44" s="43">
        <v>2.5099999999999998</v>
      </c>
    </row>
    <row r="45" spans="1:3" x14ac:dyDescent="0.2">
      <c r="A45" s="42">
        <v>36</v>
      </c>
      <c r="B45" s="43">
        <v>8.76</v>
      </c>
      <c r="C45" s="43">
        <v>2.5499999999999998</v>
      </c>
    </row>
    <row r="46" spans="1:3" x14ac:dyDescent="0.2">
      <c r="A46" s="42">
        <v>37</v>
      </c>
      <c r="B46" s="43">
        <v>8.92</v>
      </c>
      <c r="C46" s="43">
        <v>2.59</v>
      </c>
    </row>
    <row r="47" spans="1:3" x14ac:dyDescent="0.2">
      <c r="A47" s="42">
        <v>38</v>
      </c>
      <c r="B47" s="43">
        <v>9.07</v>
      </c>
      <c r="C47" s="43">
        <v>2.64</v>
      </c>
    </row>
    <row r="48" spans="1:3" x14ac:dyDescent="0.2">
      <c r="A48" s="42">
        <v>39</v>
      </c>
      <c r="B48" s="43">
        <v>9.23</v>
      </c>
      <c r="C48" s="43">
        <v>2.68</v>
      </c>
    </row>
    <row r="49" spans="1:3" x14ac:dyDescent="0.2">
      <c r="A49" s="42">
        <v>40</v>
      </c>
      <c r="B49" s="43">
        <v>9.39</v>
      </c>
      <c r="C49" s="43">
        <v>2.72</v>
      </c>
    </row>
    <row r="50" spans="1:3" x14ac:dyDescent="0.2">
      <c r="A50" s="42">
        <v>41</v>
      </c>
      <c r="B50" s="43">
        <v>9.5500000000000007</v>
      </c>
      <c r="C50" s="43">
        <v>2.77</v>
      </c>
    </row>
    <row r="51" spans="1:3" x14ac:dyDescent="0.2">
      <c r="A51" s="42">
        <v>42</v>
      </c>
      <c r="B51" s="43">
        <v>9.7200000000000006</v>
      </c>
      <c r="C51" s="43">
        <v>2.81</v>
      </c>
    </row>
    <row r="52" spans="1:3" x14ac:dyDescent="0.2">
      <c r="A52" s="42">
        <v>43</v>
      </c>
      <c r="B52" s="43">
        <v>9.89</v>
      </c>
      <c r="C52" s="43">
        <v>2.85</v>
      </c>
    </row>
    <row r="53" spans="1:3" x14ac:dyDescent="0.2">
      <c r="A53" s="42">
        <v>44</v>
      </c>
      <c r="B53" s="43">
        <v>10.07</v>
      </c>
      <c r="C53" s="43">
        <v>2.89</v>
      </c>
    </row>
    <row r="54" spans="1:3" x14ac:dyDescent="0.2">
      <c r="A54" s="42">
        <v>45</v>
      </c>
      <c r="B54" s="43">
        <v>10.24</v>
      </c>
      <c r="C54" s="43">
        <v>2.94</v>
      </c>
    </row>
    <row r="55" spans="1:3" x14ac:dyDescent="0.2">
      <c r="A55" s="42">
        <v>46</v>
      </c>
      <c r="B55" s="43">
        <v>10.43</v>
      </c>
      <c r="C55" s="43">
        <v>2.98</v>
      </c>
    </row>
    <row r="56" spans="1:3" x14ac:dyDescent="0.2">
      <c r="A56" s="42">
        <v>47</v>
      </c>
      <c r="B56" s="43">
        <v>10.61</v>
      </c>
      <c r="C56" s="43">
        <v>3.02</v>
      </c>
    </row>
    <row r="57" spans="1:3" x14ac:dyDescent="0.2">
      <c r="A57" s="42">
        <v>48</v>
      </c>
      <c r="B57" s="43">
        <v>10.81</v>
      </c>
      <c r="C57" s="43">
        <v>3.05</v>
      </c>
    </row>
    <row r="58" spans="1:3" x14ac:dyDescent="0.2">
      <c r="A58" s="42">
        <v>49</v>
      </c>
      <c r="B58" s="43">
        <v>11</v>
      </c>
      <c r="C58" s="43">
        <v>3.09</v>
      </c>
    </row>
    <row r="59" spans="1:3" x14ac:dyDescent="0.2">
      <c r="A59" s="42">
        <v>50</v>
      </c>
      <c r="B59" s="43">
        <v>11.2</v>
      </c>
      <c r="C59" s="43">
        <v>3.13</v>
      </c>
    </row>
    <row r="60" spans="1:3" x14ac:dyDescent="0.2">
      <c r="A60" s="42">
        <v>51</v>
      </c>
      <c r="B60" s="43">
        <v>11.41</v>
      </c>
      <c r="C60" s="43">
        <v>3.16</v>
      </c>
    </row>
    <row r="61" spans="1:3" x14ac:dyDescent="0.2">
      <c r="A61" s="42">
        <v>52</v>
      </c>
      <c r="B61" s="43">
        <v>11.62</v>
      </c>
      <c r="C61" s="43">
        <v>3.2</v>
      </c>
    </row>
    <row r="62" spans="1:3" x14ac:dyDescent="0.2">
      <c r="A62" s="42">
        <v>53</v>
      </c>
      <c r="B62" s="43">
        <v>11.83</v>
      </c>
      <c r="C62" s="43">
        <v>3.23</v>
      </c>
    </row>
    <row r="63" spans="1:3" x14ac:dyDescent="0.2">
      <c r="A63" s="42">
        <v>54</v>
      </c>
      <c r="B63" s="43">
        <v>12.06</v>
      </c>
      <c r="C63" s="43">
        <v>3.26</v>
      </c>
    </row>
    <row r="64" spans="1:3" x14ac:dyDescent="0.2">
      <c r="A64" s="42">
        <v>55</v>
      </c>
      <c r="B64" s="43">
        <v>12.29</v>
      </c>
      <c r="C64" s="43">
        <v>3.28</v>
      </c>
    </row>
    <row r="65" spans="1:3" x14ac:dyDescent="0.2">
      <c r="A65" s="42">
        <v>56</v>
      </c>
      <c r="B65" s="43">
        <v>12.53</v>
      </c>
      <c r="C65" s="43">
        <v>3.3</v>
      </c>
    </row>
    <row r="66" spans="1:3" x14ac:dyDescent="0.2">
      <c r="A66" s="42">
        <v>57</v>
      </c>
      <c r="B66" s="43">
        <v>12.78</v>
      </c>
      <c r="C66" s="43">
        <v>3.32</v>
      </c>
    </row>
    <row r="67" spans="1:3" x14ac:dyDescent="0.2">
      <c r="A67" s="42">
        <v>58</v>
      </c>
      <c r="B67" s="43">
        <v>13.03</v>
      </c>
      <c r="C67" s="43">
        <v>3.34</v>
      </c>
    </row>
    <row r="68" spans="1:3" x14ac:dyDescent="0.2">
      <c r="A68" s="42">
        <v>59</v>
      </c>
      <c r="B68" s="43">
        <v>13.3</v>
      </c>
      <c r="C68" s="43">
        <v>3.35</v>
      </c>
    </row>
    <row r="69" spans="1:3" x14ac:dyDescent="0.2">
      <c r="A69" s="42">
        <v>60</v>
      </c>
      <c r="B69" s="43">
        <v>13.57</v>
      </c>
      <c r="C69" s="43">
        <v>3.37</v>
      </c>
    </row>
    <row r="70" spans="1:3" x14ac:dyDescent="0.2">
      <c r="A70" s="42">
        <v>61</v>
      </c>
      <c r="B70" s="43">
        <v>13.86</v>
      </c>
      <c r="C70" s="43">
        <v>3.37</v>
      </c>
    </row>
    <row r="71" spans="1:3" x14ac:dyDescent="0.2">
      <c r="A71" s="42">
        <v>62</v>
      </c>
      <c r="B71" s="43">
        <v>14.16</v>
      </c>
      <c r="C71" s="43">
        <v>3.38</v>
      </c>
    </row>
    <row r="72" spans="1:3" x14ac:dyDescent="0.2">
      <c r="A72" s="42">
        <v>63</v>
      </c>
      <c r="B72" s="43">
        <v>14.47</v>
      </c>
      <c r="C72" s="43">
        <v>3.38</v>
      </c>
    </row>
    <row r="73" spans="1:3" x14ac:dyDescent="0.2">
      <c r="A73" s="42">
        <v>64</v>
      </c>
      <c r="B73" s="43">
        <v>14.8</v>
      </c>
      <c r="C73" s="43">
        <v>3.38</v>
      </c>
    </row>
    <row r="74" spans="1:3" x14ac:dyDescent="0.2">
      <c r="A74" s="42">
        <v>65</v>
      </c>
      <c r="B74" s="43">
        <v>15.14</v>
      </c>
      <c r="C74" s="43">
        <v>3.37</v>
      </c>
    </row>
    <row r="75" spans="1:3" x14ac:dyDescent="0.2">
      <c r="A75" s="42">
        <v>66</v>
      </c>
      <c r="B75" s="43">
        <v>15.49</v>
      </c>
      <c r="C75" s="43">
        <v>3.36</v>
      </c>
    </row>
    <row r="76" spans="1:3" x14ac:dyDescent="0.2">
      <c r="A76" s="42">
        <v>67</v>
      </c>
      <c r="B76" s="43">
        <v>15.87</v>
      </c>
      <c r="C76" s="43">
        <v>3.34</v>
      </c>
    </row>
  </sheetData>
  <sheetProtection algorithmName="SHA-512" hashValue="2h6CoM48OBlfLUrIXQeWhfz2M3WJB0l7PRPA6ElwGrc7z6eOnHT9Q6jGKrSWSxI9KCKSMIR4XjXDRXlRRe99Pg==" saltValue="d0XOH+ZtTfwxlk6g7lgy8Q==" spinCount="100000" sheet="1" objects="1" scenarios="1"/>
  <conditionalFormatting sqref="A6:A21">
    <cfRule type="expression" dxfId="955" priority="3" stopIfTrue="1">
      <formula>MOD(ROW(),2)=0</formula>
    </cfRule>
    <cfRule type="expression" dxfId="954" priority="4" stopIfTrue="1">
      <formula>MOD(ROW(),2)&lt;&gt;0</formula>
    </cfRule>
  </conditionalFormatting>
  <conditionalFormatting sqref="B6:C18 B20:C21 C19">
    <cfRule type="expression" dxfId="953" priority="5" stopIfTrue="1">
      <formula>MOD(ROW(),2)=0</formula>
    </cfRule>
    <cfRule type="expression" dxfId="952" priority="6" stopIfTrue="1">
      <formula>MOD(ROW(),2)&lt;&gt;0</formula>
    </cfRule>
  </conditionalFormatting>
  <conditionalFormatting sqref="A26:A76">
    <cfRule type="expression" dxfId="951" priority="7" stopIfTrue="1">
      <formula>MOD(ROW(),2)=0</formula>
    </cfRule>
    <cfRule type="expression" dxfId="950" priority="8" stopIfTrue="1">
      <formula>MOD(ROW(),2)&lt;&gt;0</formula>
    </cfRule>
  </conditionalFormatting>
  <conditionalFormatting sqref="B26:C76">
    <cfRule type="expression" dxfId="949" priority="9" stopIfTrue="1">
      <formula>MOD(ROW(),2)=0</formula>
    </cfRule>
    <cfRule type="expression" dxfId="948" priority="10" stopIfTrue="1">
      <formula>MOD(ROW(),2)&lt;&gt;0</formula>
    </cfRule>
  </conditionalFormatting>
  <conditionalFormatting sqref="B19">
    <cfRule type="expression" dxfId="947" priority="1" stopIfTrue="1">
      <formula>MOD(ROW(),2)=0</formula>
    </cfRule>
    <cfRule type="expression" dxfId="946" priority="2" stopIfTrue="1">
      <formula>MOD(ROW(),2)&lt;&gt;0</formula>
    </cfRule>
  </conditionalFormatting>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C79C7-A6F5-4EFE-9C47-2A54C3908B3A}">
  <sheetPr codeName="Sheet111"/>
  <dimension ref="A1:C31"/>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x-220</v>
      </c>
    </row>
    <row r="6" spans="1:3" x14ac:dyDescent="0.2">
      <c r="A6" s="40" t="s">
        <v>470</v>
      </c>
      <c r="B6" s="47" t="s">
        <v>471</v>
      </c>
      <c r="C6" s="50"/>
    </row>
    <row r="7" spans="1:3" x14ac:dyDescent="0.2">
      <c r="A7" s="40" t="s">
        <v>472</v>
      </c>
      <c r="B7" s="47" t="s">
        <v>31</v>
      </c>
      <c r="C7" s="50"/>
    </row>
    <row r="8" spans="1:3" x14ac:dyDescent="0.2">
      <c r="A8" s="40" t="s">
        <v>144</v>
      </c>
      <c r="B8" s="47">
        <v>2015</v>
      </c>
      <c r="C8" s="50"/>
    </row>
    <row r="9" spans="1:3" x14ac:dyDescent="0.2">
      <c r="A9" s="40" t="s">
        <v>145</v>
      </c>
      <c r="B9" s="47" t="s">
        <v>157</v>
      </c>
      <c r="C9" s="50"/>
    </row>
    <row r="10" spans="1:3" ht="25.5" x14ac:dyDescent="0.2">
      <c r="A10" s="40" t="s">
        <v>6</v>
      </c>
      <c r="B10" s="47" t="s">
        <v>177</v>
      </c>
      <c r="C10" s="50"/>
    </row>
    <row r="11" spans="1:3" x14ac:dyDescent="0.2">
      <c r="A11" s="40" t="s">
        <v>146</v>
      </c>
      <c r="B11" s="47" t="s">
        <v>159</v>
      </c>
      <c r="C11" s="50"/>
    </row>
    <row r="12" spans="1:3" x14ac:dyDescent="0.2">
      <c r="A12" s="40" t="s">
        <v>147</v>
      </c>
      <c r="B12" s="47" t="s">
        <v>160</v>
      </c>
      <c r="C12" s="50"/>
    </row>
    <row r="13" spans="1:3" x14ac:dyDescent="0.2">
      <c r="A13" s="40" t="s">
        <v>473</v>
      </c>
      <c r="B13" s="47">
        <v>0</v>
      </c>
      <c r="C13" s="50"/>
    </row>
    <row r="14" spans="1:3" x14ac:dyDescent="0.2">
      <c r="A14" s="40" t="s">
        <v>149</v>
      </c>
      <c r="B14" s="47">
        <v>220</v>
      </c>
      <c r="C14" s="50"/>
    </row>
    <row r="15" spans="1:3" x14ac:dyDescent="0.2">
      <c r="A15" s="40" t="s">
        <v>474</v>
      </c>
      <c r="B15" s="47">
        <v>220</v>
      </c>
      <c r="C15" s="50"/>
    </row>
    <row r="16" spans="1:3" x14ac:dyDescent="0.2">
      <c r="A16" s="40" t="s">
        <v>151</v>
      </c>
      <c r="B16" s="47" t="s">
        <v>220</v>
      </c>
      <c r="C16" s="50"/>
    </row>
    <row r="17" spans="1:3" x14ac:dyDescent="0.2">
      <c r="A17" s="41" t="s">
        <v>475</v>
      </c>
      <c r="B17" s="47"/>
      <c r="C17" s="50"/>
    </row>
    <row r="18" spans="1:3" x14ac:dyDescent="0.2">
      <c r="A18" s="40" t="s">
        <v>153</v>
      </c>
      <c r="B18" s="49">
        <v>46163</v>
      </c>
      <c r="C18" s="51"/>
    </row>
    <row r="19" spans="1:3" x14ac:dyDescent="0.2">
      <c r="A19" s="40" t="s">
        <v>154</v>
      </c>
      <c r="B19" s="49">
        <v>46161</v>
      </c>
      <c r="C19" s="51"/>
    </row>
    <row r="20" spans="1:3" x14ac:dyDescent="0.2">
      <c r="A20" s="40" t="s">
        <v>155</v>
      </c>
      <c r="B20" s="47" t="s">
        <v>163</v>
      </c>
      <c r="C20" s="50"/>
    </row>
    <row r="21" spans="1:3" x14ac:dyDescent="0.2">
      <c r="A21" s="40" t="s">
        <v>476</v>
      </c>
      <c r="B21" s="47" t="s">
        <v>80</v>
      </c>
      <c r="C21" s="50"/>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478</v>
      </c>
      <c r="C26" s="62" t="s">
        <v>479</v>
      </c>
    </row>
    <row r="27" spans="1:3" x14ac:dyDescent="0.2">
      <c r="A27" s="42">
        <v>60</v>
      </c>
      <c r="B27" s="43">
        <v>20.420000000000002</v>
      </c>
      <c r="C27" s="43">
        <v>3.2</v>
      </c>
    </row>
    <row r="28" spans="1:3" x14ac:dyDescent="0.2">
      <c r="A28" s="42">
        <v>61</v>
      </c>
      <c r="B28" s="43">
        <v>19.86</v>
      </c>
      <c r="C28" s="43">
        <v>3.22</v>
      </c>
    </row>
    <row r="29" spans="1:3" x14ac:dyDescent="0.2">
      <c r="A29" s="42">
        <v>62</v>
      </c>
      <c r="B29" s="43">
        <v>19.29</v>
      </c>
      <c r="C29" s="43">
        <v>3.24</v>
      </c>
    </row>
    <row r="30" spans="1:3" x14ac:dyDescent="0.2">
      <c r="A30" s="42">
        <v>63</v>
      </c>
      <c r="B30" s="43">
        <v>18.72</v>
      </c>
      <c r="C30" s="43">
        <v>3.26</v>
      </c>
    </row>
    <row r="31" spans="1:3" x14ac:dyDescent="0.2">
      <c r="A31" s="42">
        <v>64</v>
      </c>
      <c r="B31" s="43">
        <v>18.14</v>
      </c>
      <c r="C31" s="43">
        <v>3.16</v>
      </c>
    </row>
  </sheetData>
  <sheetProtection algorithmName="SHA-512" hashValue="UBnNtRjURX3mlC8ixypnPCWpD47D57tCkB10ciy8hGaEIbh7AI7xvs9lJaywraliNCNtVsXK69cDTkyVae0SbA==" saltValue="0ErEFv4GqjXBDeB0+lIFWA==" spinCount="100000" sheet="1" objects="1" scenarios="1"/>
  <conditionalFormatting sqref="A6:A21">
    <cfRule type="expression" dxfId="943" priority="3" stopIfTrue="1">
      <formula>MOD(ROW(),2)=0</formula>
    </cfRule>
    <cfRule type="expression" dxfId="942" priority="4" stopIfTrue="1">
      <formula>MOD(ROW(),2)&lt;&gt;0</formula>
    </cfRule>
  </conditionalFormatting>
  <conditionalFormatting sqref="B6:C18 B20:C21 C19">
    <cfRule type="expression" dxfId="941" priority="5" stopIfTrue="1">
      <formula>MOD(ROW(),2)=0</formula>
    </cfRule>
    <cfRule type="expression" dxfId="940" priority="6" stopIfTrue="1">
      <formula>MOD(ROW(),2)&lt;&gt;0</formula>
    </cfRule>
  </conditionalFormatting>
  <conditionalFormatting sqref="A26:A31">
    <cfRule type="expression" dxfId="939" priority="7" stopIfTrue="1">
      <formula>MOD(ROW(),2)=0</formula>
    </cfRule>
    <cfRule type="expression" dxfId="938" priority="8" stopIfTrue="1">
      <formula>MOD(ROW(),2)&lt;&gt;0</formula>
    </cfRule>
  </conditionalFormatting>
  <conditionalFormatting sqref="B26:C31">
    <cfRule type="expression" dxfId="937" priority="9" stopIfTrue="1">
      <formula>MOD(ROW(),2)=0</formula>
    </cfRule>
    <cfRule type="expression" dxfId="936" priority="10" stopIfTrue="1">
      <formula>MOD(ROW(),2)&lt;&gt;0</formula>
    </cfRule>
  </conditionalFormatting>
  <conditionalFormatting sqref="B19">
    <cfRule type="expression" dxfId="935" priority="1" stopIfTrue="1">
      <formula>MOD(ROW(),2)=0</formula>
    </cfRule>
    <cfRule type="expression" dxfId="934" priority="2" stopIfTrue="1">
      <formula>MOD(ROW(),2)&lt;&gt;0</formula>
    </cfRule>
  </conditionalFormatting>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3052E-26BD-4786-BFF1-7391A1B05791}">
  <sheetPr codeName="Sheet112"/>
  <dimension ref="A1:C31"/>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x-221</v>
      </c>
    </row>
    <row r="6" spans="1:3" x14ac:dyDescent="0.2">
      <c r="A6" s="40" t="s">
        <v>470</v>
      </c>
      <c r="B6" s="47" t="s">
        <v>471</v>
      </c>
      <c r="C6" s="50"/>
    </row>
    <row r="7" spans="1:3" x14ac:dyDescent="0.2">
      <c r="A7" s="40" t="s">
        <v>472</v>
      </c>
      <c r="B7" s="47" t="s">
        <v>31</v>
      </c>
      <c r="C7" s="50"/>
    </row>
    <row r="8" spans="1:3" x14ac:dyDescent="0.2">
      <c r="A8" s="40" t="s">
        <v>144</v>
      </c>
      <c r="B8" s="47">
        <v>2015</v>
      </c>
      <c r="C8" s="50"/>
    </row>
    <row r="9" spans="1:3" x14ac:dyDescent="0.2">
      <c r="A9" s="40" t="s">
        <v>145</v>
      </c>
      <c r="B9" s="47" t="s">
        <v>157</v>
      </c>
      <c r="C9" s="50"/>
    </row>
    <row r="10" spans="1:3" ht="25.5" x14ac:dyDescent="0.2">
      <c r="A10" s="40" t="s">
        <v>6</v>
      </c>
      <c r="B10" s="47" t="s">
        <v>177</v>
      </c>
      <c r="C10" s="50"/>
    </row>
    <row r="11" spans="1:3" x14ac:dyDescent="0.2">
      <c r="A11" s="40" t="s">
        <v>146</v>
      </c>
      <c r="B11" s="47" t="s">
        <v>169</v>
      </c>
      <c r="C11" s="50"/>
    </row>
    <row r="12" spans="1:3" x14ac:dyDescent="0.2">
      <c r="A12" s="40" t="s">
        <v>147</v>
      </c>
      <c r="B12" s="47" t="s">
        <v>160</v>
      </c>
      <c r="C12" s="50"/>
    </row>
    <row r="13" spans="1:3" x14ac:dyDescent="0.2">
      <c r="A13" s="40" t="s">
        <v>473</v>
      </c>
      <c r="B13" s="47">
        <v>0</v>
      </c>
      <c r="C13" s="50"/>
    </row>
    <row r="14" spans="1:3" x14ac:dyDescent="0.2">
      <c r="A14" s="40" t="s">
        <v>149</v>
      </c>
      <c r="B14" s="47">
        <v>221</v>
      </c>
      <c r="C14" s="50"/>
    </row>
    <row r="15" spans="1:3" x14ac:dyDescent="0.2">
      <c r="A15" s="40" t="s">
        <v>474</v>
      </c>
      <c r="B15" s="47">
        <v>221</v>
      </c>
      <c r="C15" s="50"/>
    </row>
    <row r="16" spans="1:3" x14ac:dyDescent="0.2">
      <c r="A16" s="40" t="s">
        <v>151</v>
      </c>
      <c r="B16" s="47" t="s">
        <v>222</v>
      </c>
      <c r="C16" s="50"/>
    </row>
    <row r="17" spans="1:3" x14ac:dyDescent="0.2">
      <c r="A17" s="41" t="s">
        <v>475</v>
      </c>
      <c r="B17" s="47"/>
      <c r="C17" s="50"/>
    </row>
    <row r="18" spans="1:3" x14ac:dyDescent="0.2">
      <c r="A18" s="40" t="s">
        <v>153</v>
      </c>
      <c r="B18" s="49">
        <v>46163</v>
      </c>
      <c r="C18" s="51"/>
    </row>
    <row r="19" spans="1:3" x14ac:dyDescent="0.2">
      <c r="A19" s="40" t="s">
        <v>154</v>
      </c>
      <c r="B19" s="49">
        <v>46161</v>
      </c>
      <c r="C19" s="51"/>
    </row>
    <row r="20" spans="1:3" x14ac:dyDescent="0.2">
      <c r="A20" s="40" t="s">
        <v>155</v>
      </c>
      <c r="B20" s="47" t="s">
        <v>163</v>
      </c>
      <c r="C20" s="50"/>
    </row>
    <row r="21" spans="1:3" x14ac:dyDescent="0.2">
      <c r="A21" s="40" t="s">
        <v>476</v>
      </c>
      <c r="B21" s="47" t="s">
        <v>80</v>
      </c>
      <c r="C21" s="50"/>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478</v>
      </c>
      <c r="C26" s="62" t="s">
        <v>479</v>
      </c>
    </row>
    <row r="27" spans="1:3" x14ac:dyDescent="0.2">
      <c r="A27" s="42">
        <v>60</v>
      </c>
      <c r="B27" s="43">
        <v>20.420000000000002</v>
      </c>
      <c r="C27" s="43">
        <v>3.2</v>
      </c>
    </row>
    <row r="28" spans="1:3" x14ac:dyDescent="0.2">
      <c r="A28" s="42">
        <v>61</v>
      </c>
      <c r="B28" s="43">
        <v>19.86</v>
      </c>
      <c r="C28" s="43">
        <v>3.22</v>
      </c>
    </row>
    <row r="29" spans="1:3" x14ac:dyDescent="0.2">
      <c r="A29" s="42">
        <v>62</v>
      </c>
      <c r="B29" s="43">
        <v>19.29</v>
      </c>
      <c r="C29" s="43">
        <v>3.24</v>
      </c>
    </row>
    <row r="30" spans="1:3" x14ac:dyDescent="0.2">
      <c r="A30" s="42">
        <v>63</v>
      </c>
      <c r="B30" s="43">
        <v>18.72</v>
      </c>
      <c r="C30" s="43">
        <v>3.26</v>
      </c>
    </row>
    <row r="31" spans="1:3" x14ac:dyDescent="0.2">
      <c r="A31" s="42">
        <v>64</v>
      </c>
      <c r="B31" s="43">
        <v>18.14</v>
      </c>
      <c r="C31" s="43">
        <v>3.16</v>
      </c>
    </row>
  </sheetData>
  <sheetProtection algorithmName="SHA-512" hashValue="tO+/V5WQgTstuc9YgfrERx5+ytf9z9v5YVp0k31hXsZEXlR19zRQZS0tV5syQW8GuQ0eNIS067uKYR4o98qs4A==" saltValue="lf6EhklmpK4fIeaNnJng0A==" spinCount="100000" sheet="1" objects="1" scenarios="1"/>
  <conditionalFormatting sqref="A6:A21">
    <cfRule type="expression" dxfId="931" priority="3" stopIfTrue="1">
      <formula>MOD(ROW(),2)=0</formula>
    </cfRule>
    <cfRule type="expression" dxfId="930" priority="4" stopIfTrue="1">
      <formula>MOD(ROW(),2)&lt;&gt;0</formula>
    </cfRule>
  </conditionalFormatting>
  <conditionalFormatting sqref="B6:C18 B20:C21 C19">
    <cfRule type="expression" dxfId="929" priority="5" stopIfTrue="1">
      <formula>MOD(ROW(),2)=0</formula>
    </cfRule>
    <cfRule type="expression" dxfId="928" priority="6" stopIfTrue="1">
      <formula>MOD(ROW(),2)&lt;&gt;0</formula>
    </cfRule>
  </conditionalFormatting>
  <conditionalFormatting sqref="A26:A31">
    <cfRule type="expression" dxfId="927" priority="7" stopIfTrue="1">
      <formula>MOD(ROW(),2)=0</formula>
    </cfRule>
    <cfRule type="expression" dxfId="926" priority="8" stopIfTrue="1">
      <formula>MOD(ROW(),2)&lt;&gt;0</formula>
    </cfRule>
  </conditionalFormatting>
  <conditionalFormatting sqref="B26:C31">
    <cfRule type="expression" dxfId="925" priority="9" stopIfTrue="1">
      <formula>MOD(ROW(),2)=0</formula>
    </cfRule>
    <cfRule type="expression" dxfId="924" priority="10" stopIfTrue="1">
      <formula>MOD(ROW(),2)&lt;&gt;0</formula>
    </cfRule>
  </conditionalFormatting>
  <conditionalFormatting sqref="B19">
    <cfRule type="expression" dxfId="923" priority="1" stopIfTrue="1">
      <formula>MOD(ROW(),2)=0</formula>
    </cfRule>
    <cfRule type="expression" dxfId="922" priority="2" stopIfTrue="1">
      <formula>MOD(ROW(),2)&lt;&gt;0</formula>
    </cfRule>
  </conditionalFormatting>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42CD8-7A43-4E72-8244-BD9B20D9C48A}">
  <sheetPr codeName="Sheet113"/>
  <dimension ref="A1:C76"/>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TV In (non-club) - x-226</v>
      </c>
    </row>
    <row r="6" spans="1:3" x14ac:dyDescent="0.2">
      <c r="A6" s="40" t="s">
        <v>470</v>
      </c>
      <c r="B6" s="47" t="s">
        <v>471</v>
      </c>
      <c r="C6" s="47"/>
    </row>
    <row r="7" spans="1:3" x14ac:dyDescent="0.2">
      <c r="A7" s="40" t="s">
        <v>472</v>
      </c>
      <c r="B7" s="47" t="s">
        <v>31</v>
      </c>
      <c r="C7" s="47"/>
    </row>
    <row r="8" spans="1:3" x14ac:dyDescent="0.2">
      <c r="A8" s="40" t="s">
        <v>144</v>
      </c>
      <c r="B8" s="47">
        <v>2015</v>
      </c>
      <c r="C8" s="47"/>
    </row>
    <row r="9" spans="1:3" x14ac:dyDescent="0.2">
      <c r="A9" s="40" t="s">
        <v>145</v>
      </c>
      <c r="B9" s="47" t="s">
        <v>223</v>
      </c>
      <c r="C9" s="47"/>
    </row>
    <row r="10" spans="1:3" x14ac:dyDescent="0.2">
      <c r="A10" s="40" t="s">
        <v>6</v>
      </c>
      <c r="B10" s="47" t="s">
        <v>224</v>
      </c>
      <c r="C10" s="47"/>
    </row>
    <row r="11" spans="1:3" x14ac:dyDescent="0.2">
      <c r="A11" s="40" t="s">
        <v>146</v>
      </c>
      <c r="B11" s="47" t="s">
        <v>159</v>
      </c>
      <c r="C11" s="47"/>
    </row>
    <row r="12" spans="1:3" x14ac:dyDescent="0.2">
      <c r="A12" s="40" t="s">
        <v>147</v>
      </c>
      <c r="B12" s="47" t="s">
        <v>160</v>
      </c>
      <c r="C12" s="47"/>
    </row>
    <row r="13" spans="1:3" x14ac:dyDescent="0.2">
      <c r="A13" s="40" t="s">
        <v>473</v>
      </c>
      <c r="B13" s="47">
        <v>0</v>
      </c>
      <c r="C13" s="47"/>
    </row>
    <row r="14" spans="1:3" x14ac:dyDescent="0.2">
      <c r="A14" s="40" t="s">
        <v>149</v>
      </c>
      <c r="B14" s="47">
        <v>226</v>
      </c>
      <c r="C14" s="47"/>
    </row>
    <row r="15" spans="1:3" x14ac:dyDescent="0.2">
      <c r="A15" s="40" t="s">
        <v>474</v>
      </c>
      <c r="B15" s="47">
        <v>226</v>
      </c>
      <c r="C15" s="47"/>
    </row>
    <row r="16" spans="1:3" x14ac:dyDescent="0.2">
      <c r="A16" s="40" t="s">
        <v>151</v>
      </c>
      <c r="B16" s="47" t="s">
        <v>226</v>
      </c>
      <c r="C16" s="47"/>
    </row>
    <row r="17" spans="1:3" x14ac:dyDescent="0.2">
      <c r="A17" s="41" t="s">
        <v>475</v>
      </c>
      <c r="B17" s="47"/>
      <c r="C17" s="47"/>
    </row>
    <row r="18" spans="1:3" x14ac:dyDescent="0.2">
      <c r="A18" s="40" t="s">
        <v>153</v>
      </c>
      <c r="B18" s="49">
        <v>46210</v>
      </c>
      <c r="C18" s="48"/>
    </row>
    <row r="19" spans="1:3" x14ac:dyDescent="0.2">
      <c r="A19" s="40" t="s">
        <v>154</v>
      </c>
      <c r="B19" s="49"/>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480</v>
      </c>
      <c r="C26" s="62" t="s">
        <v>482</v>
      </c>
    </row>
    <row r="27" spans="1:3" x14ac:dyDescent="0.2">
      <c r="A27" s="42">
        <v>18</v>
      </c>
      <c r="B27" s="43">
        <v>16.64</v>
      </c>
      <c r="C27" s="43">
        <v>2.36</v>
      </c>
    </row>
    <row r="28" spans="1:3" x14ac:dyDescent="0.2">
      <c r="A28" s="42">
        <v>19</v>
      </c>
      <c r="B28" s="43">
        <v>16.739999999999998</v>
      </c>
      <c r="C28" s="43">
        <v>2.46</v>
      </c>
    </row>
    <row r="29" spans="1:3" x14ac:dyDescent="0.2">
      <c r="A29" s="42">
        <v>20</v>
      </c>
      <c r="B29" s="43">
        <v>16.84</v>
      </c>
      <c r="C29" s="43">
        <v>2.64</v>
      </c>
    </row>
    <row r="30" spans="1:3" x14ac:dyDescent="0.2">
      <c r="A30" s="42">
        <v>21</v>
      </c>
      <c r="B30" s="43">
        <v>16.95</v>
      </c>
      <c r="C30" s="43">
        <v>2.78</v>
      </c>
    </row>
    <row r="31" spans="1:3" x14ac:dyDescent="0.2">
      <c r="A31" s="42">
        <v>22</v>
      </c>
      <c r="B31" s="43">
        <v>17.05</v>
      </c>
      <c r="C31" s="43">
        <v>2.8</v>
      </c>
    </row>
    <row r="32" spans="1:3" x14ac:dyDescent="0.2">
      <c r="A32" s="42">
        <v>23</v>
      </c>
      <c r="B32" s="43">
        <v>17.149999999999999</v>
      </c>
      <c r="C32" s="43">
        <v>2.82</v>
      </c>
    </row>
    <row r="33" spans="1:3" x14ac:dyDescent="0.2">
      <c r="A33" s="42">
        <v>24</v>
      </c>
      <c r="B33" s="43">
        <v>17.25</v>
      </c>
      <c r="C33" s="43">
        <v>2.84</v>
      </c>
    </row>
    <row r="34" spans="1:3" x14ac:dyDescent="0.2">
      <c r="A34" s="42">
        <v>25</v>
      </c>
      <c r="B34" s="43">
        <v>17.350000000000001</v>
      </c>
      <c r="C34" s="43">
        <v>2.86</v>
      </c>
    </row>
    <row r="35" spans="1:3" x14ac:dyDescent="0.2">
      <c r="A35" s="42">
        <v>26</v>
      </c>
      <c r="B35" s="43">
        <v>17.46</v>
      </c>
      <c r="C35" s="43">
        <v>2.88</v>
      </c>
    </row>
    <row r="36" spans="1:3" x14ac:dyDescent="0.2">
      <c r="A36" s="42">
        <v>27</v>
      </c>
      <c r="B36" s="43">
        <v>17.559999999999999</v>
      </c>
      <c r="C36" s="43">
        <v>2.9</v>
      </c>
    </row>
    <row r="37" spans="1:3" x14ac:dyDescent="0.2">
      <c r="A37" s="42">
        <v>28</v>
      </c>
      <c r="B37" s="43">
        <v>17.66</v>
      </c>
      <c r="C37" s="43">
        <v>2.92</v>
      </c>
    </row>
    <row r="38" spans="1:3" x14ac:dyDescent="0.2">
      <c r="A38" s="42">
        <v>29</v>
      </c>
      <c r="B38" s="43">
        <v>17.760000000000002</v>
      </c>
      <c r="C38" s="43">
        <v>2.94</v>
      </c>
    </row>
    <row r="39" spans="1:3" x14ac:dyDescent="0.2">
      <c r="A39" s="42">
        <v>30</v>
      </c>
      <c r="B39" s="43">
        <v>17.86</v>
      </c>
      <c r="C39" s="43">
        <v>2.96</v>
      </c>
    </row>
    <row r="40" spans="1:3" x14ac:dyDescent="0.2">
      <c r="A40" s="42">
        <v>31</v>
      </c>
      <c r="B40" s="43">
        <v>17.96</v>
      </c>
      <c r="C40" s="43">
        <v>2.98</v>
      </c>
    </row>
    <row r="41" spans="1:3" x14ac:dyDescent="0.2">
      <c r="A41" s="42">
        <v>32</v>
      </c>
      <c r="B41" s="43">
        <v>18.059999999999999</v>
      </c>
      <c r="C41" s="43">
        <v>3.01</v>
      </c>
    </row>
    <row r="42" spans="1:3" x14ac:dyDescent="0.2">
      <c r="A42" s="42">
        <v>33</v>
      </c>
      <c r="B42" s="43">
        <v>18.149999999999999</v>
      </c>
      <c r="C42" s="43">
        <v>3.03</v>
      </c>
    </row>
    <row r="43" spans="1:3" x14ac:dyDescent="0.2">
      <c r="A43" s="42">
        <v>34</v>
      </c>
      <c r="B43" s="43">
        <v>18.25</v>
      </c>
      <c r="C43" s="43">
        <v>3.05</v>
      </c>
    </row>
    <row r="44" spans="1:3" x14ac:dyDescent="0.2">
      <c r="A44" s="42">
        <v>35</v>
      </c>
      <c r="B44" s="43">
        <v>18.34</v>
      </c>
      <c r="C44" s="43">
        <v>3.06</v>
      </c>
    </row>
    <row r="45" spans="1:3" x14ac:dyDescent="0.2">
      <c r="A45" s="42">
        <v>36</v>
      </c>
      <c r="B45" s="43">
        <v>18.440000000000001</v>
      </c>
      <c r="C45" s="43">
        <v>3.08</v>
      </c>
    </row>
    <row r="46" spans="1:3" x14ac:dyDescent="0.2">
      <c r="A46" s="42">
        <v>37</v>
      </c>
      <c r="B46" s="43">
        <v>18.53</v>
      </c>
      <c r="C46" s="43">
        <v>3.1</v>
      </c>
    </row>
    <row r="47" spans="1:3" x14ac:dyDescent="0.2">
      <c r="A47" s="42">
        <v>38</v>
      </c>
      <c r="B47" s="43">
        <v>18.62</v>
      </c>
      <c r="C47" s="43">
        <v>3.12</v>
      </c>
    </row>
    <row r="48" spans="1:3" x14ac:dyDescent="0.2">
      <c r="A48" s="42">
        <v>39</v>
      </c>
      <c r="B48" s="43">
        <v>18.71</v>
      </c>
      <c r="C48" s="43">
        <v>3.14</v>
      </c>
    </row>
    <row r="49" spans="1:3" x14ac:dyDescent="0.2">
      <c r="A49" s="42">
        <v>40</v>
      </c>
      <c r="B49" s="43">
        <v>18.8</v>
      </c>
      <c r="C49" s="43">
        <v>3.16</v>
      </c>
    </row>
    <row r="50" spans="1:3" x14ac:dyDescent="0.2">
      <c r="A50" s="42">
        <v>41</v>
      </c>
      <c r="B50" s="43">
        <v>18.89</v>
      </c>
      <c r="C50" s="43">
        <v>3.18</v>
      </c>
    </row>
    <row r="51" spans="1:3" x14ac:dyDescent="0.2">
      <c r="A51" s="42">
        <v>42</v>
      </c>
      <c r="B51" s="43">
        <v>18.98</v>
      </c>
      <c r="C51" s="43">
        <v>3.19</v>
      </c>
    </row>
    <row r="52" spans="1:3" x14ac:dyDescent="0.2">
      <c r="A52" s="42">
        <v>43</v>
      </c>
      <c r="B52" s="43">
        <v>19.05</v>
      </c>
      <c r="C52" s="43">
        <v>3.21</v>
      </c>
    </row>
    <row r="53" spans="1:3" x14ac:dyDescent="0.2">
      <c r="A53" s="42">
        <v>44</v>
      </c>
      <c r="B53" s="43">
        <v>19.13</v>
      </c>
      <c r="C53" s="43">
        <v>3.22</v>
      </c>
    </row>
    <row r="54" spans="1:3" x14ac:dyDescent="0.2">
      <c r="A54" s="42">
        <v>45</v>
      </c>
      <c r="B54" s="43">
        <v>19.2</v>
      </c>
      <c r="C54" s="43">
        <v>3.24</v>
      </c>
    </row>
    <row r="55" spans="1:3" x14ac:dyDescent="0.2">
      <c r="A55" s="42">
        <v>46</v>
      </c>
      <c r="B55" s="43">
        <v>19.27</v>
      </c>
      <c r="C55" s="43">
        <v>3.25</v>
      </c>
    </row>
    <row r="56" spans="1:3" x14ac:dyDescent="0.2">
      <c r="A56" s="42">
        <v>47</v>
      </c>
      <c r="B56" s="43">
        <v>19.34</v>
      </c>
      <c r="C56" s="43">
        <v>3.26</v>
      </c>
    </row>
    <row r="57" spans="1:3" x14ac:dyDescent="0.2">
      <c r="A57" s="42">
        <v>48</v>
      </c>
      <c r="B57" s="43">
        <v>19.41</v>
      </c>
      <c r="C57" s="43">
        <v>3.27</v>
      </c>
    </row>
    <row r="58" spans="1:3" x14ac:dyDescent="0.2">
      <c r="A58" s="42">
        <v>49</v>
      </c>
      <c r="B58" s="43">
        <v>19.48</v>
      </c>
      <c r="C58" s="43">
        <v>3.28</v>
      </c>
    </row>
    <row r="59" spans="1:3" x14ac:dyDescent="0.2">
      <c r="A59" s="42">
        <v>50</v>
      </c>
      <c r="B59" s="43">
        <v>19.55</v>
      </c>
      <c r="C59" s="43">
        <v>3.29</v>
      </c>
    </row>
    <row r="60" spans="1:3" x14ac:dyDescent="0.2">
      <c r="A60" s="42">
        <v>51</v>
      </c>
      <c r="B60" s="43">
        <v>19.63</v>
      </c>
      <c r="C60" s="43">
        <v>3.29</v>
      </c>
    </row>
    <row r="61" spans="1:3" x14ac:dyDescent="0.2">
      <c r="A61" s="42">
        <v>52</v>
      </c>
      <c r="B61" s="43">
        <v>19.71</v>
      </c>
      <c r="C61" s="43">
        <v>3.29</v>
      </c>
    </row>
    <row r="62" spans="1:3" x14ac:dyDescent="0.2">
      <c r="A62" s="42">
        <v>53</v>
      </c>
      <c r="B62" s="43">
        <v>19.8</v>
      </c>
      <c r="C62" s="43">
        <v>3.29</v>
      </c>
    </row>
    <row r="63" spans="1:3" x14ac:dyDescent="0.2">
      <c r="A63" s="42">
        <v>54</v>
      </c>
      <c r="B63" s="43">
        <v>19.899999999999999</v>
      </c>
      <c r="C63" s="43">
        <v>3.29</v>
      </c>
    </row>
    <row r="64" spans="1:3" x14ac:dyDescent="0.2">
      <c r="A64" s="42">
        <v>55</v>
      </c>
      <c r="B64" s="43">
        <v>20.010000000000002</v>
      </c>
      <c r="C64" s="43">
        <v>3.28</v>
      </c>
    </row>
    <row r="65" spans="1:3" x14ac:dyDescent="0.2">
      <c r="A65" s="42">
        <v>56</v>
      </c>
      <c r="B65" s="43">
        <v>20.13</v>
      </c>
      <c r="C65" s="43">
        <v>3.27</v>
      </c>
    </row>
    <row r="66" spans="1:3" x14ac:dyDescent="0.2">
      <c r="A66" s="42">
        <v>57</v>
      </c>
      <c r="B66" s="43">
        <v>20.27</v>
      </c>
      <c r="C66" s="43">
        <v>3.25</v>
      </c>
    </row>
    <row r="67" spans="1:3" x14ac:dyDescent="0.2">
      <c r="A67" s="42">
        <v>58</v>
      </c>
      <c r="B67" s="43">
        <v>20.43</v>
      </c>
      <c r="C67" s="43">
        <v>3.24</v>
      </c>
    </row>
    <row r="68" spans="1:3" x14ac:dyDescent="0.2">
      <c r="A68" s="42">
        <v>59</v>
      </c>
      <c r="B68" s="43">
        <v>20.61</v>
      </c>
      <c r="C68" s="43">
        <v>3.21</v>
      </c>
    </row>
    <row r="69" spans="1:3" x14ac:dyDescent="0.2">
      <c r="A69" s="42">
        <v>60</v>
      </c>
      <c r="B69" s="43">
        <v>20.420000000000002</v>
      </c>
      <c r="C69" s="43">
        <v>3.21</v>
      </c>
    </row>
    <row r="70" spans="1:3" x14ac:dyDescent="0.2">
      <c r="A70" s="42">
        <v>61</v>
      </c>
      <c r="B70" s="43">
        <v>19.86</v>
      </c>
      <c r="C70" s="43">
        <v>3.24</v>
      </c>
    </row>
    <row r="71" spans="1:3" x14ac:dyDescent="0.2">
      <c r="A71" s="42">
        <v>62</v>
      </c>
      <c r="B71" s="43">
        <v>19.29</v>
      </c>
      <c r="C71" s="43">
        <v>3.26</v>
      </c>
    </row>
    <row r="72" spans="1:3" x14ac:dyDescent="0.2">
      <c r="A72" s="42">
        <v>63</v>
      </c>
      <c r="B72" s="43">
        <v>18.72</v>
      </c>
      <c r="C72" s="43">
        <v>3.28</v>
      </c>
    </row>
    <row r="73" spans="1:3" x14ac:dyDescent="0.2">
      <c r="A73" s="42">
        <v>64</v>
      </c>
      <c r="B73" s="43">
        <v>18.14</v>
      </c>
      <c r="C73" s="43">
        <v>3.29</v>
      </c>
    </row>
    <row r="74" spans="1:3" x14ac:dyDescent="0.2">
      <c r="A74" s="42">
        <v>65</v>
      </c>
      <c r="B74" s="43">
        <v>17.55</v>
      </c>
      <c r="C74" s="43">
        <v>3.31</v>
      </c>
    </row>
    <row r="75" spans="1:3" x14ac:dyDescent="0.2">
      <c r="A75" s="42">
        <v>66</v>
      </c>
      <c r="B75" s="43">
        <v>16.96</v>
      </c>
      <c r="C75" s="43">
        <v>3.32</v>
      </c>
    </row>
    <row r="76" spans="1:3" x14ac:dyDescent="0.2">
      <c r="A76" s="42">
        <v>67</v>
      </c>
      <c r="B76" s="43">
        <v>16.36</v>
      </c>
      <c r="C76" s="43">
        <v>3.33</v>
      </c>
    </row>
  </sheetData>
  <sheetProtection algorithmName="SHA-512" hashValue="Zv2PWu3yiWB+rCu5ICbOZVIWiL5N8FUDwpqxOuwaeFvOaDZ5TgiupLy4IabUkaE1JJKm0YibIe3/ogKhVvxi6A==" saltValue="WRj1q4Bw27RtX7cJirbqgA==" spinCount="100000" sheet="1" objects="1" scenarios="1"/>
  <conditionalFormatting sqref="A6:A21">
    <cfRule type="expression" dxfId="919" priority="1" stopIfTrue="1">
      <formula>MOD(ROW(),2)=0</formula>
    </cfRule>
    <cfRule type="expression" dxfId="918" priority="2" stopIfTrue="1">
      <formula>MOD(ROW(),2)&lt;&gt;0</formula>
    </cfRule>
  </conditionalFormatting>
  <conditionalFormatting sqref="B6:C21">
    <cfRule type="expression" dxfId="917" priority="3" stopIfTrue="1">
      <formula>MOD(ROW(),2)=0</formula>
    </cfRule>
    <cfRule type="expression" dxfId="916" priority="4" stopIfTrue="1">
      <formula>MOD(ROW(),2)&lt;&gt;0</formula>
    </cfRule>
  </conditionalFormatting>
  <conditionalFormatting sqref="A26:A76">
    <cfRule type="expression" dxfId="915" priority="5" stopIfTrue="1">
      <formula>MOD(ROW(),2)=0</formula>
    </cfRule>
    <cfRule type="expression" dxfId="914" priority="6" stopIfTrue="1">
      <formula>MOD(ROW(),2)&lt;&gt;0</formula>
    </cfRule>
  </conditionalFormatting>
  <conditionalFormatting sqref="B26:C76">
    <cfRule type="expression" dxfId="913" priority="7" stopIfTrue="1">
      <formula>MOD(ROW(),2)=0</formula>
    </cfRule>
    <cfRule type="expression" dxfId="912" priority="8" stopIfTrue="1">
      <formula>MOD(ROW(),2)&lt;&gt;0</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103C2-F7B2-4261-915A-1147CD17758E}">
  <sheetPr codeName="Sheet7">
    <tabColor theme="4" tint="0.59999389629810485"/>
  </sheetPr>
  <dimension ref="A1:C82"/>
  <sheetViews>
    <sheetView showGridLines="0" workbookViewId="0">
      <selection activeCell="A6" sqref="A6"/>
    </sheetView>
  </sheetViews>
  <sheetFormatPr defaultColWidth="9.140625" defaultRowHeight="12.75" x14ac:dyDescent="0.2"/>
  <cols>
    <col min="1" max="1" width="60.5703125" style="38" customWidth="1"/>
    <col min="2" max="2" width="2.5703125" style="38" customWidth="1"/>
    <col min="3" max="3" width="60.5703125" style="38" customWidth="1"/>
    <col min="4" max="16384" width="9.140625" style="38"/>
  </cols>
  <sheetData>
    <row r="1" spans="1:3" s="21" customFormat="1" ht="20.25" x14ac:dyDescent="0.3">
      <c r="A1" s="20" t="s">
        <v>0</v>
      </c>
    </row>
    <row r="2" spans="1:3" s="21" customFormat="1" ht="15.75" x14ac:dyDescent="0.25">
      <c r="A2" s="25" t="s">
        <v>1</v>
      </c>
      <c r="B2" s="22" t="str">
        <f>wb_title</f>
        <v>Police_NI - Consolidated Factor Spreadsheet</v>
      </c>
    </row>
    <row r="3" spans="1:3" s="21" customFormat="1" ht="15.75" x14ac:dyDescent="0.25">
      <c r="A3" s="25" t="s">
        <v>2</v>
      </c>
      <c r="B3" s="22" t="s">
        <v>34</v>
      </c>
    </row>
    <row r="6" spans="1:3" x14ac:dyDescent="0.2">
      <c r="A6" s="39" t="s">
        <v>34</v>
      </c>
    </row>
    <row r="8" spans="1:3" x14ac:dyDescent="0.2">
      <c r="A8" s="38" t="str">
        <f>"This sheet is intended to assist " &amp; client_abbr &amp; " in understanding which factors have changed and when."</f>
        <v>This sheet is intended to assist Department of Justice (NI) in understanding which factors have changed and when.</v>
      </c>
    </row>
    <row r="9" spans="1:3" x14ac:dyDescent="0.2">
      <c r="A9" s="38" t="s">
        <v>35</v>
      </c>
    </row>
    <row r="11" spans="1:3" x14ac:dyDescent="0.2">
      <c r="A11" s="52" t="s">
        <v>36</v>
      </c>
      <c r="B11" s="52"/>
      <c r="C11" s="52" t="s">
        <v>37</v>
      </c>
    </row>
    <row r="12" spans="1:3" x14ac:dyDescent="0.2">
      <c r="A12" s="53" t="s">
        <v>38</v>
      </c>
      <c r="B12" s="54"/>
      <c r="C12" s="55" t="s">
        <v>39</v>
      </c>
    </row>
    <row r="13" spans="1:3" x14ac:dyDescent="0.2">
      <c r="A13" s="53" t="s">
        <v>40</v>
      </c>
      <c r="B13" s="54"/>
      <c r="C13" s="55" t="s">
        <v>41</v>
      </c>
    </row>
    <row r="14" spans="1:3" ht="25.5" x14ac:dyDescent="0.2">
      <c r="A14" s="53" t="s">
        <v>42</v>
      </c>
      <c r="B14" s="54"/>
      <c r="C14" s="56">
        <v>201</v>
      </c>
    </row>
    <row r="15" spans="1:3" x14ac:dyDescent="0.2">
      <c r="A15" s="53" t="s">
        <v>43</v>
      </c>
      <c r="B15" s="54"/>
      <c r="C15" s="55" t="s">
        <v>44</v>
      </c>
    </row>
    <row r="16" spans="1:3" ht="25.5" x14ac:dyDescent="0.2">
      <c r="A16" s="53" t="s">
        <v>45</v>
      </c>
      <c r="B16" s="54"/>
      <c r="C16" s="55" t="s">
        <v>46</v>
      </c>
    </row>
    <row r="17" spans="1:3" x14ac:dyDescent="0.2">
      <c r="A17" s="53" t="s">
        <v>47</v>
      </c>
      <c r="B17" s="57"/>
      <c r="C17" s="58"/>
    </row>
    <row r="18" spans="1:3" x14ac:dyDescent="0.2">
      <c r="A18" s="102"/>
      <c r="B18" s="107"/>
      <c r="C18" s="107"/>
    </row>
    <row r="19" spans="1:3" x14ac:dyDescent="0.2">
      <c r="A19" s="83" t="s">
        <v>48</v>
      </c>
      <c r="B19" s="106"/>
      <c r="C19" s="106"/>
    </row>
    <row r="20" spans="1:3" x14ac:dyDescent="0.2">
      <c r="A20" s="85" t="s">
        <v>38</v>
      </c>
      <c r="B20" s="108"/>
      <c r="C20" s="108"/>
    </row>
    <row r="21" spans="1:3" ht="25.5" x14ac:dyDescent="0.2">
      <c r="A21" s="87" t="s">
        <v>49</v>
      </c>
      <c r="B21" s="84"/>
      <c r="C21" s="88" t="s">
        <v>50</v>
      </c>
    </row>
    <row r="22" spans="1:3" x14ac:dyDescent="0.2">
      <c r="A22" s="85" t="s">
        <v>51</v>
      </c>
      <c r="B22" s="86"/>
      <c r="C22" s="89" t="s">
        <v>52</v>
      </c>
    </row>
    <row r="23" spans="1:3" x14ac:dyDescent="0.2">
      <c r="A23" s="87" t="s">
        <v>45</v>
      </c>
      <c r="B23" s="106"/>
      <c r="C23" s="106"/>
    </row>
    <row r="24" spans="1:3" x14ac:dyDescent="0.2">
      <c r="A24" s="85" t="s">
        <v>53</v>
      </c>
      <c r="B24" s="86"/>
      <c r="C24" s="90">
        <v>45070</v>
      </c>
    </row>
    <row r="25" spans="1:3" x14ac:dyDescent="0.2">
      <c r="A25" s="102"/>
      <c r="B25" s="107"/>
      <c r="C25" s="107"/>
    </row>
    <row r="26" spans="1:3" x14ac:dyDescent="0.2">
      <c r="A26" s="91" t="s">
        <v>54</v>
      </c>
      <c r="B26" s="108"/>
      <c r="C26" s="108"/>
    </row>
    <row r="27" spans="1:3" x14ac:dyDescent="0.2">
      <c r="A27" s="87" t="s">
        <v>38</v>
      </c>
      <c r="B27" s="106"/>
      <c r="C27" s="106"/>
    </row>
    <row r="28" spans="1:3" x14ac:dyDescent="0.2">
      <c r="A28" s="109" t="s">
        <v>49</v>
      </c>
      <c r="B28" s="108"/>
      <c r="C28" s="89" t="s">
        <v>55</v>
      </c>
    </row>
    <row r="29" spans="1:3" x14ac:dyDescent="0.2">
      <c r="A29" s="109"/>
      <c r="B29" s="108"/>
      <c r="C29" s="89" t="s">
        <v>56</v>
      </c>
    </row>
    <row r="30" spans="1:3" x14ac:dyDescent="0.2">
      <c r="A30" s="87" t="s">
        <v>51</v>
      </c>
      <c r="B30" s="84"/>
      <c r="C30" s="88" t="s">
        <v>57</v>
      </c>
    </row>
    <row r="31" spans="1:3" x14ac:dyDescent="0.2">
      <c r="A31" s="85" t="s">
        <v>45</v>
      </c>
      <c r="B31" s="108"/>
      <c r="C31" s="108"/>
    </row>
    <row r="32" spans="1:3" x14ac:dyDescent="0.2">
      <c r="A32" s="87" t="s">
        <v>53</v>
      </c>
      <c r="B32" s="84"/>
      <c r="C32" s="92">
        <v>45106</v>
      </c>
    </row>
    <row r="33" spans="1:3" x14ac:dyDescent="0.2">
      <c r="A33" s="102"/>
      <c r="B33" s="107"/>
      <c r="C33" s="107"/>
    </row>
    <row r="34" spans="1:3" x14ac:dyDescent="0.2">
      <c r="A34" s="83" t="s">
        <v>58</v>
      </c>
      <c r="B34" s="106"/>
      <c r="C34" s="106"/>
    </row>
    <row r="35" spans="1:3" x14ac:dyDescent="0.2">
      <c r="A35" s="85" t="s">
        <v>38</v>
      </c>
      <c r="B35" s="108"/>
      <c r="C35" s="108"/>
    </row>
    <row r="36" spans="1:3" x14ac:dyDescent="0.2">
      <c r="A36" s="110" t="s">
        <v>49</v>
      </c>
      <c r="B36" s="111"/>
      <c r="C36" s="88" t="s">
        <v>59</v>
      </c>
    </row>
    <row r="37" spans="1:3" x14ac:dyDescent="0.2">
      <c r="A37" s="110"/>
      <c r="B37" s="111"/>
      <c r="C37" s="88" t="s">
        <v>60</v>
      </c>
    </row>
    <row r="38" spans="1:3" x14ac:dyDescent="0.2">
      <c r="A38" s="110"/>
      <c r="B38" s="111"/>
      <c r="C38" s="88" t="s">
        <v>61</v>
      </c>
    </row>
    <row r="39" spans="1:3" x14ac:dyDescent="0.2">
      <c r="A39" s="85" t="s">
        <v>62</v>
      </c>
      <c r="B39" s="108"/>
      <c r="C39" s="108"/>
    </row>
    <row r="40" spans="1:3" x14ac:dyDescent="0.2">
      <c r="A40" s="87" t="s">
        <v>45</v>
      </c>
      <c r="B40" s="106"/>
      <c r="C40" s="106"/>
    </row>
    <row r="41" spans="1:3" x14ac:dyDescent="0.2">
      <c r="A41" s="85" t="s">
        <v>53</v>
      </c>
      <c r="B41" s="86"/>
      <c r="C41" s="90">
        <v>45135</v>
      </c>
    </row>
    <row r="42" spans="1:3" x14ac:dyDescent="0.2">
      <c r="A42" s="102"/>
      <c r="B42" s="107"/>
      <c r="C42" s="107"/>
    </row>
    <row r="43" spans="1:3" x14ac:dyDescent="0.2">
      <c r="A43" s="102"/>
      <c r="B43" s="107"/>
      <c r="C43" s="107"/>
    </row>
    <row r="44" spans="1:3" x14ac:dyDescent="0.2">
      <c r="A44" s="93" t="s">
        <v>63</v>
      </c>
      <c r="B44" s="105"/>
      <c r="C44" s="105"/>
    </row>
    <row r="45" spans="1:3" x14ac:dyDescent="0.2">
      <c r="A45" s="95" t="s">
        <v>38</v>
      </c>
      <c r="B45" s="104"/>
      <c r="C45" s="104"/>
    </row>
    <row r="46" spans="1:3" x14ac:dyDescent="0.2">
      <c r="A46" s="112" t="s">
        <v>49</v>
      </c>
      <c r="B46" s="113"/>
      <c r="C46" s="98" t="s">
        <v>64</v>
      </c>
    </row>
    <row r="47" spans="1:3" x14ac:dyDescent="0.2">
      <c r="A47" s="112"/>
      <c r="B47" s="113"/>
      <c r="C47" s="98" t="s">
        <v>65</v>
      </c>
    </row>
    <row r="48" spans="1:3" x14ac:dyDescent="0.2">
      <c r="A48" s="112"/>
      <c r="B48" s="113"/>
      <c r="C48" s="98" t="s">
        <v>66</v>
      </c>
    </row>
    <row r="49" spans="1:3" x14ac:dyDescent="0.2">
      <c r="A49" s="112"/>
      <c r="B49" s="113"/>
      <c r="C49" s="98" t="s">
        <v>67</v>
      </c>
    </row>
    <row r="50" spans="1:3" x14ac:dyDescent="0.2">
      <c r="A50" s="95" t="s">
        <v>62</v>
      </c>
      <c r="B50" s="104"/>
      <c r="C50" s="104"/>
    </row>
    <row r="51" spans="1:3" x14ac:dyDescent="0.2">
      <c r="A51" s="97" t="s">
        <v>45</v>
      </c>
      <c r="B51" s="105"/>
      <c r="C51" s="105"/>
    </row>
    <row r="52" spans="1:3" x14ac:dyDescent="0.2">
      <c r="A52" s="95" t="s">
        <v>53</v>
      </c>
      <c r="B52" s="96"/>
      <c r="C52" s="99">
        <v>45196</v>
      </c>
    </row>
    <row r="53" spans="1:3" x14ac:dyDescent="0.2">
      <c r="A53" s="102"/>
      <c r="B53" s="107"/>
      <c r="C53" s="107"/>
    </row>
    <row r="54" spans="1:3" x14ac:dyDescent="0.2">
      <c r="A54" s="100" t="s">
        <v>68</v>
      </c>
      <c r="B54" s="104"/>
      <c r="C54" s="104"/>
    </row>
    <row r="55" spans="1:3" x14ac:dyDescent="0.2">
      <c r="A55" s="97" t="s">
        <v>38</v>
      </c>
      <c r="B55" s="105" t="s">
        <v>69</v>
      </c>
      <c r="C55" s="105"/>
    </row>
    <row r="56" spans="1:3" x14ac:dyDescent="0.2">
      <c r="A56" s="95" t="s">
        <v>49</v>
      </c>
      <c r="B56" s="101"/>
      <c r="C56" s="101"/>
    </row>
    <row r="57" spans="1:3" x14ac:dyDescent="0.2">
      <c r="A57" s="97" t="s">
        <v>51</v>
      </c>
      <c r="B57" s="105"/>
      <c r="C57" s="105"/>
    </row>
    <row r="58" spans="1:3" x14ac:dyDescent="0.2">
      <c r="A58" s="95" t="s">
        <v>45</v>
      </c>
      <c r="B58" s="104"/>
      <c r="C58" s="104"/>
    </row>
    <row r="59" spans="1:3" ht="25.5" x14ac:dyDescent="0.2">
      <c r="A59" s="97" t="s">
        <v>70</v>
      </c>
      <c r="B59" s="94"/>
      <c r="C59" s="98" t="s">
        <v>71</v>
      </c>
    </row>
    <row r="60" spans="1:3" x14ac:dyDescent="0.2">
      <c r="A60" s="95" t="s">
        <v>53</v>
      </c>
      <c r="B60" s="96"/>
      <c r="C60" s="99">
        <v>45688</v>
      </c>
    </row>
    <row r="62" spans="1:3" x14ac:dyDescent="0.2">
      <c r="A62" s="100" t="s">
        <v>68</v>
      </c>
      <c r="B62" s="104"/>
      <c r="C62" s="104"/>
    </row>
    <row r="63" spans="1:3" x14ac:dyDescent="0.2">
      <c r="A63" s="97" t="s">
        <v>38</v>
      </c>
      <c r="B63" s="105"/>
      <c r="C63" s="105"/>
    </row>
    <row r="64" spans="1:3" x14ac:dyDescent="0.2">
      <c r="A64" s="95" t="s">
        <v>49</v>
      </c>
      <c r="B64" s="101"/>
      <c r="C64" s="101"/>
    </row>
    <row r="65" spans="1:3" x14ac:dyDescent="0.2">
      <c r="A65" s="97" t="s">
        <v>51</v>
      </c>
      <c r="B65" s="105" t="s">
        <v>72</v>
      </c>
      <c r="C65" s="105"/>
    </row>
    <row r="66" spans="1:3" x14ac:dyDescent="0.2">
      <c r="A66" s="95" t="s">
        <v>45</v>
      </c>
      <c r="B66" s="104"/>
      <c r="C66" s="104"/>
    </row>
    <row r="67" spans="1:3" x14ac:dyDescent="0.2">
      <c r="A67" s="97" t="s">
        <v>70</v>
      </c>
      <c r="B67" s="94"/>
      <c r="C67" s="98" t="s">
        <v>73</v>
      </c>
    </row>
    <row r="68" spans="1:3" x14ac:dyDescent="0.2">
      <c r="A68" s="95" t="s">
        <v>53</v>
      </c>
      <c r="B68" s="96"/>
      <c r="C68" s="99">
        <v>45709</v>
      </c>
    </row>
    <row r="70" spans="1:3" x14ac:dyDescent="0.2">
      <c r="A70" s="100" t="s">
        <v>74</v>
      </c>
      <c r="B70" s="104"/>
      <c r="C70" s="104"/>
    </row>
    <row r="71" spans="1:3" x14ac:dyDescent="0.2">
      <c r="A71" s="97" t="s">
        <v>38</v>
      </c>
      <c r="B71" s="105"/>
      <c r="C71" s="105" t="s">
        <v>75</v>
      </c>
    </row>
    <row r="72" spans="1:3" x14ac:dyDescent="0.2">
      <c r="A72" s="95" t="s">
        <v>49</v>
      </c>
      <c r="B72" s="101"/>
      <c r="C72" s="101" t="s">
        <v>76</v>
      </c>
    </row>
    <row r="73" spans="1:3" x14ac:dyDescent="0.2">
      <c r="A73" s="95" t="s">
        <v>43</v>
      </c>
      <c r="B73" s="104"/>
      <c r="C73" s="104"/>
    </row>
    <row r="74" spans="1:3" x14ac:dyDescent="0.2">
      <c r="A74" s="97" t="s">
        <v>45</v>
      </c>
      <c r="B74" s="94"/>
      <c r="C74" s="98"/>
    </row>
    <row r="75" spans="1:3" x14ac:dyDescent="0.2">
      <c r="A75" s="95" t="s">
        <v>53</v>
      </c>
      <c r="B75" s="96"/>
      <c r="C75" s="99">
        <v>46163</v>
      </c>
    </row>
    <row r="77" spans="1:3" x14ac:dyDescent="0.2">
      <c r="A77" s="59" t="s">
        <v>77</v>
      </c>
      <c r="B77" s="60"/>
      <c r="C77" s="60"/>
    </row>
    <row r="78" spans="1:3" x14ac:dyDescent="0.2">
      <c r="A78" s="60" t="s">
        <v>38</v>
      </c>
      <c r="B78" s="60"/>
      <c r="C78" s="61"/>
    </row>
    <row r="79" spans="1:3" x14ac:dyDescent="0.2">
      <c r="A79" s="60" t="s">
        <v>49</v>
      </c>
      <c r="B79" s="60"/>
      <c r="C79" s="61" t="s">
        <v>78</v>
      </c>
    </row>
    <row r="80" spans="1:3" x14ac:dyDescent="0.2">
      <c r="A80" s="60" t="s">
        <v>45</v>
      </c>
      <c r="B80" s="60"/>
      <c r="C80" s="60"/>
    </row>
    <row r="81" spans="1:3" x14ac:dyDescent="0.2">
      <c r="A81" s="60" t="s">
        <v>70</v>
      </c>
      <c r="B81" s="60"/>
      <c r="C81" s="60"/>
    </row>
    <row r="82" spans="1:3" x14ac:dyDescent="0.2">
      <c r="A82" s="60" t="s">
        <v>53</v>
      </c>
      <c r="B82" s="60"/>
      <c r="C82" s="103">
        <v>46210</v>
      </c>
    </row>
  </sheetData>
  <sheetProtection algorithmName="SHA-512" hashValue="YuPAsPcRfoNKSCrPUy3XJRX7nKPmSpqiP6xqyAxvhRLVLTqsPMF0b7x05oLuAj1Ig2FVcsZFz7gTsn9A28yvkw==" saltValue="5V0aX/31XkiOEQwV6YfmkA==" spinCount="100000" sheet="1" objects="1" scenarios="1"/>
  <mergeCells count="37">
    <mergeCell ref="B53:C53"/>
    <mergeCell ref="B54:C54"/>
    <mergeCell ref="B55:C55"/>
    <mergeCell ref="B57:C57"/>
    <mergeCell ref="B58:C58"/>
    <mergeCell ref="A28:A29"/>
    <mergeCell ref="B28:B29"/>
    <mergeCell ref="B31:C31"/>
    <mergeCell ref="B33:C33"/>
    <mergeCell ref="B50:C50"/>
    <mergeCell ref="B35:C35"/>
    <mergeCell ref="A36:A38"/>
    <mergeCell ref="B36:B38"/>
    <mergeCell ref="B39:C39"/>
    <mergeCell ref="B40:C40"/>
    <mergeCell ref="B42:C42"/>
    <mergeCell ref="B43:C43"/>
    <mergeCell ref="B44:C44"/>
    <mergeCell ref="B45:C45"/>
    <mergeCell ref="A46:A49"/>
    <mergeCell ref="B46:B49"/>
    <mergeCell ref="B70:C70"/>
    <mergeCell ref="B71:C71"/>
    <mergeCell ref="B73:C73"/>
    <mergeCell ref="B34:C34"/>
    <mergeCell ref="B18:C18"/>
    <mergeCell ref="B19:C19"/>
    <mergeCell ref="B20:C20"/>
    <mergeCell ref="B23:C23"/>
    <mergeCell ref="B25:C25"/>
    <mergeCell ref="B26:C26"/>
    <mergeCell ref="B27:C27"/>
    <mergeCell ref="B62:C62"/>
    <mergeCell ref="B63:C63"/>
    <mergeCell ref="B65:C65"/>
    <mergeCell ref="B66:C66"/>
    <mergeCell ref="B51:C51"/>
  </mergeCells>
  <conditionalFormatting sqref="A11:A17">
    <cfRule type="expression" dxfId="1202" priority="5" stopIfTrue="1">
      <formula>MOD(ROW(),2)=0</formula>
    </cfRule>
    <cfRule type="expression" dxfId="1201" priority="6" stopIfTrue="1">
      <formula>MOD(ROW(),2)&lt;&gt;0</formula>
    </cfRule>
  </conditionalFormatting>
  <conditionalFormatting sqref="B11:C17">
    <cfRule type="expression" dxfId="1200" priority="7" stopIfTrue="1">
      <formula>MOD(ROW(),2)=0</formula>
    </cfRule>
    <cfRule type="expression" dxfId="1199" priority="8" stopIfTrue="1">
      <formula>MOD(ROW(),2)&lt;&gt;0</formula>
    </cfRule>
  </conditionalFormatting>
  <conditionalFormatting sqref="A77:A82">
    <cfRule type="expression" dxfId="1198" priority="1" stopIfTrue="1">
      <formula>MOD(ROW(),2)=0</formula>
    </cfRule>
    <cfRule type="expression" dxfId="1197" priority="2" stopIfTrue="1">
      <formula>MOD(ROW(),2)&lt;&gt;0</formula>
    </cfRule>
  </conditionalFormatting>
  <conditionalFormatting sqref="B77:C82">
    <cfRule type="expression" dxfId="1196" priority="3" stopIfTrue="1">
      <formula>MOD(ROW(),2)=0</formula>
    </cfRule>
    <cfRule type="expression" dxfId="1195" priority="4" stopIfTrue="1">
      <formula>MOD(ROW(),2)&lt;&gt;0</formula>
    </cfRule>
  </conditionalFormatting>
  <pageMargins left="0.7" right="0.7" top="0.75" bottom="0.75" header="0.3" footer="0.3"/>
  <pageSetup paperSize="9" orientation="portrait" r:id="rId1"/>
  <headerFooter>
    <oddHeader>&amp;L&amp;Z&amp;F  [&amp;A]</oddHeader>
    <oddFooter>&amp;LPage &amp;P of &amp;N&amp;R&amp;T &amp;D</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4FC6B-9EEE-472E-9B9F-2D83E0A05D1C}">
  <sheetPr codeName="Sheet28"/>
  <dimension ref="A1:C76"/>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TV In (non-club) - x-227</v>
      </c>
    </row>
    <row r="6" spans="1:3" x14ac:dyDescent="0.2">
      <c r="A6" s="40" t="s">
        <v>470</v>
      </c>
      <c r="B6" s="47" t="s">
        <v>471</v>
      </c>
      <c r="C6" s="47"/>
    </row>
    <row r="7" spans="1:3" x14ac:dyDescent="0.2">
      <c r="A7" s="40" t="s">
        <v>472</v>
      </c>
      <c r="B7" s="47" t="s">
        <v>31</v>
      </c>
      <c r="C7" s="47"/>
    </row>
    <row r="8" spans="1:3" x14ac:dyDescent="0.2">
      <c r="A8" s="40" t="s">
        <v>144</v>
      </c>
      <c r="B8" s="47">
        <v>2015</v>
      </c>
      <c r="C8" s="47"/>
    </row>
    <row r="9" spans="1:3" x14ac:dyDescent="0.2">
      <c r="A9" s="40" t="s">
        <v>145</v>
      </c>
      <c r="B9" s="47" t="s">
        <v>223</v>
      </c>
      <c r="C9" s="47"/>
    </row>
    <row r="10" spans="1:3" x14ac:dyDescent="0.2">
      <c r="A10" s="40" t="s">
        <v>6</v>
      </c>
      <c r="B10" s="47" t="s">
        <v>224</v>
      </c>
      <c r="C10" s="47"/>
    </row>
    <row r="11" spans="1:3" x14ac:dyDescent="0.2">
      <c r="A11" s="40" t="s">
        <v>146</v>
      </c>
      <c r="B11" s="47" t="s">
        <v>169</v>
      </c>
      <c r="C11" s="47"/>
    </row>
    <row r="12" spans="1:3" x14ac:dyDescent="0.2">
      <c r="A12" s="40" t="s">
        <v>147</v>
      </c>
      <c r="B12" s="47" t="s">
        <v>160</v>
      </c>
      <c r="C12" s="47"/>
    </row>
    <row r="13" spans="1:3" x14ac:dyDescent="0.2">
      <c r="A13" s="40" t="s">
        <v>473</v>
      </c>
      <c r="B13" s="47">
        <v>0</v>
      </c>
      <c r="C13" s="47"/>
    </row>
    <row r="14" spans="1:3" x14ac:dyDescent="0.2">
      <c r="A14" s="40" t="s">
        <v>149</v>
      </c>
      <c r="B14" s="47">
        <v>227</v>
      </c>
      <c r="C14" s="47"/>
    </row>
    <row r="15" spans="1:3" x14ac:dyDescent="0.2">
      <c r="A15" s="40" t="s">
        <v>474</v>
      </c>
      <c r="B15" s="47">
        <v>227</v>
      </c>
      <c r="C15" s="47"/>
    </row>
    <row r="16" spans="1:3" x14ac:dyDescent="0.2">
      <c r="A16" s="40" t="s">
        <v>151</v>
      </c>
      <c r="B16" s="47" t="s">
        <v>228</v>
      </c>
      <c r="C16" s="47"/>
    </row>
    <row r="17" spans="1:3" x14ac:dyDescent="0.2">
      <c r="A17" s="41" t="s">
        <v>475</v>
      </c>
      <c r="B17" s="47"/>
      <c r="C17" s="47"/>
    </row>
    <row r="18" spans="1:3" x14ac:dyDescent="0.2">
      <c r="A18" s="40" t="s">
        <v>153</v>
      </c>
      <c r="B18" s="49">
        <v>46210</v>
      </c>
      <c r="C18" s="48"/>
    </row>
    <row r="19" spans="1:3" x14ac:dyDescent="0.2">
      <c r="A19" s="40" t="s">
        <v>154</v>
      </c>
      <c r="B19" s="49"/>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480</v>
      </c>
      <c r="C26" s="62" t="s">
        <v>482</v>
      </c>
    </row>
    <row r="27" spans="1:3" x14ac:dyDescent="0.2">
      <c r="A27" s="42">
        <v>18</v>
      </c>
      <c r="B27" s="43">
        <v>16.64</v>
      </c>
      <c r="C27" s="43">
        <v>2.36</v>
      </c>
    </row>
    <row r="28" spans="1:3" x14ac:dyDescent="0.2">
      <c r="A28" s="42">
        <v>19</v>
      </c>
      <c r="B28" s="43">
        <v>16.739999999999998</v>
      </c>
      <c r="C28" s="43">
        <v>2.46</v>
      </c>
    </row>
    <row r="29" spans="1:3" x14ac:dyDescent="0.2">
      <c r="A29" s="42">
        <v>20</v>
      </c>
      <c r="B29" s="43">
        <v>16.84</v>
      </c>
      <c r="C29" s="43">
        <v>2.64</v>
      </c>
    </row>
    <row r="30" spans="1:3" x14ac:dyDescent="0.2">
      <c r="A30" s="42">
        <v>21</v>
      </c>
      <c r="B30" s="43">
        <v>16.95</v>
      </c>
      <c r="C30" s="43">
        <v>2.78</v>
      </c>
    </row>
    <row r="31" spans="1:3" x14ac:dyDescent="0.2">
      <c r="A31" s="42">
        <v>22</v>
      </c>
      <c r="B31" s="43">
        <v>17.05</v>
      </c>
      <c r="C31" s="43">
        <v>2.8</v>
      </c>
    </row>
    <row r="32" spans="1:3" x14ac:dyDescent="0.2">
      <c r="A32" s="42">
        <v>23</v>
      </c>
      <c r="B32" s="43">
        <v>17.149999999999999</v>
      </c>
      <c r="C32" s="43">
        <v>2.82</v>
      </c>
    </row>
    <row r="33" spans="1:3" x14ac:dyDescent="0.2">
      <c r="A33" s="42">
        <v>24</v>
      </c>
      <c r="B33" s="43">
        <v>17.25</v>
      </c>
      <c r="C33" s="43">
        <v>2.84</v>
      </c>
    </row>
    <row r="34" spans="1:3" x14ac:dyDescent="0.2">
      <c r="A34" s="42">
        <v>25</v>
      </c>
      <c r="B34" s="43">
        <v>17.350000000000001</v>
      </c>
      <c r="C34" s="43">
        <v>2.86</v>
      </c>
    </row>
    <row r="35" spans="1:3" x14ac:dyDescent="0.2">
      <c r="A35" s="42">
        <v>26</v>
      </c>
      <c r="B35" s="43">
        <v>17.46</v>
      </c>
      <c r="C35" s="43">
        <v>2.88</v>
      </c>
    </row>
    <row r="36" spans="1:3" x14ac:dyDescent="0.2">
      <c r="A36" s="42">
        <v>27</v>
      </c>
      <c r="B36" s="43">
        <v>17.559999999999999</v>
      </c>
      <c r="C36" s="43">
        <v>2.9</v>
      </c>
    </row>
    <row r="37" spans="1:3" x14ac:dyDescent="0.2">
      <c r="A37" s="42">
        <v>28</v>
      </c>
      <c r="B37" s="43">
        <v>17.66</v>
      </c>
      <c r="C37" s="43">
        <v>2.92</v>
      </c>
    </row>
    <row r="38" spans="1:3" x14ac:dyDescent="0.2">
      <c r="A38" s="42">
        <v>29</v>
      </c>
      <c r="B38" s="43">
        <v>17.760000000000002</v>
      </c>
      <c r="C38" s="43">
        <v>2.94</v>
      </c>
    </row>
    <row r="39" spans="1:3" x14ac:dyDescent="0.2">
      <c r="A39" s="42">
        <v>30</v>
      </c>
      <c r="B39" s="43">
        <v>17.86</v>
      </c>
      <c r="C39" s="43">
        <v>2.96</v>
      </c>
    </row>
    <row r="40" spans="1:3" x14ac:dyDescent="0.2">
      <c r="A40" s="42">
        <v>31</v>
      </c>
      <c r="B40" s="43">
        <v>17.96</v>
      </c>
      <c r="C40" s="43">
        <v>2.98</v>
      </c>
    </row>
    <row r="41" spans="1:3" x14ac:dyDescent="0.2">
      <c r="A41" s="42">
        <v>32</v>
      </c>
      <c r="B41" s="43">
        <v>18.059999999999999</v>
      </c>
      <c r="C41" s="43">
        <v>3.01</v>
      </c>
    </row>
    <row r="42" spans="1:3" x14ac:dyDescent="0.2">
      <c r="A42" s="42">
        <v>33</v>
      </c>
      <c r="B42" s="43">
        <v>18.149999999999999</v>
      </c>
      <c r="C42" s="43">
        <v>3.03</v>
      </c>
    </row>
    <row r="43" spans="1:3" x14ac:dyDescent="0.2">
      <c r="A43" s="42">
        <v>34</v>
      </c>
      <c r="B43" s="43">
        <v>18.25</v>
      </c>
      <c r="C43" s="43">
        <v>3.05</v>
      </c>
    </row>
    <row r="44" spans="1:3" x14ac:dyDescent="0.2">
      <c r="A44" s="42">
        <v>35</v>
      </c>
      <c r="B44" s="43">
        <v>18.34</v>
      </c>
      <c r="C44" s="43">
        <v>3.06</v>
      </c>
    </row>
    <row r="45" spans="1:3" x14ac:dyDescent="0.2">
      <c r="A45" s="42">
        <v>36</v>
      </c>
      <c r="B45" s="43">
        <v>18.440000000000001</v>
      </c>
      <c r="C45" s="43">
        <v>3.08</v>
      </c>
    </row>
    <row r="46" spans="1:3" x14ac:dyDescent="0.2">
      <c r="A46" s="42">
        <v>37</v>
      </c>
      <c r="B46" s="43">
        <v>18.53</v>
      </c>
      <c r="C46" s="43">
        <v>3.1</v>
      </c>
    </row>
    <row r="47" spans="1:3" x14ac:dyDescent="0.2">
      <c r="A47" s="42">
        <v>38</v>
      </c>
      <c r="B47" s="43">
        <v>18.62</v>
      </c>
      <c r="C47" s="43">
        <v>3.12</v>
      </c>
    </row>
    <row r="48" spans="1:3" x14ac:dyDescent="0.2">
      <c r="A48" s="42">
        <v>39</v>
      </c>
      <c r="B48" s="43">
        <v>18.71</v>
      </c>
      <c r="C48" s="43">
        <v>3.14</v>
      </c>
    </row>
    <row r="49" spans="1:3" x14ac:dyDescent="0.2">
      <c r="A49" s="42">
        <v>40</v>
      </c>
      <c r="B49" s="43">
        <v>18.8</v>
      </c>
      <c r="C49" s="43">
        <v>3.16</v>
      </c>
    </row>
    <row r="50" spans="1:3" x14ac:dyDescent="0.2">
      <c r="A50" s="42">
        <v>41</v>
      </c>
      <c r="B50" s="43">
        <v>18.89</v>
      </c>
      <c r="C50" s="43">
        <v>3.18</v>
      </c>
    </row>
    <row r="51" spans="1:3" x14ac:dyDescent="0.2">
      <c r="A51" s="42">
        <v>42</v>
      </c>
      <c r="B51" s="43">
        <v>18.98</v>
      </c>
      <c r="C51" s="43">
        <v>3.19</v>
      </c>
    </row>
    <row r="52" spans="1:3" x14ac:dyDescent="0.2">
      <c r="A52" s="42">
        <v>43</v>
      </c>
      <c r="B52" s="43">
        <v>19.05</v>
      </c>
      <c r="C52" s="43">
        <v>3.21</v>
      </c>
    </row>
    <row r="53" spans="1:3" x14ac:dyDescent="0.2">
      <c r="A53" s="42">
        <v>44</v>
      </c>
      <c r="B53" s="43">
        <v>19.13</v>
      </c>
      <c r="C53" s="43">
        <v>3.22</v>
      </c>
    </row>
    <row r="54" spans="1:3" x14ac:dyDescent="0.2">
      <c r="A54" s="42">
        <v>45</v>
      </c>
      <c r="B54" s="43">
        <v>19.2</v>
      </c>
      <c r="C54" s="43">
        <v>3.24</v>
      </c>
    </row>
    <row r="55" spans="1:3" x14ac:dyDescent="0.2">
      <c r="A55" s="42">
        <v>46</v>
      </c>
      <c r="B55" s="43">
        <v>19.27</v>
      </c>
      <c r="C55" s="43">
        <v>3.25</v>
      </c>
    </row>
    <row r="56" spans="1:3" x14ac:dyDescent="0.2">
      <c r="A56" s="42">
        <v>47</v>
      </c>
      <c r="B56" s="43">
        <v>19.34</v>
      </c>
      <c r="C56" s="43">
        <v>3.26</v>
      </c>
    </row>
    <row r="57" spans="1:3" x14ac:dyDescent="0.2">
      <c r="A57" s="42">
        <v>48</v>
      </c>
      <c r="B57" s="43">
        <v>19.41</v>
      </c>
      <c r="C57" s="43">
        <v>3.27</v>
      </c>
    </row>
    <row r="58" spans="1:3" x14ac:dyDescent="0.2">
      <c r="A58" s="42">
        <v>49</v>
      </c>
      <c r="B58" s="43">
        <v>19.48</v>
      </c>
      <c r="C58" s="43">
        <v>3.28</v>
      </c>
    </row>
    <row r="59" spans="1:3" x14ac:dyDescent="0.2">
      <c r="A59" s="42">
        <v>50</v>
      </c>
      <c r="B59" s="43">
        <v>19.55</v>
      </c>
      <c r="C59" s="43">
        <v>3.29</v>
      </c>
    </row>
    <row r="60" spans="1:3" x14ac:dyDescent="0.2">
      <c r="A60" s="42">
        <v>51</v>
      </c>
      <c r="B60" s="43">
        <v>19.63</v>
      </c>
      <c r="C60" s="43">
        <v>3.29</v>
      </c>
    </row>
    <row r="61" spans="1:3" x14ac:dyDescent="0.2">
      <c r="A61" s="42">
        <v>52</v>
      </c>
      <c r="B61" s="43">
        <v>19.71</v>
      </c>
      <c r="C61" s="43">
        <v>3.29</v>
      </c>
    </row>
    <row r="62" spans="1:3" x14ac:dyDescent="0.2">
      <c r="A62" s="42">
        <v>53</v>
      </c>
      <c r="B62" s="43">
        <v>19.8</v>
      </c>
      <c r="C62" s="43">
        <v>3.29</v>
      </c>
    </row>
    <row r="63" spans="1:3" x14ac:dyDescent="0.2">
      <c r="A63" s="42">
        <v>54</v>
      </c>
      <c r="B63" s="43">
        <v>19.899999999999999</v>
      </c>
      <c r="C63" s="43">
        <v>3.29</v>
      </c>
    </row>
    <row r="64" spans="1:3" x14ac:dyDescent="0.2">
      <c r="A64" s="42">
        <v>55</v>
      </c>
      <c r="B64" s="43">
        <v>20.010000000000002</v>
      </c>
      <c r="C64" s="43">
        <v>3.28</v>
      </c>
    </row>
    <row r="65" spans="1:3" x14ac:dyDescent="0.2">
      <c r="A65" s="42">
        <v>56</v>
      </c>
      <c r="B65" s="43">
        <v>20.13</v>
      </c>
      <c r="C65" s="43">
        <v>3.27</v>
      </c>
    </row>
    <row r="66" spans="1:3" x14ac:dyDescent="0.2">
      <c r="A66" s="42">
        <v>57</v>
      </c>
      <c r="B66" s="43">
        <v>20.27</v>
      </c>
      <c r="C66" s="43">
        <v>3.25</v>
      </c>
    </row>
    <row r="67" spans="1:3" x14ac:dyDescent="0.2">
      <c r="A67" s="42">
        <v>58</v>
      </c>
      <c r="B67" s="43">
        <v>20.43</v>
      </c>
      <c r="C67" s="43">
        <v>3.24</v>
      </c>
    </row>
    <row r="68" spans="1:3" x14ac:dyDescent="0.2">
      <c r="A68" s="42">
        <v>59</v>
      </c>
      <c r="B68" s="43">
        <v>20.61</v>
      </c>
      <c r="C68" s="43">
        <v>3.21</v>
      </c>
    </row>
    <row r="69" spans="1:3" x14ac:dyDescent="0.2">
      <c r="A69" s="42">
        <v>60</v>
      </c>
      <c r="B69" s="43">
        <v>20.420000000000002</v>
      </c>
      <c r="C69" s="43">
        <v>3.21</v>
      </c>
    </row>
    <row r="70" spans="1:3" x14ac:dyDescent="0.2">
      <c r="A70" s="42">
        <v>61</v>
      </c>
      <c r="B70" s="43">
        <v>19.86</v>
      </c>
      <c r="C70" s="43">
        <v>3.24</v>
      </c>
    </row>
    <row r="71" spans="1:3" x14ac:dyDescent="0.2">
      <c r="A71" s="42">
        <v>62</v>
      </c>
      <c r="B71" s="43">
        <v>19.29</v>
      </c>
      <c r="C71" s="43">
        <v>3.26</v>
      </c>
    </row>
    <row r="72" spans="1:3" x14ac:dyDescent="0.2">
      <c r="A72" s="42">
        <v>63</v>
      </c>
      <c r="B72" s="43">
        <v>18.72</v>
      </c>
      <c r="C72" s="43">
        <v>3.28</v>
      </c>
    </row>
    <row r="73" spans="1:3" x14ac:dyDescent="0.2">
      <c r="A73" s="42">
        <v>64</v>
      </c>
      <c r="B73" s="43">
        <v>18.14</v>
      </c>
      <c r="C73" s="43">
        <v>3.29</v>
      </c>
    </row>
    <row r="74" spans="1:3" x14ac:dyDescent="0.2">
      <c r="A74" s="42">
        <v>65</v>
      </c>
      <c r="B74" s="43">
        <v>17.55</v>
      </c>
      <c r="C74" s="43">
        <v>3.31</v>
      </c>
    </row>
    <row r="75" spans="1:3" x14ac:dyDescent="0.2">
      <c r="A75" s="42">
        <v>66</v>
      </c>
      <c r="B75" s="43">
        <v>16.96</v>
      </c>
      <c r="C75" s="43">
        <v>3.32</v>
      </c>
    </row>
    <row r="76" spans="1:3" x14ac:dyDescent="0.2">
      <c r="A76" s="42">
        <v>67</v>
      </c>
      <c r="B76" s="43">
        <v>16.36</v>
      </c>
      <c r="C76" s="43">
        <v>3.33</v>
      </c>
    </row>
  </sheetData>
  <sheetProtection algorithmName="SHA-512" hashValue="JE1OnyJ1W31+SjBX3z0x/rUarUDsMxwDWBWru0vMm3wqZIYX2Hqm37vPKuLtmhgkF/24QWnPp/wwhVrqYizvZA==" saltValue="VgPu5oSxn7C8vg9mCNflHQ==" spinCount="100000" sheet="1" objects="1" scenarios="1"/>
  <conditionalFormatting sqref="A6:A21">
    <cfRule type="expression" dxfId="909" priority="3" stopIfTrue="1">
      <formula>MOD(ROW(),2)=0</formula>
    </cfRule>
    <cfRule type="expression" dxfId="908" priority="4" stopIfTrue="1">
      <formula>MOD(ROW(),2)&lt;&gt;0</formula>
    </cfRule>
  </conditionalFormatting>
  <conditionalFormatting sqref="B6:C20 C21">
    <cfRule type="expression" dxfId="907" priority="5" stopIfTrue="1">
      <formula>MOD(ROW(),2)=0</formula>
    </cfRule>
    <cfRule type="expression" dxfId="906" priority="6" stopIfTrue="1">
      <formula>MOD(ROW(),2)&lt;&gt;0</formula>
    </cfRule>
  </conditionalFormatting>
  <conditionalFormatting sqref="A26:A76">
    <cfRule type="expression" dxfId="905" priority="7" stopIfTrue="1">
      <formula>MOD(ROW(),2)=0</formula>
    </cfRule>
    <cfRule type="expression" dxfId="904" priority="8" stopIfTrue="1">
      <formula>MOD(ROW(),2)&lt;&gt;0</formula>
    </cfRule>
  </conditionalFormatting>
  <conditionalFormatting sqref="B26:C76">
    <cfRule type="expression" dxfId="903" priority="9" stopIfTrue="1">
      <formula>MOD(ROW(),2)=0</formula>
    </cfRule>
    <cfRule type="expression" dxfId="902" priority="10" stopIfTrue="1">
      <formula>MOD(ROW(),2)&lt;&gt;0</formula>
    </cfRule>
  </conditionalFormatting>
  <conditionalFormatting sqref="B21">
    <cfRule type="expression" dxfId="901" priority="1" stopIfTrue="1">
      <formula>MOD(ROW(),2)=0</formula>
    </cfRule>
    <cfRule type="expression" dxfId="900" priority="2" stopIfTrue="1">
      <formula>MOD(ROW(),2)&lt;&gt;0</formula>
    </cfRule>
  </conditionalFormatting>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F750E-7487-4327-B670-00B0DCFCD095}">
  <sheetPr codeName="Sheet29"/>
  <dimension ref="A1:C31"/>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TV In (non-club) - x-228</v>
      </c>
    </row>
    <row r="6" spans="1:3" x14ac:dyDescent="0.2">
      <c r="A6" s="40" t="s">
        <v>470</v>
      </c>
      <c r="B6" s="47" t="s">
        <v>471</v>
      </c>
      <c r="C6" s="47"/>
    </row>
    <row r="7" spans="1:3" x14ac:dyDescent="0.2">
      <c r="A7" s="40" t="s">
        <v>472</v>
      </c>
      <c r="B7" s="47" t="s">
        <v>31</v>
      </c>
      <c r="C7" s="47"/>
    </row>
    <row r="8" spans="1:3" x14ac:dyDescent="0.2">
      <c r="A8" s="40" t="s">
        <v>144</v>
      </c>
      <c r="B8" s="47">
        <v>2015</v>
      </c>
      <c r="C8" s="47"/>
    </row>
    <row r="9" spans="1:3" x14ac:dyDescent="0.2">
      <c r="A9" s="40" t="s">
        <v>145</v>
      </c>
      <c r="B9" s="47" t="s">
        <v>223</v>
      </c>
      <c r="C9" s="47"/>
    </row>
    <row r="10" spans="1:3" x14ac:dyDescent="0.2">
      <c r="A10" s="40" t="s">
        <v>6</v>
      </c>
      <c r="B10" s="47" t="s">
        <v>229</v>
      </c>
      <c r="C10" s="47"/>
    </row>
    <row r="11" spans="1:3" x14ac:dyDescent="0.2">
      <c r="A11" s="40" t="s">
        <v>146</v>
      </c>
      <c r="B11" s="47" t="s">
        <v>230</v>
      </c>
      <c r="C11" s="47"/>
    </row>
    <row r="12" spans="1:3" x14ac:dyDescent="0.2">
      <c r="A12" s="40" t="s">
        <v>147</v>
      </c>
      <c r="B12" s="47" t="s">
        <v>160</v>
      </c>
      <c r="C12" s="47"/>
    </row>
    <row r="13" spans="1:3" x14ac:dyDescent="0.2">
      <c r="A13" s="40" t="s">
        <v>473</v>
      </c>
      <c r="B13" s="47">
        <v>0</v>
      </c>
      <c r="C13" s="47"/>
    </row>
    <row r="14" spans="1:3" x14ac:dyDescent="0.2">
      <c r="A14" s="40" t="s">
        <v>149</v>
      </c>
      <c r="B14" s="47">
        <v>228</v>
      </c>
      <c r="C14" s="47"/>
    </row>
    <row r="15" spans="1:3" x14ac:dyDescent="0.2">
      <c r="A15" s="40" t="s">
        <v>474</v>
      </c>
      <c r="B15" s="47">
        <v>228</v>
      </c>
      <c r="C15" s="47"/>
    </row>
    <row r="16" spans="1:3" x14ac:dyDescent="0.2">
      <c r="A16" s="40" t="s">
        <v>151</v>
      </c>
      <c r="B16" s="47" t="s">
        <v>232</v>
      </c>
      <c r="C16" s="47"/>
    </row>
    <row r="17" spans="1:3" x14ac:dyDescent="0.2">
      <c r="A17" s="41" t="s">
        <v>475</v>
      </c>
      <c r="B17" s="47"/>
      <c r="C17" s="47"/>
    </row>
    <row r="18" spans="1:3" x14ac:dyDescent="0.2">
      <c r="A18" s="40" t="s">
        <v>153</v>
      </c>
      <c r="B18" s="49">
        <v>46210</v>
      </c>
      <c r="C18" s="48"/>
    </row>
    <row r="19" spans="1:3" x14ac:dyDescent="0.2">
      <c r="A19" s="40" t="s">
        <v>154</v>
      </c>
      <c r="B19" s="49"/>
      <c r="C19" s="48"/>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x14ac:dyDescent="0.2">
      <c r="A26" s="62" t="s">
        <v>477</v>
      </c>
      <c r="B26" s="62" t="s">
        <v>484</v>
      </c>
      <c r="C26" s="62" t="s">
        <v>485</v>
      </c>
    </row>
    <row r="27" spans="1:3" x14ac:dyDescent="0.2">
      <c r="A27" s="42" t="s">
        <v>486</v>
      </c>
      <c r="B27" s="44">
        <v>12.8</v>
      </c>
      <c r="C27" s="44">
        <v>13.4</v>
      </c>
    </row>
    <row r="28" spans="1:3" x14ac:dyDescent="0.2">
      <c r="A28" s="42" t="s">
        <v>487</v>
      </c>
      <c r="B28" s="44">
        <v>12.9</v>
      </c>
      <c r="C28" s="44">
        <v>13.6</v>
      </c>
    </row>
    <row r="29" spans="1:3" x14ac:dyDescent="0.2">
      <c r="A29" s="42" t="s">
        <v>488</v>
      </c>
      <c r="B29" s="44">
        <v>13.1</v>
      </c>
      <c r="C29" s="44">
        <v>13.8</v>
      </c>
    </row>
    <row r="30" spans="1:3" x14ac:dyDescent="0.2">
      <c r="A30" s="42" t="s">
        <v>489</v>
      </c>
      <c r="B30" s="44">
        <v>13.3</v>
      </c>
      <c r="C30" s="44">
        <v>14.3</v>
      </c>
    </row>
    <row r="31" spans="1:3" x14ac:dyDescent="0.2">
      <c r="A31" s="42" t="s">
        <v>490</v>
      </c>
      <c r="B31" s="44">
        <v>13.8</v>
      </c>
      <c r="C31" s="44">
        <v>14.2</v>
      </c>
    </row>
  </sheetData>
  <sheetProtection algorithmName="SHA-512" hashValue="npGP7Vhpd/I4hLf+Vt7itJTjN7DCQS28y1045mWJQZpW+79KoW0gmoADbOhQu1tB092Tz5jGm4ayDusSEVGa/Q==" saltValue="EYIyc02M5OHzSlxnSTyB+w==" spinCount="100000" sheet="1" objects="1" scenarios="1"/>
  <conditionalFormatting sqref="A6:A21">
    <cfRule type="expression" dxfId="897" priority="3" stopIfTrue="1">
      <formula>MOD(ROW(),2)=0</formula>
    </cfRule>
    <cfRule type="expression" dxfId="896" priority="4" stopIfTrue="1">
      <formula>MOD(ROW(),2)&lt;&gt;0</formula>
    </cfRule>
  </conditionalFormatting>
  <conditionalFormatting sqref="B6:C20 C21">
    <cfRule type="expression" dxfId="895" priority="5" stopIfTrue="1">
      <formula>MOD(ROW(),2)=0</formula>
    </cfRule>
    <cfRule type="expression" dxfId="894" priority="6" stopIfTrue="1">
      <formula>MOD(ROW(),2)&lt;&gt;0</formula>
    </cfRule>
  </conditionalFormatting>
  <conditionalFormatting sqref="A26:A31">
    <cfRule type="expression" dxfId="893" priority="7" stopIfTrue="1">
      <formula>MOD(ROW(),2)=0</formula>
    </cfRule>
    <cfRule type="expression" dxfId="892" priority="8" stopIfTrue="1">
      <formula>MOD(ROW(),2)&lt;&gt;0</formula>
    </cfRule>
  </conditionalFormatting>
  <conditionalFormatting sqref="B26:C31">
    <cfRule type="expression" dxfId="891" priority="9" stopIfTrue="1">
      <formula>MOD(ROW(),2)=0</formula>
    </cfRule>
    <cfRule type="expression" dxfId="890" priority="10" stopIfTrue="1">
      <formula>MOD(ROW(),2)&lt;&gt;0</formula>
    </cfRule>
  </conditionalFormatting>
  <conditionalFormatting sqref="B21">
    <cfRule type="expression" dxfId="889" priority="1" stopIfTrue="1">
      <formula>MOD(ROW(),2)=0</formula>
    </cfRule>
    <cfRule type="expression" dxfId="888" priority="2" stopIfTrue="1">
      <formula>MOD(ROW(),2)&lt;&gt;0</formula>
    </cfRule>
  </conditionalFormatting>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36F34-FF46-48E6-82C9-92880E9D0AE2}">
  <sheetPr codeName="Sheet30"/>
  <dimension ref="A1:C38"/>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x-229</v>
      </c>
    </row>
    <row r="6" spans="1:3" x14ac:dyDescent="0.2">
      <c r="A6" s="40" t="s">
        <v>470</v>
      </c>
      <c r="B6" s="47" t="s">
        <v>471</v>
      </c>
      <c r="C6" s="47"/>
    </row>
    <row r="7" spans="1:3" x14ac:dyDescent="0.2">
      <c r="A7" s="40" t="s">
        <v>472</v>
      </c>
      <c r="B7" s="47" t="s">
        <v>31</v>
      </c>
      <c r="C7" s="47"/>
    </row>
    <row r="8" spans="1:3" x14ac:dyDescent="0.2">
      <c r="A8" s="40" t="s">
        <v>144</v>
      </c>
      <c r="B8" s="47">
        <v>1988</v>
      </c>
      <c r="C8" s="47"/>
    </row>
    <row r="9" spans="1:3" x14ac:dyDescent="0.2">
      <c r="A9" s="40" t="s">
        <v>145</v>
      </c>
      <c r="B9" s="47" t="s">
        <v>157</v>
      </c>
      <c r="C9" s="47"/>
    </row>
    <row r="10" spans="1:3" ht="25.5" x14ac:dyDescent="0.2">
      <c r="A10" s="40" t="s">
        <v>6</v>
      </c>
      <c r="B10" s="47" t="s">
        <v>233</v>
      </c>
      <c r="C10" s="47"/>
    </row>
    <row r="11" spans="1:3" x14ac:dyDescent="0.2">
      <c r="A11" s="40" t="s">
        <v>146</v>
      </c>
      <c r="B11" s="47" t="s">
        <v>234</v>
      </c>
      <c r="C11" s="47"/>
    </row>
    <row r="12" spans="1:3" x14ac:dyDescent="0.2">
      <c r="A12" s="40" t="s">
        <v>147</v>
      </c>
      <c r="B12" s="47" t="s">
        <v>160</v>
      </c>
      <c r="C12" s="47"/>
    </row>
    <row r="13" spans="1:3" x14ac:dyDescent="0.2">
      <c r="A13" s="40" t="s">
        <v>473</v>
      </c>
      <c r="B13" s="47">
        <v>2</v>
      </c>
      <c r="C13" s="47"/>
    </row>
    <row r="14" spans="1:3" x14ac:dyDescent="0.2">
      <c r="A14" s="40" t="s">
        <v>149</v>
      </c>
      <c r="B14" s="47">
        <v>229</v>
      </c>
      <c r="C14" s="47"/>
    </row>
    <row r="15" spans="1:3" x14ac:dyDescent="0.2">
      <c r="A15" s="40" t="s">
        <v>474</v>
      </c>
      <c r="B15" s="47">
        <v>229</v>
      </c>
      <c r="C15" s="47"/>
    </row>
    <row r="16" spans="1:3" x14ac:dyDescent="0.2">
      <c r="A16" s="40" t="s">
        <v>151</v>
      </c>
      <c r="B16" s="47" t="s">
        <v>236</v>
      </c>
      <c r="C16" s="47"/>
    </row>
    <row r="17" spans="1:3" x14ac:dyDescent="0.2">
      <c r="A17" s="41" t="s">
        <v>475</v>
      </c>
      <c r="B17" s="47"/>
      <c r="C17" s="47"/>
    </row>
    <row r="18" spans="1:3" x14ac:dyDescent="0.2">
      <c r="A18" s="40" t="s">
        <v>153</v>
      </c>
      <c r="B18" s="49">
        <v>46210</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x14ac:dyDescent="0.2">
      <c r="A26" s="62" t="s">
        <v>477</v>
      </c>
      <c r="B26" s="62" t="s">
        <v>491</v>
      </c>
      <c r="C26" s="62" t="s">
        <v>492</v>
      </c>
    </row>
    <row r="27" spans="1:3" x14ac:dyDescent="0.2">
      <c r="A27" s="42">
        <v>43</v>
      </c>
      <c r="B27" s="43">
        <v>18.690000000000001</v>
      </c>
      <c r="C27" s="43">
        <v>18.690000000000001</v>
      </c>
    </row>
    <row r="28" spans="1:3" x14ac:dyDescent="0.2">
      <c r="A28" s="42">
        <v>44</v>
      </c>
      <c r="B28" s="43">
        <v>19.05</v>
      </c>
      <c r="C28" s="43">
        <v>19.05</v>
      </c>
    </row>
    <row r="29" spans="1:3" x14ac:dyDescent="0.2">
      <c r="A29" s="42">
        <v>45</v>
      </c>
      <c r="B29" s="43">
        <v>19.41</v>
      </c>
      <c r="C29" s="43">
        <v>19.41</v>
      </c>
    </row>
    <row r="30" spans="1:3" x14ac:dyDescent="0.2">
      <c r="A30" s="42">
        <v>46</v>
      </c>
      <c r="B30" s="43">
        <v>19.79</v>
      </c>
      <c r="C30" s="43">
        <v>19.79</v>
      </c>
    </row>
    <row r="31" spans="1:3" x14ac:dyDescent="0.2">
      <c r="A31" s="42">
        <v>47</v>
      </c>
      <c r="B31" s="43">
        <v>20.170000000000002</v>
      </c>
      <c r="C31" s="43">
        <v>20.170000000000002</v>
      </c>
    </row>
    <row r="32" spans="1:3" x14ac:dyDescent="0.2">
      <c r="A32" s="42">
        <v>48</v>
      </c>
      <c r="B32" s="43">
        <v>20.56</v>
      </c>
      <c r="C32" s="43">
        <v>20.56</v>
      </c>
    </row>
    <row r="33" spans="1:3" x14ac:dyDescent="0.2">
      <c r="A33" s="42">
        <v>49</v>
      </c>
      <c r="B33" s="43">
        <v>20.97</v>
      </c>
      <c r="C33" s="43">
        <v>20.97</v>
      </c>
    </row>
    <row r="34" spans="1:3" x14ac:dyDescent="0.2">
      <c r="A34" s="42">
        <v>50</v>
      </c>
      <c r="B34" s="43">
        <v>21.38</v>
      </c>
      <c r="C34" s="43">
        <v>21.38</v>
      </c>
    </row>
    <row r="35" spans="1:3" x14ac:dyDescent="0.2">
      <c r="A35" s="42">
        <v>51</v>
      </c>
      <c r="B35" s="43">
        <v>21.8</v>
      </c>
      <c r="C35" s="43">
        <v>21.8</v>
      </c>
    </row>
    <row r="36" spans="1:3" x14ac:dyDescent="0.2">
      <c r="A36" s="42">
        <v>52</v>
      </c>
      <c r="B36" s="43">
        <v>22.24</v>
      </c>
      <c r="C36" s="43">
        <v>22.24</v>
      </c>
    </row>
    <row r="37" spans="1:3" x14ac:dyDescent="0.2">
      <c r="A37" s="42">
        <v>53</v>
      </c>
      <c r="B37" s="43">
        <v>22.68</v>
      </c>
      <c r="C37" s="43">
        <v>22.68</v>
      </c>
    </row>
    <row r="38" spans="1:3" x14ac:dyDescent="0.2">
      <c r="A38" s="42">
        <v>54</v>
      </c>
      <c r="B38" s="43">
        <v>23.15</v>
      </c>
      <c r="C38" s="43">
        <v>23.15</v>
      </c>
    </row>
  </sheetData>
  <sheetProtection algorithmName="SHA-512" hashValue="+9D65bxV7aeHCIDF/ezU3iauP0GViU4KlmXlE2G9l4FOhiodEiwV6yekIfSTXkVN+kdHSZbkIIwBu+KD7cERIw==" saltValue="Aepbjni/hCMjEgUW0hRBQg==" spinCount="100000" sheet="1" objects="1" scenarios="1"/>
  <conditionalFormatting sqref="A6:A21">
    <cfRule type="expression" dxfId="885" priority="3" stopIfTrue="1">
      <formula>MOD(ROW(),2)=0</formula>
    </cfRule>
    <cfRule type="expression" dxfId="884" priority="4" stopIfTrue="1">
      <formula>MOD(ROW(),2)&lt;&gt;0</formula>
    </cfRule>
  </conditionalFormatting>
  <conditionalFormatting sqref="B6:C18 B20:C21 C19">
    <cfRule type="expression" dxfId="883" priority="5" stopIfTrue="1">
      <formula>MOD(ROW(),2)=0</formula>
    </cfRule>
    <cfRule type="expression" dxfId="882" priority="6" stopIfTrue="1">
      <formula>MOD(ROW(),2)&lt;&gt;0</formula>
    </cfRule>
  </conditionalFormatting>
  <conditionalFormatting sqref="A26:A38">
    <cfRule type="expression" dxfId="881" priority="7" stopIfTrue="1">
      <formula>MOD(ROW(),2)=0</formula>
    </cfRule>
    <cfRule type="expression" dxfId="880" priority="8" stopIfTrue="1">
      <formula>MOD(ROW(),2)&lt;&gt;0</formula>
    </cfRule>
  </conditionalFormatting>
  <conditionalFormatting sqref="B26:C38">
    <cfRule type="expression" dxfId="879" priority="9" stopIfTrue="1">
      <formula>MOD(ROW(),2)=0</formula>
    </cfRule>
    <cfRule type="expression" dxfId="878" priority="10" stopIfTrue="1">
      <formula>MOD(ROW(),2)&lt;&gt;0</formula>
    </cfRule>
  </conditionalFormatting>
  <conditionalFormatting sqref="B19">
    <cfRule type="expression" dxfId="877" priority="1" stopIfTrue="1">
      <formula>MOD(ROW(),2)=0</formula>
    </cfRule>
    <cfRule type="expression" dxfId="876" priority="2" stopIfTrue="1">
      <formula>MOD(ROW(),2)&lt;&gt;0</formula>
    </cfRule>
  </conditionalFormatting>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A67FD-BFD1-4A68-B7F7-6C84BCD80C9F}">
  <sheetPr codeName="Sheet31"/>
  <dimension ref="A1:D74"/>
  <sheetViews>
    <sheetView showGridLines="0" workbookViewId="0">
      <selection activeCell="A6" sqref="A6"/>
    </sheetView>
  </sheetViews>
  <sheetFormatPr defaultRowHeight="12.75" x14ac:dyDescent="0.2"/>
  <cols>
    <col min="1" max="1" width="31.85546875" customWidth="1"/>
    <col min="2" max="4" width="22.85546875" customWidth="1"/>
  </cols>
  <sheetData>
    <row r="1" spans="1:4" s="1" customFormat="1" ht="20.25" x14ac:dyDescent="0.3">
      <c r="A1" s="2" t="s">
        <v>0</v>
      </c>
    </row>
    <row r="2" spans="1:4" s="1" customFormat="1" ht="15.75" x14ac:dyDescent="0.25">
      <c r="A2" s="30" t="s">
        <v>1</v>
      </c>
      <c r="B2" s="3" t="str">
        <f>wb_title</f>
        <v>Police_NI - Consolidated Factor Spreadsheet</v>
      </c>
    </row>
    <row r="3" spans="1:4" s="1" customFormat="1" ht="15.75" x14ac:dyDescent="0.25">
      <c r="A3" s="30" t="s">
        <v>2</v>
      </c>
      <c r="B3" s="3" t="str">
        <f>TABLE_FACTOR_TYPE_1 &amp; " - x-" &amp; TABLE_SERIES_NUMBER_1</f>
        <v>PenCE - x-301</v>
      </c>
    </row>
    <row r="6" spans="1:4" x14ac:dyDescent="0.2">
      <c r="A6" s="40" t="s">
        <v>470</v>
      </c>
      <c r="B6" s="47" t="s">
        <v>471</v>
      </c>
      <c r="C6" s="47"/>
      <c r="D6" s="47"/>
    </row>
    <row r="7" spans="1:4" x14ac:dyDescent="0.2">
      <c r="A7" s="40" t="s">
        <v>472</v>
      </c>
      <c r="B7" s="47" t="s">
        <v>31</v>
      </c>
      <c r="C7" s="47"/>
      <c r="D7" s="47"/>
    </row>
    <row r="8" spans="1:4" x14ac:dyDescent="0.2">
      <c r="A8" s="40" t="s">
        <v>144</v>
      </c>
      <c r="B8" s="47">
        <v>1988</v>
      </c>
      <c r="C8" s="47"/>
      <c r="D8" s="47"/>
    </row>
    <row r="9" spans="1:4" x14ac:dyDescent="0.2">
      <c r="A9" s="40" t="s">
        <v>145</v>
      </c>
      <c r="B9" s="47" t="s">
        <v>237</v>
      </c>
      <c r="C9" s="47"/>
      <c r="D9" s="47"/>
    </row>
    <row r="10" spans="1:4" ht="25.5" x14ac:dyDescent="0.2">
      <c r="A10" s="40" t="s">
        <v>6</v>
      </c>
      <c r="B10" s="47" t="s">
        <v>238</v>
      </c>
      <c r="C10" s="47"/>
      <c r="D10" s="47"/>
    </row>
    <row r="11" spans="1:4" x14ac:dyDescent="0.2">
      <c r="A11" s="40" t="s">
        <v>146</v>
      </c>
      <c r="B11" s="47" t="s">
        <v>159</v>
      </c>
      <c r="C11" s="47"/>
      <c r="D11" s="47"/>
    </row>
    <row r="12" spans="1:4" x14ac:dyDescent="0.2">
      <c r="A12" s="40" t="s">
        <v>147</v>
      </c>
      <c r="B12" s="47" t="s">
        <v>160</v>
      </c>
      <c r="C12" s="47"/>
      <c r="D12" s="47"/>
    </row>
    <row r="13" spans="1:4" x14ac:dyDescent="0.2">
      <c r="A13" s="40" t="s">
        <v>473</v>
      </c>
      <c r="B13" s="47">
        <v>2</v>
      </c>
      <c r="C13" s="47"/>
      <c r="D13" s="47"/>
    </row>
    <row r="14" spans="1:4" x14ac:dyDescent="0.2">
      <c r="A14" s="40" t="s">
        <v>149</v>
      </c>
      <c r="B14" s="47">
        <v>301</v>
      </c>
      <c r="C14" s="47"/>
      <c r="D14" s="47"/>
    </row>
    <row r="15" spans="1:4" x14ac:dyDescent="0.2">
      <c r="A15" s="40" t="s">
        <v>474</v>
      </c>
      <c r="B15" s="47">
        <v>301</v>
      </c>
      <c r="C15" s="47"/>
      <c r="D15" s="47"/>
    </row>
    <row r="16" spans="1:4" x14ac:dyDescent="0.2">
      <c r="A16" s="40" t="s">
        <v>151</v>
      </c>
      <c r="B16" s="47" t="s">
        <v>240</v>
      </c>
      <c r="C16" s="47"/>
      <c r="D16" s="47"/>
    </row>
    <row r="17" spans="1:4" x14ac:dyDescent="0.2">
      <c r="A17" s="41" t="s">
        <v>475</v>
      </c>
      <c r="B17" s="47"/>
      <c r="C17" s="47"/>
      <c r="D17" s="47"/>
    </row>
    <row r="18" spans="1:4" x14ac:dyDescent="0.2">
      <c r="A18" s="40" t="s">
        <v>153</v>
      </c>
      <c r="B18" s="49">
        <v>46163</v>
      </c>
      <c r="C18" s="48"/>
      <c r="D18" s="48"/>
    </row>
    <row r="19" spans="1:4" x14ac:dyDescent="0.2">
      <c r="A19" s="40" t="s">
        <v>154</v>
      </c>
      <c r="B19" s="49">
        <v>46161</v>
      </c>
      <c r="C19" s="49"/>
      <c r="D19" s="49"/>
    </row>
    <row r="20" spans="1:4" x14ac:dyDescent="0.2">
      <c r="A20" s="40" t="s">
        <v>155</v>
      </c>
      <c r="B20" s="47" t="s">
        <v>163</v>
      </c>
      <c r="C20" s="47"/>
      <c r="D20" s="47"/>
    </row>
    <row r="21" spans="1:4" x14ac:dyDescent="0.2">
      <c r="A21" s="40" t="s">
        <v>476</v>
      </c>
      <c r="B21" s="47" t="s">
        <v>80</v>
      </c>
      <c r="C21" s="47"/>
      <c r="D21" s="47"/>
    </row>
    <row r="23" spans="1:4" x14ac:dyDescent="0.2">
      <c r="A23" s="23" t="str">
        <f>HYPERLINK("#'Factor List'!A1", "Back to Factor List")</f>
        <v>Back to Factor List</v>
      </c>
      <c r="B23" s="23" t="str">
        <f>HYPERLINK("#'Assumptions'!A1", "Assumptions")</f>
        <v>Assumptions</v>
      </c>
    </row>
    <row r="26" spans="1:4" s="63" customFormat="1" ht="25.5" x14ac:dyDescent="0.2">
      <c r="A26" s="62" t="s">
        <v>477</v>
      </c>
      <c r="B26" s="62" t="s">
        <v>478</v>
      </c>
      <c r="C26" s="62" t="s">
        <v>479</v>
      </c>
      <c r="D26" s="62" t="s">
        <v>493</v>
      </c>
    </row>
    <row r="27" spans="1:4" x14ac:dyDescent="0.2">
      <c r="A27" s="42">
        <v>48</v>
      </c>
      <c r="B27" s="43">
        <v>26.26</v>
      </c>
      <c r="C27" s="43">
        <v>2.65</v>
      </c>
      <c r="D27" s="43"/>
    </row>
    <row r="28" spans="1:4" x14ac:dyDescent="0.2">
      <c r="A28" s="42">
        <v>49</v>
      </c>
      <c r="B28" s="43">
        <v>25.88</v>
      </c>
      <c r="C28" s="43">
        <v>2.69</v>
      </c>
      <c r="D28" s="43"/>
    </row>
    <row r="29" spans="1:4" x14ac:dyDescent="0.2">
      <c r="A29" s="42">
        <v>50</v>
      </c>
      <c r="B29" s="43">
        <v>25.48</v>
      </c>
      <c r="C29" s="43">
        <v>2.72</v>
      </c>
      <c r="D29" s="43"/>
    </row>
    <row r="30" spans="1:4" x14ac:dyDescent="0.2">
      <c r="A30" s="42">
        <v>51</v>
      </c>
      <c r="B30" s="43">
        <v>25.05</v>
      </c>
      <c r="C30" s="43">
        <v>2.76</v>
      </c>
      <c r="D30" s="43"/>
    </row>
    <row r="31" spans="1:4" x14ac:dyDescent="0.2">
      <c r="A31" s="42">
        <v>52</v>
      </c>
      <c r="B31" s="43">
        <v>24.61</v>
      </c>
      <c r="C31" s="43">
        <v>2.8</v>
      </c>
      <c r="D31" s="43"/>
    </row>
    <row r="32" spans="1:4" x14ac:dyDescent="0.2">
      <c r="A32" s="42">
        <v>53</v>
      </c>
      <c r="B32" s="43">
        <v>24.13</v>
      </c>
      <c r="C32" s="43">
        <v>2.83</v>
      </c>
      <c r="D32" s="43"/>
    </row>
    <row r="33" spans="1:4" x14ac:dyDescent="0.2">
      <c r="A33" s="42">
        <v>54</v>
      </c>
      <c r="B33" s="43">
        <v>23.64</v>
      </c>
      <c r="C33" s="43">
        <v>2.86</v>
      </c>
      <c r="D33" s="43"/>
    </row>
    <row r="34" spans="1:4" x14ac:dyDescent="0.2">
      <c r="A34" s="42">
        <v>55</v>
      </c>
      <c r="B34" s="43">
        <v>23.12</v>
      </c>
      <c r="C34" s="43">
        <v>2.89</v>
      </c>
      <c r="D34" s="43"/>
    </row>
    <row r="35" spans="1:4" x14ac:dyDescent="0.2">
      <c r="A35" s="42">
        <v>56</v>
      </c>
      <c r="B35" s="43">
        <v>22.6</v>
      </c>
      <c r="C35" s="43">
        <v>2.92</v>
      </c>
      <c r="D35" s="43"/>
    </row>
    <row r="36" spans="1:4" x14ac:dyDescent="0.2">
      <c r="A36" s="42">
        <v>57</v>
      </c>
      <c r="B36" s="43">
        <v>22.06</v>
      </c>
      <c r="C36" s="43">
        <v>2.95</v>
      </c>
      <c r="D36" s="43"/>
    </row>
    <row r="37" spans="1:4" x14ac:dyDescent="0.2">
      <c r="A37" s="42">
        <v>58</v>
      </c>
      <c r="B37" s="43">
        <v>21.52</v>
      </c>
      <c r="C37" s="43">
        <v>2.97</v>
      </c>
      <c r="D37" s="43"/>
    </row>
    <row r="38" spans="1:4" x14ac:dyDescent="0.2">
      <c r="A38" s="42">
        <v>59</v>
      </c>
      <c r="B38" s="43">
        <v>20.97</v>
      </c>
      <c r="C38" s="43">
        <v>3</v>
      </c>
      <c r="D38" s="43"/>
    </row>
    <row r="39" spans="1:4" x14ac:dyDescent="0.2">
      <c r="A39" s="42">
        <v>60</v>
      </c>
      <c r="B39" s="43">
        <v>20.420000000000002</v>
      </c>
      <c r="C39" s="43">
        <v>3.02</v>
      </c>
      <c r="D39" s="43"/>
    </row>
    <row r="40" spans="1:4" x14ac:dyDescent="0.2">
      <c r="A40" s="42">
        <v>61</v>
      </c>
      <c r="B40" s="43">
        <v>19.86</v>
      </c>
      <c r="C40" s="43">
        <v>3.04</v>
      </c>
      <c r="D40" s="43"/>
    </row>
    <row r="41" spans="1:4" x14ac:dyDescent="0.2">
      <c r="A41" s="42">
        <v>62</v>
      </c>
      <c r="B41" s="43">
        <v>19.29</v>
      </c>
      <c r="C41" s="43">
        <v>3.06</v>
      </c>
      <c r="D41" s="43"/>
    </row>
    <row r="42" spans="1:4" x14ac:dyDescent="0.2">
      <c r="A42" s="42">
        <v>63</v>
      </c>
      <c r="B42" s="43">
        <v>18.72</v>
      </c>
      <c r="C42" s="43">
        <v>3.07</v>
      </c>
      <c r="D42" s="43"/>
    </row>
    <row r="43" spans="1:4" x14ac:dyDescent="0.2">
      <c r="A43" s="42">
        <v>64</v>
      </c>
      <c r="B43" s="43">
        <v>18.14</v>
      </c>
      <c r="C43" s="43">
        <v>3.01</v>
      </c>
      <c r="D43" s="43"/>
    </row>
    <row r="44" spans="1:4" x14ac:dyDescent="0.2">
      <c r="A44" s="42">
        <v>65</v>
      </c>
      <c r="B44" s="43">
        <v>17.55</v>
      </c>
      <c r="C44" s="43">
        <v>2.94</v>
      </c>
      <c r="D44" s="43"/>
    </row>
    <row r="45" spans="1:4" x14ac:dyDescent="0.2">
      <c r="A45" s="42">
        <v>66</v>
      </c>
      <c r="B45" s="43">
        <v>16.96</v>
      </c>
      <c r="C45" s="43">
        <v>2.95</v>
      </c>
      <c r="D45" s="43"/>
    </row>
    <row r="46" spans="1:4" x14ac:dyDescent="0.2">
      <c r="A46" s="42">
        <v>67</v>
      </c>
      <c r="B46" s="43">
        <v>16.36</v>
      </c>
      <c r="C46" s="43">
        <v>2.96</v>
      </c>
      <c r="D46" s="43"/>
    </row>
    <row r="47" spans="1:4" x14ac:dyDescent="0.2">
      <c r="A47" s="42">
        <v>68</v>
      </c>
      <c r="B47" s="43">
        <v>15.76</v>
      </c>
      <c r="C47" s="43">
        <v>2.96</v>
      </c>
      <c r="D47" s="43"/>
    </row>
    <row r="48" spans="1:4" x14ac:dyDescent="0.2">
      <c r="A48" s="42">
        <v>69</v>
      </c>
      <c r="B48" s="43">
        <v>15.15</v>
      </c>
      <c r="C48" s="43">
        <v>2.92</v>
      </c>
      <c r="D48" s="43"/>
    </row>
    <row r="49" spans="1:4" x14ac:dyDescent="0.2">
      <c r="A49" s="42">
        <v>70</v>
      </c>
      <c r="B49" s="43">
        <v>14.54</v>
      </c>
      <c r="C49" s="43">
        <v>2.88</v>
      </c>
      <c r="D49" s="43"/>
    </row>
    <row r="50" spans="1:4" x14ac:dyDescent="0.2">
      <c r="A50" s="42">
        <v>71</v>
      </c>
      <c r="B50" s="43">
        <v>13.92</v>
      </c>
      <c r="C50" s="43">
        <v>2.88</v>
      </c>
      <c r="D50" s="43"/>
    </row>
    <row r="51" spans="1:4" x14ac:dyDescent="0.2">
      <c r="A51" s="42">
        <v>72</v>
      </c>
      <c r="B51" s="43">
        <v>13.3</v>
      </c>
      <c r="C51" s="43">
        <v>2.87</v>
      </c>
      <c r="D51" s="43"/>
    </row>
    <row r="52" spans="1:4" x14ac:dyDescent="0.2">
      <c r="A52" s="42">
        <v>73</v>
      </c>
      <c r="B52" s="43">
        <v>12.68</v>
      </c>
      <c r="C52" s="43">
        <v>2.86</v>
      </c>
      <c r="D52" s="43">
        <v>2.25</v>
      </c>
    </row>
    <row r="53" spans="1:4" x14ac:dyDescent="0.2">
      <c r="A53" s="42">
        <v>74</v>
      </c>
      <c r="B53" s="43">
        <v>12.07</v>
      </c>
      <c r="C53" s="43">
        <v>2.74</v>
      </c>
      <c r="D53" s="43">
        <v>2.0499999999999998</v>
      </c>
    </row>
    <row r="54" spans="1:4" x14ac:dyDescent="0.2">
      <c r="A54" s="42">
        <v>75</v>
      </c>
      <c r="B54" s="43">
        <v>11.47</v>
      </c>
      <c r="C54" s="43">
        <v>2.61</v>
      </c>
      <c r="D54" s="43">
        <v>1.87</v>
      </c>
    </row>
    <row r="55" spans="1:4" x14ac:dyDescent="0.2">
      <c r="A55" s="42">
        <v>76</v>
      </c>
      <c r="B55" s="43">
        <v>10.87</v>
      </c>
      <c r="C55" s="43">
        <v>2.58</v>
      </c>
      <c r="D55" s="43">
        <v>1.71</v>
      </c>
    </row>
    <row r="56" spans="1:4" x14ac:dyDescent="0.2">
      <c r="A56" s="42">
        <v>77</v>
      </c>
      <c r="B56" s="43">
        <v>10.29</v>
      </c>
      <c r="C56" s="43">
        <v>2.54</v>
      </c>
      <c r="D56" s="43">
        <v>1.56</v>
      </c>
    </row>
    <row r="57" spans="1:4" x14ac:dyDescent="0.2">
      <c r="A57" s="42">
        <v>78</v>
      </c>
      <c r="B57" s="43">
        <v>9.7200000000000006</v>
      </c>
      <c r="C57" s="43">
        <v>2.4900000000000002</v>
      </c>
      <c r="D57" s="43">
        <v>1.42</v>
      </c>
    </row>
    <row r="58" spans="1:4" x14ac:dyDescent="0.2">
      <c r="A58" s="42">
        <v>79</v>
      </c>
      <c r="B58" s="43">
        <v>9.15</v>
      </c>
      <c r="C58" s="43">
        <v>2.2799999999999998</v>
      </c>
      <c r="D58" s="43">
        <v>1.26</v>
      </c>
    </row>
    <row r="59" spans="1:4" x14ac:dyDescent="0.2">
      <c r="A59" s="42">
        <v>80</v>
      </c>
      <c r="B59" s="43">
        <v>8.59</v>
      </c>
      <c r="C59" s="43">
        <v>2.06</v>
      </c>
      <c r="D59" s="43">
        <v>1.1200000000000001</v>
      </c>
    </row>
    <row r="60" spans="1:4" x14ac:dyDescent="0.2">
      <c r="A60" s="42">
        <v>81</v>
      </c>
      <c r="B60" s="43">
        <v>8.0299999999999994</v>
      </c>
      <c r="C60" s="43">
        <v>2.02</v>
      </c>
      <c r="D60" s="43">
        <v>1</v>
      </c>
    </row>
    <row r="61" spans="1:4" x14ac:dyDescent="0.2">
      <c r="A61" s="42">
        <v>82</v>
      </c>
      <c r="B61" s="43">
        <v>7.47</v>
      </c>
      <c r="C61" s="43">
        <v>1.97</v>
      </c>
      <c r="D61" s="43">
        <v>0.89</v>
      </c>
    </row>
    <row r="62" spans="1:4" x14ac:dyDescent="0.2">
      <c r="A62" s="42">
        <v>83</v>
      </c>
      <c r="B62" s="43">
        <v>6.92</v>
      </c>
      <c r="C62" s="43">
        <v>1.92</v>
      </c>
      <c r="D62" s="43">
        <v>0.78</v>
      </c>
    </row>
    <row r="63" spans="1:4" x14ac:dyDescent="0.2">
      <c r="A63" s="42">
        <v>84</v>
      </c>
      <c r="B63" s="43">
        <v>6.39</v>
      </c>
      <c r="C63" s="43">
        <v>1.68</v>
      </c>
      <c r="D63" s="43">
        <v>0.67</v>
      </c>
    </row>
    <row r="64" spans="1:4" x14ac:dyDescent="0.2">
      <c r="A64" s="42">
        <v>85</v>
      </c>
      <c r="B64" s="43">
        <v>5.89</v>
      </c>
      <c r="C64" s="43">
        <v>1.44</v>
      </c>
      <c r="D64" s="43">
        <v>0.56999999999999995</v>
      </c>
    </row>
    <row r="65" spans="1:4" x14ac:dyDescent="0.2">
      <c r="A65" s="42">
        <v>86</v>
      </c>
      <c r="B65" s="43">
        <v>5.41</v>
      </c>
      <c r="C65" s="43">
        <v>1.38</v>
      </c>
      <c r="D65" s="43">
        <v>0.5</v>
      </c>
    </row>
    <row r="66" spans="1:4" x14ac:dyDescent="0.2">
      <c r="A66" s="42">
        <v>87</v>
      </c>
      <c r="B66" s="43">
        <v>4.96</v>
      </c>
      <c r="C66" s="43">
        <v>1.32</v>
      </c>
      <c r="D66" s="43">
        <v>0.43</v>
      </c>
    </row>
    <row r="67" spans="1:4" x14ac:dyDescent="0.2">
      <c r="A67" s="42">
        <v>88</v>
      </c>
      <c r="B67" s="43">
        <v>4.54</v>
      </c>
      <c r="C67" s="43">
        <v>1.25</v>
      </c>
      <c r="D67" s="43">
        <v>0.37</v>
      </c>
    </row>
    <row r="68" spans="1:4" x14ac:dyDescent="0.2">
      <c r="A68" s="42">
        <v>89</v>
      </c>
      <c r="B68" s="43">
        <v>4.1399999999999997</v>
      </c>
      <c r="C68" s="43">
        <v>1</v>
      </c>
      <c r="D68" s="43">
        <v>0.3</v>
      </c>
    </row>
    <row r="69" spans="1:4" x14ac:dyDescent="0.2">
      <c r="A69" s="42">
        <v>90</v>
      </c>
      <c r="B69" s="43">
        <v>3.77</v>
      </c>
      <c r="C69" s="43">
        <v>0.76</v>
      </c>
      <c r="D69" s="43">
        <v>0.25</v>
      </c>
    </row>
    <row r="70" spans="1:4" x14ac:dyDescent="0.2">
      <c r="A70" s="42">
        <v>91</v>
      </c>
      <c r="B70" s="43">
        <v>3.42</v>
      </c>
      <c r="C70" s="43">
        <v>0.71</v>
      </c>
      <c r="D70" s="43">
        <v>0.21</v>
      </c>
    </row>
    <row r="71" spans="1:4" x14ac:dyDescent="0.2">
      <c r="A71" s="42">
        <v>92</v>
      </c>
      <c r="B71" s="43">
        <v>3.11</v>
      </c>
      <c r="C71" s="43">
        <v>0.67</v>
      </c>
      <c r="D71" s="43">
        <v>0.18</v>
      </c>
    </row>
    <row r="72" spans="1:4" x14ac:dyDescent="0.2">
      <c r="A72" s="42">
        <v>93</v>
      </c>
      <c r="B72" s="43">
        <v>2.82</v>
      </c>
      <c r="C72" s="43">
        <v>0.62</v>
      </c>
      <c r="D72" s="43">
        <v>0.15</v>
      </c>
    </row>
    <row r="73" spans="1:4" x14ac:dyDescent="0.2">
      <c r="A73" s="42">
        <v>94</v>
      </c>
      <c r="B73" s="43">
        <v>2.5499999999999998</v>
      </c>
      <c r="C73" s="43">
        <v>0.56999999999999995</v>
      </c>
      <c r="D73" s="43">
        <v>0.12</v>
      </c>
    </row>
    <row r="74" spans="1:4" x14ac:dyDescent="0.2">
      <c r="A74" s="42">
        <v>95</v>
      </c>
      <c r="B74" s="43">
        <v>2.3199999999999998</v>
      </c>
      <c r="C74" s="43">
        <v>0.53</v>
      </c>
      <c r="D74" s="43">
        <v>0.1</v>
      </c>
    </row>
  </sheetData>
  <sheetProtection algorithmName="SHA-512" hashValue="StQl3daPWYJZbdwS1AY505+gt43UUiZYibalyi0947Gi0ltx38kaGN729Tx4cjIc97c/vjigyfIebv47tHfQXA==" saltValue="W5dimJqpWJBfVjGzghY9kA==" spinCount="100000" sheet="1" objects="1" scenarios="1"/>
  <conditionalFormatting sqref="A6:A21">
    <cfRule type="expression" dxfId="873" priority="11" stopIfTrue="1">
      <formula>MOD(ROW(),2)=0</formula>
    </cfRule>
    <cfRule type="expression" dxfId="872" priority="12" stopIfTrue="1">
      <formula>MOD(ROW(),2)&lt;&gt;0</formula>
    </cfRule>
  </conditionalFormatting>
  <conditionalFormatting sqref="B6:D18 B20:D21 C19:D19">
    <cfRule type="expression" dxfId="871" priority="13" stopIfTrue="1">
      <formula>MOD(ROW(),2)=0</formula>
    </cfRule>
    <cfRule type="expression" dxfId="870" priority="14" stopIfTrue="1">
      <formula>MOD(ROW(),2)&lt;&gt;0</formula>
    </cfRule>
  </conditionalFormatting>
  <conditionalFormatting sqref="A26:A74">
    <cfRule type="expression" dxfId="869" priority="15" stopIfTrue="1">
      <formula>MOD(ROW(),2)=0</formula>
    </cfRule>
    <cfRule type="expression" dxfId="868" priority="16" stopIfTrue="1">
      <formula>MOD(ROW(),2)&lt;&gt;0</formula>
    </cfRule>
  </conditionalFormatting>
  <conditionalFormatting sqref="B26:D74">
    <cfRule type="expression" dxfId="867" priority="17" stopIfTrue="1">
      <formula>MOD(ROW(),2)=0</formula>
    </cfRule>
    <cfRule type="expression" dxfId="866" priority="18" stopIfTrue="1">
      <formula>MOD(ROW(),2)&lt;&gt;0</formula>
    </cfRule>
  </conditionalFormatting>
  <conditionalFormatting sqref="B19">
    <cfRule type="expression" dxfId="865" priority="1" stopIfTrue="1">
      <formula>MOD(ROW(),2)=0</formula>
    </cfRule>
    <cfRule type="expression" dxfId="864" priority="2" stopIfTrue="1">
      <formula>MOD(ROW(),2)&lt;&gt;0</formula>
    </cfRule>
  </conditionalFormatting>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33CF2-1D5D-43CB-92AC-1883A98CA5AC}">
  <sheetPr codeName="Sheet32"/>
  <dimension ref="A1:D74"/>
  <sheetViews>
    <sheetView showGridLines="0" workbookViewId="0">
      <selection activeCell="A6" sqref="A6"/>
    </sheetView>
  </sheetViews>
  <sheetFormatPr defaultRowHeight="12.75" x14ac:dyDescent="0.2"/>
  <cols>
    <col min="1" max="1" width="31.85546875" customWidth="1"/>
    <col min="2" max="4" width="22.85546875" customWidth="1"/>
  </cols>
  <sheetData>
    <row r="1" spans="1:4" s="1" customFormat="1" ht="20.25" x14ac:dyDescent="0.3">
      <c r="A1" s="2" t="s">
        <v>0</v>
      </c>
    </row>
    <row r="2" spans="1:4" s="1" customFormat="1" ht="15.75" x14ac:dyDescent="0.25">
      <c r="A2" s="30" t="s">
        <v>1</v>
      </c>
      <c r="B2" s="3" t="str">
        <f>wb_title</f>
        <v>Police_NI - Consolidated Factor Spreadsheet</v>
      </c>
    </row>
    <row r="3" spans="1:4" s="1" customFormat="1" ht="15.75" x14ac:dyDescent="0.25">
      <c r="A3" s="30" t="s">
        <v>2</v>
      </c>
      <c r="B3" s="3" t="str">
        <f>TABLE_FACTOR_TYPE_1 &amp; " - x-" &amp; TABLE_SERIES_NUMBER_1</f>
        <v>PenCE - x-302</v>
      </c>
    </row>
    <row r="6" spans="1:4" x14ac:dyDescent="0.2">
      <c r="A6" s="40" t="s">
        <v>470</v>
      </c>
      <c r="B6" s="47" t="s">
        <v>471</v>
      </c>
      <c r="C6" s="47"/>
      <c r="D6" s="47"/>
    </row>
    <row r="7" spans="1:4" x14ac:dyDescent="0.2">
      <c r="A7" s="40" t="s">
        <v>472</v>
      </c>
      <c r="B7" s="47" t="s">
        <v>31</v>
      </c>
      <c r="C7" s="47"/>
      <c r="D7" s="47"/>
    </row>
    <row r="8" spans="1:4" x14ac:dyDescent="0.2">
      <c r="A8" s="40" t="s">
        <v>144</v>
      </c>
      <c r="B8" s="47">
        <v>1988</v>
      </c>
      <c r="C8" s="47"/>
      <c r="D8" s="47"/>
    </row>
    <row r="9" spans="1:4" x14ac:dyDescent="0.2">
      <c r="A9" s="40" t="s">
        <v>145</v>
      </c>
      <c r="B9" s="47" t="s">
        <v>237</v>
      </c>
      <c r="C9" s="47"/>
      <c r="D9" s="47"/>
    </row>
    <row r="10" spans="1:4" ht="25.5" x14ac:dyDescent="0.2">
      <c r="A10" s="40" t="s">
        <v>6</v>
      </c>
      <c r="B10" s="47" t="s">
        <v>238</v>
      </c>
      <c r="C10" s="47"/>
      <c r="D10" s="47"/>
    </row>
    <row r="11" spans="1:4" x14ac:dyDescent="0.2">
      <c r="A11" s="40" t="s">
        <v>146</v>
      </c>
      <c r="B11" s="47" t="s">
        <v>169</v>
      </c>
      <c r="C11" s="47"/>
      <c r="D11" s="47"/>
    </row>
    <row r="12" spans="1:4" x14ac:dyDescent="0.2">
      <c r="A12" s="40" t="s">
        <v>147</v>
      </c>
      <c r="B12" s="47" t="s">
        <v>160</v>
      </c>
      <c r="C12" s="47"/>
      <c r="D12" s="47"/>
    </row>
    <row r="13" spans="1:4" x14ac:dyDescent="0.2">
      <c r="A13" s="40" t="s">
        <v>473</v>
      </c>
      <c r="B13" s="47">
        <v>2</v>
      </c>
      <c r="C13" s="47"/>
      <c r="D13" s="47"/>
    </row>
    <row r="14" spans="1:4" x14ac:dyDescent="0.2">
      <c r="A14" s="40" t="s">
        <v>149</v>
      </c>
      <c r="B14" s="47">
        <v>302</v>
      </c>
      <c r="C14" s="47"/>
      <c r="D14" s="47"/>
    </row>
    <row r="15" spans="1:4" x14ac:dyDescent="0.2">
      <c r="A15" s="40" t="s">
        <v>474</v>
      </c>
      <c r="B15" s="47">
        <v>302</v>
      </c>
      <c r="C15" s="47"/>
      <c r="D15" s="47"/>
    </row>
    <row r="16" spans="1:4" x14ac:dyDescent="0.2">
      <c r="A16" s="40" t="s">
        <v>151</v>
      </c>
      <c r="B16" s="47" t="s">
        <v>242</v>
      </c>
      <c r="C16" s="47"/>
      <c r="D16" s="47"/>
    </row>
    <row r="17" spans="1:4" x14ac:dyDescent="0.2">
      <c r="A17" s="41" t="s">
        <v>475</v>
      </c>
      <c r="B17" s="47"/>
      <c r="C17" s="47"/>
      <c r="D17" s="47"/>
    </row>
    <row r="18" spans="1:4" x14ac:dyDescent="0.2">
      <c r="A18" s="40" t="s">
        <v>153</v>
      </c>
      <c r="B18" s="49">
        <v>46163</v>
      </c>
      <c r="C18" s="48"/>
      <c r="D18" s="48"/>
    </row>
    <row r="19" spans="1:4" x14ac:dyDescent="0.2">
      <c r="A19" s="40" t="s">
        <v>154</v>
      </c>
      <c r="B19" s="49">
        <v>46161</v>
      </c>
      <c r="C19" s="49"/>
      <c r="D19" s="49"/>
    </row>
    <row r="20" spans="1:4" x14ac:dyDescent="0.2">
      <c r="A20" s="40" t="s">
        <v>155</v>
      </c>
      <c r="B20" s="47" t="s">
        <v>163</v>
      </c>
      <c r="C20" s="47"/>
      <c r="D20" s="47"/>
    </row>
    <row r="21" spans="1:4" x14ac:dyDescent="0.2">
      <c r="A21" s="40" t="s">
        <v>476</v>
      </c>
      <c r="B21" s="47" t="s">
        <v>80</v>
      </c>
      <c r="C21" s="47"/>
      <c r="D21" s="47"/>
    </row>
    <row r="23" spans="1:4" x14ac:dyDescent="0.2">
      <c r="A23" s="23" t="str">
        <f>HYPERLINK("#'Factor List'!A1", "Back to Factor List")</f>
        <v>Back to Factor List</v>
      </c>
      <c r="B23" s="23" t="str">
        <f>HYPERLINK("#'Assumptions'!A1", "Assumptions")</f>
        <v>Assumptions</v>
      </c>
    </row>
    <row r="26" spans="1:4" s="63" customFormat="1" ht="25.5" x14ac:dyDescent="0.2">
      <c r="A26" s="62" t="s">
        <v>477</v>
      </c>
      <c r="B26" s="62" t="s">
        <v>478</v>
      </c>
      <c r="C26" s="62" t="s">
        <v>479</v>
      </c>
      <c r="D26" s="62" t="s">
        <v>493</v>
      </c>
    </row>
    <row r="27" spans="1:4" x14ac:dyDescent="0.2">
      <c r="A27" s="42">
        <v>48</v>
      </c>
      <c r="B27" s="43">
        <v>26.26</v>
      </c>
      <c r="C27" s="43">
        <v>2.65</v>
      </c>
      <c r="D27" s="43"/>
    </row>
    <row r="28" spans="1:4" x14ac:dyDescent="0.2">
      <c r="A28" s="42">
        <v>49</v>
      </c>
      <c r="B28" s="43">
        <v>25.88</v>
      </c>
      <c r="C28" s="43">
        <v>2.69</v>
      </c>
      <c r="D28" s="43"/>
    </row>
    <row r="29" spans="1:4" x14ac:dyDescent="0.2">
      <c r="A29" s="42">
        <v>50</v>
      </c>
      <c r="B29" s="43">
        <v>25.48</v>
      </c>
      <c r="C29" s="43">
        <v>2.72</v>
      </c>
      <c r="D29" s="43"/>
    </row>
    <row r="30" spans="1:4" x14ac:dyDescent="0.2">
      <c r="A30" s="42">
        <v>51</v>
      </c>
      <c r="B30" s="43">
        <v>25.05</v>
      </c>
      <c r="C30" s="43">
        <v>2.76</v>
      </c>
      <c r="D30" s="43"/>
    </row>
    <row r="31" spans="1:4" x14ac:dyDescent="0.2">
      <c r="A31" s="42">
        <v>52</v>
      </c>
      <c r="B31" s="43">
        <v>24.61</v>
      </c>
      <c r="C31" s="43">
        <v>2.8</v>
      </c>
      <c r="D31" s="43"/>
    </row>
    <row r="32" spans="1:4" x14ac:dyDescent="0.2">
      <c r="A32" s="42">
        <v>53</v>
      </c>
      <c r="B32" s="43">
        <v>24.13</v>
      </c>
      <c r="C32" s="43">
        <v>2.83</v>
      </c>
      <c r="D32" s="43"/>
    </row>
    <row r="33" spans="1:4" x14ac:dyDescent="0.2">
      <c r="A33" s="42">
        <v>54</v>
      </c>
      <c r="B33" s="43">
        <v>23.64</v>
      </c>
      <c r="C33" s="43">
        <v>2.86</v>
      </c>
      <c r="D33" s="43"/>
    </row>
    <row r="34" spans="1:4" x14ac:dyDescent="0.2">
      <c r="A34" s="42">
        <v>55</v>
      </c>
      <c r="B34" s="43">
        <v>23.12</v>
      </c>
      <c r="C34" s="43">
        <v>2.89</v>
      </c>
      <c r="D34" s="43"/>
    </row>
    <row r="35" spans="1:4" x14ac:dyDescent="0.2">
      <c r="A35" s="42">
        <v>56</v>
      </c>
      <c r="B35" s="43">
        <v>22.6</v>
      </c>
      <c r="C35" s="43">
        <v>2.92</v>
      </c>
      <c r="D35" s="43"/>
    </row>
    <row r="36" spans="1:4" x14ac:dyDescent="0.2">
      <c r="A36" s="42">
        <v>57</v>
      </c>
      <c r="B36" s="43">
        <v>22.06</v>
      </c>
      <c r="C36" s="43">
        <v>2.95</v>
      </c>
      <c r="D36" s="43"/>
    </row>
    <row r="37" spans="1:4" x14ac:dyDescent="0.2">
      <c r="A37" s="42">
        <v>58</v>
      </c>
      <c r="B37" s="43">
        <v>21.52</v>
      </c>
      <c r="C37" s="43">
        <v>2.97</v>
      </c>
      <c r="D37" s="43"/>
    </row>
    <row r="38" spans="1:4" x14ac:dyDescent="0.2">
      <c r="A38" s="42">
        <v>59</v>
      </c>
      <c r="B38" s="43">
        <v>20.97</v>
      </c>
      <c r="C38" s="43">
        <v>3</v>
      </c>
      <c r="D38" s="43"/>
    </row>
    <row r="39" spans="1:4" x14ac:dyDescent="0.2">
      <c r="A39" s="42">
        <v>60</v>
      </c>
      <c r="B39" s="43">
        <v>20.420000000000002</v>
      </c>
      <c r="C39" s="43">
        <v>3.02</v>
      </c>
      <c r="D39" s="43"/>
    </row>
    <row r="40" spans="1:4" x14ac:dyDescent="0.2">
      <c r="A40" s="42">
        <v>61</v>
      </c>
      <c r="B40" s="43">
        <v>19.86</v>
      </c>
      <c r="C40" s="43">
        <v>3.04</v>
      </c>
      <c r="D40" s="43"/>
    </row>
    <row r="41" spans="1:4" x14ac:dyDescent="0.2">
      <c r="A41" s="42">
        <v>62</v>
      </c>
      <c r="B41" s="43">
        <v>19.29</v>
      </c>
      <c r="C41" s="43">
        <v>3.06</v>
      </c>
      <c r="D41" s="43"/>
    </row>
    <row r="42" spans="1:4" x14ac:dyDescent="0.2">
      <c r="A42" s="42">
        <v>63</v>
      </c>
      <c r="B42" s="43">
        <v>18.72</v>
      </c>
      <c r="C42" s="43">
        <v>3.07</v>
      </c>
      <c r="D42" s="43"/>
    </row>
    <row r="43" spans="1:4" x14ac:dyDescent="0.2">
      <c r="A43" s="42">
        <v>64</v>
      </c>
      <c r="B43" s="43">
        <v>18.14</v>
      </c>
      <c r="C43" s="43">
        <v>3.01</v>
      </c>
      <c r="D43" s="43"/>
    </row>
    <row r="44" spans="1:4" x14ac:dyDescent="0.2">
      <c r="A44" s="42">
        <v>65</v>
      </c>
      <c r="B44" s="43">
        <v>17.55</v>
      </c>
      <c r="C44" s="43">
        <v>2.94</v>
      </c>
      <c r="D44" s="43"/>
    </row>
    <row r="45" spans="1:4" x14ac:dyDescent="0.2">
      <c r="A45" s="42">
        <v>66</v>
      </c>
      <c r="B45" s="43">
        <v>16.96</v>
      </c>
      <c r="C45" s="43">
        <v>2.95</v>
      </c>
      <c r="D45" s="43"/>
    </row>
    <row r="46" spans="1:4" x14ac:dyDescent="0.2">
      <c r="A46" s="42">
        <v>67</v>
      </c>
      <c r="B46" s="43">
        <v>16.36</v>
      </c>
      <c r="C46" s="43">
        <v>2.96</v>
      </c>
      <c r="D46" s="43"/>
    </row>
    <row r="47" spans="1:4" x14ac:dyDescent="0.2">
      <c r="A47" s="42">
        <v>68</v>
      </c>
      <c r="B47" s="43">
        <v>15.76</v>
      </c>
      <c r="C47" s="43">
        <v>2.96</v>
      </c>
      <c r="D47" s="43"/>
    </row>
    <row r="48" spans="1:4" x14ac:dyDescent="0.2">
      <c r="A48" s="42">
        <v>69</v>
      </c>
      <c r="B48" s="43">
        <v>15.15</v>
      </c>
      <c r="C48" s="43">
        <v>2.92</v>
      </c>
      <c r="D48" s="43"/>
    </row>
    <row r="49" spans="1:4" x14ac:dyDescent="0.2">
      <c r="A49" s="42">
        <v>70</v>
      </c>
      <c r="B49" s="43">
        <v>14.54</v>
      </c>
      <c r="C49" s="43">
        <v>2.88</v>
      </c>
      <c r="D49" s="43"/>
    </row>
    <row r="50" spans="1:4" x14ac:dyDescent="0.2">
      <c r="A50" s="42">
        <v>71</v>
      </c>
      <c r="B50" s="43">
        <v>13.92</v>
      </c>
      <c r="C50" s="43">
        <v>2.88</v>
      </c>
      <c r="D50" s="43"/>
    </row>
    <row r="51" spans="1:4" x14ac:dyDescent="0.2">
      <c r="A51" s="42">
        <v>72</v>
      </c>
      <c r="B51" s="43">
        <v>13.3</v>
      </c>
      <c r="C51" s="43">
        <v>2.87</v>
      </c>
      <c r="D51" s="43"/>
    </row>
    <row r="52" spans="1:4" x14ac:dyDescent="0.2">
      <c r="A52" s="42">
        <v>73</v>
      </c>
      <c r="B52" s="43">
        <v>12.68</v>
      </c>
      <c r="C52" s="43">
        <v>2.86</v>
      </c>
      <c r="D52" s="43">
        <v>1.85</v>
      </c>
    </row>
    <row r="53" spans="1:4" x14ac:dyDescent="0.2">
      <c r="A53" s="42">
        <v>74</v>
      </c>
      <c r="B53" s="43">
        <v>12.07</v>
      </c>
      <c r="C53" s="43">
        <v>2.74</v>
      </c>
      <c r="D53" s="43">
        <v>1.7</v>
      </c>
    </row>
    <row r="54" spans="1:4" x14ac:dyDescent="0.2">
      <c r="A54" s="42">
        <v>75</v>
      </c>
      <c r="B54" s="43">
        <v>11.47</v>
      </c>
      <c r="C54" s="43">
        <v>2.61</v>
      </c>
      <c r="D54" s="43">
        <v>1.54</v>
      </c>
    </row>
    <row r="55" spans="1:4" x14ac:dyDescent="0.2">
      <c r="A55" s="42">
        <v>76</v>
      </c>
      <c r="B55" s="43">
        <v>10.87</v>
      </c>
      <c r="C55" s="43">
        <v>2.58</v>
      </c>
      <c r="D55" s="43">
        <v>1.4</v>
      </c>
    </row>
    <row r="56" spans="1:4" x14ac:dyDescent="0.2">
      <c r="A56" s="42">
        <v>77</v>
      </c>
      <c r="B56" s="43">
        <v>10.29</v>
      </c>
      <c r="C56" s="43">
        <v>2.54</v>
      </c>
      <c r="D56" s="43">
        <v>1.27</v>
      </c>
    </row>
    <row r="57" spans="1:4" x14ac:dyDescent="0.2">
      <c r="A57" s="42">
        <v>78</v>
      </c>
      <c r="B57" s="43">
        <v>9.7200000000000006</v>
      </c>
      <c r="C57" s="43">
        <v>2.4900000000000002</v>
      </c>
      <c r="D57" s="43">
        <v>1.1399999999999999</v>
      </c>
    </row>
    <row r="58" spans="1:4" x14ac:dyDescent="0.2">
      <c r="A58" s="42">
        <v>79</v>
      </c>
      <c r="B58" s="43">
        <v>9.15</v>
      </c>
      <c r="C58" s="43">
        <v>2.2799999999999998</v>
      </c>
      <c r="D58" s="43">
        <v>1.02</v>
      </c>
    </row>
    <row r="59" spans="1:4" x14ac:dyDescent="0.2">
      <c r="A59" s="42">
        <v>80</v>
      </c>
      <c r="B59" s="43">
        <v>8.59</v>
      </c>
      <c r="C59" s="43">
        <v>2.06</v>
      </c>
      <c r="D59" s="43">
        <v>0.91</v>
      </c>
    </row>
    <row r="60" spans="1:4" x14ac:dyDescent="0.2">
      <c r="A60" s="42">
        <v>81</v>
      </c>
      <c r="B60" s="43">
        <v>8.0299999999999994</v>
      </c>
      <c r="C60" s="43">
        <v>2.02</v>
      </c>
      <c r="D60" s="43">
        <v>0.81</v>
      </c>
    </row>
    <row r="61" spans="1:4" x14ac:dyDescent="0.2">
      <c r="A61" s="42">
        <v>82</v>
      </c>
      <c r="B61" s="43">
        <v>7.47</v>
      </c>
      <c r="C61" s="43">
        <v>1.97</v>
      </c>
      <c r="D61" s="43">
        <v>0.71</v>
      </c>
    </row>
    <row r="62" spans="1:4" x14ac:dyDescent="0.2">
      <c r="A62" s="42">
        <v>83</v>
      </c>
      <c r="B62" s="43">
        <v>6.92</v>
      </c>
      <c r="C62" s="43">
        <v>1.92</v>
      </c>
      <c r="D62" s="43">
        <v>0.62</v>
      </c>
    </row>
    <row r="63" spans="1:4" x14ac:dyDescent="0.2">
      <c r="A63" s="42">
        <v>84</v>
      </c>
      <c r="B63" s="43">
        <v>6.39</v>
      </c>
      <c r="C63" s="43">
        <v>1.68</v>
      </c>
      <c r="D63" s="43">
        <v>0.54</v>
      </c>
    </row>
    <row r="64" spans="1:4" x14ac:dyDescent="0.2">
      <c r="A64" s="42">
        <v>85</v>
      </c>
      <c r="B64" s="43">
        <v>5.89</v>
      </c>
      <c r="C64" s="43">
        <v>1.44</v>
      </c>
      <c r="D64" s="43">
        <v>0.46</v>
      </c>
    </row>
    <row r="65" spans="1:4" x14ac:dyDescent="0.2">
      <c r="A65" s="42">
        <v>86</v>
      </c>
      <c r="B65" s="43">
        <v>5.41</v>
      </c>
      <c r="C65" s="43">
        <v>1.38</v>
      </c>
      <c r="D65" s="43">
        <v>0.4</v>
      </c>
    </row>
    <row r="66" spans="1:4" x14ac:dyDescent="0.2">
      <c r="A66" s="42">
        <v>87</v>
      </c>
      <c r="B66" s="43">
        <v>4.96</v>
      </c>
      <c r="C66" s="43">
        <v>1.32</v>
      </c>
      <c r="D66" s="43">
        <v>0.34</v>
      </c>
    </row>
    <row r="67" spans="1:4" x14ac:dyDescent="0.2">
      <c r="A67" s="42">
        <v>88</v>
      </c>
      <c r="B67" s="43">
        <v>4.54</v>
      </c>
      <c r="C67" s="43">
        <v>1.25</v>
      </c>
      <c r="D67" s="43">
        <v>0.28999999999999998</v>
      </c>
    </row>
    <row r="68" spans="1:4" x14ac:dyDescent="0.2">
      <c r="A68" s="42">
        <v>89</v>
      </c>
      <c r="B68" s="43">
        <v>4.1399999999999997</v>
      </c>
      <c r="C68" s="43">
        <v>1</v>
      </c>
      <c r="D68" s="43">
        <v>0.24</v>
      </c>
    </row>
    <row r="69" spans="1:4" x14ac:dyDescent="0.2">
      <c r="A69" s="42">
        <v>90</v>
      </c>
      <c r="B69" s="43">
        <v>3.77</v>
      </c>
      <c r="C69" s="43">
        <v>0.76</v>
      </c>
      <c r="D69" s="43">
        <v>0.21</v>
      </c>
    </row>
    <row r="70" spans="1:4" x14ac:dyDescent="0.2">
      <c r="A70" s="42">
        <v>91</v>
      </c>
      <c r="B70" s="43">
        <v>3.42</v>
      </c>
      <c r="C70" s="43">
        <v>0.71</v>
      </c>
      <c r="D70" s="43">
        <v>0.17</v>
      </c>
    </row>
    <row r="71" spans="1:4" x14ac:dyDescent="0.2">
      <c r="A71" s="42">
        <v>92</v>
      </c>
      <c r="B71" s="43">
        <v>3.11</v>
      </c>
      <c r="C71" s="43">
        <v>0.67</v>
      </c>
      <c r="D71" s="43">
        <v>0.14000000000000001</v>
      </c>
    </row>
    <row r="72" spans="1:4" x14ac:dyDescent="0.2">
      <c r="A72" s="42">
        <v>93</v>
      </c>
      <c r="B72" s="43">
        <v>2.82</v>
      </c>
      <c r="C72" s="43">
        <v>0.62</v>
      </c>
      <c r="D72" s="43">
        <v>0.12</v>
      </c>
    </row>
    <row r="73" spans="1:4" x14ac:dyDescent="0.2">
      <c r="A73" s="42">
        <v>94</v>
      </c>
      <c r="B73" s="43">
        <v>2.5499999999999998</v>
      </c>
      <c r="C73" s="43">
        <v>0.56999999999999995</v>
      </c>
      <c r="D73" s="43">
        <v>0.1</v>
      </c>
    </row>
    <row r="74" spans="1:4" x14ac:dyDescent="0.2">
      <c r="A74" s="42">
        <v>95</v>
      </c>
      <c r="B74" s="43">
        <v>2.3199999999999998</v>
      </c>
      <c r="C74" s="43">
        <v>0.53</v>
      </c>
      <c r="D74" s="43">
        <v>0.08</v>
      </c>
    </row>
  </sheetData>
  <sheetProtection algorithmName="SHA-512" hashValue="w/4xr6JZRUx+aEuJCsO1qn9db5L5lXyIt+eK699Z9HAx7gUFQ1NGD6eqe9tT9KHVrpLuBkOvPe6pxr7sD2FnPw==" saltValue="+umswNYuWa1cNvBo0Gfzgg==" spinCount="100000" sheet="1" objects="1" scenarios="1"/>
  <conditionalFormatting sqref="A6:A21">
    <cfRule type="expression" dxfId="861" priority="11" stopIfTrue="1">
      <formula>MOD(ROW(),2)=0</formula>
    </cfRule>
    <cfRule type="expression" dxfId="860" priority="12" stopIfTrue="1">
      <formula>MOD(ROW(),2)&lt;&gt;0</formula>
    </cfRule>
  </conditionalFormatting>
  <conditionalFormatting sqref="B6:D18 B20:D21 C19:D19">
    <cfRule type="expression" dxfId="859" priority="13" stopIfTrue="1">
      <formula>MOD(ROW(),2)=0</formula>
    </cfRule>
    <cfRule type="expression" dxfId="858" priority="14" stopIfTrue="1">
      <formula>MOD(ROW(),2)&lt;&gt;0</formula>
    </cfRule>
  </conditionalFormatting>
  <conditionalFormatting sqref="A26:A74">
    <cfRule type="expression" dxfId="857" priority="15" stopIfTrue="1">
      <formula>MOD(ROW(),2)=0</formula>
    </cfRule>
    <cfRule type="expression" dxfId="856" priority="16" stopIfTrue="1">
      <formula>MOD(ROW(),2)&lt;&gt;0</formula>
    </cfRule>
  </conditionalFormatting>
  <conditionalFormatting sqref="B26:D74">
    <cfRule type="expression" dxfId="855" priority="17" stopIfTrue="1">
      <formula>MOD(ROW(),2)=0</formula>
    </cfRule>
    <cfRule type="expression" dxfId="854" priority="18" stopIfTrue="1">
      <formula>MOD(ROW(),2)&lt;&gt;0</formula>
    </cfRule>
  </conditionalFormatting>
  <conditionalFormatting sqref="B19">
    <cfRule type="expression" dxfId="853" priority="1" stopIfTrue="1">
      <formula>MOD(ROW(),2)=0</formula>
    </cfRule>
    <cfRule type="expression" dxfId="852" priority="2" stopIfTrue="1">
      <formula>MOD(ROW(),2)&lt;&gt;0</formula>
    </cfRule>
  </conditionalFormatting>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55156-742B-40C3-89B3-4AC4E5777E76}">
  <sheetPr codeName="Sheet33"/>
  <dimension ref="A1:D102"/>
  <sheetViews>
    <sheetView showGridLines="0" workbookViewId="0">
      <selection activeCell="A6" sqref="A6"/>
    </sheetView>
  </sheetViews>
  <sheetFormatPr defaultRowHeight="12.75" x14ac:dyDescent="0.2"/>
  <cols>
    <col min="1" max="1" width="31.85546875" customWidth="1"/>
    <col min="2" max="4" width="22.85546875" customWidth="1"/>
  </cols>
  <sheetData>
    <row r="1" spans="1:4" s="1" customFormat="1" ht="20.25" x14ac:dyDescent="0.3">
      <c r="A1" s="2" t="s">
        <v>0</v>
      </c>
    </row>
    <row r="2" spans="1:4" s="1" customFormat="1" ht="15.75" x14ac:dyDescent="0.25">
      <c r="A2" s="30" t="s">
        <v>1</v>
      </c>
      <c r="B2" s="3" t="str">
        <f>wb_title</f>
        <v>Police_NI - Consolidated Factor Spreadsheet</v>
      </c>
    </row>
    <row r="3" spans="1:4" s="1" customFormat="1" ht="15.75" x14ac:dyDescent="0.25">
      <c r="A3" s="30" t="s">
        <v>2</v>
      </c>
      <c r="B3" s="3" t="str">
        <f>TABLE_FACTOR_TYPE_1 &amp; " - x-" &amp; TABLE_SERIES_NUMBER_1</f>
        <v>PenCE - x-303</v>
      </c>
    </row>
    <row r="6" spans="1:4" x14ac:dyDescent="0.2">
      <c r="A6" s="40" t="s">
        <v>470</v>
      </c>
      <c r="B6" s="47" t="s">
        <v>471</v>
      </c>
      <c r="C6" s="47"/>
      <c r="D6" s="47"/>
    </row>
    <row r="7" spans="1:4" x14ac:dyDescent="0.2">
      <c r="A7" s="40" t="s">
        <v>472</v>
      </c>
      <c r="B7" s="47" t="s">
        <v>31</v>
      </c>
      <c r="C7" s="47"/>
      <c r="D7" s="47"/>
    </row>
    <row r="8" spans="1:4" x14ac:dyDescent="0.2">
      <c r="A8" s="40" t="s">
        <v>144</v>
      </c>
      <c r="B8" s="47">
        <v>1988</v>
      </c>
      <c r="C8" s="47"/>
      <c r="D8" s="47"/>
    </row>
    <row r="9" spans="1:4" x14ac:dyDescent="0.2">
      <c r="A9" s="40" t="s">
        <v>145</v>
      </c>
      <c r="B9" s="47" t="s">
        <v>237</v>
      </c>
      <c r="C9" s="47"/>
      <c r="D9" s="47"/>
    </row>
    <row r="10" spans="1:4" ht="25.5" x14ac:dyDescent="0.2">
      <c r="A10" s="40" t="s">
        <v>6</v>
      </c>
      <c r="B10" s="47" t="s">
        <v>243</v>
      </c>
      <c r="C10" s="47"/>
      <c r="D10" s="47"/>
    </row>
    <row r="11" spans="1:4" x14ac:dyDescent="0.2">
      <c r="A11" s="40" t="s">
        <v>146</v>
      </c>
      <c r="B11" s="47" t="s">
        <v>159</v>
      </c>
      <c r="C11" s="47"/>
      <c r="D11" s="47"/>
    </row>
    <row r="12" spans="1:4" x14ac:dyDescent="0.2">
      <c r="A12" s="40" t="s">
        <v>147</v>
      </c>
      <c r="B12" s="47" t="s">
        <v>160</v>
      </c>
      <c r="C12" s="47"/>
      <c r="D12" s="47"/>
    </row>
    <row r="13" spans="1:4" x14ac:dyDescent="0.2">
      <c r="A13" s="40" t="s">
        <v>473</v>
      </c>
      <c r="B13" s="47">
        <v>2</v>
      </c>
      <c r="C13" s="47"/>
      <c r="D13" s="47"/>
    </row>
    <row r="14" spans="1:4" x14ac:dyDescent="0.2">
      <c r="A14" s="40" t="s">
        <v>149</v>
      </c>
      <c r="B14" s="47">
        <v>303</v>
      </c>
      <c r="C14" s="47"/>
      <c r="D14" s="47"/>
    </row>
    <row r="15" spans="1:4" x14ac:dyDescent="0.2">
      <c r="A15" s="40" t="s">
        <v>474</v>
      </c>
      <c r="B15" s="47">
        <v>303</v>
      </c>
      <c r="C15" s="47"/>
      <c r="D15" s="47"/>
    </row>
    <row r="16" spans="1:4" x14ac:dyDescent="0.2">
      <c r="A16" s="40" t="s">
        <v>151</v>
      </c>
      <c r="B16" s="47" t="s">
        <v>245</v>
      </c>
      <c r="C16" s="47"/>
      <c r="D16" s="47"/>
    </row>
    <row r="17" spans="1:4" x14ac:dyDescent="0.2">
      <c r="A17" s="41" t="s">
        <v>475</v>
      </c>
      <c r="B17" s="47"/>
      <c r="C17" s="47"/>
      <c r="D17" s="47"/>
    </row>
    <row r="18" spans="1:4" x14ac:dyDescent="0.2">
      <c r="A18" s="40" t="s">
        <v>153</v>
      </c>
      <c r="B18" s="49">
        <v>46163</v>
      </c>
      <c r="C18" s="48"/>
      <c r="D18" s="48"/>
    </row>
    <row r="19" spans="1:4" x14ac:dyDescent="0.2">
      <c r="A19" s="40" t="s">
        <v>154</v>
      </c>
      <c r="B19" s="49">
        <v>46161</v>
      </c>
      <c r="C19" s="49"/>
      <c r="D19" s="49"/>
    </row>
    <row r="20" spans="1:4" x14ac:dyDescent="0.2">
      <c r="A20" s="40" t="s">
        <v>155</v>
      </c>
      <c r="B20" s="47" t="s">
        <v>163</v>
      </c>
      <c r="C20" s="47"/>
      <c r="D20" s="47"/>
    </row>
    <row r="21" spans="1:4" x14ac:dyDescent="0.2">
      <c r="A21" s="40" t="s">
        <v>476</v>
      </c>
      <c r="B21" s="47" t="s">
        <v>80</v>
      </c>
      <c r="C21" s="47"/>
      <c r="D21" s="47"/>
    </row>
    <row r="23" spans="1:4" x14ac:dyDescent="0.2">
      <c r="A23" s="23" t="str">
        <f>HYPERLINK("#'Factor List'!A1", "Back to Factor List")</f>
        <v>Back to Factor List</v>
      </c>
      <c r="B23" s="23" t="str">
        <f>HYPERLINK("#'Assumptions'!A1", "Assumptions")</f>
        <v>Assumptions</v>
      </c>
    </row>
    <row r="26" spans="1:4" s="63" customFormat="1" ht="25.5" x14ac:dyDescent="0.2">
      <c r="A26" s="62" t="s">
        <v>477</v>
      </c>
      <c r="B26" s="62" t="s">
        <v>478</v>
      </c>
      <c r="C26" s="62" t="s">
        <v>479</v>
      </c>
      <c r="D26" s="62" t="s">
        <v>493</v>
      </c>
    </row>
    <row r="27" spans="1:4" x14ac:dyDescent="0.2">
      <c r="A27" s="42">
        <v>20</v>
      </c>
      <c r="B27" s="43">
        <v>36.299999999999997</v>
      </c>
      <c r="C27" s="43">
        <v>2.13</v>
      </c>
      <c r="D27" s="43"/>
    </row>
    <row r="28" spans="1:4" x14ac:dyDescent="0.2">
      <c r="A28" s="42">
        <v>21</v>
      </c>
      <c r="B28" s="43">
        <v>36</v>
      </c>
      <c r="C28" s="43">
        <v>2.17</v>
      </c>
      <c r="D28" s="43"/>
    </row>
    <row r="29" spans="1:4" x14ac:dyDescent="0.2">
      <c r="A29" s="42">
        <v>22</v>
      </c>
      <c r="B29" s="43">
        <v>35.69</v>
      </c>
      <c r="C29" s="43">
        <v>2.21</v>
      </c>
      <c r="D29" s="43"/>
    </row>
    <row r="30" spans="1:4" x14ac:dyDescent="0.2">
      <c r="A30" s="42">
        <v>23</v>
      </c>
      <c r="B30" s="43">
        <v>35.380000000000003</v>
      </c>
      <c r="C30" s="43">
        <v>2.25</v>
      </c>
      <c r="D30" s="43"/>
    </row>
    <row r="31" spans="1:4" x14ac:dyDescent="0.2">
      <c r="A31" s="42">
        <v>24</v>
      </c>
      <c r="B31" s="43">
        <v>35.07</v>
      </c>
      <c r="C31" s="43">
        <v>2.29</v>
      </c>
      <c r="D31" s="43"/>
    </row>
    <row r="32" spans="1:4" x14ac:dyDescent="0.2">
      <c r="A32" s="42">
        <v>25</v>
      </c>
      <c r="B32" s="43">
        <v>34.74</v>
      </c>
      <c r="C32" s="43">
        <v>2.33</v>
      </c>
      <c r="D32" s="43"/>
    </row>
    <row r="33" spans="1:4" x14ac:dyDescent="0.2">
      <c r="A33" s="42">
        <v>26</v>
      </c>
      <c r="B33" s="43">
        <v>34.409999999999997</v>
      </c>
      <c r="C33" s="43">
        <v>2.38</v>
      </c>
      <c r="D33" s="43"/>
    </row>
    <row r="34" spans="1:4" x14ac:dyDescent="0.2">
      <c r="A34" s="42">
        <v>27</v>
      </c>
      <c r="B34" s="43">
        <v>34.08</v>
      </c>
      <c r="C34" s="43">
        <v>2.42</v>
      </c>
      <c r="D34" s="43"/>
    </row>
    <row r="35" spans="1:4" x14ac:dyDescent="0.2">
      <c r="A35" s="42">
        <v>28</v>
      </c>
      <c r="B35" s="43">
        <v>33.729999999999997</v>
      </c>
      <c r="C35" s="43">
        <v>2.46</v>
      </c>
      <c r="D35" s="43"/>
    </row>
    <row r="36" spans="1:4" x14ac:dyDescent="0.2">
      <c r="A36" s="42">
        <v>29</v>
      </c>
      <c r="B36" s="43">
        <v>33.380000000000003</v>
      </c>
      <c r="C36" s="43">
        <v>2.5099999999999998</v>
      </c>
      <c r="D36" s="43"/>
    </row>
    <row r="37" spans="1:4" x14ac:dyDescent="0.2">
      <c r="A37" s="42">
        <v>30</v>
      </c>
      <c r="B37" s="43">
        <v>33.020000000000003</v>
      </c>
      <c r="C37" s="43">
        <v>2.5499999999999998</v>
      </c>
      <c r="D37" s="43"/>
    </row>
    <row r="38" spans="1:4" x14ac:dyDescent="0.2">
      <c r="A38" s="42">
        <v>31</v>
      </c>
      <c r="B38" s="43">
        <v>32.659999999999997</v>
      </c>
      <c r="C38" s="43">
        <v>2.6</v>
      </c>
      <c r="D38" s="43"/>
    </row>
    <row r="39" spans="1:4" x14ac:dyDescent="0.2">
      <c r="A39" s="42">
        <v>32</v>
      </c>
      <c r="B39" s="43">
        <v>32.28</v>
      </c>
      <c r="C39" s="43">
        <v>2.64</v>
      </c>
      <c r="D39" s="43"/>
    </row>
    <row r="40" spans="1:4" x14ac:dyDescent="0.2">
      <c r="A40" s="42">
        <v>33</v>
      </c>
      <c r="B40" s="43">
        <v>31.9</v>
      </c>
      <c r="C40" s="43">
        <v>2.69</v>
      </c>
      <c r="D40" s="43"/>
    </row>
    <row r="41" spans="1:4" x14ac:dyDescent="0.2">
      <c r="A41" s="42">
        <v>34</v>
      </c>
      <c r="B41" s="43">
        <v>31.52</v>
      </c>
      <c r="C41" s="43">
        <v>2.74</v>
      </c>
      <c r="D41" s="43"/>
    </row>
    <row r="42" spans="1:4" x14ac:dyDescent="0.2">
      <c r="A42" s="42">
        <v>35</v>
      </c>
      <c r="B42" s="43">
        <v>31.12</v>
      </c>
      <c r="C42" s="43">
        <v>2.79</v>
      </c>
      <c r="D42" s="43"/>
    </row>
    <row r="43" spans="1:4" x14ac:dyDescent="0.2">
      <c r="A43" s="42">
        <v>36</v>
      </c>
      <c r="B43" s="43">
        <v>30.72</v>
      </c>
      <c r="C43" s="43">
        <v>2.84</v>
      </c>
      <c r="D43" s="43"/>
    </row>
    <row r="44" spans="1:4" x14ac:dyDescent="0.2">
      <c r="A44" s="42">
        <v>37</v>
      </c>
      <c r="B44" s="43">
        <v>30.3</v>
      </c>
      <c r="C44" s="43">
        <v>2.89</v>
      </c>
      <c r="D44" s="43"/>
    </row>
    <row r="45" spans="1:4" x14ac:dyDescent="0.2">
      <c r="A45" s="42">
        <v>38</v>
      </c>
      <c r="B45" s="43">
        <v>29.88</v>
      </c>
      <c r="C45" s="43">
        <v>2.94</v>
      </c>
      <c r="D45" s="43"/>
    </row>
    <row r="46" spans="1:4" x14ac:dyDescent="0.2">
      <c r="A46" s="42">
        <v>39</v>
      </c>
      <c r="B46" s="43">
        <v>29.46</v>
      </c>
      <c r="C46" s="43">
        <v>2.99</v>
      </c>
      <c r="D46" s="43"/>
    </row>
    <row r="47" spans="1:4" x14ac:dyDescent="0.2">
      <c r="A47" s="42">
        <v>40</v>
      </c>
      <c r="B47" s="43">
        <v>29.02</v>
      </c>
      <c r="C47" s="43">
        <v>3.04</v>
      </c>
      <c r="D47" s="43"/>
    </row>
    <row r="48" spans="1:4" x14ac:dyDescent="0.2">
      <c r="A48" s="42">
        <v>41</v>
      </c>
      <c r="B48" s="43">
        <v>28.58</v>
      </c>
      <c r="C48" s="43">
        <v>3.09</v>
      </c>
      <c r="D48" s="43"/>
    </row>
    <row r="49" spans="1:4" x14ac:dyDescent="0.2">
      <c r="A49" s="42">
        <v>42</v>
      </c>
      <c r="B49" s="43">
        <v>28.13</v>
      </c>
      <c r="C49" s="43">
        <v>3.14</v>
      </c>
      <c r="D49" s="43"/>
    </row>
    <row r="50" spans="1:4" x14ac:dyDescent="0.2">
      <c r="A50" s="42">
        <v>43</v>
      </c>
      <c r="B50" s="43">
        <v>27.67</v>
      </c>
      <c r="C50" s="43">
        <v>3.19</v>
      </c>
      <c r="D50" s="43"/>
    </row>
    <row r="51" spans="1:4" x14ac:dyDescent="0.2">
      <c r="A51" s="42">
        <v>44</v>
      </c>
      <c r="B51" s="43">
        <v>27.21</v>
      </c>
      <c r="C51" s="43">
        <v>3.24</v>
      </c>
      <c r="D51" s="43"/>
    </row>
    <row r="52" spans="1:4" x14ac:dyDescent="0.2">
      <c r="A52" s="42">
        <v>45</v>
      </c>
      <c r="B52" s="43">
        <v>26.74</v>
      </c>
      <c r="C52" s="43">
        <v>3.29</v>
      </c>
      <c r="D52" s="43"/>
    </row>
    <row r="53" spans="1:4" x14ac:dyDescent="0.2">
      <c r="A53" s="42">
        <v>46</v>
      </c>
      <c r="B53" s="43">
        <v>26.26</v>
      </c>
      <c r="C53" s="43">
        <v>3.34</v>
      </c>
      <c r="D53" s="43"/>
    </row>
    <row r="54" spans="1:4" x14ac:dyDescent="0.2">
      <c r="A54" s="42">
        <v>47</v>
      </c>
      <c r="B54" s="43">
        <v>25.78</v>
      </c>
      <c r="C54" s="43">
        <v>3.38</v>
      </c>
      <c r="D54" s="43"/>
    </row>
    <row r="55" spans="1:4" x14ac:dyDescent="0.2">
      <c r="A55" s="42">
        <v>48</v>
      </c>
      <c r="B55" s="43">
        <v>25.28</v>
      </c>
      <c r="C55" s="43">
        <v>3.43</v>
      </c>
      <c r="D55" s="43"/>
    </row>
    <row r="56" spans="1:4" x14ac:dyDescent="0.2">
      <c r="A56" s="42">
        <v>49</v>
      </c>
      <c r="B56" s="43">
        <v>24.79</v>
      </c>
      <c r="C56" s="43">
        <v>3.48</v>
      </c>
      <c r="D56" s="43"/>
    </row>
    <row r="57" spans="1:4" x14ac:dyDescent="0.2">
      <c r="A57" s="42">
        <v>50</v>
      </c>
      <c r="B57" s="43">
        <v>24.28</v>
      </c>
      <c r="C57" s="43">
        <v>3.52</v>
      </c>
      <c r="D57" s="43"/>
    </row>
    <row r="58" spans="1:4" x14ac:dyDescent="0.2">
      <c r="A58" s="42">
        <v>51</v>
      </c>
      <c r="B58" s="43">
        <v>23.77</v>
      </c>
      <c r="C58" s="43">
        <v>3.57</v>
      </c>
      <c r="D58" s="43"/>
    </row>
    <row r="59" spans="1:4" x14ac:dyDescent="0.2">
      <c r="A59" s="42">
        <v>52</v>
      </c>
      <c r="B59" s="43">
        <v>23.25</v>
      </c>
      <c r="C59" s="43">
        <v>3.61</v>
      </c>
      <c r="D59" s="43"/>
    </row>
    <row r="60" spans="1:4" x14ac:dyDescent="0.2">
      <c r="A60" s="42">
        <v>53</v>
      </c>
      <c r="B60" s="43">
        <v>22.72</v>
      </c>
      <c r="C60" s="43">
        <v>3.65</v>
      </c>
      <c r="D60" s="43"/>
    </row>
    <row r="61" spans="1:4" x14ac:dyDescent="0.2">
      <c r="A61" s="42">
        <v>54</v>
      </c>
      <c r="B61" s="43">
        <v>22.19</v>
      </c>
      <c r="C61" s="43">
        <v>3.69</v>
      </c>
      <c r="D61" s="43"/>
    </row>
    <row r="62" spans="1:4" x14ac:dyDescent="0.2">
      <c r="A62" s="42">
        <v>55</v>
      </c>
      <c r="B62" s="43">
        <v>21.66</v>
      </c>
      <c r="C62" s="43">
        <v>3.72</v>
      </c>
      <c r="D62" s="43"/>
    </row>
    <row r="63" spans="1:4" x14ac:dyDescent="0.2">
      <c r="A63" s="42">
        <v>56</v>
      </c>
      <c r="B63" s="43">
        <v>21.13</v>
      </c>
      <c r="C63" s="43">
        <v>3.75</v>
      </c>
      <c r="D63" s="43"/>
    </row>
    <row r="64" spans="1:4" x14ac:dyDescent="0.2">
      <c r="A64" s="42">
        <v>57</v>
      </c>
      <c r="B64" s="43">
        <v>20.59</v>
      </c>
      <c r="C64" s="43">
        <v>3.78</v>
      </c>
      <c r="D64" s="43"/>
    </row>
    <row r="65" spans="1:4" x14ac:dyDescent="0.2">
      <c r="A65" s="42">
        <v>58</v>
      </c>
      <c r="B65" s="43">
        <v>20.05</v>
      </c>
      <c r="C65" s="43">
        <v>3.8</v>
      </c>
      <c r="D65" s="43"/>
    </row>
    <row r="66" spans="1:4" x14ac:dyDescent="0.2">
      <c r="A66" s="42">
        <v>59</v>
      </c>
      <c r="B66" s="43">
        <v>19.5</v>
      </c>
      <c r="C66" s="43">
        <v>3.82</v>
      </c>
      <c r="D66" s="43"/>
    </row>
    <row r="67" spans="1:4" x14ac:dyDescent="0.2">
      <c r="A67" s="42">
        <v>60</v>
      </c>
      <c r="B67" s="43">
        <v>18.95</v>
      </c>
      <c r="C67" s="43">
        <v>3.83</v>
      </c>
      <c r="D67" s="43"/>
    </row>
    <row r="68" spans="1:4" x14ac:dyDescent="0.2">
      <c r="A68" s="42">
        <v>61</v>
      </c>
      <c r="B68" s="43">
        <v>18.399999999999999</v>
      </c>
      <c r="C68" s="43">
        <v>3.85</v>
      </c>
      <c r="D68" s="43"/>
    </row>
    <row r="69" spans="1:4" x14ac:dyDescent="0.2">
      <c r="A69" s="42">
        <v>62</v>
      </c>
      <c r="B69" s="43">
        <v>17.84</v>
      </c>
      <c r="C69" s="43">
        <v>3.86</v>
      </c>
      <c r="D69" s="43"/>
    </row>
    <row r="70" spans="1:4" x14ac:dyDescent="0.2">
      <c r="A70" s="42">
        <v>63</v>
      </c>
      <c r="B70" s="43">
        <v>17.28</v>
      </c>
      <c r="C70" s="43">
        <v>3.86</v>
      </c>
      <c r="D70" s="43"/>
    </row>
    <row r="71" spans="1:4" x14ac:dyDescent="0.2">
      <c r="A71" s="42">
        <v>64</v>
      </c>
      <c r="B71" s="43">
        <v>16.72</v>
      </c>
      <c r="C71" s="43">
        <v>3.76</v>
      </c>
      <c r="D71" s="43"/>
    </row>
    <row r="72" spans="1:4" x14ac:dyDescent="0.2">
      <c r="A72" s="42">
        <v>65</v>
      </c>
      <c r="B72" s="43">
        <v>16.149999999999999</v>
      </c>
      <c r="C72" s="43">
        <v>3.65</v>
      </c>
      <c r="D72" s="43"/>
    </row>
    <row r="73" spans="1:4" x14ac:dyDescent="0.2">
      <c r="A73" s="42">
        <v>66</v>
      </c>
      <c r="B73" s="43">
        <v>15.59</v>
      </c>
      <c r="C73" s="43">
        <v>3.65</v>
      </c>
      <c r="D73" s="43"/>
    </row>
    <row r="74" spans="1:4" x14ac:dyDescent="0.2">
      <c r="A74" s="42">
        <v>67</v>
      </c>
      <c r="B74" s="43">
        <v>15.02</v>
      </c>
      <c r="C74" s="43">
        <v>3.64</v>
      </c>
      <c r="D74" s="43"/>
    </row>
    <row r="75" spans="1:4" x14ac:dyDescent="0.2">
      <c r="A75" s="42">
        <v>68</v>
      </c>
      <c r="B75" s="43">
        <v>14.44</v>
      </c>
      <c r="C75" s="43">
        <v>3.62</v>
      </c>
      <c r="D75" s="43"/>
    </row>
    <row r="76" spans="1:4" x14ac:dyDescent="0.2">
      <c r="A76" s="42">
        <v>69</v>
      </c>
      <c r="B76" s="43">
        <v>13.86</v>
      </c>
      <c r="C76" s="43">
        <v>3.55</v>
      </c>
      <c r="D76" s="43"/>
    </row>
    <row r="77" spans="1:4" x14ac:dyDescent="0.2">
      <c r="A77" s="42">
        <v>70</v>
      </c>
      <c r="B77" s="43">
        <v>13.28</v>
      </c>
      <c r="C77" s="43">
        <v>3.48</v>
      </c>
      <c r="D77" s="43"/>
    </row>
    <row r="78" spans="1:4" x14ac:dyDescent="0.2">
      <c r="A78" s="42">
        <v>71</v>
      </c>
      <c r="B78" s="43">
        <v>12.7</v>
      </c>
      <c r="C78" s="43">
        <v>3.45</v>
      </c>
      <c r="D78" s="43"/>
    </row>
    <row r="79" spans="1:4" x14ac:dyDescent="0.2">
      <c r="A79" s="42">
        <v>72</v>
      </c>
      <c r="B79" s="43">
        <v>12.13</v>
      </c>
      <c r="C79" s="43">
        <v>3.42</v>
      </c>
      <c r="D79" s="43"/>
    </row>
    <row r="80" spans="1:4" x14ac:dyDescent="0.2">
      <c r="A80" s="42">
        <v>73</v>
      </c>
      <c r="B80" s="43">
        <v>11.55</v>
      </c>
      <c r="C80" s="43">
        <v>3.39</v>
      </c>
      <c r="D80" s="43">
        <v>2.0499999999999998</v>
      </c>
    </row>
    <row r="81" spans="1:4" x14ac:dyDescent="0.2">
      <c r="A81" s="42">
        <v>74</v>
      </c>
      <c r="B81" s="43">
        <v>10.99</v>
      </c>
      <c r="C81" s="43">
        <v>3.21</v>
      </c>
      <c r="D81" s="43">
        <v>1.87</v>
      </c>
    </row>
    <row r="82" spans="1:4" x14ac:dyDescent="0.2">
      <c r="A82" s="42">
        <v>75</v>
      </c>
      <c r="B82" s="43">
        <v>10.44</v>
      </c>
      <c r="C82" s="43">
        <v>3.03</v>
      </c>
      <c r="D82" s="43">
        <v>1.7</v>
      </c>
    </row>
    <row r="83" spans="1:4" x14ac:dyDescent="0.2">
      <c r="A83" s="42">
        <v>76</v>
      </c>
      <c r="B83" s="43">
        <v>9.91</v>
      </c>
      <c r="C83" s="43">
        <v>2.97</v>
      </c>
      <c r="D83" s="43">
        <v>1.56</v>
      </c>
    </row>
    <row r="84" spans="1:4" x14ac:dyDescent="0.2">
      <c r="A84" s="42">
        <v>77</v>
      </c>
      <c r="B84" s="43">
        <v>9.39</v>
      </c>
      <c r="C84" s="43">
        <v>2.9</v>
      </c>
      <c r="D84" s="43">
        <v>1.42</v>
      </c>
    </row>
    <row r="85" spans="1:4" x14ac:dyDescent="0.2">
      <c r="A85" s="42">
        <v>78</v>
      </c>
      <c r="B85" s="43">
        <v>8.8800000000000008</v>
      </c>
      <c r="C85" s="43">
        <v>2.83</v>
      </c>
      <c r="D85" s="43">
        <v>1.3</v>
      </c>
    </row>
    <row r="86" spans="1:4" x14ac:dyDescent="0.2">
      <c r="A86" s="42">
        <v>79</v>
      </c>
      <c r="B86" s="43">
        <v>8.3800000000000008</v>
      </c>
      <c r="C86" s="43">
        <v>2.56</v>
      </c>
      <c r="D86" s="43">
        <v>1.1599999999999999</v>
      </c>
    </row>
    <row r="87" spans="1:4" x14ac:dyDescent="0.2">
      <c r="A87" s="42">
        <v>80</v>
      </c>
      <c r="B87" s="43">
        <v>7.88</v>
      </c>
      <c r="C87" s="43">
        <v>2.29</v>
      </c>
      <c r="D87" s="43">
        <v>1.02</v>
      </c>
    </row>
    <row r="88" spans="1:4" x14ac:dyDescent="0.2">
      <c r="A88" s="42">
        <v>81</v>
      </c>
      <c r="B88" s="43">
        <v>7.39</v>
      </c>
      <c r="C88" s="43">
        <v>2.2200000000000002</v>
      </c>
      <c r="D88" s="43">
        <v>0.92</v>
      </c>
    </row>
    <row r="89" spans="1:4" x14ac:dyDescent="0.2">
      <c r="A89" s="42">
        <v>82</v>
      </c>
      <c r="B89" s="43">
        <v>6.9</v>
      </c>
      <c r="C89" s="43">
        <v>2.15</v>
      </c>
      <c r="D89" s="43">
        <v>0.82</v>
      </c>
    </row>
    <row r="90" spans="1:4" x14ac:dyDescent="0.2">
      <c r="A90" s="42">
        <v>83</v>
      </c>
      <c r="B90" s="43">
        <v>6.41</v>
      </c>
      <c r="C90" s="43">
        <v>2.08</v>
      </c>
      <c r="D90" s="43">
        <v>0.72</v>
      </c>
    </row>
    <row r="91" spans="1:4" x14ac:dyDescent="0.2">
      <c r="A91" s="42">
        <v>84</v>
      </c>
      <c r="B91" s="43">
        <v>5.95</v>
      </c>
      <c r="C91" s="43">
        <v>1.81</v>
      </c>
      <c r="D91" s="43">
        <v>0.62</v>
      </c>
    </row>
    <row r="92" spans="1:4" x14ac:dyDescent="0.2">
      <c r="A92" s="42">
        <v>85</v>
      </c>
      <c r="B92" s="43">
        <v>5.5</v>
      </c>
      <c r="C92" s="43">
        <v>1.54</v>
      </c>
      <c r="D92" s="43">
        <v>0.53</v>
      </c>
    </row>
    <row r="93" spans="1:4" x14ac:dyDescent="0.2">
      <c r="A93" s="42">
        <v>86</v>
      </c>
      <c r="B93" s="43">
        <v>5.07</v>
      </c>
      <c r="C93" s="43">
        <v>1.46</v>
      </c>
      <c r="D93" s="43">
        <v>0.46</v>
      </c>
    </row>
    <row r="94" spans="1:4" x14ac:dyDescent="0.2">
      <c r="A94" s="42">
        <v>87</v>
      </c>
      <c r="B94" s="43">
        <v>4.67</v>
      </c>
      <c r="C94" s="43">
        <v>1.38</v>
      </c>
      <c r="D94" s="43">
        <v>0.4</v>
      </c>
    </row>
    <row r="95" spans="1:4" x14ac:dyDescent="0.2">
      <c r="A95" s="42">
        <v>88</v>
      </c>
      <c r="B95" s="43">
        <v>4.3</v>
      </c>
      <c r="C95" s="43">
        <v>1.3</v>
      </c>
      <c r="D95" s="43">
        <v>0.35</v>
      </c>
    </row>
    <row r="96" spans="1:4" x14ac:dyDescent="0.2">
      <c r="A96" s="42">
        <v>89</v>
      </c>
      <c r="B96" s="43">
        <v>3.94</v>
      </c>
      <c r="C96" s="43">
        <v>1.03</v>
      </c>
      <c r="D96" s="43">
        <v>0.28999999999999998</v>
      </c>
    </row>
    <row r="97" spans="1:4" x14ac:dyDescent="0.2">
      <c r="A97" s="42">
        <v>90</v>
      </c>
      <c r="B97" s="43">
        <v>3.6</v>
      </c>
      <c r="C97" s="43">
        <v>0.78</v>
      </c>
      <c r="D97" s="43">
        <v>0.23</v>
      </c>
    </row>
    <row r="98" spans="1:4" x14ac:dyDescent="0.2">
      <c r="A98" s="42">
        <v>91</v>
      </c>
      <c r="B98" s="43">
        <v>3.28</v>
      </c>
      <c r="C98" s="43">
        <v>0.73</v>
      </c>
      <c r="D98" s="43">
        <v>0.2</v>
      </c>
    </row>
    <row r="99" spans="1:4" x14ac:dyDescent="0.2">
      <c r="A99" s="42">
        <v>92</v>
      </c>
      <c r="B99" s="43">
        <v>2.99</v>
      </c>
      <c r="C99" s="43">
        <v>0.68</v>
      </c>
      <c r="D99" s="43">
        <v>0.17</v>
      </c>
    </row>
    <row r="100" spans="1:4" x14ac:dyDescent="0.2">
      <c r="A100" s="42">
        <v>93</v>
      </c>
      <c r="B100" s="43">
        <v>2.72</v>
      </c>
      <c r="C100" s="43">
        <v>0.63</v>
      </c>
      <c r="D100" s="43">
        <v>0.14000000000000001</v>
      </c>
    </row>
    <row r="101" spans="1:4" x14ac:dyDescent="0.2">
      <c r="A101" s="42">
        <v>94</v>
      </c>
      <c r="B101" s="43">
        <v>2.4700000000000002</v>
      </c>
      <c r="C101" s="43">
        <v>0.57999999999999996</v>
      </c>
      <c r="D101" s="43">
        <v>0.12</v>
      </c>
    </row>
    <row r="102" spans="1:4" x14ac:dyDescent="0.2">
      <c r="A102" s="42">
        <v>95</v>
      </c>
      <c r="B102" s="43">
        <v>2.25</v>
      </c>
      <c r="C102" s="43">
        <v>0.53</v>
      </c>
      <c r="D102" s="43">
        <v>0.1</v>
      </c>
    </row>
  </sheetData>
  <sheetProtection algorithmName="SHA-512" hashValue="j0NXMtW/YBDGLUwmtufNczoYS+ldXqD9LTqo3zXeuo+pPVHFa2ZAz+8Yora2zSnHjYGF4b6z1M8Mqi0quny2NA==" saltValue="dyqo/7NV/yycuB3evlH/TQ==" spinCount="100000" sheet="1" objects="1" scenarios="1"/>
  <conditionalFormatting sqref="A6:A21">
    <cfRule type="expression" dxfId="849" priority="11" stopIfTrue="1">
      <formula>MOD(ROW(),2)=0</formula>
    </cfRule>
    <cfRule type="expression" dxfId="848" priority="12" stopIfTrue="1">
      <formula>MOD(ROW(),2)&lt;&gt;0</formula>
    </cfRule>
  </conditionalFormatting>
  <conditionalFormatting sqref="B6:D18 B20:D21 C19:D19">
    <cfRule type="expression" dxfId="847" priority="13" stopIfTrue="1">
      <formula>MOD(ROW(),2)=0</formula>
    </cfRule>
    <cfRule type="expression" dxfId="846" priority="14" stopIfTrue="1">
      <formula>MOD(ROW(),2)&lt;&gt;0</formula>
    </cfRule>
  </conditionalFormatting>
  <conditionalFormatting sqref="A26:A102">
    <cfRule type="expression" dxfId="845" priority="15" stopIfTrue="1">
      <formula>MOD(ROW(),2)=0</formula>
    </cfRule>
    <cfRule type="expression" dxfId="844" priority="16" stopIfTrue="1">
      <formula>MOD(ROW(),2)&lt;&gt;0</formula>
    </cfRule>
  </conditionalFormatting>
  <conditionalFormatting sqref="B26:D102">
    <cfRule type="expression" dxfId="843" priority="17" stopIfTrue="1">
      <formula>MOD(ROW(),2)=0</formula>
    </cfRule>
    <cfRule type="expression" dxfId="842" priority="18" stopIfTrue="1">
      <formula>MOD(ROW(),2)&lt;&gt;0</formula>
    </cfRule>
  </conditionalFormatting>
  <conditionalFormatting sqref="B19">
    <cfRule type="expression" dxfId="841" priority="1" stopIfTrue="1">
      <formula>MOD(ROW(),2)=0</formula>
    </cfRule>
    <cfRule type="expression" dxfId="840" priority="2" stopIfTrue="1">
      <formula>MOD(ROW(),2)&lt;&gt;0</formula>
    </cfRule>
  </conditionalFormatting>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B5360-F0C3-40E2-A3EF-10D0FC68E2C1}">
  <sheetPr codeName="Sheet34"/>
  <dimension ref="A1:D102"/>
  <sheetViews>
    <sheetView showGridLines="0" workbookViewId="0">
      <selection activeCell="A6" sqref="A6"/>
    </sheetView>
  </sheetViews>
  <sheetFormatPr defaultRowHeight="12.75" x14ac:dyDescent="0.2"/>
  <cols>
    <col min="1" max="1" width="31.85546875" customWidth="1"/>
    <col min="2" max="4" width="22.85546875" customWidth="1"/>
  </cols>
  <sheetData>
    <row r="1" spans="1:4" s="1" customFormat="1" ht="20.25" x14ac:dyDescent="0.3">
      <c r="A1" s="2" t="s">
        <v>0</v>
      </c>
    </row>
    <row r="2" spans="1:4" s="1" customFormat="1" ht="15.75" x14ac:dyDescent="0.25">
      <c r="A2" s="30" t="s">
        <v>1</v>
      </c>
      <c r="B2" s="3" t="str">
        <f>wb_title</f>
        <v>Police_NI - Consolidated Factor Spreadsheet</v>
      </c>
    </row>
    <row r="3" spans="1:4" s="1" customFormat="1" ht="15.75" x14ac:dyDescent="0.25">
      <c r="A3" s="30" t="s">
        <v>2</v>
      </c>
      <c r="B3" s="3" t="str">
        <f>TABLE_FACTOR_TYPE_1 &amp; " - x-" &amp; TABLE_SERIES_NUMBER_1</f>
        <v>PenCE - x-304</v>
      </c>
    </row>
    <row r="6" spans="1:4" x14ac:dyDescent="0.2">
      <c r="A6" s="40" t="s">
        <v>470</v>
      </c>
      <c r="B6" s="47" t="s">
        <v>471</v>
      </c>
      <c r="C6" s="47"/>
      <c r="D6" s="47"/>
    </row>
    <row r="7" spans="1:4" x14ac:dyDescent="0.2">
      <c r="A7" s="40" t="s">
        <v>472</v>
      </c>
      <c r="B7" s="47" t="s">
        <v>31</v>
      </c>
      <c r="C7" s="47"/>
      <c r="D7" s="47"/>
    </row>
    <row r="8" spans="1:4" x14ac:dyDescent="0.2">
      <c r="A8" s="40" t="s">
        <v>144</v>
      </c>
      <c r="B8" s="47">
        <v>1988</v>
      </c>
      <c r="C8" s="47"/>
      <c r="D8" s="47"/>
    </row>
    <row r="9" spans="1:4" x14ac:dyDescent="0.2">
      <c r="A9" s="40" t="s">
        <v>145</v>
      </c>
      <c r="B9" s="47" t="s">
        <v>237</v>
      </c>
      <c r="C9" s="47"/>
      <c r="D9" s="47"/>
    </row>
    <row r="10" spans="1:4" ht="25.5" x14ac:dyDescent="0.2">
      <c r="A10" s="40" t="s">
        <v>6</v>
      </c>
      <c r="B10" s="47" t="s">
        <v>243</v>
      </c>
      <c r="C10" s="47"/>
      <c r="D10" s="47"/>
    </row>
    <row r="11" spans="1:4" x14ac:dyDescent="0.2">
      <c r="A11" s="40" t="s">
        <v>146</v>
      </c>
      <c r="B11" s="47" t="s">
        <v>169</v>
      </c>
      <c r="C11" s="47"/>
      <c r="D11" s="47"/>
    </row>
    <row r="12" spans="1:4" x14ac:dyDescent="0.2">
      <c r="A12" s="40" t="s">
        <v>147</v>
      </c>
      <c r="B12" s="47" t="s">
        <v>160</v>
      </c>
      <c r="C12" s="47"/>
      <c r="D12" s="47"/>
    </row>
    <row r="13" spans="1:4" x14ac:dyDescent="0.2">
      <c r="A13" s="40" t="s">
        <v>473</v>
      </c>
      <c r="B13" s="47">
        <v>2</v>
      </c>
      <c r="C13" s="47"/>
      <c r="D13" s="47"/>
    </row>
    <row r="14" spans="1:4" x14ac:dyDescent="0.2">
      <c r="A14" s="40" t="s">
        <v>149</v>
      </c>
      <c r="B14" s="47">
        <v>304</v>
      </c>
      <c r="C14" s="47"/>
      <c r="D14" s="47"/>
    </row>
    <row r="15" spans="1:4" x14ac:dyDescent="0.2">
      <c r="A15" s="40" t="s">
        <v>474</v>
      </c>
      <c r="B15" s="47">
        <v>304</v>
      </c>
      <c r="C15" s="47"/>
      <c r="D15" s="47"/>
    </row>
    <row r="16" spans="1:4" x14ac:dyDescent="0.2">
      <c r="A16" s="40" t="s">
        <v>151</v>
      </c>
      <c r="B16" s="47" t="s">
        <v>247</v>
      </c>
      <c r="C16" s="47"/>
      <c r="D16" s="47"/>
    </row>
    <row r="17" spans="1:4" x14ac:dyDescent="0.2">
      <c r="A17" s="41" t="s">
        <v>475</v>
      </c>
      <c r="B17" s="47"/>
      <c r="C17" s="47"/>
      <c r="D17" s="47"/>
    </row>
    <row r="18" spans="1:4" x14ac:dyDescent="0.2">
      <c r="A18" s="40" t="s">
        <v>153</v>
      </c>
      <c r="B18" s="49">
        <v>46163</v>
      </c>
      <c r="C18" s="48"/>
      <c r="D18" s="48"/>
    </row>
    <row r="19" spans="1:4" x14ac:dyDescent="0.2">
      <c r="A19" s="40" t="s">
        <v>154</v>
      </c>
      <c r="B19" s="49">
        <v>46161</v>
      </c>
      <c r="C19" s="49"/>
      <c r="D19" s="49"/>
    </row>
    <row r="20" spans="1:4" x14ac:dyDescent="0.2">
      <c r="A20" s="40" t="s">
        <v>155</v>
      </c>
      <c r="B20" s="47" t="s">
        <v>163</v>
      </c>
      <c r="C20" s="47"/>
      <c r="D20" s="47"/>
    </row>
    <row r="21" spans="1:4" x14ac:dyDescent="0.2">
      <c r="A21" s="40" t="s">
        <v>476</v>
      </c>
      <c r="B21" s="47" t="s">
        <v>80</v>
      </c>
      <c r="C21" s="47"/>
      <c r="D21" s="47"/>
    </row>
    <row r="23" spans="1:4" x14ac:dyDescent="0.2">
      <c r="A23" s="23" t="str">
        <f>HYPERLINK("#'Factor List'!A1", "Back to Factor List")</f>
        <v>Back to Factor List</v>
      </c>
      <c r="B23" s="23" t="str">
        <f>HYPERLINK("#'Assumptions'!A1", "Assumptions")</f>
        <v>Assumptions</v>
      </c>
    </row>
    <row r="26" spans="1:4" s="63" customFormat="1" ht="25.5" x14ac:dyDescent="0.2">
      <c r="A26" s="62" t="s">
        <v>477</v>
      </c>
      <c r="B26" s="62" t="s">
        <v>478</v>
      </c>
      <c r="C26" s="62" t="s">
        <v>479</v>
      </c>
      <c r="D26" s="62" t="s">
        <v>493</v>
      </c>
    </row>
    <row r="27" spans="1:4" x14ac:dyDescent="0.2">
      <c r="A27" s="42">
        <v>20</v>
      </c>
      <c r="B27" s="43">
        <v>36.299999999999997</v>
      </c>
      <c r="C27" s="43">
        <v>2.13</v>
      </c>
      <c r="D27" s="43"/>
    </row>
    <row r="28" spans="1:4" x14ac:dyDescent="0.2">
      <c r="A28" s="42">
        <v>21</v>
      </c>
      <c r="B28" s="43">
        <v>36</v>
      </c>
      <c r="C28" s="43">
        <v>2.17</v>
      </c>
      <c r="D28" s="43"/>
    </row>
    <row r="29" spans="1:4" x14ac:dyDescent="0.2">
      <c r="A29" s="42">
        <v>22</v>
      </c>
      <c r="B29" s="43">
        <v>35.69</v>
      </c>
      <c r="C29" s="43">
        <v>2.21</v>
      </c>
      <c r="D29" s="43"/>
    </row>
    <row r="30" spans="1:4" x14ac:dyDescent="0.2">
      <c r="A30" s="42">
        <v>23</v>
      </c>
      <c r="B30" s="43">
        <v>35.380000000000003</v>
      </c>
      <c r="C30" s="43">
        <v>2.25</v>
      </c>
      <c r="D30" s="43"/>
    </row>
    <row r="31" spans="1:4" x14ac:dyDescent="0.2">
      <c r="A31" s="42">
        <v>24</v>
      </c>
      <c r="B31" s="43">
        <v>35.07</v>
      </c>
      <c r="C31" s="43">
        <v>2.29</v>
      </c>
      <c r="D31" s="43"/>
    </row>
    <row r="32" spans="1:4" x14ac:dyDescent="0.2">
      <c r="A32" s="42">
        <v>25</v>
      </c>
      <c r="B32" s="43">
        <v>34.74</v>
      </c>
      <c r="C32" s="43">
        <v>2.33</v>
      </c>
      <c r="D32" s="43"/>
    </row>
    <row r="33" spans="1:4" x14ac:dyDescent="0.2">
      <c r="A33" s="42">
        <v>26</v>
      </c>
      <c r="B33" s="43">
        <v>34.409999999999997</v>
      </c>
      <c r="C33" s="43">
        <v>2.38</v>
      </c>
      <c r="D33" s="43"/>
    </row>
    <row r="34" spans="1:4" x14ac:dyDescent="0.2">
      <c r="A34" s="42">
        <v>27</v>
      </c>
      <c r="B34" s="43">
        <v>34.08</v>
      </c>
      <c r="C34" s="43">
        <v>2.42</v>
      </c>
      <c r="D34" s="43"/>
    </row>
    <row r="35" spans="1:4" x14ac:dyDescent="0.2">
      <c r="A35" s="42">
        <v>28</v>
      </c>
      <c r="B35" s="43">
        <v>33.729999999999997</v>
      </c>
      <c r="C35" s="43">
        <v>2.46</v>
      </c>
      <c r="D35" s="43"/>
    </row>
    <row r="36" spans="1:4" x14ac:dyDescent="0.2">
      <c r="A36" s="42">
        <v>29</v>
      </c>
      <c r="B36" s="43">
        <v>33.380000000000003</v>
      </c>
      <c r="C36" s="43">
        <v>2.5099999999999998</v>
      </c>
      <c r="D36" s="43"/>
    </row>
    <row r="37" spans="1:4" x14ac:dyDescent="0.2">
      <c r="A37" s="42">
        <v>30</v>
      </c>
      <c r="B37" s="43">
        <v>33.020000000000003</v>
      </c>
      <c r="C37" s="43">
        <v>2.5499999999999998</v>
      </c>
      <c r="D37" s="43"/>
    </row>
    <row r="38" spans="1:4" x14ac:dyDescent="0.2">
      <c r="A38" s="42">
        <v>31</v>
      </c>
      <c r="B38" s="43">
        <v>32.659999999999997</v>
      </c>
      <c r="C38" s="43">
        <v>2.6</v>
      </c>
      <c r="D38" s="43"/>
    </row>
    <row r="39" spans="1:4" x14ac:dyDescent="0.2">
      <c r="A39" s="42">
        <v>32</v>
      </c>
      <c r="B39" s="43">
        <v>32.28</v>
      </c>
      <c r="C39" s="43">
        <v>2.64</v>
      </c>
      <c r="D39" s="43"/>
    </row>
    <row r="40" spans="1:4" x14ac:dyDescent="0.2">
      <c r="A40" s="42">
        <v>33</v>
      </c>
      <c r="B40" s="43">
        <v>31.9</v>
      </c>
      <c r="C40" s="43">
        <v>2.69</v>
      </c>
      <c r="D40" s="43"/>
    </row>
    <row r="41" spans="1:4" x14ac:dyDescent="0.2">
      <c r="A41" s="42">
        <v>34</v>
      </c>
      <c r="B41" s="43">
        <v>31.52</v>
      </c>
      <c r="C41" s="43">
        <v>2.74</v>
      </c>
      <c r="D41" s="43"/>
    </row>
    <row r="42" spans="1:4" x14ac:dyDescent="0.2">
      <c r="A42" s="42">
        <v>35</v>
      </c>
      <c r="B42" s="43">
        <v>31.12</v>
      </c>
      <c r="C42" s="43">
        <v>2.79</v>
      </c>
      <c r="D42" s="43"/>
    </row>
    <row r="43" spans="1:4" x14ac:dyDescent="0.2">
      <c r="A43" s="42">
        <v>36</v>
      </c>
      <c r="B43" s="43">
        <v>30.72</v>
      </c>
      <c r="C43" s="43">
        <v>2.84</v>
      </c>
      <c r="D43" s="43"/>
    </row>
    <row r="44" spans="1:4" x14ac:dyDescent="0.2">
      <c r="A44" s="42">
        <v>37</v>
      </c>
      <c r="B44" s="43">
        <v>30.3</v>
      </c>
      <c r="C44" s="43">
        <v>2.89</v>
      </c>
      <c r="D44" s="43"/>
    </row>
    <row r="45" spans="1:4" x14ac:dyDescent="0.2">
      <c r="A45" s="42">
        <v>38</v>
      </c>
      <c r="B45" s="43">
        <v>29.88</v>
      </c>
      <c r="C45" s="43">
        <v>2.94</v>
      </c>
      <c r="D45" s="43"/>
    </row>
    <row r="46" spans="1:4" x14ac:dyDescent="0.2">
      <c r="A46" s="42">
        <v>39</v>
      </c>
      <c r="B46" s="43">
        <v>29.46</v>
      </c>
      <c r="C46" s="43">
        <v>2.99</v>
      </c>
      <c r="D46" s="43"/>
    </row>
    <row r="47" spans="1:4" x14ac:dyDescent="0.2">
      <c r="A47" s="42">
        <v>40</v>
      </c>
      <c r="B47" s="43">
        <v>29.02</v>
      </c>
      <c r="C47" s="43">
        <v>3.04</v>
      </c>
      <c r="D47" s="43"/>
    </row>
    <row r="48" spans="1:4" x14ac:dyDescent="0.2">
      <c r="A48" s="42">
        <v>41</v>
      </c>
      <c r="B48" s="43">
        <v>28.58</v>
      </c>
      <c r="C48" s="43">
        <v>3.09</v>
      </c>
      <c r="D48" s="43"/>
    </row>
    <row r="49" spans="1:4" x14ac:dyDescent="0.2">
      <c r="A49" s="42">
        <v>42</v>
      </c>
      <c r="B49" s="43">
        <v>28.13</v>
      </c>
      <c r="C49" s="43">
        <v>3.14</v>
      </c>
      <c r="D49" s="43"/>
    </row>
    <row r="50" spans="1:4" x14ac:dyDescent="0.2">
      <c r="A50" s="42">
        <v>43</v>
      </c>
      <c r="B50" s="43">
        <v>27.67</v>
      </c>
      <c r="C50" s="43">
        <v>3.19</v>
      </c>
      <c r="D50" s="43"/>
    </row>
    <row r="51" spans="1:4" x14ac:dyDescent="0.2">
      <c r="A51" s="42">
        <v>44</v>
      </c>
      <c r="B51" s="43">
        <v>27.21</v>
      </c>
      <c r="C51" s="43">
        <v>3.24</v>
      </c>
      <c r="D51" s="43"/>
    </row>
    <row r="52" spans="1:4" x14ac:dyDescent="0.2">
      <c r="A52" s="42">
        <v>45</v>
      </c>
      <c r="B52" s="43">
        <v>26.74</v>
      </c>
      <c r="C52" s="43">
        <v>3.29</v>
      </c>
      <c r="D52" s="43"/>
    </row>
    <row r="53" spans="1:4" x14ac:dyDescent="0.2">
      <c r="A53" s="42">
        <v>46</v>
      </c>
      <c r="B53" s="43">
        <v>26.26</v>
      </c>
      <c r="C53" s="43">
        <v>3.34</v>
      </c>
      <c r="D53" s="43"/>
    </row>
    <row r="54" spans="1:4" x14ac:dyDescent="0.2">
      <c r="A54" s="42">
        <v>47</v>
      </c>
      <c r="B54" s="43">
        <v>25.78</v>
      </c>
      <c r="C54" s="43">
        <v>3.38</v>
      </c>
      <c r="D54" s="43"/>
    </row>
    <row r="55" spans="1:4" x14ac:dyDescent="0.2">
      <c r="A55" s="42">
        <v>48</v>
      </c>
      <c r="B55" s="43">
        <v>25.28</v>
      </c>
      <c r="C55" s="43">
        <v>3.43</v>
      </c>
      <c r="D55" s="43"/>
    </row>
    <row r="56" spans="1:4" x14ac:dyDescent="0.2">
      <c r="A56" s="42">
        <v>49</v>
      </c>
      <c r="B56" s="43">
        <v>24.79</v>
      </c>
      <c r="C56" s="43">
        <v>3.48</v>
      </c>
      <c r="D56" s="43"/>
    </row>
    <row r="57" spans="1:4" x14ac:dyDescent="0.2">
      <c r="A57" s="42">
        <v>50</v>
      </c>
      <c r="B57" s="43">
        <v>24.28</v>
      </c>
      <c r="C57" s="43">
        <v>3.52</v>
      </c>
      <c r="D57" s="43"/>
    </row>
    <row r="58" spans="1:4" x14ac:dyDescent="0.2">
      <c r="A58" s="42">
        <v>51</v>
      </c>
      <c r="B58" s="43">
        <v>23.77</v>
      </c>
      <c r="C58" s="43">
        <v>3.57</v>
      </c>
      <c r="D58" s="43"/>
    </row>
    <row r="59" spans="1:4" x14ac:dyDescent="0.2">
      <c r="A59" s="42">
        <v>52</v>
      </c>
      <c r="B59" s="43">
        <v>23.25</v>
      </c>
      <c r="C59" s="43">
        <v>3.61</v>
      </c>
      <c r="D59" s="43"/>
    </row>
    <row r="60" spans="1:4" x14ac:dyDescent="0.2">
      <c r="A60" s="42">
        <v>53</v>
      </c>
      <c r="B60" s="43">
        <v>22.72</v>
      </c>
      <c r="C60" s="43">
        <v>3.65</v>
      </c>
      <c r="D60" s="43"/>
    </row>
    <row r="61" spans="1:4" x14ac:dyDescent="0.2">
      <c r="A61" s="42">
        <v>54</v>
      </c>
      <c r="B61" s="43">
        <v>22.19</v>
      </c>
      <c r="C61" s="43">
        <v>3.69</v>
      </c>
      <c r="D61" s="43"/>
    </row>
    <row r="62" spans="1:4" x14ac:dyDescent="0.2">
      <c r="A62" s="42">
        <v>55</v>
      </c>
      <c r="B62" s="43">
        <v>21.66</v>
      </c>
      <c r="C62" s="43">
        <v>3.72</v>
      </c>
      <c r="D62" s="43"/>
    </row>
    <row r="63" spans="1:4" x14ac:dyDescent="0.2">
      <c r="A63" s="42">
        <v>56</v>
      </c>
      <c r="B63" s="43">
        <v>21.13</v>
      </c>
      <c r="C63" s="43">
        <v>3.75</v>
      </c>
      <c r="D63" s="43"/>
    </row>
    <row r="64" spans="1:4" x14ac:dyDescent="0.2">
      <c r="A64" s="42">
        <v>57</v>
      </c>
      <c r="B64" s="43">
        <v>20.59</v>
      </c>
      <c r="C64" s="43">
        <v>3.78</v>
      </c>
      <c r="D64" s="43"/>
    </row>
    <row r="65" spans="1:4" x14ac:dyDescent="0.2">
      <c r="A65" s="42">
        <v>58</v>
      </c>
      <c r="B65" s="43">
        <v>20.05</v>
      </c>
      <c r="C65" s="43">
        <v>3.8</v>
      </c>
      <c r="D65" s="43"/>
    </row>
    <row r="66" spans="1:4" x14ac:dyDescent="0.2">
      <c r="A66" s="42">
        <v>59</v>
      </c>
      <c r="B66" s="43">
        <v>19.5</v>
      </c>
      <c r="C66" s="43">
        <v>3.82</v>
      </c>
      <c r="D66" s="43"/>
    </row>
    <row r="67" spans="1:4" x14ac:dyDescent="0.2">
      <c r="A67" s="42">
        <v>60</v>
      </c>
      <c r="B67" s="43">
        <v>18.95</v>
      </c>
      <c r="C67" s="43">
        <v>3.83</v>
      </c>
      <c r="D67" s="43"/>
    </row>
    <row r="68" spans="1:4" x14ac:dyDescent="0.2">
      <c r="A68" s="42">
        <v>61</v>
      </c>
      <c r="B68" s="43">
        <v>18.399999999999999</v>
      </c>
      <c r="C68" s="43">
        <v>3.85</v>
      </c>
      <c r="D68" s="43"/>
    </row>
    <row r="69" spans="1:4" x14ac:dyDescent="0.2">
      <c r="A69" s="42">
        <v>62</v>
      </c>
      <c r="B69" s="43">
        <v>17.84</v>
      </c>
      <c r="C69" s="43">
        <v>3.86</v>
      </c>
      <c r="D69" s="43"/>
    </row>
    <row r="70" spans="1:4" x14ac:dyDescent="0.2">
      <c r="A70" s="42">
        <v>63</v>
      </c>
      <c r="B70" s="43">
        <v>17.28</v>
      </c>
      <c r="C70" s="43">
        <v>3.86</v>
      </c>
      <c r="D70" s="43"/>
    </row>
    <row r="71" spans="1:4" x14ac:dyDescent="0.2">
      <c r="A71" s="42">
        <v>64</v>
      </c>
      <c r="B71" s="43">
        <v>16.72</v>
      </c>
      <c r="C71" s="43">
        <v>3.76</v>
      </c>
      <c r="D71" s="43"/>
    </row>
    <row r="72" spans="1:4" x14ac:dyDescent="0.2">
      <c r="A72" s="42">
        <v>65</v>
      </c>
      <c r="B72" s="43">
        <v>16.149999999999999</v>
      </c>
      <c r="C72" s="43">
        <v>3.65</v>
      </c>
      <c r="D72" s="43"/>
    </row>
    <row r="73" spans="1:4" x14ac:dyDescent="0.2">
      <c r="A73" s="42">
        <v>66</v>
      </c>
      <c r="B73" s="43">
        <v>15.59</v>
      </c>
      <c r="C73" s="43">
        <v>3.65</v>
      </c>
      <c r="D73" s="43"/>
    </row>
    <row r="74" spans="1:4" x14ac:dyDescent="0.2">
      <c r="A74" s="42">
        <v>67</v>
      </c>
      <c r="B74" s="43">
        <v>15.02</v>
      </c>
      <c r="C74" s="43">
        <v>3.64</v>
      </c>
      <c r="D74" s="43"/>
    </row>
    <row r="75" spans="1:4" x14ac:dyDescent="0.2">
      <c r="A75" s="42">
        <v>68</v>
      </c>
      <c r="B75" s="43">
        <v>14.44</v>
      </c>
      <c r="C75" s="43">
        <v>3.62</v>
      </c>
      <c r="D75" s="43"/>
    </row>
    <row r="76" spans="1:4" x14ac:dyDescent="0.2">
      <c r="A76" s="42">
        <v>69</v>
      </c>
      <c r="B76" s="43">
        <v>13.86</v>
      </c>
      <c r="C76" s="43">
        <v>3.55</v>
      </c>
      <c r="D76" s="43"/>
    </row>
    <row r="77" spans="1:4" x14ac:dyDescent="0.2">
      <c r="A77" s="42">
        <v>70</v>
      </c>
      <c r="B77" s="43">
        <v>13.28</v>
      </c>
      <c r="C77" s="43">
        <v>3.48</v>
      </c>
      <c r="D77" s="43"/>
    </row>
    <row r="78" spans="1:4" x14ac:dyDescent="0.2">
      <c r="A78" s="42">
        <v>71</v>
      </c>
      <c r="B78" s="43">
        <v>12.7</v>
      </c>
      <c r="C78" s="43">
        <v>3.45</v>
      </c>
      <c r="D78" s="43"/>
    </row>
    <row r="79" spans="1:4" x14ac:dyDescent="0.2">
      <c r="A79" s="42">
        <v>72</v>
      </c>
      <c r="B79" s="43">
        <v>12.13</v>
      </c>
      <c r="C79" s="43">
        <v>3.42</v>
      </c>
      <c r="D79" s="43"/>
    </row>
    <row r="80" spans="1:4" x14ac:dyDescent="0.2">
      <c r="A80" s="42">
        <v>73</v>
      </c>
      <c r="B80" s="43">
        <v>11.55</v>
      </c>
      <c r="C80" s="43">
        <v>3.39</v>
      </c>
      <c r="D80" s="43">
        <v>1.6</v>
      </c>
    </row>
    <row r="81" spans="1:4" x14ac:dyDescent="0.2">
      <c r="A81" s="42">
        <v>74</v>
      </c>
      <c r="B81" s="43">
        <v>10.99</v>
      </c>
      <c r="C81" s="43">
        <v>3.21</v>
      </c>
      <c r="D81" s="43">
        <v>1.47</v>
      </c>
    </row>
    <row r="82" spans="1:4" x14ac:dyDescent="0.2">
      <c r="A82" s="42">
        <v>75</v>
      </c>
      <c r="B82" s="43">
        <v>10.44</v>
      </c>
      <c r="C82" s="43">
        <v>3.03</v>
      </c>
      <c r="D82" s="43">
        <v>1.34</v>
      </c>
    </row>
    <row r="83" spans="1:4" x14ac:dyDescent="0.2">
      <c r="A83" s="42">
        <v>76</v>
      </c>
      <c r="B83" s="43">
        <v>9.91</v>
      </c>
      <c r="C83" s="43">
        <v>2.97</v>
      </c>
      <c r="D83" s="43">
        <v>1.21</v>
      </c>
    </row>
    <row r="84" spans="1:4" x14ac:dyDescent="0.2">
      <c r="A84" s="42">
        <v>77</v>
      </c>
      <c r="B84" s="43">
        <v>9.39</v>
      </c>
      <c r="C84" s="43">
        <v>2.9</v>
      </c>
      <c r="D84" s="43">
        <v>1.1000000000000001</v>
      </c>
    </row>
    <row r="85" spans="1:4" x14ac:dyDescent="0.2">
      <c r="A85" s="42">
        <v>78</v>
      </c>
      <c r="B85" s="43">
        <v>8.8800000000000008</v>
      </c>
      <c r="C85" s="43">
        <v>2.83</v>
      </c>
      <c r="D85" s="43">
        <v>0.99</v>
      </c>
    </row>
    <row r="86" spans="1:4" x14ac:dyDescent="0.2">
      <c r="A86" s="42">
        <v>79</v>
      </c>
      <c r="B86" s="43">
        <v>8.3800000000000008</v>
      </c>
      <c r="C86" s="43">
        <v>2.56</v>
      </c>
      <c r="D86" s="43">
        <v>0.89</v>
      </c>
    </row>
    <row r="87" spans="1:4" x14ac:dyDescent="0.2">
      <c r="A87" s="42">
        <v>80</v>
      </c>
      <c r="B87" s="43">
        <v>7.88</v>
      </c>
      <c r="C87" s="43">
        <v>2.29</v>
      </c>
      <c r="D87" s="43">
        <v>0.8</v>
      </c>
    </row>
    <row r="88" spans="1:4" x14ac:dyDescent="0.2">
      <c r="A88" s="42">
        <v>81</v>
      </c>
      <c r="B88" s="43">
        <v>7.39</v>
      </c>
      <c r="C88" s="43">
        <v>2.2200000000000002</v>
      </c>
      <c r="D88" s="43">
        <v>0.71</v>
      </c>
    </row>
    <row r="89" spans="1:4" x14ac:dyDescent="0.2">
      <c r="A89" s="42">
        <v>82</v>
      </c>
      <c r="B89" s="43">
        <v>6.9</v>
      </c>
      <c r="C89" s="43">
        <v>2.15</v>
      </c>
      <c r="D89" s="43">
        <v>0.63</v>
      </c>
    </row>
    <row r="90" spans="1:4" x14ac:dyDescent="0.2">
      <c r="A90" s="42">
        <v>83</v>
      </c>
      <c r="B90" s="43">
        <v>6.41</v>
      </c>
      <c r="C90" s="43">
        <v>2.08</v>
      </c>
      <c r="D90" s="43">
        <v>0.55000000000000004</v>
      </c>
    </row>
    <row r="91" spans="1:4" x14ac:dyDescent="0.2">
      <c r="A91" s="42">
        <v>84</v>
      </c>
      <c r="B91" s="43">
        <v>5.95</v>
      </c>
      <c r="C91" s="43">
        <v>1.81</v>
      </c>
      <c r="D91" s="43">
        <v>0.48</v>
      </c>
    </row>
    <row r="92" spans="1:4" x14ac:dyDescent="0.2">
      <c r="A92" s="42">
        <v>85</v>
      </c>
      <c r="B92" s="43">
        <v>5.5</v>
      </c>
      <c r="C92" s="43">
        <v>1.54</v>
      </c>
      <c r="D92" s="43">
        <v>0.42</v>
      </c>
    </row>
    <row r="93" spans="1:4" x14ac:dyDescent="0.2">
      <c r="A93" s="42">
        <v>86</v>
      </c>
      <c r="B93" s="43">
        <v>5.07</v>
      </c>
      <c r="C93" s="43">
        <v>1.46</v>
      </c>
      <c r="D93" s="43">
        <v>0.36</v>
      </c>
    </row>
    <row r="94" spans="1:4" x14ac:dyDescent="0.2">
      <c r="A94" s="42">
        <v>87</v>
      </c>
      <c r="B94" s="43">
        <v>4.67</v>
      </c>
      <c r="C94" s="43">
        <v>1.38</v>
      </c>
      <c r="D94" s="43">
        <v>0.31</v>
      </c>
    </row>
    <row r="95" spans="1:4" x14ac:dyDescent="0.2">
      <c r="A95" s="42">
        <v>88</v>
      </c>
      <c r="B95" s="43">
        <v>4.3</v>
      </c>
      <c r="C95" s="43">
        <v>1.3</v>
      </c>
      <c r="D95" s="43">
        <v>0.26</v>
      </c>
    </row>
    <row r="96" spans="1:4" x14ac:dyDescent="0.2">
      <c r="A96" s="42">
        <v>89</v>
      </c>
      <c r="B96" s="43">
        <v>3.94</v>
      </c>
      <c r="C96" s="43">
        <v>1.03</v>
      </c>
      <c r="D96" s="43">
        <v>0.23</v>
      </c>
    </row>
    <row r="97" spans="1:4" x14ac:dyDescent="0.2">
      <c r="A97" s="42">
        <v>90</v>
      </c>
      <c r="B97" s="43">
        <v>3.6</v>
      </c>
      <c r="C97" s="43">
        <v>0.78</v>
      </c>
      <c r="D97" s="43">
        <v>0.19</v>
      </c>
    </row>
    <row r="98" spans="1:4" x14ac:dyDescent="0.2">
      <c r="A98" s="42">
        <v>91</v>
      </c>
      <c r="B98" s="43">
        <v>3.28</v>
      </c>
      <c r="C98" s="43">
        <v>0.73</v>
      </c>
      <c r="D98" s="43">
        <v>0.16</v>
      </c>
    </row>
    <row r="99" spans="1:4" x14ac:dyDescent="0.2">
      <c r="A99" s="42">
        <v>92</v>
      </c>
      <c r="B99" s="43">
        <v>2.99</v>
      </c>
      <c r="C99" s="43">
        <v>0.68</v>
      </c>
      <c r="D99" s="43">
        <v>0.14000000000000001</v>
      </c>
    </row>
    <row r="100" spans="1:4" x14ac:dyDescent="0.2">
      <c r="A100" s="42">
        <v>93</v>
      </c>
      <c r="B100" s="43">
        <v>2.72</v>
      </c>
      <c r="C100" s="43">
        <v>0.63</v>
      </c>
      <c r="D100" s="43">
        <v>0.11</v>
      </c>
    </row>
    <row r="101" spans="1:4" x14ac:dyDescent="0.2">
      <c r="A101" s="42">
        <v>94</v>
      </c>
      <c r="B101" s="43">
        <v>2.4700000000000002</v>
      </c>
      <c r="C101" s="43">
        <v>0.57999999999999996</v>
      </c>
      <c r="D101" s="43">
        <v>0.09</v>
      </c>
    </row>
    <row r="102" spans="1:4" x14ac:dyDescent="0.2">
      <c r="A102" s="42">
        <v>95</v>
      </c>
      <c r="B102" s="43">
        <v>2.25</v>
      </c>
      <c r="C102" s="43">
        <v>0.53</v>
      </c>
      <c r="D102" s="43">
        <v>0.08</v>
      </c>
    </row>
  </sheetData>
  <sheetProtection algorithmName="SHA-512" hashValue="Yrn3DsKrO+bkJHuDXZZaOmYTf9RLXGXwF/oCV1djeeXGDI6fvfvmEYepUA/4LcVyeLKlBz+19dhyT3907z4FLQ==" saltValue="VKxD2Eh4a/3gZCcpHr9Vjw==" spinCount="100000" sheet="1" objects="1" scenarios="1"/>
  <conditionalFormatting sqref="A6:A21">
    <cfRule type="expression" dxfId="837" priority="11" stopIfTrue="1">
      <formula>MOD(ROW(),2)=0</formula>
    </cfRule>
    <cfRule type="expression" dxfId="836" priority="12" stopIfTrue="1">
      <formula>MOD(ROW(),2)&lt;&gt;0</formula>
    </cfRule>
  </conditionalFormatting>
  <conditionalFormatting sqref="B6:D18 B20:D21 C19:D19">
    <cfRule type="expression" dxfId="835" priority="13" stopIfTrue="1">
      <formula>MOD(ROW(),2)=0</formula>
    </cfRule>
    <cfRule type="expression" dxfId="834" priority="14" stopIfTrue="1">
      <formula>MOD(ROW(),2)&lt;&gt;0</formula>
    </cfRule>
  </conditionalFormatting>
  <conditionalFormatting sqref="A26:A102">
    <cfRule type="expression" dxfId="833" priority="15" stopIfTrue="1">
      <formula>MOD(ROW(),2)=0</formula>
    </cfRule>
    <cfRule type="expression" dxfId="832" priority="16" stopIfTrue="1">
      <formula>MOD(ROW(),2)&lt;&gt;0</formula>
    </cfRule>
  </conditionalFormatting>
  <conditionalFormatting sqref="B26:D102">
    <cfRule type="expression" dxfId="831" priority="17" stopIfTrue="1">
      <formula>MOD(ROW(),2)=0</formula>
    </cfRule>
    <cfRule type="expression" dxfId="830" priority="18" stopIfTrue="1">
      <formula>MOD(ROW(),2)&lt;&gt;0</formula>
    </cfRule>
  </conditionalFormatting>
  <conditionalFormatting sqref="B19">
    <cfRule type="expression" dxfId="829" priority="1" stopIfTrue="1">
      <formula>MOD(ROW(),2)=0</formula>
    </cfRule>
    <cfRule type="expression" dxfId="828" priority="2" stopIfTrue="1">
      <formula>MOD(ROW(),2)&lt;&gt;0</formula>
    </cfRule>
  </conditionalFormatting>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B310E-9098-40D5-B6B8-D99D83D9F664}">
  <sheetPr codeName="Sheet35"/>
  <dimension ref="A1:D67"/>
  <sheetViews>
    <sheetView showGridLines="0" workbookViewId="0">
      <selection activeCell="A6" sqref="A6"/>
    </sheetView>
  </sheetViews>
  <sheetFormatPr defaultRowHeight="12.75" x14ac:dyDescent="0.2"/>
  <cols>
    <col min="1" max="1" width="31.85546875" customWidth="1"/>
    <col min="2" max="4" width="22.85546875" customWidth="1"/>
  </cols>
  <sheetData>
    <row r="1" spans="1:4" s="1" customFormat="1" ht="20.25" x14ac:dyDescent="0.3">
      <c r="A1" s="2" t="s">
        <v>0</v>
      </c>
    </row>
    <row r="2" spans="1:4" s="1" customFormat="1" ht="15.75" x14ac:dyDescent="0.25">
      <c r="A2" s="30" t="s">
        <v>1</v>
      </c>
      <c r="B2" s="3" t="str">
        <f>wb_title</f>
        <v>Police_NI - Consolidated Factor Spreadsheet</v>
      </c>
    </row>
    <row r="3" spans="1:4" s="1" customFormat="1" ht="15.75" x14ac:dyDescent="0.25">
      <c r="A3" s="30" t="s">
        <v>2</v>
      </c>
      <c r="B3" s="3" t="str">
        <f>TABLE_FACTOR_TYPE_1 &amp; " - x-" &amp; TABLE_SERIES_NUMBER_1</f>
        <v>PenCE - x-305</v>
      </c>
    </row>
    <row r="6" spans="1:4" x14ac:dyDescent="0.2">
      <c r="A6" s="40" t="s">
        <v>470</v>
      </c>
      <c r="B6" s="47" t="s">
        <v>471</v>
      </c>
      <c r="C6" s="47"/>
      <c r="D6" s="47"/>
    </row>
    <row r="7" spans="1:4" x14ac:dyDescent="0.2">
      <c r="A7" s="40" t="s">
        <v>472</v>
      </c>
      <c r="B7" s="47" t="s">
        <v>31</v>
      </c>
      <c r="C7" s="47"/>
      <c r="D7" s="47"/>
    </row>
    <row r="8" spans="1:4" x14ac:dyDescent="0.2">
      <c r="A8" s="40" t="s">
        <v>144</v>
      </c>
      <c r="B8" s="47">
        <v>2006</v>
      </c>
      <c r="C8" s="47"/>
      <c r="D8" s="47"/>
    </row>
    <row r="9" spans="1:4" x14ac:dyDescent="0.2">
      <c r="A9" s="40" t="s">
        <v>145</v>
      </c>
      <c r="B9" s="47" t="s">
        <v>237</v>
      </c>
      <c r="C9" s="47"/>
      <c r="D9" s="47"/>
    </row>
    <row r="10" spans="1:4" ht="25.5" x14ac:dyDescent="0.2">
      <c r="A10" s="40" t="s">
        <v>6</v>
      </c>
      <c r="B10" s="47" t="s">
        <v>238</v>
      </c>
      <c r="C10" s="47"/>
      <c r="D10" s="47"/>
    </row>
    <row r="11" spans="1:4" x14ac:dyDescent="0.2">
      <c r="A11" s="40" t="s">
        <v>146</v>
      </c>
      <c r="B11" s="47" t="s">
        <v>159</v>
      </c>
      <c r="C11" s="47"/>
      <c r="D11" s="47"/>
    </row>
    <row r="12" spans="1:4" x14ac:dyDescent="0.2">
      <c r="A12" s="40" t="s">
        <v>147</v>
      </c>
      <c r="B12" s="47" t="s">
        <v>160</v>
      </c>
      <c r="C12" s="47"/>
      <c r="D12" s="47"/>
    </row>
    <row r="13" spans="1:4" x14ac:dyDescent="0.2">
      <c r="A13" s="40" t="s">
        <v>473</v>
      </c>
      <c r="B13" s="47">
        <v>1</v>
      </c>
      <c r="C13" s="47"/>
      <c r="D13" s="47"/>
    </row>
    <row r="14" spans="1:4" x14ac:dyDescent="0.2">
      <c r="A14" s="40" t="s">
        <v>149</v>
      </c>
      <c r="B14" s="47">
        <v>305</v>
      </c>
      <c r="C14" s="47"/>
      <c r="D14" s="47"/>
    </row>
    <row r="15" spans="1:4" x14ac:dyDescent="0.2">
      <c r="A15" s="40" t="s">
        <v>474</v>
      </c>
      <c r="B15" s="47">
        <v>305</v>
      </c>
      <c r="C15" s="47"/>
      <c r="D15" s="47"/>
    </row>
    <row r="16" spans="1:4" x14ac:dyDescent="0.2">
      <c r="A16" s="40" t="s">
        <v>151</v>
      </c>
      <c r="B16" s="47" t="s">
        <v>249</v>
      </c>
      <c r="C16" s="47"/>
      <c r="D16" s="47"/>
    </row>
    <row r="17" spans="1:4" x14ac:dyDescent="0.2">
      <c r="A17" s="41" t="s">
        <v>475</v>
      </c>
      <c r="B17" s="47"/>
      <c r="C17" s="47"/>
      <c r="D17" s="47"/>
    </row>
    <row r="18" spans="1:4" x14ac:dyDescent="0.2">
      <c r="A18" s="40" t="s">
        <v>153</v>
      </c>
      <c r="B18" s="49">
        <v>46163</v>
      </c>
      <c r="C18" s="48"/>
      <c r="D18" s="48"/>
    </row>
    <row r="19" spans="1:4" x14ac:dyDescent="0.2">
      <c r="A19" s="40" t="s">
        <v>154</v>
      </c>
      <c r="B19" s="49">
        <v>46161</v>
      </c>
      <c r="C19" s="49"/>
      <c r="D19" s="49"/>
    </row>
    <row r="20" spans="1:4" x14ac:dyDescent="0.2">
      <c r="A20" s="40" t="s">
        <v>155</v>
      </c>
      <c r="B20" s="47" t="s">
        <v>163</v>
      </c>
      <c r="C20" s="47"/>
      <c r="D20" s="47"/>
    </row>
    <row r="21" spans="1:4" x14ac:dyDescent="0.2">
      <c r="A21" s="40" t="s">
        <v>476</v>
      </c>
      <c r="B21" s="47" t="s">
        <v>80</v>
      </c>
      <c r="C21" s="47"/>
      <c r="D21" s="47"/>
    </row>
    <row r="23" spans="1:4" x14ac:dyDescent="0.2">
      <c r="A23" s="23" t="str">
        <f>HYPERLINK("#'Factor List'!A1", "Back to Factor List")</f>
        <v>Back to Factor List</v>
      </c>
      <c r="B23" s="23" t="str">
        <f>HYPERLINK("#'Assumptions'!A1", "Assumptions")</f>
        <v>Assumptions</v>
      </c>
    </row>
    <row r="26" spans="1:4" s="63" customFormat="1" ht="38.25" x14ac:dyDescent="0.2">
      <c r="A26" s="62" t="s">
        <v>477</v>
      </c>
      <c r="B26" s="62" t="s">
        <v>478</v>
      </c>
      <c r="C26" s="62" t="s">
        <v>494</v>
      </c>
      <c r="D26" s="62" t="s">
        <v>495</v>
      </c>
    </row>
    <row r="27" spans="1:4" x14ac:dyDescent="0.2">
      <c r="A27" s="42">
        <v>55</v>
      </c>
      <c r="B27" s="43">
        <v>23.12</v>
      </c>
      <c r="C27" s="43">
        <v>3.08</v>
      </c>
      <c r="D27" s="43"/>
    </row>
    <row r="28" spans="1:4" x14ac:dyDescent="0.2">
      <c r="A28" s="42">
        <v>56</v>
      </c>
      <c r="B28" s="43">
        <v>22.6</v>
      </c>
      <c r="C28" s="43">
        <v>3.11</v>
      </c>
      <c r="D28" s="43"/>
    </row>
    <row r="29" spans="1:4" x14ac:dyDescent="0.2">
      <c r="A29" s="42">
        <v>57</v>
      </c>
      <c r="B29" s="43">
        <v>22.06</v>
      </c>
      <c r="C29" s="43">
        <v>3.13</v>
      </c>
      <c r="D29" s="43"/>
    </row>
    <row r="30" spans="1:4" x14ac:dyDescent="0.2">
      <c r="A30" s="42">
        <v>58</v>
      </c>
      <c r="B30" s="43">
        <v>21.52</v>
      </c>
      <c r="C30" s="43">
        <v>3.16</v>
      </c>
      <c r="D30" s="43"/>
    </row>
    <row r="31" spans="1:4" x14ac:dyDescent="0.2">
      <c r="A31" s="42">
        <v>59</v>
      </c>
      <c r="B31" s="43">
        <v>20.97</v>
      </c>
      <c r="C31" s="43">
        <v>3.18</v>
      </c>
      <c r="D31" s="43"/>
    </row>
    <row r="32" spans="1:4" x14ac:dyDescent="0.2">
      <c r="A32" s="42">
        <v>60</v>
      </c>
      <c r="B32" s="43">
        <v>20.420000000000002</v>
      </c>
      <c r="C32" s="43">
        <v>3.2</v>
      </c>
      <c r="D32" s="43"/>
    </row>
    <row r="33" spans="1:4" x14ac:dyDescent="0.2">
      <c r="A33" s="42">
        <v>61</v>
      </c>
      <c r="B33" s="43">
        <v>19.86</v>
      </c>
      <c r="C33" s="43">
        <v>3.22</v>
      </c>
      <c r="D33" s="43"/>
    </row>
    <row r="34" spans="1:4" x14ac:dyDescent="0.2">
      <c r="A34" s="42">
        <v>62</v>
      </c>
      <c r="B34" s="43">
        <v>19.29</v>
      </c>
      <c r="C34" s="43">
        <v>3.24</v>
      </c>
      <c r="D34" s="43"/>
    </row>
    <row r="35" spans="1:4" x14ac:dyDescent="0.2">
      <c r="A35" s="42">
        <v>63</v>
      </c>
      <c r="B35" s="43">
        <v>18.72</v>
      </c>
      <c r="C35" s="43">
        <v>3.26</v>
      </c>
      <c r="D35" s="43"/>
    </row>
    <row r="36" spans="1:4" x14ac:dyDescent="0.2">
      <c r="A36" s="42">
        <v>64</v>
      </c>
      <c r="B36" s="43">
        <v>18.14</v>
      </c>
      <c r="C36" s="43">
        <v>3.16</v>
      </c>
      <c r="D36" s="43"/>
    </row>
    <row r="37" spans="1:4" x14ac:dyDescent="0.2">
      <c r="A37" s="42">
        <v>65</v>
      </c>
      <c r="B37" s="43">
        <v>17.55</v>
      </c>
      <c r="C37" s="43">
        <v>3.05</v>
      </c>
      <c r="D37" s="43"/>
    </row>
    <row r="38" spans="1:4" x14ac:dyDescent="0.2">
      <c r="A38" s="42">
        <v>66</v>
      </c>
      <c r="B38" s="43">
        <v>16.96</v>
      </c>
      <c r="C38" s="43">
        <v>3.06</v>
      </c>
      <c r="D38" s="43"/>
    </row>
    <row r="39" spans="1:4" x14ac:dyDescent="0.2">
      <c r="A39" s="42">
        <v>67</v>
      </c>
      <c r="B39" s="43">
        <v>16.36</v>
      </c>
      <c r="C39" s="43">
        <v>3.07</v>
      </c>
      <c r="D39" s="43"/>
    </row>
    <row r="40" spans="1:4" x14ac:dyDescent="0.2">
      <c r="A40" s="42">
        <v>68</v>
      </c>
      <c r="B40" s="43">
        <v>15.76</v>
      </c>
      <c r="C40" s="43">
        <v>3.08</v>
      </c>
      <c r="D40" s="43"/>
    </row>
    <row r="41" spans="1:4" x14ac:dyDescent="0.2">
      <c r="A41" s="42">
        <v>69</v>
      </c>
      <c r="B41" s="43">
        <v>15.15</v>
      </c>
      <c r="C41" s="43">
        <v>3.02</v>
      </c>
      <c r="D41" s="43"/>
    </row>
    <row r="42" spans="1:4" x14ac:dyDescent="0.2">
      <c r="A42" s="42">
        <v>70</v>
      </c>
      <c r="B42" s="43">
        <v>14.54</v>
      </c>
      <c r="C42" s="43">
        <v>2.97</v>
      </c>
      <c r="D42" s="43"/>
    </row>
    <row r="43" spans="1:4" x14ac:dyDescent="0.2">
      <c r="A43" s="42">
        <v>71</v>
      </c>
      <c r="B43" s="43">
        <v>13.92</v>
      </c>
      <c r="C43" s="43">
        <v>2.97</v>
      </c>
      <c r="D43" s="43"/>
    </row>
    <row r="44" spans="1:4" x14ac:dyDescent="0.2">
      <c r="A44" s="42">
        <v>72</v>
      </c>
      <c r="B44" s="43">
        <v>13.3</v>
      </c>
      <c r="C44" s="43">
        <v>2.96</v>
      </c>
      <c r="D44" s="43"/>
    </row>
    <row r="45" spans="1:4" x14ac:dyDescent="0.2">
      <c r="A45" s="42">
        <v>73</v>
      </c>
      <c r="B45" s="43">
        <v>12.68</v>
      </c>
      <c r="C45" s="43">
        <v>2.95</v>
      </c>
      <c r="D45" s="43">
        <v>2.25</v>
      </c>
    </row>
    <row r="46" spans="1:4" x14ac:dyDescent="0.2">
      <c r="A46" s="42">
        <v>74</v>
      </c>
      <c r="B46" s="43">
        <v>12.07</v>
      </c>
      <c r="C46" s="43">
        <v>2.81</v>
      </c>
      <c r="D46" s="43">
        <v>2.0499999999999998</v>
      </c>
    </row>
    <row r="47" spans="1:4" x14ac:dyDescent="0.2">
      <c r="A47" s="42">
        <v>75</v>
      </c>
      <c r="B47" s="43">
        <v>11.47</v>
      </c>
      <c r="C47" s="43">
        <v>2.66</v>
      </c>
      <c r="D47" s="43">
        <v>1.87</v>
      </c>
    </row>
    <row r="48" spans="1:4" x14ac:dyDescent="0.2">
      <c r="A48" s="42">
        <v>76</v>
      </c>
      <c r="B48" s="43">
        <v>10.87</v>
      </c>
      <c r="C48" s="43">
        <v>2.63</v>
      </c>
      <c r="D48" s="43">
        <v>1.71</v>
      </c>
    </row>
    <row r="49" spans="1:4" x14ac:dyDescent="0.2">
      <c r="A49" s="42">
        <v>77</v>
      </c>
      <c r="B49" s="43">
        <v>10.29</v>
      </c>
      <c r="C49" s="43">
        <v>2.59</v>
      </c>
      <c r="D49" s="43">
        <v>1.56</v>
      </c>
    </row>
    <row r="50" spans="1:4" x14ac:dyDescent="0.2">
      <c r="A50" s="42">
        <v>78</v>
      </c>
      <c r="B50" s="43">
        <v>9.7200000000000006</v>
      </c>
      <c r="C50" s="43">
        <v>2.54</v>
      </c>
      <c r="D50" s="43">
        <v>1.42</v>
      </c>
    </row>
    <row r="51" spans="1:4" x14ac:dyDescent="0.2">
      <c r="A51" s="42">
        <v>79</v>
      </c>
      <c r="B51" s="43">
        <v>9.15</v>
      </c>
      <c r="C51" s="43">
        <v>2.3199999999999998</v>
      </c>
      <c r="D51" s="43">
        <v>1.26</v>
      </c>
    </row>
    <row r="52" spans="1:4" x14ac:dyDescent="0.2">
      <c r="A52" s="42">
        <v>80</v>
      </c>
      <c r="B52" s="43">
        <v>8.59</v>
      </c>
      <c r="C52" s="43">
        <v>2.09</v>
      </c>
      <c r="D52" s="43">
        <v>1.1200000000000001</v>
      </c>
    </row>
    <row r="53" spans="1:4" x14ac:dyDescent="0.2">
      <c r="A53" s="42">
        <v>81</v>
      </c>
      <c r="B53" s="43">
        <v>8.0299999999999994</v>
      </c>
      <c r="C53" s="43">
        <v>2.0499999999999998</v>
      </c>
      <c r="D53" s="43">
        <v>1</v>
      </c>
    </row>
    <row r="54" spans="1:4" x14ac:dyDescent="0.2">
      <c r="A54" s="42">
        <v>82</v>
      </c>
      <c r="B54" s="43">
        <v>7.47</v>
      </c>
      <c r="C54" s="43">
        <v>2</v>
      </c>
      <c r="D54" s="43">
        <v>0.89</v>
      </c>
    </row>
    <row r="55" spans="1:4" x14ac:dyDescent="0.2">
      <c r="A55" s="42">
        <v>83</v>
      </c>
      <c r="B55" s="43">
        <v>6.92</v>
      </c>
      <c r="C55" s="43">
        <v>1.95</v>
      </c>
      <c r="D55" s="43">
        <v>0.78</v>
      </c>
    </row>
    <row r="56" spans="1:4" x14ac:dyDescent="0.2">
      <c r="A56" s="42">
        <v>84</v>
      </c>
      <c r="B56" s="43">
        <v>6.39</v>
      </c>
      <c r="C56" s="43">
        <v>1.7</v>
      </c>
      <c r="D56" s="43">
        <v>0.67</v>
      </c>
    </row>
    <row r="57" spans="1:4" x14ac:dyDescent="0.2">
      <c r="A57" s="42">
        <v>85</v>
      </c>
      <c r="B57" s="43">
        <v>5.89</v>
      </c>
      <c r="C57" s="43">
        <v>1.45</v>
      </c>
      <c r="D57" s="43">
        <v>0.56999999999999995</v>
      </c>
    </row>
    <row r="58" spans="1:4" x14ac:dyDescent="0.2">
      <c r="A58" s="42">
        <v>86</v>
      </c>
      <c r="B58" s="43">
        <v>5.41</v>
      </c>
      <c r="C58" s="43">
        <v>1.39</v>
      </c>
      <c r="D58" s="43">
        <v>0.5</v>
      </c>
    </row>
    <row r="59" spans="1:4" x14ac:dyDescent="0.2">
      <c r="A59" s="42">
        <v>87</v>
      </c>
      <c r="B59" s="43">
        <v>4.96</v>
      </c>
      <c r="C59" s="43">
        <v>1.33</v>
      </c>
      <c r="D59" s="43">
        <v>0.43</v>
      </c>
    </row>
    <row r="60" spans="1:4" x14ac:dyDescent="0.2">
      <c r="A60" s="42">
        <v>88</v>
      </c>
      <c r="B60" s="43">
        <v>4.54</v>
      </c>
      <c r="C60" s="43">
        <v>1.26</v>
      </c>
      <c r="D60" s="43">
        <v>0.37</v>
      </c>
    </row>
    <row r="61" spans="1:4" x14ac:dyDescent="0.2">
      <c r="A61" s="42">
        <v>89</v>
      </c>
      <c r="B61" s="43">
        <v>4.1399999999999997</v>
      </c>
      <c r="C61" s="43">
        <v>1.01</v>
      </c>
      <c r="D61" s="43">
        <v>0.3</v>
      </c>
    </row>
    <row r="62" spans="1:4" x14ac:dyDescent="0.2">
      <c r="A62" s="42">
        <v>90</v>
      </c>
      <c r="B62" s="43">
        <v>3.77</v>
      </c>
      <c r="C62" s="43">
        <v>0.77</v>
      </c>
      <c r="D62" s="43">
        <v>0.25</v>
      </c>
    </row>
    <row r="63" spans="1:4" x14ac:dyDescent="0.2">
      <c r="A63" s="42">
        <v>91</v>
      </c>
      <c r="B63" s="43">
        <v>3.42</v>
      </c>
      <c r="C63" s="43">
        <v>0.72</v>
      </c>
      <c r="D63" s="43">
        <v>0.21</v>
      </c>
    </row>
    <row r="64" spans="1:4" x14ac:dyDescent="0.2">
      <c r="A64" s="42">
        <v>92</v>
      </c>
      <c r="B64" s="43">
        <v>3.11</v>
      </c>
      <c r="C64" s="43">
        <v>0.67</v>
      </c>
      <c r="D64" s="43">
        <v>0.18</v>
      </c>
    </row>
    <row r="65" spans="1:4" x14ac:dyDescent="0.2">
      <c r="A65" s="42">
        <v>93</v>
      </c>
      <c r="B65" s="43">
        <v>2.82</v>
      </c>
      <c r="C65" s="43">
        <v>0.63</v>
      </c>
      <c r="D65" s="43">
        <v>0.15</v>
      </c>
    </row>
    <row r="66" spans="1:4" x14ac:dyDescent="0.2">
      <c r="A66" s="42">
        <v>94</v>
      </c>
      <c r="B66" s="43">
        <v>2.5499999999999998</v>
      </c>
      <c r="C66" s="43">
        <v>0.57999999999999996</v>
      </c>
      <c r="D66" s="43">
        <v>0.12</v>
      </c>
    </row>
    <row r="67" spans="1:4" x14ac:dyDescent="0.2">
      <c r="A67" s="42">
        <v>95</v>
      </c>
      <c r="B67" s="43">
        <v>2.3199999999999998</v>
      </c>
      <c r="C67" s="43">
        <v>0.53</v>
      </c>
      <c r="D67" s="43">
        <v>0.1</v>
      </c>
    </row>
  </sheetData>
  <sheetProtection algorithmName="SHA-512" hashValue="6Zpve2fabIhShLum1vHRZKQ87qro8h1O+BVb4oyR15ImKpRDZlOAsWLTRLZPa9jqFBMfCJadZhmlDZL4HYcvJQ==" saltValue="yM0sLn5OtQB7npMDsw35yw==" spinCount="100000" sheet="1" objects="1" scenarios="1"/>
  <conditionalFormatting sqref="A6:A21">
    <cfRule type="expression" dxfId="825" priority="11" stopIfTrue="1">
      <formula>MOD(ROW(),2)=0</formula>
    </cfRule>
    <cfRule type="expression" dxfId="824" priority="12" stopIfTrue="1">
      <formula>MOD(ROW(),2)&lt;&gt;0</formula>
    </cfRule>
  </conditionalFormatting>
  <conditionalFormatting sqref="B6:D18 B20:D21 C19:D19">
    <cfRule type="expression" dxfId="823" priority="13" stopIfTrue="1">
      <formula>MOD(ROW(),2)=0</formula>
    </cfRule>
    <cfRule type="expression" dxfId="822" priority="14" stopIfTrue="1">
      <formula>MOD(ROW(),2)&lt;&gt;0</formula>
    </cfRule>
  </conditionalFormatting>
  <conditionalFormatting sqref="A26:A67">
    <cfRule type="expression" dxfId="821" priority="15" stopIfTrue="1">
      <formula>MOD(ROW(),2)=0</formula>
    </cfRule>
    <cfRule type="expression" dxfId="820" priority="16" stopIfTrue="1">
      <formula>MOD(ROW(),2)&lt;&gt;0</formula>
    </cfRule>
  </conditionalFormatting>
  <conditionalFormatting sqref="B26:D67">
    <cfRule type="expression" dxfId="819" priority="17" stopIfTrue="1">
      <formula>MOD(ROW(),2)=0</formula>
    </cfRule>
    <cfRule type="expression" dxfId="818" priority="18" stopIfTrue="1">
      <formula>MOD(ROW(),2)&lt;&gt;0</formula>
    </cfRule>
  </conditionalFormatting>
  <conditionalFormatting sqref="B19">
    <cfRule type="expression" dxfId="817" priority="1" stopIfTrue="1">
      <formula>MOD(ROW(),2)=0</formula>
    </cfRule>
    <cfRule type="expression" dxfId="816" priority="2" stopIfTrue="1">
      <formula>MOD(ROW(),2)&lt;&gt;0</formula>
    </cfRule>
  </conditionalFormatting>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989C4-FB12-47A5-B908-AEF8D31937C5}">
  <sheetPr codeName="Sheet36"/>
  <dimension ref="A1:D67"/>
  <sheetViews>
    <sheetView showGridLines="0" workbookViewId="0">
      <selection activeCell="A6" sqref="A6"/>
    </sheetView>
  </sheetViews>
  <sheetFormatPr defaultRowHeight="12.75" x14ac:dyDescent="0.2"/>
  <cols>
    <col min="1" max="1" width="31.85546875" customWidth="1"/>
    <col min="2" max="4" width="22.85546875" customWidth="1"/>
  </cols>
  <sheetData>
    <row r="1" spans="1:4" s="1" customFormat="1" ht="20.25" x14ac:dyDescent="0.3">
      <c r="A1" s="2" t="s">
        <v>0</v>
      </c>
    </row>
    <row r="2" spans="1:4" s="1" customFormat="1" ht="15.75" x14ac:dyDescent="0.25">
      <c r="A2" s="30" t="s">
        <v>1</v>
      </c>
      <c r="B2" s="3" t="str">
        <f>wb_title</f>
        <v>Police_NI - Consolidated Factor Spreadsheet</v>
      </c>
    </row>
    <row r="3" spans="1:4" s="1" customFormat="1" ht="15.75" x14ac:dyDescent="0.25">
      <c r="A3" s="30" t="s">
        <v>2</v>
      </c>
      <c r="B3" s="3" t="str">
        <f>TABLE_FACTOR_TYPE_1 &amp; " - x-" &amp; TABLE_SERIES_NUMBER_1</f>
        <v>PenCE - x-306</v>
      </c>
    </row>
    <row r="6" spans="1:4" x14ac:dyDescent="0.2">
      <c r="A6" s="40" t="s">
        <v>470</v>
      </c>
      <c r="B6" s="47" t="s">
        <v>471</v>
      </c>
      <c r="C6" s="47"/>
      <c r="D6" s="47"/>
    </row>
    <row r="7" spans="1:4" x14ac:dyDescent="0.2">
      <c r="A7" s="40" t="s">
        <v>472</v>
      </c>
      <c r="B7" s="47" t="s">
        <v>31</v>
      </c>
      <c r="C7" s="47"/>
      <c r="D7" s="47"/>
    </row>
    <row r="8" spans="1:4" x14ac:dyDescent="0.2">
      <c r="A8" s="40" t="s">
        <v>144</v>
      </c>
      <c r="B8" s="47">
        <v>2006</v>
      </c>
      <c r="C8" s="47"/>
      <c r="D8" s="47"/>
    </row>
    <row r="9" spans="1:4" x14ac:dyDescent="0.2">
      <c r="A9" s="40" t="s">
        <v>145</v>
      </c>
      <c r="B9" s="47" t="s">
        <v>237</v>
      </c>
      <c r="C9" s="47"/>
      <c r="D9" s="47"/>
    </row>
    <row r="10" spans="1:4" ht="25.5" x14ac:dyDescent="0.2">
      <c r="A10" s="40" t="s">
        <v>6</v>
      </c>
      <c r="B10" s="47" t="s">
        <v>238</v>
      </c>
      <c r="C10" s="47"/>
      <c r="D10" s="47"/>
    </row>
    <row r="11" spans="1:4" x14ac:dyDescent="0.2">
      <c r="A11" s="40" t="s">
        <v>146</v>
      </c>
      <c r="B11" s="47" t="s">
        <v>169</v>
      </c>
      <c r="C11" s="47"/>
      <c r="D11" s="47"/>
    </row>
    <row r="12" spans="1:4" x14ac:dyDescent="0.2">
      <c r="A12" s="40" t="s">
        <v>147</v>
      </c>
      <c r="B12" s="47" t="s">
        <v>160</v>
      </c>
      <c r="C12" s="47"/>
      <c r="D12" s="47"/>
    </row>
    <row r="13" spans="1:4" x14ac:dyDescent="0.2">
      <c r="A13" s="40" t="s">
        <v>473</v>
      </c>
      <c r="B13" s="47">
        <v>1</v>
      </c>
      <c r="C13" s="47"/>
      <c r="D13" s="47"/>
    </row>
    <row r="14" spans="1:4" x14ac:dyDescent="0.2">
      <c r="A14" s="40" t="s">
        <v>149</v>
      </c>
      <c r="B14" s="47">
        <v>306</v>
      </c>
      <c r="C14" s="47"/>
      <c r="D14" s="47"/>
    </row>
    <row r="15" spans="1:4" x14ac:dyDescent="0.2">
      <c r="A15" s="40" t="s">
        <v>474</v>
      </c>
      <c r="B15" s="47">
        <v>306</v>
      </c>
      <c r="C15" s="47"/>
      <c r="D15" s="47"/>
    </row>
    <row r="16" spans="1:4" x14ac:dyDescent="0.2">
      <c r="A16" s="40" t="s">
        <v>151</v>
      </c>
      <c r="B16" s="47" t="s">
        <v>251</v>
      </c>
      <c r="C16" s="47"/>
      <c r="D16" s="47"/>
    </row>
    <row r="17" spans="1:4" x14ac:dyDescent="0.2">
      <c r="A17" s="41" t="s">
        <v>475</v>
      </c>
      <c r="B17" s="47"/>
      <c r="C17" s="47"/>
      <c r="D17" s="47"/>
    </row>
    <row r="18" spans="1:4" x14ac:dyDescent="0.2">
      <c r="A18" s="40" t="s">
        <v>153</v>
      </c>
      <c r="B18" s="49">
        <v>46163</v>
      </c>
      <c r="C18" s="48"/>
      <c r="D18" s="48"/>
    </row>
    <row r="19" spans="1:4" x14ac:dyDescent="0.2">
      <c r="A19" s="40" t="s">
        <v>154</v>
      </c>
      <c r="B19" s="49">
        <v>46161</v>
      </c>
      <c r="C19" s="49"/>
      <c r="D19" s="49"/>
    </row>
    <row r="20" spans="1:4" x14ac:dyDescent="0.2">
      <c r="A20" s="40" t="s">
        <v>155</v>
      </c>
      <c r="B20" s="47" t="s">
        <v>163</v>
      </c>
      <c r="C20" s="47"/>
      <c r="D20" s="47"/>
    </row>
    <row r="21" spans="1:4" x14ac:dyDescent="0.2">
      <c r="A21" s="40" t="s">
        <v>476</v>
      </c>
      <c r="B21" s="47" t="s">
        <v>80</v>
      </c>
      <c r="C21" s="47"/>
      <c r="D21" s="47"/>
    </row>
    <row r="23" spans="1:4" x14ac:dyDescent="0.2">
      <c r="A23" s="23" t="str">
        <f>HYPERLINK("#'Factor List'!A1", "Back to Factor List")</f>
        <v>Back to Factor List</v>
      </c>
      <c r="B23" s="23" t="str">
        <f>HYPERLINK("#'Assumptions'!A1", "Assumptions")</f>
        <v>Assumptions</v>
      </c>
    </row>
    <row r="26" spans="1:4" s="63" customFormat="1" ht="25.5" x14ac:dyDescent="0.2">
      <c r="A26" s="62" t="s">
        <v>477</v>
      </c>
      <c r="B26" s="62" t="s">
        <v>478</v>
      </c>
      <c r="C26" s="62" t="s">
        <v>479</v>
      </c>
      <c r="D26" s="62" t="s">
        <v>493</v>
      </c>
    </row>
    <row r="27" spans="1:4" x14ac:dyDescent="0.2">
      <c r="A27" s="42">
        <v>55</v>
      </c>
      <c r="B27" s="43">
        <v>23.12</v>
      </c>
      <c r="C27" s="43">
        <v>3.08</v>
      </c>
      <c r="D27" s="43"/>
    </row>
    <row r="28" spans="1:4" x14ac:dyDescent="0.2">
      <c r="A28" s="42">
        <v>56</v>
      </c>
      <c r="B28" s="43">
        <v>22.6</v>
      </c>
      <c r="C28" s="43">
        <v>3.11</v>
      </c>
      <c r="D28" s="43"/>
    </row>
    <row r="29" spans="1:4" x14ac:dyDescent="0.2">
      <c r="A29" s="42">
        <v>57</v>
      </c>
      <c r="B29" s="43">
        <v>22.06</v>
      </c>
      <c r="C29" s="43">
        <v>3.13</v>
      </c>
      <c r="D29" s="43"/>
    </row>
    <row r="30" spans="1:4" x14ac:dyDescent="0.2">
      <c r="A30" s="42">
        <v>58</v>
      </c>
      <c r="B30" s="43">
        <v>21.52</v>
      </c>
      <c r="C30" s="43">
        <v>3.16</v>
      </c>
      <c r="D30" s="43"/>
    </row>
    <row r="31" spans="1:4" x14ac:dyDescent="0.2">
      <c r="A31" s="42">
        <v>59</v>
      </c>
      <c r="B31" s="43">
        <v>20.97</v>
      </c>
      <c r="C31" s="43">
        <v>3.18</v>
      </c>
      <c r="D31" s="43"/>
    </row>
    <row r="32" spans="1:4" x14ac:dyDescent="0.2">
      <c r="A32" s="42">
        <v>60</v>
      </c>
      <c r="B32" s="43">
        <v>20.420000000000002</v>
      </c>
      <c r="C32" s="43">
        <v>3.2</v>
      </c>
      <c r="D32" s="43"/>
    </row>
    <row r="33" spans="1:4" x14ac:dyDescent="0.2">
      <c r="A33" s="42">
        <v>61</v>
      </c>
      <c r="B33" s="43">
        <v>19.86</v>
      </c>
      <c r="C33" s="43">
        <v>3.22</v>
      </c>
      <c r="D33" s="43"/>
    </row>
    <row r="34" spans="1:4" x14ac:dyDescent="0.2">
      <c r="A34" s="42">
        <v>62</v>
      </c>
      <c r="B34" s="43">
        <v>19.29</v>
      </c>
      <c r="C34" s="43">
        <v>3.24</v>
      </c>
      <c r="D34" s="43"/>
    </row>
    <row r="35" spans="1:4" x14ac:dyDescent="0.2">
      <c r="A35" s="42">
        <v>63</v>
      </c>
      <c r="B35" s="43">
        <v>18.72</v>
      </c>
      <c r="C35" s="43">
        <v>3.26</v>
      </c>
      <c r="D35" s="43"/>
    </row>
    <row r="36" spans="1:4" x14ac:dyDescent="0.2">
      <c r="A36" s="42">
        <v>64</v>
      </c>
      <c r="B36" s="43">
        <v>18.14</v>
      </c>
      <c r="C36" s="43">
        <v>3.16</v>
      </c>
      <c r="D36" s="43"/>
    </row>
    <row r="37" spans="1:4" x14ac:dyDescent="0.2">
      <c r="A37" s="42">
        <v>65</v>
      </c>
      <c r="B37" s="43">
        <v>17.55</v>
      </c>
      <c r="C37" s="43">
        <v>3.05</v>
      </c>
      <c r="D37" s="43"/>
    </row>
    <row r="38" spans="1:4" x14ac:dyDescent="0.2">
      <c r="A38" s="42">
        <v>66</v>
      </c>
      <c r="B38" s="43">
        <v>16.96</v>
      </c>
      <c r="C38" s="43">
        <v>3.06</v>
      </c>
      <c r="D38" s="43"/>
    </row>
    <row r="39" spans="1:4" x14ac:dyDescent="0.2">
      <c r="A39" s="42">
        <v>67</v>
      </c>
      <c r="B39" s="43">
        <v>16.36</v>
      </c>
      <c r="C39" s="43">
        <v>3.07</v>
      </c>
      <c r="D39" s="43"/>
    </row>
    <row r="40" spans="1:4" x14ac:dyDescent="0.2">
      <c r="A40" s="42">
        <v>68</v>
      </c>
      <c r="B40" s="43">
        <v>15.76</v>
      </c>
      <c r="C40" s="43">
        <v>3.08</v>
      </c>
      <c r="D40" s="43"/>
    </row>
    <row r="41" spans="1:4" x14ac:dyDescent="0.2">
      <c r="A41" s="42">
        <v>69</v>
      </c>
      <c r="B41" s="43">
        <v>15.15</v>
      </c>
      <c r="C41" s="43">
        <v>3.02</v>
      </c>
      <c r="D41" s="43"/>
    </row>
    <row r="42" spans="1:4" x14ac:dyDescent="0.2">
      <c r="A42" s="42">
        <v>70</v>
      </c>
      <c r="B42" s="43">
        <v>14.54</v>
      </c>
      <c r="C42" s="43">
        <v>2.97</v>
      </c>
      <c r="D42" s="43"/>
    </row>
    <row r="43" spans="1:4" x14ac:dyDescent="0.2">
      <c r="A43" s="42">
        <v>71</v>
      </c>
      <c r="B43" s="43">
        <v>13.92</v>
      </c>
      <c r="C43" s="43">
        <v>2.97</v>
      </c>
      <c r="D43" s="43"/>
    </row>
    <row r="44" spans="1:4" x14ac:dyDescent="0.2">
      <c r="A44" s="42">
        <v>72</v>
      </c>
      <c r="B44" s="43">
        <v>13.3</v>
      </c>
      <c r="C44" s="43">
        <v>2.96</v>
      </c>
      <c r="D44" s="43"/>
    </row>
    <row r="45" spans="1:4" x14ac:dyDescent="0.2">
      <c r="A45" s="42">
        <v>73</v>
      </c>
      <c r="B45" s="43">
        <v>12.68</v>
      </c>
      <c r="C45" s="43">
        <v>2.95</v>
      </c>
      <c r="D45" s="43">
        <v>1.85</v>
      </c>
    </row>
    <row r="46" spans="1:4" x14ac:dyDescent="0.2">
      <c r="A46" s="42">
        <v>74</v>
      </c>
      <c r="B46" s="43">
        <v>12.07</v>
      </c>
      <c r="C46" s="43">
        <v>2.81</v>
      </c>
      <c r="D46" s="43">
        <v>1.7</v>
      </c>
    </row>
    <row r="47" spans="1:4" x14ac:dyDescent="0.2">
      <c r="A47" s="42">
        <v>75</v>
      </c>
      <c r="B47" s="43">
        <v>11.47</v>
      </c>
      <c r="C47" s="43">
        <v>2.66</v>
      </c>
      <c r="D47" s="43">
        <v>1.54</v>
      </c>
    </row>
    <row r="48" spans="1:4" x14ac:dyDescent="0.2">
      <c r="A48" s="42">
        <v>76</v>
      </c>
      <c r="B48" s="43">
        <v>10.87</v>
      </c>
      <c r="C48" s="43">
        <v>2.63</v>
      </c>
      <c r="D48" s="43">
        <v>1.4</v>
      </c>
    </row>
    <row r="49" spans="1:4" x14ac:dyDescent="0.2">
      <c r="A49" s="42">
        <v>77</v>
      </c>
      <c r="B49" s="43">
        <v>10.29</v>
      </c>
      <c r="C49" s="43">
        <v>2.59</v>
      </c>
      <c r="D49" s="43">
        <v>1.27</v>
      </c>
    </row>
    <row r="50" spans="1:4" x14ac:dyDescent="0.2">
      <c r="A50" s="42">
        <v>78</v>
      </c>
      <c r="B50" s="43">
        <v>9.7200000000000006</v>
      </c>
      <c r="C50" s="43">
        <v>2.54</v>
      </c>
      <c r="D50" s="43">
        <v>1.1399999999999999</v>
      </c>
    </row>
    <row r="51" spans="1:4" x14ac:dyDescent="0.2">
      <c r="A51" s="42">
        <v>79</v>
      </c>
      <c r="B51" s="43">
        <v>9.15</v>
      </c>
      <c r="C51" s="43">
        <v>2.3199999999999998</v>
      </c>
      <c r="D51" s="43">
        <v>1.02</v>
      </c>
    </row>
    <row r="52" spans="1:4" x14ac:dyDescent="0.2">
      <c r="A52" s="42">
        <v>80</v>
      </c>
      <c r="B52" s="43">
        <v>8.59</v>
      </c>
      <c r="C52" s="43">
        <v>2.09</v>
      </c>
      <c r="D52" s="43">
        <v>0.91</v>
      </c>
    </row>
    <row r="53" spans="1:4" x14ac:dyDescent="0.2">
      <c r="A53" s="42">
        <v>81</v>
      </c>
      <c r="B53" s="43">
        <v>8.0299999999999994</v>
      </c>
      <c r="C53" s="43">
        <v>2.0499999999999998</v>
      </c>
      <c r="D53" s="43">
        <v>0.81</v>
      </c>
    </row>
    <row r="54" spans="1:4" x14ac:dyDescent="0.2">
      <c r="A54" s="42">
        <v>82</v>
      </c>
      <c r="B54" s="43">
        <v>7.47</v>
      </c>
      <c r="C54" s="43">
        <v>2</v>
      </c>
      <c r="D54" s="43">
        <v>0.71</v>
      </c>
    </row>
    <row r="55" spans="1:4" x14ac:dyDescent="0.2">
      <c r="A55" s="42">
        <v>83</v>
      </c>
      <c r="B55" s="43">
        <v>6.92</v>
      </c>
      <c r="C55" s="43">
        <v>1.95</v>
      </c>
      <c r="D55" s="43">
        <v>0.62</v>
      </c>
    </row>
    <row r="56" spans="1:4" x14ac:dyDescent="0.2">
      <c r="A56" s="42">
        <v>84</v>
      </c>
      <c r="B56" s="43">
        <v>6.39</v>
      </c>
      <c r="C56" s="43">
        <v>1.7</v>
      </c>
      <c r="D56" s="43">
        <v>0.54</v>
      </c>
    </row>
    <row r="57" spans="1:4" x14ac:dyDescent="0.2">
      <c r="A57" s="42">
        <v>85</v>
      </c>
      <c r="B57" s="43">
        <v>5.89</v>
      </c>
      <c r="C57" s="43">
        <v>1.45</v>
      </c>
      <c r="D57" s="43">
        <v>0.46</v>
      </c>
    </row>
    <row r="58" spans="1:4" x14ac:dyDescent="0.2">
      <c r="A58" s="42">
        <v>86</v>
      </c>
      <c r="B58" s="43">
        <v>5.41</v>
      </c>
      <c r="C58" s="43">
        <v>1.39</v>
      </c>
      <c r="D58" s="43">
        <v>0.4</v>
      </c>
    </row>
    <row r="59" spans="1:4" x14ac:dyDescent="0.2">
      <c r="A59" s="42">
        <v>87</v>
      </c>
      <c r="B59" s="43">
        <v>4.96</v>
      </c>
      <c r="C59" s="43">
        <v>1.33</v>
      </c>
      <c r="D59" s="43">
        <v>0.34</v>
      </c>
    </row>
    <row r="60" spans="1:4" x14ac:dyDescent="0.2">
      <c r="A60" s="42">
        <v>88</v>
      </c>
      <c r="B60" s="43">
        <v>4.54</v>
      </c>
      <c r="C60" s="43">
        <v>1.26</v>
      </c>
      <c r="D60" s="43">
        <v>0.28999999999999998</v>
      </c>
    </row>
    <row r="61" spans="1:4" x14ac:dyDescent="0.2">
      <c r="A61" s="42">
        <v>89</v>
      </c>
      <c r="B61" s="43">
        <v>4.1399999999999997</v>
      </c>
      <c r="C61" s="43">
        <v>1.01</v>
      </c>
      <c r="D61" s="43">
        <v>0.24</v>
      </c>
    </row>
    <row r="62" spans="1:4" x14ac:dyDescent="0.2">
      <c r="A62" s="42">
        <v>90</v>
      </c>
      <c r="B62" s="43">
        <v>3.77</v>
      </c>
      <c r="C62" s="43">
        <v>0.77</v>
      </c>
      <c r="D62" s="43">
        <v>0.21</v>
      </c>
    </row>
    <row r="63" spans="1:4" x14ac:dyDescent="0.2">
      <c r="A63" s="42">
        <v>91</v>
      </c>
      <c r="B63" s="43">
        <v>3.42</v>
      </c>
      <c r="C63" s="43">
        <v>0.72</v>
      </c>
      <c r="D63" s="43">
        <v>0.17</v>
      </c>
    </row>
    <row r="64" spans="1:4" x14ac:dyDescent="0.2">
      <c r="A64" s="42">
        <v>92</v>
      </c>
      <c r="B64" s="43">
        <v>3.11</v>
      </c>
      <c r="C64" s="43">
        <v>0.67</v>
      </c>
      <c r="D64" s="43">
        <v>0.14000000000000001</v>
      </c>
    </row>
    <row r="65" spans="1:4" x14ac:dyDescent="0.2">
      <c r="A65" s="42">
        <v>93</v>
      </c>
      <c r="B65" s="43">
        <v>2.82</v>
      </c>
      <c r="C65" s="43">
        <v>0.63</v>
      </c>
      <c r="D65" s="43">
        <v>0.12</v>
      </c>
    </row>
    <row r="66" spans="1:4" x14ac:dyDescent="0.2">
      <c r="A66" s="42">
        <v>94</v>
      </c>
      <c r="B66" s="43">
        <v>2.5499999999999998</v>
      </c>
      <c r="C66" s="43">
        <v>0.57999999999999996</v>
      </c>
      <c r="D66" s="43">
        <v>0.1</v>
      </c>
    </row>
    <row r="67" spans="1:4" x14ac:dyDescent="0.2">
      <c r="A67" s="42">
        <v>95</v>
      </c>
      <c r="B67" s="43">
        <v>2.3199999999999998</v>
      </c>
      <c r="C67" s="43">
        <v>0.53</v>
      </c>
      <c r="D67" s="43">
        <v>0.08</v>
      </c>
    </row>
  </sheetData>
  <sheetProtection algorithmName="SHA-512" hashValue="nQvoQgKsXIwhErfOM9ka9ReOkCHzta/kDt2KeCc546lFcCbvCUTi1m1P0YLp3zu5zf5v5lbhYmDjY1IhHGHZ4g==" saltValue="RRhosWJdL7o/0H09JyKN+Q==" spinCount="100000" sheet="1" objects="1" scenarios="1"/>
  <conditionalFormatting sqref="A6:A21">
    <cfRule type="expression" dxfId="813" priority="11" stopIfTrue="1">
      <formula>MOD(ROW(),2)=0</formula>
    </cfRule>
    <cfRule type="expression" dxfId="812" priority="12" stopIfTrue="1">
      <formula>MOD(ROW(),2)&lt;&gt;0</formula>
    </cfRule>
  </conditionalFormatting>
  <conditionalFormatting sqref="B6:D18 B20:D21 C19:D19">
    <cfRule type="expression" dxfId="811" priority="13" stopIfTrue="1">
      <formula>MOD(ROW(),2)=0</formula>
    </cfRule>
    <cfRule type="expression" dxfId="810" priority="14" stopIfTrue="1">
      <formula>MOD(ROW(),2)&lt;&gt;0</formula>
    </cfRule>
  </conditionalFormatting>
  <conditionalFormatting sqref="A26:A67">
    <cfRule type="expression" dxfId="809" priority="15" stopIfTrue="1">
      <formula>MOD(ROW(),2)=0</formula>
    </cfRule>
    <cfRule type="expression" dxfId="808" priority="16" stopIfTrue="1">
      <formula>MOD(ROW(),2)&lt;&gt;0</formula>
    </cfRule>
  </conditionalFormatting>
  <conditionalFormatting sqref="B26:D67">
    <cfRule type="expression" dxfId="807" priority="17" stopIfTrue="1">
      <formula>MOD(ROW(),2)=0</formula>
    </cfRule>
    <cfRule type="expression" dxfId="806" priority="18" stopIfTrue="1">
      <formula>MOD(ROW(),2)&lt;&gt;0</formula>
    </cfRule>
  </conditionalFormatting>
  <conditionalFormatting sqref="B19">
    <cfRule type="expression" dxfId="805" priority="1" stopIfTrue="1">
      <formula>MOD(ROW(),2)=0</formula>
    </cfRule>
    <cfRule type="expression" dxfId="804" priority="2" stopIfTrue="1">
      <formula>MOD(ROW(),2)&lt;&gt;0</formula>
    </cfRule>
  </conditionalFormatting>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35D6C-11F4-4546-83BA-79FCB741E6BC}">
  <sheetPr codeName="Sheet37"/>
  <dimension ref="A1:D102"/>
  <sheetViews>
    <sheetView showGridLines="0" workbookViewId="0">
      <selection activeCell="A6" sqref="A6"/>
    </sheetView>
  </sheetViews>
  <sheetFormatPr defaultRowHeight="12.75" x14ac:dyDescent="0.2"/>
  <cols>
    <col min="1" max="1" width="31.85546875" customWidth="1"/>
    <col min="2" max="4" width="22.85546875" customWidth="1"/>
  </cols>
  <sheetData>
    <row r="1" spans="1:4" s="1" customFormat="1" ht="20.25" x14ac:dyDescent="0.3">
      <c r="A1" s="2" t="s">
        <v>0</v>
      </c>
    </row>
    <row r="2" spans="1:4" s="1" customFormat="1" ht="15.75" x14ac:dyDescent="0.25">
      <c r="A2" s="30" t="s">
        <v>1</v>
      </c>
      <c r="B2" s="3" t="str">
        <f>wb_title</f>
        <v>Police_NI - Consolidated Factor Spreadsheet</v>
      </c>
    </row>
    <row r="3" spans="1:4" s="1" customFormat="1" ht="15.75" x14ac:dyDescent="0.25">
      <c r="A3" s="30" t="s">
        <v>2</v>
      </c>
      <c r="B3" s="3" t="str">
        <f>TABLE_FACTOR_TYPE_1 &amp; " - x-" &amp; TABLE_SERIES_NUMBER_1</f>
        <v>PenCE - x-307</v>
      </c>
    </row>
    <row r="6" spans="1:4" x14ac:dyDescent="0.2">
      <c r="A6" s="40" t="s">
        <v>470</v>
      </c>
      <c r="B6" s="47" t="s">
        <v>471</v>
      </c>
      <c r="C6" s="47"/>
      <c r="D6" s="47"/>
    </row>
    <row r="7" spans="1:4" x14ac:dyDescent="0.2">
      <c r="A7" s="40" t="s">
        <v>472</v>
      </c>
      <c r="B7" s="47" t="s">
        <v>31</v>
      </c>
      <c r="C7" s="47"/>
      <c r="D7" s="47"/>
    </row>
    <row r="8" spans="1:4" x14ac:dyDescent="0.2">
      <c r="A8" s="40" t="s">
        <v>144</v>
      </c>
      <c r="B8" s="47">
        <v>2006</v>
      </c>
      <c r="C8" s="47"/>
      <c r="D8" s="47"/>
    </row>
    <row r="9" spans="1:4" x14ac:dyDescent="0.2">
      <c r="A9" s="40" t="s">
        <v>145</v>
      </c>
      <c r="B9" s="47" t="s">
        <v>237</v>
      </c>
      <c r="C9" s="47"/>
      <c r="D9" s="47"/>
    </row>
    <row r="10" spans="1:4" ht="25.5" x14ac:dyDescent="0.2">
      <c r="A10" s="40" t="s">
        <v>6</v>
      </c>
      <c r="B10" s="47" t="s">
        <v>252</v>
      </c>
      <c r="C10" s="47"/>
      <c r="D10" s="47"/>
    </row>
    <row r="11" spans="1:4" x14ac:dyDescent="0.2">
      <c r="A11" s="40" t="s">
        <v>146</v>
      </c>
      <c r="B11" s="47" t="s">
        <v>159</v>
      </c>
      <c r="C11" s="47"/>
      <c r="D11" s="47"/>
    </row>
    <row r="12" spans="1:4" x14ac:dyDescent="0.2">
      <c r="A12" s="40" t="s">
        <v>147</v>
      </c>
      <c r="B12" s="47" t="s">
        <v>160</v>
      </c>
      <c r="C12" s="47"/>
      <c r="D12" s="47"/>
    </row>
    <row r="13" spans="1:4" x14ac:dyDescent="0.2">
      <c r="A13" s="40" t="s">
        <v>473</v>
      </c>
      <c r="B13" s="47">
        <v>1</v>
      </c>
      <c r="C13" s="47"/>
      <c r="D13" s="47"/>
    </row>
    <row r="14" spans="1:4" x14ac:dyDescent="0.2">
      <c r="A14" s="40" t="s">
        <v>149</v>
      </c>
      <c r="B14" s="47">
        <v>307</v>
      </c>
      <c r="C14" s="47"/>
      <c r="D14" s="47"/>
    </row>
    <row r="15" spans="1:4" x14ac:dyDescent="0.2">
      <c r="A15" s="40" t="s">
        <v>474</v>
      </c>
      <c r="B15" s="47">
        <v>307</v>
      </c>
      <c r="C15" s="47"/>
      <c r="D15" s="47"/>
    </row>
    <row r="16" spans="1:4" x14ac:dyDescent="0.2">
      <c r="A16" s="40" t="s">
        <v>151</v>
      </c>
      <c r="B16" s="47" t="s">
        <v>254</v>
      </c>
      <c r="C16" s="47"/>
      <c r="D16" s="47"/>
    </row>
    <row r="17" spans="1:4" x14ac:dyDescent="0.2">
      <c r="A17" s="41" t="s">
        <v>475</v>
      </c>
      <c r="B17" s="47"/>
      <c r="C17" s="47"/>
      <c r="D17" s="47"/>
    </row>
    <row r="18" spans="1:4" x14ac:dyDescent="0.2">
      <c r="A18" s="40" t="s">
        <v>153</v>
      </c>
      <c r="B18" s="49">
        <v>46163</v>
      </c>
      <c r="C18" s="48"/>
      <c r="D18" s="48"/>
    </row>
    <row r="19" spans="1:4" x14ac:dyDescent="0.2">
      <c r="A19" s="40" t="s">
        <v>154</v>
      </c>
      <c r="B19" s="49">
        <v>46161</v>
      </c>
      <c r="C19" s="49"/>
      <c r="D19" s="49"/>
    </row>
    <row r="20" spans="1:4" x14ac:dyDescent="0.2">
      <c r="A20" s="40" t="s">
        <v>155</v>
      </c>
      <c r="B20" s="47" t="s">
        <v>163</v>
      </c>
      <c r="C20" s="47"/>
      <c r="D20" s="47"/>
    </row>
    <row r="21" spans="1:4" x14ac:dyDescent="0.2">
      <c r="A21" s="40" t="s">
        <v>476</v>
      </c>
      <c r="B21" s="47" t="s">
        <v>80</v>
      </c>
      <c r="C21" s="47"/>
      <c r="D21" s="47"/>
    </row>
    <row r="23" spans="1:4" x14ac:dyDescent="0.2">
      <c r="A23" s="23" t="str">
        <f>HYPERLINK("#'Factor List'!A1", "Back to Factor List")</f>
        <v>Back to Factor List</v>
      </c>
      <c r="B23" s="23" t="str">
        <f>HYPERLINK("#'Assumptions'!A1", "Assumptions")</f>
        <v>Assumptions</v>
      </c>
    </row>
    <row r="26" spans="1:4" s="63" customFormat="1" ht="25.5" x14ac:dyDescent="0.2">
      <c r="A26" s="62" t="s">
        <v>477</v>
      </c>
      <c r="B26" s="62" t="s">
        <v>478</v>
      </c>
      <c r="C26" s="62" t="s">
        <v>479</v>
      </c>
      <c r="D26" s="62" t="s">
        <v>493</v>
      </c>
    </row>
    <row r="27" spans="1:4" x14ac:dyDescent="0.2">
      <c r="A27" s="42">
        <v>20</v>
      </c>
      <c r="B27" s="43">
        <v>36.299999999999997</v>
      </c>
      <c r="C27" s="43">
        <v>2.2599999999999998</v>
      </c>
      <c r="D27" s="43"/>
    </row>
    <row r="28" spans="1:4" x14ac:dyDescent="0.2">
      <c r="A28" s="42">
        <v>21</v>
      </c>
      <c r="B28" s="43">
        <v>36</v>
      </c>
      <c r="C28" s="43">
        <v>2.31</v>
      </c>
      <c r="D28" s="43"/>
    </row>
    <row r="29" spans="1:4" x14ac:dyDescent="0.2">
      <c r="A29" s="42">
        <v>22</v>
      </c>
      <c r="B29" s="43">
        <v>35.69</v>
      </c>
      <c r="C29" s="43">
        <v>2.35</v>
      </c>
      <c r="D29" s="43"/>
    </row>
    <row r="30" spans="1:4" x14ac:dyDescent="0.2">
      <c r="A30" s="42">
        <v>23</v>
      </c>
      <c r="B30" s="43">
        <v>35.380000000000003</v>
      </c>
      <c r="C30" s="43">
        <v>2.39</v>
      </c>
      <c r="D30" s="43"/>
    </row>
    <row r="31" spans="1:4" x14ac:dyDescent="0.2">
      <c r="A31" s="42">
        <v>24</v>
      </c>
      <c r="B31" s="43">
        <v>35.07</v>
      </c>
      <c r="C31" s="43">
        <v>2.44</v>
      </c>
      <c r="D31" s="43"/>
    </row>
    <row r="32" spans="1:4" x14ac:dyDescent="0.2">
      <c r="A32" s="42">
        <v>25</v>
      </c>
      <c r="B32" s="43">
        <v>34.74</v>
      </c>
      <c r="C32" s="43">
        <v>2.48</v>
      </c>
      <c r="D32" s="43"/>
    </row>
    <row r="33" spans="1:4" x14ac:dyDescent="0.2">
      <c r="A33" s="42">
        <v>26</v>
      </c>
      <c r="B33" s="43">
        <v>34.409999999999997</v>
      </c>
      <c r="C33" s="43">
        <v>2.5299999999999998</v>
      </c>
      <c r="D33" s="43"/>
    </row>
    <row r="34" spans="1:4" x14ac:dyDescent="0.2">
      <c r="A34" s="42">
        <v>27</v>
      </c>
      <c r="B34" s="43">
        <v>34.08</v>
      </c>
      <c r="C34" s="43">
        <v>2.57</v>
      </c>
      <c r="D34" s="43"/>
    </row>
    <row r="35" spans="1:4" x14ac:dyDescent="0.2">
      <c r="A35" s="42">
        <v>28</v>
      </c>
      <c r="B35" s="43">
        <v>33.729999999999997</v>
      </c>
      <c r="C35" s="43">
        <v>2.62</v>
      </c>
      <c r="D35" s="43"/>
    </row>
    <row r="36" spans="1:4" x14ac:dyDescent="0.2">
      <c r="A36" s="42">
        <v>29</v>
      </c>
      <c r="B36" s="43">
        <v>33.380000000000003</v>
      </c>
      <c r="C36" s="43">
        <v>2.66</v>
      </c>
      <c r="D36" s="43"/>
    </row>
    <row r="37" spans="1:4" x14ac:dyDescent="0.2">
      <c r="A37" s="42">
        <v>30</v>
      </c>
      <c r="B37" s="43">
        <v>33.020000000000003</v>
      </c>
      <c r="C37" s="43">
        <v>2.71</v>
      </c>
      <c r="D37" s="43"/>
    </row>
    <row r="38" spans="1:4" x14ac:dyDescent="0.2">
      <c r="A38" s="42">
        <v>31</v>
      </c>
      <c r="B38" s="43">
        <v>32.659999999999997</v>
      </c>
      <c r="C38" s="43">
        <v>2.76</v>
      </c>
      <c r="D38" s="43"/>
    </row>
    <row r="39" spans="1:4" x14ac:dyDescent="0.2">
      <c r="A39" s="42">
        <v>32</v>
      </c>
      <c r="B39" s="43">
        <v>32.28</v>
      </c>
      <c r="C39" s="43">
        <v>2.81</v>
      </c>
      <c r="D39" s="43"/>
    </row>
    <row r="40" spans="1:4" x14ac:dyDescent="0.2">
      <c r="A40" s="42">
        <v>33</v>
      </c>
      <c r="B40" s="43">
        <v>31.9</v>
      </c>
      <c r="C40" s="43">
        <v>2.86</v>
      </c>
      <c r="D40" s="43"/>
    </row>
    <row r="41" spans="1:4" x14ac:dyDescent="0.2">
      <c r="A41" s="42">
        <v>34</v>
      </c>
      <c r="B41" s="43">
        <v>31.52</v>
      </c>
      <c r="C41" s="43">
        <v>2.91</v>
      </c>
      <c r="D41" s="43"/>
    </row>
    <row r="42" spans="1:4" x14ac:dyDescent="0.2">
      <c r="A42" s="42">
        <v>35</v>
      </c>
      <c r="B42" s="43">
        <v>31.12</v>
      </c>
      <c r="C42" s="43">
        <v>2.97</v>
      </c>
      <c r="D42" s="43"/>
    </row>
    <row r="43" spans="1:4" x14ac:dyDescent="0.2">
      <c r="A43" s="42">
        <v>36</v>
      </c>
      <c r="B43" s="43">
        <v>30.72</v>
      </c>
      <c r="C43" s="43">
        <v>3.02</v>
      </c>
      <c r="D43" s="43"/>
    </row>
    <row r="44" spans="1:4" x14ac:dyDescent="0.2">
      <c r="A44" s="42">
        <v>37</v>
      </c>
      <c r="B44" s="43">
        <v>30.3</v>
      </c>
      <c r="C44" s="43">
        <v>3.07</v>
      </c>
      <c r="D44" s="43"/>
    </row>
    <row r="45" spans="1:4" x14ac:dyDescent="0.2">
      <c r="A45" s="42">
        <v>38</v>
      </c>
      <c r="B45" s="43">
        <v>29.88</v>
      </c>
      <c r="C45" s="43">
        <v>3.12</v>
      </c>
      <c r="D45" s="43"/>
    </row>
    <row r="46" spans="1:4" x14ac:dyDescent="0.2">
      <c r="A46" s="42">
        <v>39</v>
      </c>
      <c r="B46" s="43">
        <v>29.46</v>
      </c>
      <c r="C46" s="43">
        <v>3.18</v>
      </c>
      <c r="D46" s="43"/>
    </row>
    <row r="47" spans="1:4" x14ac:dyDescent="0.2">
      <c r="A47" s="42">
        <v>40</v>
      </c>
      <c r="B47" s="43">
        <v>29.02</v>
      </c>
      <c r="C47" s="43">
        <v>3.23</v>
      </c>
      <c r="D47" s="43"/>
    </row>
    <row r="48" spans="1:4" x14ac:dyDescent="0.2">
      <c r="A48" s="42">
        <v>41</v>
      </c>
      <c r="B48" s="43">
        <v>28.58</v>
      </c>
      <c r="C48" s="43">
        <v>3.28</v>
      </c>
      <c r="D48" s="43"/>
    </row>
    <row r="49" spans="1:4" x14ac:dyDescent="0.2">
      <c r="A49" s="42">
        <v>42</v>
      </c>
      <c r="B49" s="43">
        <v>28.13</v>
      </c>
      <c r="C49" s="43">
        <v>3.34</v>
      </c>
      <c r="D49" s="43"/>
    </row>
    <row r="50" spans="1:4" x14ac:dyDescent="0.2">
      <c r="A50" s="42">
        <v>43</v>
      </c>
      <c r="B50" s="43">
        <v>27.67</v>
      </c>
      <c r="C50" s="43">
        <v>3.39</v>
      </c>
      <c r="D50" s="43"/>
    </row>
    <row r="51" spans="1:4" x14ac:dyDescent="0.2">
      <c r="A51" s="42">
        <v>44</v>
      </c>
      <c r="B51" s="43">
        <v>27.21</v>
      </c>
      <c r="C51" s="43">
        <v>3.44</v>
      </c>
      <c r="D51" s="43"/>
    </row>
    <row r="52" spans="1:4" x14ac:dyDescent="0.2">
      <c r="A52" s="42">
        <v>45</v>
      </c>
      <c r="B52" s="43">
        <v>26.74</v>
      </c>
      <c r="C52" s="43">
        <v>3.5</v>
      </c>
      <c r="D52" s="43"/>
    </row>
    <row r="53" spans="1:4" x14ac:dyDescent="0.2">
      <c r="A53" s="42">
        <v>46</v>
      </c>
      <c r="B53" s="43">
        <v>26.26</v>
      </c>
      <c r="C53" s="43">
        <v>3.55</v>
      </c>
      <c r="D53" s="43"/>
    </row>
    <row r="54" spans="1:4" x14ac:dyDescent="0.2">
      <c r="A54" s="42">
        <v>47</v>
      </c>
      <c r="B54" s="43">
        <v>25.78</v>
      </c>
      <c r="C54" s="43">
        <v>3.6</v>
      </c>
      <c r="D54" s="43"/>
    </row>
    <row r="55" spans="1:4" x14ac:dyDescent="0.2">
      <c r="A55" s="42">
        <v>48</v>
      </c>
      <c r="B55" s="43">
        <v>25.28</v>
      </c>
      <c r="C55" s="43">
        <v>3.65</v>
      </c>
      <c r="D55" s="43"/>
    </row>
    <row r="56" spans="1:4" x14ac:dyDescent="0.2">
      <c r="A56" s="42">
        <v>49</v>
      </c>
      <c r="B56" s="43">
        <v>24.79</v>
      </c>
      <c r="C56" s="43">
        <v>3.69</v>
      </c>
      <c r="D56" s="43"/>
    </row>
    <row r="57" spans="1:4" x14ac:dyDescent="0.2">
      <c r="A57" s="42">
        <v>50</v>
      </c>
      <c r="B57" s="43">
        <v>24.28</v>
      </c>
      <c r="C57" s="43">
        <v>3.74</v>
      </c>
      <c r="D57" s="43"/>
    </row>
    <row r="58" spans="1:4" x14ac:dyDescent="0.2">
      <c r="A58" s="42">
        <v>51</v>
      </c>
      <c r="B58" s="43">
        <v>23.77</v>
      </c>
      <c r="C58" s="43">
        <v>3.79</v>
      </c>
      <c r="D58" s="43"/>
    </row>
    <row r="59" spans="1:4" x14ac:dyDescent="0.2">
      <c r="A59" s="42">
        <v>52</v>
      </c>
      <c r="B59" s="43">
        <v>23.25</v>
      </c>
      <c r="C59" s="43">
        <v>3.84</v>
      </c>
      <c r="D59" s="43"/>
    </row>
    <row r="60" spans="1:4" x14ac:dyDescent="0.2">
      <c r="A60" s="42">
        <v>53</v>
      </c>
      <c r="B60" s="43">
        <v>22.72</v>
      </c>
      <c r="C60" s="43">
        <v>3.88</v>
      </c>
      <c r="D60" s="43"/>
    </row>
    <row r="61" spans="1:4" x14ac:dyDescent="0.2">
      <c r="A61" s="42">
        <v>54</v>
      </c>
      <c r="B61" s="43">
        <v>22.19</v>
      </c>
      <c r="C61" s="43">
        <v>3.92</v>
      </c>
      <c r="D61" s="43"/>
    </row>
    <row r="62" spans="1:4" x14ac:dyDescent="0.2">
      <c r="A62" s="42">
        <v>55</v>
      </c>
      <c r="B62" s="43">
        <v>21.66</v>
      </c>
      <c r="C62" s="43">
        <v>3.96</v>
      </c>
      <c r="D62" s="43"/>
    </row>
    <row r="63" spans="1:4" x14ac:dyDescent="0.2">
      <c r="A63" s="42">
        <v>56</v>
      </c>
      <c r="B63" s="43">
        <v>21.13</v>
      </c>
      <c r="C63" s="43">
        <v>3.99</v>
      </c>
      <c r="D63" s="43"/>
    </row>
    <row r="64" spans="1:4" x14ac:dyDescent="0.2">
      <c r="A64" s="42">
        <v>57</v>
      </c>
      <c r="B64" s="43">
        <v>20.59</v>
      </c>
      <c r="C64" s="43">
        <v>4.0199999999999996</v>
      </c>
      <c r="D64" s="43"/>
    </row>
    <row r="65" spans="1:4" x14ac:dyDescent="0.2">
      <c r="A65" s="42">
        <v>58</v>
      </c>
      <c r="B65" s="43">
        <v>20.05</v>
      </c>
      <c r="C65" s="43">
        <v>4.04</v>
      </c>
      <c r="D65" s="43"/>
    </row>
    <row r="66" spans="1:4" x14ac:dyDescent="0.2">
      <c r="A66" s="42">
        <v>59</v>
      </c>
      <c r="B66" s="43">
        <v>19.5</v>
      </c>
      <c r="C66" s="43">
        <v>4.0599999999999996</v>
      </c>
      <c r="D66" s="43"/>
    </row>
    <row r="67" spans="1:4" x14ac:dyDescent="0.2">
      <c r="A67" s="42">
        <v>60</v>
      </c>
      <c r="B67" s="43">
        <v>18.95</v>
      </c>
      <c r="C67" s="43">
        <v>4.0599999999999996</v>
      </c>
      <c r="D67" s="43"/>
    </row>
    <row r="68" spans="1:4" x14ac:dyDescent="0.2">
      <c r="A68" s="42">
        <v>61</v>
      </c>
      <c r="B68" s="43">
        <v>18.399999999999999</v>
      </c>
      <c r="C68" s="43">
        <v>4.08</v>
      </c>
      <c r="D68" s="43"/>
    </row>
    <row r="69" spans="1:4" x14ac:dyDescent="0.2">
      <c r="A69" s="42">
        <v>62</v>
      </c>
      <c r="B69" s="43">
        <v>17.84</v>
      </c>
      <c r="C69" s="43">
        <v>4.09</v>
      </c>
      <c r="D69" s="43"/>
    </row>
    <row r="70" spans="1:4" x14ac:dyDescent="0.2">
      <c r="A70" s="42">
        <v>63</v>
      </c>
      <c r="B70" s="43">
        <v>17.28</v>
      </c>
      <c r="C70" s="43">
        <v>4.09</v>
      </c>
      <c r="D70" s="43"/>
    </row>
    <row r="71" spans="1:4" x14ac:dyDescent="0.2">
      <c r="A71" s="42">
        <v>64</v>
      </c>
      <c r="B71" s="43">
        <v>16.72</v>
      </c>
      <c r="C71" s="43">
        <v>3.95</v>
      </c>
      <c r="D71" s="43"/>
    </row>
    <row r="72" spans="1:4" x14ac:dyDescent="0.2">
      <c r="A72" s="42">
        <v>65</v>
      </c>
      <c r="B72" s="43">
        <v>16.149999999999999</v>
      </c>
      <c r="C72" s="43">
        <v>3.79</v>
      </c>
      <c r="D72" s="43"/>
    </row>
    <row r="73" spans="1:4" x14ac:dyDescent="0.2">
      <c r="A73" s="42">
        <v>66</v>
      </c>
      <c r="B73" s="43">
        <v>15.59</v>
      </c>
      <c r="C73" s="43">
        <v>3.79</v>
      </c>
      <c r="D73" s="43"/>
    </row>
    <row r="74" spans="1:4" x14ac:dyDescent="0.2">
      <c r="A74" s="42">
        <v>67</v>
      </c>
      <c r="B74" s="43">
        <v>15.02</v>
      </c>
      <c r="C74" s="43">
        <v>3.78</v>
      </c>
      <c r="D74" s="43"/>
    </row>
    <row r="75" spans="1:4" x14ac:dyDescent="0.2">
      <c r="A75" s="42">
        <v>68</v>
      </c>
      <c r="B75" s="43">
        <v>14.44</v>
      </c>
      <c r="C75" s="43">
        <v>3.76</v>
      </c>
      <c r="D75" s="43"/>
    </row>
    <row r="76" spans="1:4" x14ac:dyDescent="0.2">
      <c r="A76" s="42">
        <v>69</v>
      </c>
      <c r="B76" s="43">
        <v>13.86</v>
      </c>
      <c r="C76" s="43">
        <v>3.68</v>
      </c>
      <c r="D76" s="43"/>
    </row>
    <row r="77" spans="1:4" x14ac:dyDescent="0.2">
      <c r="A77" s="42">
        <v>70</v>
      </c>
      <c r="B77" s="43">
        <v>13.28</v>
      </c>
      <c r="C77" s="43">
        <v>3.58</v>
      </c>
      <c r="D77" s="43"/>
    </row>
    <row r="78" spans="1:4" x14ac:dyDescent="0.2">
      <c r="A78" s="42">
        <v>71</v>
      </c>
      <c r="B78" s="43">
        <v>12.7</v>
      </c>
      <c r="C78" s="43">
        <v>3.56</v>
      </c>
      <c r="D78" s="43"/>
    </row>
    <row r="79" spans="1:4" x14ac:dyDescent="0.2">
      <c r="A79" s="42">
        <v>72</v>
      </c>
      <c r="B79" s="43">
        <v>12.13</v>
      </c>
      <c r="C79" s="43">
        <v>3.53</v>
      </c>
      <c r="D79" s="43"/>
    </row>
    <row r="80" spans="1:4" x14ac:dyDescent="0.2">
      <c r="A80" s="42">
        <v>73</v>
      </c>
      <c r="B80" s="43">
        <v>11.55</v>
      </c>
      <c r="C80" s="43">
        <v>3.49</v>
      </c>
      <c r="D80" s="43">
        <v>2.0499999999999998</v>
      </c>
    </row>
    <row r="81" spans="1:4" x14ac:dyDescent="0.2">
      <c r="A81" s="42">
        <v>74</v>
      </c>
      <c r="B81" s="43">
        <v>10.99</v>
      </c>
      <c r="C81" s="43">
        <v>3.29</v>
      </c>
      <c r="D81" s="43">
        <v>1.87</v>
      </c>
    </row>
    <row r="82" spans="1:4" x14ac:dyDescent="0.2">
      <c r="A82" s="42">
        <v>75</v>
      </c>
      <c r="B82" s="43">
        <v>10.44</v>
      </c>
      <c r="C82" s="43">
        <v>3.09</v>
      </c>
      <c r="D82" s="43">
        <v>1.7</v>
      </c>
    </row>
    <row r="83" spans="1:4" x14ac:dyDescent="0.2">
      <c r="A83" s="42">
        <v>76</v>
      </c>
      <c r="B83" s="43">
        <v>9.91</v>
      </c>
      <c r="C83" s="43">
        <v>3.03</v>
      </c>
      <c r="D83" s="43">
        <v>1.56</v>
      </c>
    </row>
    <row r="84" spans="1:4" x14ac:dyDescent="0.2">
      <c r="A84" s="42">
        <v>77</v>
      </c>
      <c r="B84" s="43">
        <v>9.39</v>
      </c>
      <c r="C84" s="43">
        <v>2.96</v>
      </c>
      <c r="D84" s="43">
        <v>1.42</v>
      </c>
    </row>
    <row r="85" spans="1:4" x14ac:dyDescent="0.2">
      <c r="A85" s="42">
        <v>78</v>
      </c>
      <c r="B85" s="43">
        <v>8.8800000000000008</v>
      </c>
      <c r="C85" s="43">
        <v>2.88</v>
      </c>
      <c r="D85" s="43">
        <v>1.3</v>
      </c>
    </row>
    <row r="86" spans="1:4" x14ac:dyDescent="0.2">
      <c r="A86" s="42">
        <v>79</v>
      </c>
      <c r="B86" s="43">
        <v>8.3800000000000008</v>
      </c>
      <c r="C86" s="43">
        <v>2.6</v>
      </c>
      <c r="D86" s="43">
        <v>1.1599999999999999</v>
      </c>
    </row>
    <row r="87" spans="1:4" x14ac:dyDescent="0.2">
      <c r="A87" s="42">
        <v>80</v>
      </c>
      <c r="B87" s="43">
        <v>7.88</v>
      </c>
      <c r="C87" s="43">
        <v>2.33</v>
      </c>
      <c r="D87" s="43">
        <v>1.02</v>
      </c>
    </row>
    <row r="88" spans="1:4" x14ac:dyDescent="0.2">
      <c r="A88" s="42">
        <v>81</v>
      </c>
      <c r="B88" s="43">
        <v>7.39</v>
      </c>
      <c r="C88" s="43">
        <v>2.2599999999999998</v>
      </c>
      <c r="D88" s="43">
        <v>0.92</v>
      </c>
    </row>
    <row r="89" spans="1:4" x14ac:dyDescent="0.2">
      <c r="A89" s="42">
        <v>82</v>
      </c>
      <c r="B89" s="43">
        <v>6.9</v>
      </c>
      <c r="C89" s="43">
        <v>2.19</v>
      </c>
      <c r="D89" s="43">
        <v>0.82</v>
      </c>
    </row>
    <row r="90" spans="1:4" x14ac:dyDescent="0.2">
      <c r="A90" s="42">
        <v>83</v>
      </c>
      <c r="B90" s="43">
        <v>6.41</v>
      </c>
      <c r="C90" s="43">
        <v>2.11</v>
      </c>
      <c r="D90" s="43">
        <v>0.72</v>
      </c>
    </row>
    <row r="91" spans="1:4" x14ac:dyDescent="0.2">
      <c r="A91" s="42">
        <v>84</v>
      </c>
      <c r="B91" s="43">
        <v>5.95</v>
      </c>
      <c r="C91" s="43">
        <v>1.83</v>
      </c>
      <c r="D91" s="43">
        <v>0.62</v>
      </c>
    </row>
    <row r="92" spans="1:4" x14ac:dyDescent="0.2">
      <c r="A92" s="42">
        <v>85</v>
      </c>
      <c r="B92" s="43">
        <v>5.5</v>
      </c>
      <c r="C92" s="43">
        <v>1.55</v>
      </c>
      <c r="D92" s="43">
        <v>0.53</v>
      </c>
    </row>
    <row r="93" spans="1:4" x14ac:dyDescent="0.2">
      <c r="A93" s="42">
        <v>86</v>
      </c>
      <c r="B93" s="43">
        <v>5.07</v>
      </c>
      <c r="C93" s="43">
        <v>1.47</v>
      </c>
      <c r="D93" s="43">
        <v>0.46</v>
      </c>
    </row>
    <row r="94" spans="1:4" x14ac:dyDescent="0.2">
      <c r="A94" s="42">
        <v>87</v>
      </c>
      <c r="B94" s="43">
        <v>4.67</v>
      </c>
      <c r="C94" s="43">
        <v>1.39</v>
      </c>
      <c r="D94" s="43">
        <v>0.4</v>
      </c>
    </row>
    <row r="95" spans="1:4" x14ac:dyDescent="0.2">
      <c r="A95" s="42">
        <v>88</v>
      </c>
      <c r="B95" s="43">
        <v>4.3</v>
      </c>
      <c r="C95" s="43">
        <v>1.31</v>
      </c>
      <c r="D95" s="43">
        <v>0.35</v>
      </c>
    </row>
    <row r="96" spans="1:4" x14ac:dyDescent="0.2">
      <c r="A96" s="42">
        <v>89</v>
      </c>
      <c r="B96" s="43">
        <v>3.94</v>
      </c>
      <c r="C96" s="43">
        <v>1.04</v>
      </c>
      <c r="D96" s="43">
        <v>0.28999999999999998</v>
      </c>
    </row>
    <row r="97" spans="1:4" x14ac:dyDescent="0.2">
      <c r="A97" s="42">
        <v>90</v>
      </c>
      <c r="B97" s="43">
        <v>3.6</v>
      </c>
      <c r="C97" s="43">
        <v>0.79</v>
      </c>
      <c r="D97" s="43">
        <v>0.23</v>
      </c>
    </row>
    <row r="98" spans="1:4" x14ac:dyDescent="0.2">
      <c r="A98" s="42">
        <v>91</v>
      </c>
      <c r="B98" s="43">
        <v>3.28</v>
      </c>
      <c r="C98" s="43">
        <v>0.74</v>
      </c>
      <c r="D98" s="43">
        <v>0.2</v>
      </c>
    </row>
    <row r="99" spans="1:4" x14ac:dyDescent="0.2">
      <c r="A99" s="42">
        <v>92</v>
      </c>
      <c r="B99" s="43">
        <v>2.99</v>
      </c>
      <c r="C99" s="43">
        <v>0.69</v>
      </c>
      <c r="D99" s="43">
        <v>0.17</v>
      </c>
    </row>
    <row r="100" spans="1:4" x14ac:dyDescent="0.2">
      <c r="A100" s="42">
        <v>93</v>
      </c>
      <c r="B100" s="43">
        <v>2.72</v>
      </c>
      <c r="C100" s="43">
        <v>0.64</v>
      </c>
      <c r="D100" s="43">
        <v>0.14000000000000001</v>
      </c>
    </row>
    <row r="101" spans="1:4" x14ac:dyDescent="0.2">
      <c r="A101" s="42">
        <v>94</v>
      </c>
      <c r="B101" s="43">
        <v>2.4700000000000002</v>
      </c>
      <c r="C101" s="43">
        <v>0.59</v>
      </c>
      <c r="D101" s="43">
        <v>0.12</v>
      </c>
    </row>
    <row r="102" spans="1:4" x14ac:dyDescent="0.2">
      <c r="A102" s="42">
        <v>95</v>
      </c>
      <c r="B102" s="43">
        <v>2.25</v>
      </c>
      <c r="C102" s="43">
        <v>0.54</v>
      </c>
      <c r="D102" s="43">
        <v>0.1</v>
      </c>
    </row>
  </sheetData>
  <sheetProtection algorithmName="SHA-512" hashValue="b5oJ+n9oxX8q3eNexYPYhuNw8gwKZu812YooWSKRVsl+e50eNd1PbV4HYn81kmuzl1lHKRLgb31+pzRS6VRlEw==" saltValue="tyC09Iw7MzaT9HQaSBhVmA==" spinCount="100000" sheet="1" objects="1" scenarios="1"/>
  <conditionalFormatting sqref="A6:A21">
    <cfRule type="expression" dxfId="801" priority="11" stopIfTrue="1">
      <formula>MOD(ROW(),2)=0</formula>
    </cfRule>
    <cfRule type="expression" dxfId="800" priority="12" stopIfTrue="1">
      <formula>MOD(ROW(),2)&lt;&gt;0</formula>
    </cfRule>
  </conditionalFormatting>
  <conditionalFormatting sqref="B6:D18 B20:D21 C19:D19">
    <cfRule type="expression" dxfId="799" priority="13" stopIfTrue="1">
      <formula>MOD(ROW(),2)=0</formula>
    </cfRule>
    <cfRule type="expression" dxfId="798" priority="14" stopIfTrue="1">
      <formula>MOD(ROW(),2)&lt;&gt;0</formula>
    </cfRule>
  </conditionalFormatting>
  <conditionalFormatting sqref="A26:A102">
    <cfRule type="expression" dxfId="797" priority="15" stopIfTrue="1">
      <formula>MOD(ROW(),2)=0</formula>
    </cfRule>
    <cfRule type="expression" dxfId="796" priority="16" stopIfTrue="1">
      <formula>MOD(ROW(),2)&lt;&gt;0</formula>
    </cfRule>
  </conditionalFormatting>
  <conditionalFormatting sqref="B26:D102">
    <cfRule type="expression" dxfId="795" priority="17" stopIfTrue="1">
      <formula>MOD(ROW(),2)=0</formula>
    </cfRule>
    <cfRule type="expression" dxfId="794" priority="18" stopIfTrue="1">
      <formula>MOD(ROW(),2)&lt;&gt;0</formula>
    </cfRule>
  </conditionalFormatting>
  <conditionalFormatting sqref="B19">
    <cfRule type="expression" dxfId="793" priority="1" stopIfTrue="1">
      <formula>MOD(ROW(),2)=0</formula>
    </cfRule>
    <cfRule type="expression" dxfId="792" priority="2" stopIfTrue="1">
      <formula>MOD(ROW(),2)&lt;&gt;0</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9A3E-2118-411F-A800-49823767BCDF}">
  <sheetPr codeName="Sheet2">
    <tabColor theme="8" tint="0.59999389629810485"/>
  </sheetPr>
  <dimension ref="A1:C36"/>
  <sheetViews>
    <sheetView showGridLines="0" zoomScaleNormal="100" workbookViewId="0">
      <selection activeCell="H23" sqref="H23"/>
    </sheetView>
  </sheetViews>
  <sheetFormatPr defaultColWidth="9.140625" defaultRowHeight="15" x14ac:dyDescent="0.2"/>
  <cols>
    <col min="1" max="1" width="48.5703125" style="4" customWidth="1"/>
    <col min="2" max="3" width="36.5703125" style="4" customWidth="1"/>
    <col min="4" max="16384" width="9.140625" style="1"/>
  </cols>
  <sheetData>
    <row r="1" spans="1:3" s="21" customFormat="1" ht="20.25" x14ac:dyDescent="0.3">
      <c r="A1" s="20" t="s">
        <v>0</v>
      </c>
    </row>
    <row r="2" spans="1:3" s="21" customFormat="1" ht="15.75" x14ac:dyDescent="0.25">
      <c r="A2" s="25" t="s">
        <v>1</v>
      </c>
      <c r="B2" s="3" t="str">
        <f>wb_title</f>
        <v>Police_NI - Consolidated Factor Spreadsheet</v>
      </c>
    </row>
    <row r="3" spans="1:3" s="21" customFormat="1" ht="15.75" x14ac:dyDescent="0.25">
      <c r="A3" s="25" t="s">
        <v>2</v>
      </c>
      <c r="B3" s="22" t="s">
        <v>11</v>
      </c>
    </row>
    <row r="4" spans="1:3" s="32" customFormat="1" ht="12.75" x14ac:dyDescent="0.2">
      <c r="A4" s="35"/>
      <c r="B4" s="35"/>
      <c r="C4" s="35"/>
    </row>
    <row r="5" spans="1:3" s="32" customFormat="1" ht="12.75" x14ac:dyDescent="0.2">
      <c r="A5" s="35"/>
      <c r="B5" s="35"/>
      <c r="C5" s="35"/>
    </row>
    <row r="6" spans="1:3" s="32" customFormat="1" ht="12.75" x14ac:dyDescent="0.2">
      <c r="A6" s="37" t="s">
        <v>79</v>
      </c>
      <c r="B6" s="37" t="s">
        <v>80</v>
      </c>
      <c r="C6" s="37" t="s">
        <v>81</v>
      </c>
    </row>
    <row r="7" spans="1:3" s="32" customFormat="1" ht="12.75" x14ac:dyDescent="0.2">
      <c r="A7" s="35" t="s">
        <v>82</v>
      </c>
      <c r="B7" s="35" t="s">
        <v>83</v>
      </c>
      <c r="C7" s="35" t="s">
        <v>84</v>
      </c>
    </row>
    <row r="8" spans="1:3" s="32" customFormat="1" ht="12.75" x14ac:dyDescent="0.2">
      <c r="A8" s="35" t="s">
        <v>85</v>
      </c>
      <c r="B8" s="35" t="s">
        <v>86</v>
      </c>
      <c r="C8" s="35" t="s">
        <v>87</v>
      </c>
    </row>
    <row r="9" spans="1:3" s="32" customFormat="1" ht="12.75" x14ac:dyDescent="0.2">
      <c r="A9" s="35" t="s">
        <v>88</v>
      </c>
      <c r="B9" s="35" t="s">
        <v>89</v>
      </c>
      <c r="C9" s="35" t="s">
        <v>90</v>
      </c>
    </row>
    <row r="10" spans="1:3" s="32" customFormat="1" ht="12.75" x14ac:dyDescent="0.2">
      <c r="A10" s="35" t="s">
        <v>91</v>
      </c>
      <c r="B10" s="35" t="s">
        <v>83</v>
      </c>
      <c r="C10" s="35" t="s">
        <v>83</v>
      </c>
    </row>
    <row r="11" spans="1:3" s="32" customFormat="1" ht="12.75" x14ac:dyDescent="0.2">
      <c r="A11" s="35" t="s">
        <v>92</v>
      </c>
      <c r="B11" s="35" t="s">
        <v>93</v>
      </c>
      <c r="C11" s="35" t="s">
        <v>94</v>
      </c>
    </row>
    <row r="12" spans="1:3" s="32" customFormat="1" ht="25.5" x14ac:dyDescent="0.2">
      <c r="A12" s="35" t="s">
        <v>95</v>
      </c>
      <c r="B12" s="35" t="s">
        <v>96</v>
      </c>
      <c r="C12" s="35" t="s">
        <v>97</v>
      </c>
    </row>
    <row r="13" spans="1:3" s="32" customFormat="1" ht="12.75" x14ac:dyDescent="0.2">
      <c r="A13" s="35" t="s">
        <v>98</v>
      </c>
      <c r="B13" s="35" t="s">
        <v>99</v>
      </c>
      <c r="C13" s="35" t="s">
        <v>99</v>
      </c>
    </row>
    <row r="14" spans="1:3" s="32" customFormat="1" ht="12.75" x14ac:dyDescent="0.2">
      <c r="A14" s="35" t="s">
        <v>100</v>
      </c>
      <c r="B14" s="35" t="s">
        <v>101</v>
      </c>
      <c r="C14" s="35" t="s">
        <v>101</v>
      </c>
    </row>
    <row r="15" spans="1:3" s="32" customFormat="1" ht="12.75" x14ac:dyDescent="0.2">
      <c r="A15" s="35" t="s">
        <v>102</v>
      </c>
      <c r="B15" s="35" t="s">
        <v>103</v>
      </c>
      <c r="C15" s="35" t="s">
        <v>103</v>
      </c>
    </row>
    <row r="16" spans="1:3" s="32" customFormat="1" ht="12.75" x14ac:dyDescent="0.2">
      <c r="A16" s="35" t="s">
        <v>104</v>
      </c>
      <c r="B16" s="35" t="s">
        <v>105</v>
      </c>
      <c r="C16" s="35" t="s">
        <v>105</v>
      </c>
    </row>
    <row r="17" spans="1:3" s="32" customFormat="1" ht="12.75" x14ac:dyDescent="0.2">
      <c r="A17" s="35" t="s">
        <v>106</v>
      </c>
      <c r="B17" s="35" t="s">
        <v>107</v>
      </c>
      <c r="C17" s="35" t="s">
        <v>107</v>
      </c>
    </row>
    <row r="18" spans="1:3" s="32" customFormat="1" ht="12.75" x14ac:dyDescent="0.2">
      <c r="A18" s="35" t="s">
        <v>108</v>
      </c>
      <c r="B18" s="35" t="s">
        <v>109</v>
      </c>
      <c r="C18" s="35" t="s">
        <v>109</v>
      </c>
    </row>
    <row r="19" spans="1:3" s="32" customFormat="1" ht="12.75" x14ac:dyDescent="0.2">
      <c r="A19" s="35" t="s">
        <v>110</v>
      </c>
      <c r="B19" s="35" t="s">
        <v>111</v>
      </c>
      <c r="C19" s="35" t="s">
        <v>111</v>
      </c>
    </row>
    <row r="20" spans="1:3" s="32" customFormat="1" ht="12.75" x14ac:dyDescent="0.2">
      <c r="A20" s="35" t="s">
        <v>112</v>
      </c>
      <c r="B20" s="35" t="s">
        <v>113</v>
      </c>
      <c r="C20" s="35" t="s">
        <v>113</v>
      </c>
    </row>
    <row r="21" spans="1:3" s="32" customFormat="1" ht="12.75" x14ac:dyDescent="0.2">
      <c r="A21" s="35" t="s">
        <v>114</v>
      </c>
      <c r="B21" s="35" t="s">
        <v>115</v>
      </c>
      <c r="C21" s="35" t="s">
        <v>115</v>
      </c>
    </row>
    <row r="22" spans="1:3" s="32" customFormat="1" ht="12.75" x14ac:dyDescent="0.2">
      <c r="A22" s="35" t="s">
        <v>116</v>
      </c>
      <c r="B22" s="35" t="s">
        <v>117</v>
      </c>
      <c r="C22" s="35" t="s">
        <v>117</v>
      </c>
    </row>
    <row r="23" spans="1:3" s="32" customFormat="1" ht="25.5" x14ac:dyDescent="0.2">
      <c r="A23" s="35" t="s">
        <v>118</v>
      </c>
      <c r="B23" s="35" t="s">
        <v>119</v>
      </c>
      <c r="C23" s="35" t="s">
        <v>120</v>
      </c>
    </row>
    <row r="24" spans="1:3" s="32" customFormat="1" ht="12.75" x14ac:dyDescent="0.2">
      <c r="A24" s="35" t="s">
        <v>121</v>
      </c>
      <c r="B24" s="35">
        <v>2028</v>
      </c>
      <c r="C24" s="35">
        <v>2024</v>
      </c>
    </row>
    <row r="25" spans="1:3" s="32" customFormat="1" ht="25.5" x14ac:dyDescent="0.2">
      <c r="A25" s="35" t="s">
        <v>122</v>
      </c>
      <c r="B25" s="35" t="s">
        <v>123</v>
      </c>
      <c r="C25" s="35" t="s">
        <v>123</v>
      </c>
    </row>
    <row r="26" spans="1:3" s="32" customFormat="1" ht="12.75" x14ac:dyDescent="0.2">
      <c r="A26" s="35" t="s">
        <v>124</v>
      </c>
      <c r="B26" s="35" t="s">
        <v>103</v>
      </c>
      <c r="C26" s="35" t="s">
        <v>103</v>
      </c>
    </row>
    <row r="27" spans="1:3" s="32" customFormat="1" ht="12.75" x14ac:dyDescent="0.2">
      <c r="A27" s="35" t="s">
        <v>125</v>
      </c>
      <c r="B27" s="35" t="s">
        <v>103</v>
      </c>
      <c r="C27" s="35" t="s">
        <v>103</v>
      </c>
    </row>
    <row r="28" spans="1:3" s="32" customFormat="1" ht="12.75" x14ac:dyDescent="0.2">
      <c r="A28" s="35" t="s">
        <v>126</v>
      </c>
      <c r="B28" s="35" t="s">
        <v>127</v>
      </c>
      <c r="C28" s="35" t="s">
        <v>127</v>
      </c>
    </row>
    <row r="29" spans="1:3" s="32" customFormat="1" ht="89.25" x14ac:dyDescent="0.2">
      <c r="A29" s="35" t="s">
        <v>128</v>
      </c>
      <c r="B29" s="35" t="s">
        <v>129</v>
      </c>
      <c r="C29" s="35" t="s">
        <v>129</v>
      </c>
    </row>
    <row r="30" spans="1:3" s="32" customFormat="1" ht="25.5" x14ac:dyDescent="0.2">
      <c r="A30" s="35" t="s">
        <v>130</v>
      </c>
      <c r="B30" s="35" t="s">
        <v>131</v>
      </c>
      <c r="C30" s="35" t="s">
        <v>131</v>
      </c>
    </row>
    <row r="31" spans="1:3" s="32" customFormat="1" ht="12.75" x14ac:dyDescent="0.2">
      <c r="A31" s="35" t="s">
        <v>132</v>
      </c>
      <c r="B31" s="35" t="s">
        <v>133</v>
      </c>
      <c r="C31" s="35" t="s">
        <v>133</v>
      </c>
    </row>
    <row r="32" spans="1:3" s="32" customFormat="1" ht="12.75" x14ac:dyDescent="0.2">
      <c r="A32" s="35" t="s">
        <v>134</v>
      </c>
      <c r="B32" s="35" t="s">
        <v>133</v>
      </c>
      <c r="C32" s="35" t="s">
        <v>133</v>
      </c>
    </row>
    <row r="33" spans="1:3" s="32" customFormat="1" ht="12.75" x14ac:dyDescent="0.2">
      <c r="A33" s="35" t="s">
        <v>135</v>
      </c>
      <c r="B33" s="35" t="s">
        <v>103</v>
      </c>
      <c r="C33" s="35" t="s">
        <v>103</v>
      </c>
    </row>
    <row r="34" spans="1:3" s="32" customFormat="1" ht="63.75" x14ac:dyDescent="0.2">
      <c r="A34" s="35" t="s">
        <v>136</v>
      </c>
      <c r="B34" s="35" t="s">
        <v>137</v>
      </c>
      <c r="C34" s="35" t="s">
        <v>137</v>
      </c>
    </row>
    <row r="35" spans="1:3" s="32" customFormat="1" ht="12.75" x14ac:dyDescent="0.2">
      <c r="A35" s="35" t="s">
        <v>138</v>
      </c>
      <c r="B35" s="35" t="s">
        <v>139</v>
      </c>
      <c r="C35" s="35" t="s">
        <v>139</v>
      </c>
    </row>
    <row r="36" spans="1:3" s="32" customFormat="1" ht="12.75" x14ac:dyDescent="0.2">
      <c r="A36" s="35" t="s">
        <v>140</v>
      </c>
      <c r="B36" s="35" t="s">
        <v>103</v>
      </c>
      <c r="C36" s="35" t="s">
        <v>103</v>
      </c>
    </row>
  </sheetData>
  <sheetProtection algorithmName="SHA-512" hashValue="GyE4tcAv5WmrIKfMstyBZ4v6BAVUsby/7b/4PsklVCCgilzzOWc35w/fRW1UQFEBwVFVG4VHAPutHf1oLu+NMA==" saltValue="Lk0uICXfJGDhIHYaMmJFvQ==" spinCount="100000" sheet="1" objects="1" scenarios="1"/>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0EC3B-E669-47A8-8B2B-8C6340632149}">
  <sheetPr codeName="Sheet38"/>
  <dimension ref="A1:D102"/>
  <sheetViews>
    <sheetView showGridLines="0" workbookViewId="0">
      <selection activeCell="A6" sqref="A6"/>
    </sheetView>
  </sheetViews>
  <sheetFormatPr defaultRowHeight="12.75" x14ac:dyDescent="0.2"/>
  <cols>
    <col min="1" max="1" width="31.85546875" customWidth="1"/>
    <col min="2" max="4" width="22.85546875" customWidth="1"/>
  </cols>
  <sheetData>
    <row r="1" spans="1:4" s="1" customFormat="1" ht="20.25" x14ac:dyDescent="0.3">
      <c r="A1" s="2" t="s">
        <v>0</v>
      </c>
    </row>
    <row r="2" spans="1:4" s="1" customFormat="1" ht="15.75" x14ac:dyDescent="0.25">
      <c r="A2" s="30" t="s">
        <v>1</v>
      </c>
      <c r="B2" s="3" t="str">
        <f>wb_title</f>
        <v>Police_NI - Consolidated Factor Spreadsheet</v>
      </c>
    </row>
    <row r="3" spans="1:4" s="1" customFormat="1" ht="15.75" x14ac:dyDescent="0.25">
      <c r="A3" s="30" t="s">
        <v>2</v>
      </c>
      <c r="B3" s="3" t="str">
        <f>TABLE_FACTOR_TYPE_1 &amp; " - x-" &amp; TABLE_SERIES_NUMBER_1</f>
        <v>PenCE - x-308</v>
      </c>
    </row>
    <row r="6" spans="1:4" x14ac:dyDescent="0.2">
      <c r="A6" s="40" t="s">
        <v>470</v>
      </c>
      <c r="B6" s="47" t="s">
        <v>471</v>
      </c>
      <c r="C6" s="47"/>
      <c r="D6" s="47"/>
    </row>
    <row r="7" spans="1:4" x14ac:dyDescent="0.2">
      <c r="A7" s="40" t="s">
        <v>472</v>
      </c>
      <c r="B7" s="47" t="s">
        <v>31</v>
      </c>
      <c r="C7" s="47"/>
      <c r="D7" s="47"/>
    </row>
    <row r="8" spans="1:4" x14ac:dyDescent="0.2">
      <c r="A8" s="40" t="s">
        <v>144</v>
      </c>
      <c r="B8" s="47">
        <v>2006</v>
      </c>
      <c r="C8" s="47"/>
      <c r="D8" s="47"/>
    </row>
    <row r="9" spans="1:4" x14ac:dyDescent="0.2">
      <c r="A9" s="40" t="s">
        <v>145</v>
      </c>
      <c r="B9" s="47" t="s">
        <v>237</v>
      </c>
      <c r="C9" s="47"/>
      <c r="D9" s="47"/>
    </row>
    <row r="10" spans="1:4" ht="25.5" x14ac:dyDescent="0.2">
      <c r="A10" s="40" t="s">
        <v>6</v>
      </c>
      <c r="B10" s="47" t="s">
        <v>252</v>
      </c>
      <c r="C10" s="47"/>
      <c r="D10" s="47"/>
    </row>
    <row r="11" spans="1:4" x14ac:dyDescent="0.2">
      <c r="A11" s="40" t="s">
        <v>146</v>
      </c>
      <c r="B11" s="47" t="s">
        <v>169</v>
      </c>
      <c r="C11" s="47"/>
      <c r="D11" s="47"/>
    </row>
    <row r="12" spans="1:4" x14ac:dyDescent="0.2">
      <c r="A12" s="40" t="s">
        <v>147</v>
      </c>
      <c r="B12" s="47" t="s">
        <v>160</v>
      </c>
      <c r="C12" s="47"/>
      <c r="D12" s="47"/>
    </row>
    <row r="13" spans="1:4" x14ac:dyDescent="0.2">
      <c r="A13" s="40" t="s">
        <v>473</v>
      </c>
      <c r="B13" s="47">
        <v>1</v>
      </c>
      <c r="C13" s="47"/>
      <c r="D13" s="47"/>
    </row>
    <row r="14" spans="1:4" x14ac:dyDescent="0.2">
      <c r="A14" s="40" t="s">
        <v>149</v>
      </c>
      <c r="B14" s="47">
        <v>308</v>
      </c>
      <c r="C14" s="47"/>
      <c r="D14" s="47"/>
    </row>
    <row r="15" spans="1:4" x14ac:dyDescent="0.2">
      <c r="A15" s="40" t="s">
        <v>474</v>
      </c>
      <c r="B15" s="47">
        <v>308</v>
      </c>
      <c r="C15" s="47"/>
      <c r="D15" s="47"/>
    </row>
    <row r="16" spans="1:4" x14ac:dyDescent="0.2">
      <c r="A16" s="40" t="s">
        <v>151</v>
      </c>
      <c r="B16" s="47" t="s">
        <v>256</v>
      </c>
      <c r="C16" s="47"/>
      <c r="D16" s="47"/>
    </row>
    <row r="17" spans="1:4" x14ac:dyDescent="0.2">
      <c r="A17" s="41" t="s">
        <v>475</v>
      </c>
      <c r="B17" s="47"/>
      <c r="C17" s="47"/>
      <c r="D17" s="47"/>
    </row>
    <row r="18" spans="1:4" x14ac:dyDescent="0.2">
      <c r="A18" s="40" t="s">
        <v>153</v>
      </c>
      <c r="B18" s="49">
        <v>46163</v>
      </c>
      <c r="C18" s="48"/>
      <c r="D18" s="48"/>
    </row>
    <row r="19" spans="1:4" x14ac:dyDescent="0.2">
      <c r="A19" s="40" t="s">
        <v>154</v>
      </c>
      <c r="B19" s="49">
        <v>46161</v>
      </c>
      <c r="C19" s="49"/>
      <c r="D19" s="49"/>
    </row>
    <row r="20" spans="1:4" x14ac:dyDescent="0.2">
      <c r="A20" s="40" t="s">
        <v>155</v>
      </c>
      <c r="B20" s="47" t="s">
        <v>163</v>
      </c>
      <c r="C20" s="47"/>
      <c r="D20" s="47"/>
    </row>
    <row r="21" spans="1:4" x14ac:dyDescent="0.2">
      <c r="A21" s="40" t="s">
        <v>476</v>
      </c>
      <c r="B21" s="47" t="s">
        <v>80</v>
      </c>
      <c r="C21" s="47"/>
      <c r="D21" s="47"/>
    </row>
    <row r="23" spans="1:4" x14ac:dyDescent="0.2">
      <c r="A23" s="23" t="str">
        <f>HYPERLINK("#'Factor List'!A1", "Back to Factor List")</f>
        <v>Back to Factor List</v>
      </c>
      <c r="B23" s="23" t="str">
        <f>HYPERLINK("#'Assumptions'!A1", "Assumptions")</f>
        <v>Assumptions</v>
      </c>
    </row>
    <row r="26" spans="1:4" s="63" customFormat="1" ht="25.5" x14ac:dyDescent="0.2">
      <c r="A26" s="62" t="s">
        <v>477</v>
      </c>
      <c r="B26" s="62" t="s">
        <v>478</v>
      </c>
      <c r="C26" s="62" t="s">
        <v>479</v>
      </c>
      <c r="D26" s="62" t="s">
        <v>493</v>
      </c>
    </row>
    <row r="27" spans="1:4" x14ac:dyDescent="0.2">
      <c r="A27" s="42">
        <v>20</v>
      </c>
      <c r="B27" s="43">
        <v>36.299999999999997</v>
      </c>
      <c r="C27" s="43">
        <v>2.2599999999999998</v>
      </c>
      <c r="D27" s="43"/>
    </row>
    <row r="28" spans="1:4" x14ac:dyDescent="0.2">
      <c r="A28" s="42">
        <v>21</v>
      </c>
      <c r="B28" s="43">
        <v>36</v>
      </c>
      <c r="C28" s="43">
        <v>2.31</v>
      </c>
      <c r="D28" s="43"/>
    </row>
    <row r="29" spans="1:4" x14ac:dyDescent="0.2">
      <c r="A29" s="42">
        <v>22</v>
      </c>
      <c r="B29" s="43">
        <v>35.69</v>
      </c>
      <c r="C29" s="43">
        <v>2.35</v>
      </c>
      <c r="D29" s="43"/>
    </row>
    <row r="30" spans="1:4" x14ac:dyDescent="0.2">
      <c r="A30" s="42">
        <v>23</v>
      </c>
      <c r="B30" s="43">
        <v>35.380000000000003</v>
      </c>
      <c r="C30" s="43">
        <v>2.39</v>
      </c>
      <c r="D30" s="43"/>
    </row>
    <row r="31" spans="1:4" x14ac:dyDescent="0.2">
      <c r="A31" s="42">
        <v>24</v>
      </c>
      <c r="B31" s="43">
        <v>35.07</v>
      </c>
      <c r="C31" s="43">
        <v>2.44</v>
      </c>
      <c r="D31" s="43"/>
    </row>
    <row r="32" spans="1:4" x14ac:dyDescent="0.2">
      <c r="A32" s="42">
        <v>25</v>
      </c>
      <c r="B32" s="43">
        <v>34.74</v>
      </c>
      <c r="C32" s="43">
        <v>2.48</v>
      </c>
      <c r="D32" s="43"/>
    </row>
    <row r="33" spans="1:4" x14ac:dyDescent="0.2">
      <c r="A33" s="42">
        <v>26</v>
      </c>
      <c r="B33" s="43">
        <v>34.409999999999997</v>
      </c>
      <c r="C33" s="43">
        <v>2.5299999999999998</v>
      </c>
      <c r="D33" s="43"/>
    </row>
    <row r="34" spans="1:4" x14ac:dyDescent="0.2">
      <c r="A34" s="42">
        <v>27</v>
      </c>
      <c r="B34" s="43">
        <v>34.08</v>
      </c>
      <c r="C34" s="43">
        <v>2.57</v>
      </c>
      <c r="D34" s="43"/>
    </row>
    <row r="35" spans="1:4" x14ac:dyDescent="0.2">
      <c r="A35" s="42">
        <v>28</v>
      </c>
      <c r="B35" s="43">
        <v>33.729999999999997</v>
      </c>
      <c r="C35" s="43">
        <v>2.62</v>
      </c>
      <c r="D35" s="43"/>
    </row>
    <row r="36" spans="1:4" x14ac:dyDescent="0.2">
      <c r="A36" s="42">
        <v>29</v>
      </c>
      <c r="B36" s="43">
        <v>33.380000000000003</v>
      </c>
      <c r="C36" s="43">
        <v>2.66</v>
      </c>
      <c r="D36" s="43"/>
    </row>
    <row r="37" spans="1:4" x14ac:dyDescent="0.2">
      <c r="A37" s="42">
        <v>30</v>
      </c>
      <c r="B37" s="43">
        <v>33.020000000000003</v>
      </c>
      <c r="C37" s="43">
        <v>2.71</v>
      </c>
      <c r="D37" s="43"/>
    </row>
    <row r="38" spans="1:4" x14ac:dyDescent="0.2">
      <c r="A38" s="42">
        <v>31</v>
      </c>
      <c r="B38" s="43">
        <v>32.659999999999997</v>
      </c>
      <c r="C38" s="43">
        <v>2.76</v>
      </c>
      <c r="D38" s="43"/>
    </row>
    <row r="39" spans="1:4" x14ac:dyDescent="0.2">
      <c r="A39" s="42">
        <v>32</v>
      </c>
      <c r="B39" s="43">
        <v>32.28</v>
      </c>
      <c r="C39" s="43">
        <v>2.81</v>
      </c>
      <c r="D39" s="43"/>
    </row>
    <row r="40" spans="1:4" x14ac:dyDescent="0.2">
      <c r="A40" s="42">
        <v>33</v>
      </c>
      <c r="B40" s="43">
        <v>31.9</v>
      </c>
      <c r="C40" s="43">
        <v>2.86</v>
      </c>
      <c r="D40" s="43"/>
    </row>
    <row r="41" spans="1:4" x14ac:dyDescent="0.2">
      <c r="A41" s="42">
        <v>34</v>
      </c>
      <c r="B41" s="43">
        <v>31.52</v>
      </c>
      <c r="C41" s="43">
        <v>2.91</v>
      </c>
      <c r="D41" s="43"/>
    </row>
    <row r="42" spans="1:4" x14ac:dyDescent="0.2">
      <c r="A42" s="42">
        <v>35</v>
      </c>
      <c r="B42" s="43">
        <v>31.12</v>
      </c>
      <c r="C42" s="43">
        <v>2.97</v>
      </c>
      <c r="D42" s="43"/>
    </row>
    <row r="43" spans="1:4" x14ac:dyDescent="0.2">
      <c r="A43" s="42">
        <v>36</v>
      </c>
      <c r="B43" s="43">
        <v>30.72</v>
      </c>
      <c r="C43" s="43">
        <v>3.02</v>
      </c>
      <c r="D43" s="43"/>
    </row>
    <row r="44" spans="1:4" x14ac:dyDescent="0.2">
      <c r="A44" s="42">
        <v>37</v>
      </c>
      <c r="B44" s="43">
        <v>30.3</v>
      </c>
      <c r="C44" s="43">
        <v>3.07</v>
      </c>
      <c r="D44" s="43"/>
    </row>
    <row r="45" spans="1:4" x14ac:dyDescent="0.2">
      <c r="A45" s="42">
        <v>38</v>
      </c>
      <c r="B45" s="43">
        <v>29.88</v>
      </c>
      <c r="C45" s="43">
        <v>3.12</v>
      </c>
      <c r="D45" s="43"/>
    </row>
    <row r="46" spans="1:4" x14ac:dyDescent="0.2">
      <c r="A46" s="42">
        <v>39</v>
      </c>
      <c r="B46" s="43">
        <v>29.46</v>
      </c>
      <c r="C46" s="43">
        <v>3.18</v>
      </c>
      <c r="D46" s="43"/>
    </row>
    <row r="47" spans="1:4" x14ac:dyDescent="0.2">
      <c r="A47" s="42">
        <v>40</v>
      </c>
      <c r="B47" s="43">
        <v>29.02</v>
      </c>
      <c r="C47" s="43">
        <v>3.23</v>
      </c>
      <c r="D47" s="43"/>
    </row>
    <row r="48" spans="1:4" x14ac:dyDescent="0.2">
      <c r="A48" s="42">
        <v>41</v>
      </c>
      <c r="B48" s="43">
        <v>28.58</v>
      </c>
      <c r="C48" s="43">
        <v>3.28</v>
      </c>
      <c r="D48" s="43"/>
    </row>
    <row r="49" spans="1:4" x14ac:dyDescent="0.2">
      <c r="A49" s="42">
        <v>42</v>
      </c>
      <c r="B49" s="43">
        <v>28.13</v>
      </c>
      <c r="C49" s="43">
        <v>3.34</v>
      </c>
      <c r="D49" s="43"/>
    </row>
    <row r="50" spans="1:4" x14ac:dyDescent="0.2">
      <c r="A50" s="42">
        <v>43</v>
      </c>
      <c r="B50" s="43">
        <v>27.67</v>
      </c>
      <c r="C50" s="43">
        <v>3.39</v>
      </c>
      <c r="D50" s="43"/>
    </row>
    <row r="51" spans="1:4" x14ac:dyDescent="0.2">
      <c r="A51" s="42">
        <v>44</v>
      </c>
      <c r="B51" s="43">
        <v>27.21</v>
      </c>
      <c r="C51" s="43">
        <v>3.44</v>
      </c>
      <c r="D51" s="43"/>
    </row>
    <row r="52" spans="1:4" x14ac:dyDescent="0.2">
      <c r="A52" s="42">
        <v>45</v>
      </c>
      <c r="B52" s="43">
        <v>26.74</v>
      </c>
      <c r="C52" s="43">
        <v>3.5</v>
      </c>
      <c r="D52" s="43"/>
    </row>
    <row r="53" spans="1:4" x14ac:dyDescent="0.2">
      <c r="A53" s="42">
        <v>46</v>
      </c>
      <c r="B53" s="43">
        <v>26.26</v>
      </c>
      <c r="C53" s="43">
        <v>3.55</v>
      </c>
      <c r="D53" s="43"/>
    </row>
    <row r="54" spans="1:4" x14ac:dyDescent="0.2">
      <c r="A54" s="42">
        <v>47</v>
      </c>
      <c r="B54" s="43">
        <v>25.78</v>
      </c>
      <c r="C54" s="43">
        <v>3.6</v>
      </c>
      <c r="D54" s="43"/>
    </row>
    <row r="55" spans="1:4" x14ac:dyDescent="0.2">
      <c r="A55" s="42">
        <v>48</v>
      </c>
      <c r="B55" s="43">
        <v>25.28</v>
      </c>
      <c r="C55" s="43">
        <v>3.65</v>
      </c>
      <c r="D55" s="43"/>
    </row>
    <row r="56" spans="1:4" x14ac:dyDescent="0.2">
      <c r="A56" s="42">
        <v>49</v>
      </c>
      <c r="B56" s="43">
        <v>24.79</v>
      </c>
      <c r="C56" s="43">
        <v>3.69</v>
      </c>
      <c r="D56" s="43"/>
    </row>
    <row r="57" spans="1:4" x14ac:dyDescent="0.2">
      <c r="A57" s="42">
        <v>50</v>
      </c>
      <c r="B57" s="43">
        <v>24.28</v>
      </c>
      <c r="C57" s="43">
        <v>3.74</v>
      </c>
      <c r="D57" s="43"/>
    </row>
    <row r="58" spans="1:4" x14ac:dyDescent="0.2">
      <c r="A58" s="42">
        <v>51</v>
      </c>
      <c r="B58" s="43">
        <v>23.77</v>
      </c>
      <c r="C58" s="43">
        <v>3.79</v>
      </c>
      <c r="D58" s="43"/>
    </row>
    <row r="59" spans="1:4" x14ac:dyDescent="0.2">
      <c r="A59" s="42">
        <v>52</v>
      </c>
      <c r="B59" s="43">
        <v>23.25</v>
      </c>
      <c r="C59" s="43">
        <v>3.84</v>
      </c>
      <c r="D59" s="43"/>
    </row>
    <row r="60" spans="1:4" x14ac:dyDescent="0.2">
      <c r="A60" s="42">
        <v>53</v>
      </c>
      <c r="B60" s="43">
        <v>22.72</v>
      </c>
      <c r="C60" s="43">
        <v>3.88</v>
      </c>
      <c r="D60" s="43"/>
    </row>
    <row r="61" spans="1:4" x14ac:dyDescent="0.2">
      <c r="A61" s="42">
        <v>54</v>
      </c>
      <c r="B61" s="43">
        <v>22.19</v>
      </c>
      <c r="C61" s="43">
        <v>3.92</v>
      </c>
      <c r="D61" s="43"/>
    </row>
    <row r="62" spans="1:4" x14ac:dyDescent="0.2">
      <c r="A62" s="42">
        <v>55</v>
      </c>
      <c r="B62" s="43">
        <v>21.66</v>
      </c>
      <c r="C62" s="43">
        <v>3.96</v>
      </c>
      <c r="D62" s="43"/>
    </row>
    <row r="63" spans="1:4" x14ac:dyDescent="0.2">
      <c r="A63" s="42">
        <v>56</v>
      </c>
      <c r="B63" s="43">
        <v>21.13</v>
      </c>
      <c r="C63" s="43">
        <v>3.99</v>
      </c>
      <c r="D63" s="43"/>
    </row>
    <row r="64" spans="1:4" x14ac:dyDescent="0.2">
      <c r="A64" s="42">
        <v>57</v>
      </c>
      <c r="B64" s="43">
        <v>20.59</v>
      </c>
      <c r="C64" s="43">
        <v>4.0199999999999996</v>
      </c>
      <c r="D64" s="43"/>
    </row>
    <row r="65" spans="1:4" x14ac:dyDescent="0.2">
      <c r="A65" s="42">
        <v>58</v>
      </c>
      <c r="B65" s="43">
        <v>20.05</v>
      </c>
      <c r="C65" s="43">
        <v>4.04</v>
      </c>
      <c r="D65" s="43"/>
    </row>
    <row r="66" spans="1:4" x14ac:dyDescent="0.2">
      <c r="A66" s="42">
        <v>59</v>
      </c>
      <c r="B66" s="43">
        <v>19.5</v>
      </c>
      <c r="C66" s="43">
        <v>4.0599999999999996</v>
      </c>
      <c r="D66" s="43"/>
    </row>
    <row r="67" spans="1:4" x14ac:dyDescent="0.2">
      <c r="A67" s="42">
        <v>60</v>
      </c>
      <c r="B67" s="43">
        <v>18.95</v>
      </c>
      <c r="C67" s="43">
        <v>4.0599999999999996</v>
      </c>
      <c r="D67" s="43"/>
    </row>
    <row r="68" spans="1:4" x14ac:dyDescent="0.2">
      <c r="A68" s="42">
        <v>61</v>
      </c>
      <c r="B68" s="43">
        <v>18.399999999999999</v>
      </c>
      <c r="C68" s="43">
        <v>4.08</v>
      </c>
      <c r="D68" s="43"/>
    </row>
    <row r="69" spans="1:4" x14ac:dyDescent="0.2">
      <c r="A69" s="42">
        <v>62</v>
      </c>
      <c r="B69" s="43">
        <v>17.84</v>
      </c>
      <c r="C69" s="43">
        <v>4.09</v>
      </c>
      <c r="D69" s="43"/>
    </row>
    <row r="70" spans="1:4" x14ac:dyDescent="0.2">
      <c r="A70" s="42">
        <v>63</v>
      </c>
      <c r="B70" s="43">
        <v>17.28</v>
      </c>
      <c r="C70" s="43">
        <v>4.09</v>
      </c>
      <c r="D70" s="43"/>
    </row>
    <row r="71" spans="1:4" x14ac:dyDescent="0.2">
      <c r="A71" s="42">
        <v>64</v>
      </c>
      <c r="B71" s="43">
        <v>16.72</v>
      </c>
      <c r="C71" s="43">
        <v>3.95</v>
      </c>
      <c r="D71" s="43"/>
    </row>
    <row r="72" spans="1:4" x14ac:dyDescent="0.2">
      <c r="A72" s="42">
        <v>65</v>
      </c>
      <c r="B72" s="43">
        <v>16.149999999999999</v>
      </c>
      <c r="C72" s="43">
        <v>3.79</v>
      </c>
      <c r="D72" s="43"/>
    </row>
    <row r="73" spans="1:4" x14ac:dyDescent="0.2">
      <c r="A73" s="42">
        <v>66</v>
      </c>
      <c r="B73" s="43">
        <v>15.59</v>
      </c>
      <c r="C73" s="43">
        <v>3.79</v>
      </c>
      <c r="D73" s="43"/>
    </row>
    <row r="74" spans="1:4" x14ac:dyDescent="0.2">
      <c r="A74" s="42">
        <v>67</v>
      </c>
      <c r="B74" s="43">
        <v>15.02</v>
      </c>
      <c r="C74" s="43">
        <v>3.78</v>
      </c>
      <c r="D74" s="43"/>
    </row>
    <row r="75" spans="1:4" x14ac:dyDescent="0.2">
      <c r="A75" s="42">
        <v>68</v>
      </c>
      <c r="B75" s="43">
        <v>14.44</v>
      </c>
      <c r="C75" s="43">
        <v>3.76</v>
      </c>
      <c r="D75" s="43"/>
    </row>
    <row r="76" spans="1:4" x14ac:dyDescent="0.2">
      <c r="A76" s="42">
        <v>69</v>
      </c>
      <c r="B76" s="43">
        <v>13.86</v>
      </c>
      <c r="C76" s="43">
        <v>3.68</v>
      </c>
      <c r="D76" s="43"/>
    </row>
    <row r="77" spans="1:4" x14ac:dyDescent="0.2">
      <c r="A77" s="42">
        <v>70</v>
      </c>
      <c r="B77" s="43">
        <v>13.28</v>
      </c>
      <c r="C77" s="43">
        <v>3.58</v>
      </c>
      <c r="D77" s="43"/>
    </row>
    <row r="78" spans="1:4" x14ac:dyDescent="0.2">
      <c r="A78" s="42">
        <v>71</v>
      </c>
      <c r="B78" s="43">
        <v>12.7</v>
      </c>
      <c r="C78" s="43">
        <v>3.56</v>
      </c>
      <c r="D78" s="43"/>
    </row>
    <row r="79" spans="1:4" x14ac:dyDescent="0.2">
      <c r="A79" s="42">
        <v>72</v>
      </c>
      <c r="B79" s="43">
        <v>12.13</v>
      </c>
      <c r="C79" s="43">
        <v>3.53</v>
      </c>
      <c r="D79" s="43"/>
    </row>
    <row r="80" spans="1:4" x14ac:dyDescent="0.2">
      <c r="A80" s="42">
        <v>73</v>
      </c>
      <c r="B80" s="43">
        <v>11.55</v>
      </c>
      <c r="C80" s="43">
        <v>3.49</v>
      </c>
      <c r="D80" s="43">
        <v>1.6</v>
      </c>
    </row>
    <row r="81" spans="1:4" x14ac:dyDescent="0.2">
      <c r="A81" s="42">
        <v>74</v>
      </c>
      <c r="B81" s="43">
        <v>10.99</v>
      </c>
      <c r="C81" s="43">
        <v>3.29</v>
      </c>
      <c r="D81" s="43">
        <v>1.47</v>
      </c>
    </row>
    <row r="82" spans="1:4" x14ac:dyDescent="0.2">
      <c r="A82" s="42">
        <v>75</v>
      </c>
      <c r="B82" s="43">
        <v>10.44</v>
      </c>
      <c r="C82" s="43">
        <v>3.09</v>
      </c>
      <c r="D82" s="43">
        <v>1.34</v>
      </c>
    </row>
    <row r="83" spans="1:4" x14ac:dyDescent="0.2">
      <c r="A83" s="42">
        <v>76</v>
      </c>
      <c r="B83" s="43">
        <v>9.91</v>
      </c>
      <c r="C83" s="43">
        <v>3.03</v>
      </c>
      <c r="D83" s="43">
        <v>1.21</v>
      </c>
    </row>
    <row r="84" spans="1:4" x14ac:dyDescent="0.2">
      <c r="A84" s="42">
        <v>77</v>
      </c>
      <c r="B84" s="43">
        <v>9.39</v>
      </c>
      <c r="C84" s="43">
        <v>2.96</v>
      </c>
      <c r="D84" s="43">
        <v>1.1000000000000001</v>
      </c>
    </row>
    <row r="85" spans="1:4" x14ac:dyDescent="0.2">
      <c r="A85" s="42">
        <v>78</v>
      </c>
      <c r="B85" s="43">
        <v>8.8800000000000008</v>
      </c>
      <c r="C85" s="43">
        <v>2.88</v>
      </c>
      <c r="D85" s="43">
        <v>0.99</v>
      </c>
    </row>
    <row r="86" spans="1:4" x14ac:dyDescent="0.2">
      <c r="A86" s="42">
        <v>79</v>
      </c>
      <c r="B86" s="43">
        <v>8.3800000000000008</v>
      </c>
      <c r="C86" s="43">
        <v>2.6</v>
      </c>
      <c r="D86" s="43">
        <v>0.89</v>
      </c>
    </row>
    <row r="87" spans="1:4" x14ac:dyDescent="0.2">
      <c r="A87" s="42">
        <v>80</v>
      </c>
      <c r="B87" s="43">
        <v>7.88</v>
      </c>
      <c r="C87" s="43">
        <v>2.33</v>
      </c>
      <c r="D87" s="43">
        <v>0.8</v>
      </c>
    </row>
    <row r="88" spans="1:4" x14ac:dyDescent="0.2">
      <c r="A88" s="42">
        <v>81</v>
      </c>
      <c r="B88" s="43">
        <v>7.39</v>
      </c>
      <c r="C88" s="43">
        <v>2.2599999999999998</v>
      </c>
      <c r="D88" s="43">
        <v>0.71</v>
      </c>
    </row>
    <row r="89" spans="1:4" x14ac:dyDescent="0.2">
      <c r="A89" s="42">
        <v>82</v>
      </c>
      <c r="B89" s="43">
        <v>6.9</v>
      </c>
      <c r="C89" s="43">
        <v>2.19</v>
      </c>
      <c r="D89" s="43">
        <v>0.63</v>
      </c>
    </row>
    <row r="90" spans="1:4" x14ac:dyDescent="0.2">
      <c r="A90" s="42">
        <v>83</v>
      </c>
      <c r="B90" s="43">
        <v>6.41</v>
      </c>
      <c r="C90" s="43">
        <v>2.11</v>
      </c>
      <c r="D90" s="43">
        <v>0.55000000000000004</v>
      </c>
    </row>
    <row r="91" spans="1:4" x14ac:dyDescent="0.2">
      <c r="A91" s="42">
        <v>84</v>
      </c>
      <c r="B91" s="43">
        <v>5.95</v>
      </c>
      <c r="C91" s="43">
        <v>1.83</v>
      </c>
      <c r="D91" s="43">
        <v>0.48</v>
      </c>
    </row>
    <row r="92" spans="1:4" x14ac:dyDescent="0.2">
      <c r="A92" s="42">
        <v>85</v>
      </c>
      <c r="B92" s="43">
        <v>5.5</v>
      </c>
      <c r="C92" s="43">
        <v>1.55</v>
      </c>
      <c r="D92" s="43">
        <v>0.42</v>
      </c>
    </row>
    <row r="93" spans="1:4" x14ac:dyDescent="0.2">
      <c r="A93" s="42">
        <v>86</v>
      </c>
      <c r="B93" s="43">
        <v>5.07</v>
      </c>
      <c r="C93" s="43">
        <v>1.47</v>
      </c>
      <c r="D93" s="43">
        <v>0.36</v>
      </c>
    </row>
    <row r="94" spans="1:4" x14ac:dyDescent="0.2">
      <c r="A94" s="42">
        <v>87</v>
      </c>
      <c r="B94" s="43">
        <v>4.67</v>
      </c>
      <c r="C94" s="43">
        <v>1.39</v>
      </c>
      <c r="D94" s="43">
        <v>0.31</v>
      </c>
    </row>
    <row r="95" spans="1:4" x14ac:dyDescent="0.2">
      <c r="A95" s="42">
        <v>88</v>
      </c>
      <c r="B95" s="43">
        <v>4.3</v>
      </c>
      <c r="C95" s="43">
        <v>1.31</v>
      </c>
      <c r="D95" s="43">
        <v>0.26</v>
      </c>
    </row>
    <row r="96" spans="1:4" x14ac:dyDescent="0.2">
      <c r="A96" s="42">
        <v>89</v>
      </c>
      <c r="B96" s="43">
        <v>3.94</v>
      </c>
      <c r="C96" s="43">
        <v>1.04</v>
      </c>
      <c r="D96" s="43">
        <v>0.23</v>
      </c>
    </row>
    <row r="97" spans="1:4" x14ac:dyDescent="0.2">
      <c r="A97" s="42">
        <v>90</v>
      </c>
      <c r="B97" s="43">
        <v>3.6</v>
      </c>
      <c r="C97" s="43">
        <v>0.79</v>
      </c>
      <c r="D97" s="43">
        <v>0.19</v>
      </c>
    </row>
    <row r="98" spans="1:4" x14ac:dyDescent="0.2">
      <c r="A98" s="42">
        <v>91</v>
      </c>
      <c r="B98" s="43">
        <v>3.28</v>
      </c>
      <c r="C98" s="43">
        <v>0.74</v>
      </c>
      <c r="D98" s="43">
        <v>0.16</v>
      </c>
    </row>
    <row r="99" spans="1:4" x14ac:dyDescent="0.2">
      <c r="A99" s="42">
        <v>92</v>
      </c>
      <c r="B99" s="43">
        <v>2.99</v>
      </c>
      <c r="C99" s="43">
        <v>0.69</v>
      </c>
      <c r="D99" s="43">
        <v>0.14000000000000001</v>
      </c>
    </row>
    <row r="100" spans="1:4" x14ac:dyDescent="0.2">
      <c r="A100" s="42">
        <v>93</v>
      </c>
      <c r="B100" s="43">
        <v>2.72</v>
      </c>
      <c r="C100" s="43">
        <v>0.64</v>
      </c>
      <c r="D100" s="43">
        <v>0.11</v>
      </c>
    </row>
    <row r="101" spans="1:4" x14ac:dyDescent="0.2">
      <c r="A101" s="42">
        <v>94</v>
      </c>
      <c r="B101" s="43">
        <v>2.4700000000000002</v>
      </c>
      <c r="C101" s="43">
        <v>0.59</v>
      </c>
      <c r="D101" s="43">
        <v>0.09</v>
      </c>
    </row>
    <row r="102" spans="1:4" x14ac:dyDescent="0.2">
      <c r="A102" s="42">
        <v>95</v>
      </c>
      <c r="B102" s="43">
        <v>2.25</v>
      </c>
      <c r="C102" s="43">
        <v>0.54</v>
      </c>
      <c r="D102" s="43">
        <v>0.08</v>
      </c>
    </row>
  </sheetData>
  <sheetProtection algorithmName="SHA-512" hashValue="XutKSd0RoBx+AFBkKbUN4c6ryO1KwXSq/dSLgDLM6RjYf2DwY2ZF3+LRGDkhsmb6da94KX1eiySRv8iiu+LDHA==" saltValue="q2fAG4W4adiXPKlMVuE4fA==" spinCount="100000" sheet="1" objects="1" scenarios="1"/>
  <conditionalFormatting sqref="A6:A21">
    <cfRule type="expression" dxfId="789" priority="11" stopIfTrue="1">
      <formula>MOD(ROW(),2)=0</formula>
    </cfRule>
    <cfRule type="expression" dxfId="788" priority="12" stopIfTrue="1">
      <formula>MOD(ROW(),2)&lt;&gt;0</formula>
    </cfRule>
  </conditionalFormatting>
  <conditionalFormatting sqref="B6:D18 B20:D21 C19:D19">
    <cfRule type="expression" dxfId="787" priority="13" stopIfTrue="1">
      <formula>MOD(ROW(),2)=0</formula>
    </cfRule>
    <cfRule type="expression" dxfId="786" priority="14" stopIfTrue="1">
      <formula>MOD(ROW(),2)&lt;&gt;0</formula>
    </cfRule>
  </conditionalFormatting>
  <conditionalFormatting sqref="A26:A102">
    <cfRule type="expression" dxfId="785" priority="15" stopIfTrue="1">
      <formula>MOD(ROW(),2)=0</formula>
    </cfRule>
    <cfRule type="expression" dxfId="784" priority="16" stopIfTrue="1">
      <formula>MOD(ROW(),2)&lt;&gt;0</formula>
    </cfRule>
  </conditionalFormatting>
  <conditionalFormatting sqref="B26:D102">
    <cfRule type="expression" dxfId="783" priority="17" stopIfTrue="1">
      <formula>MOD(ROW(),2)=0</formula>
    </cfRule>
    <cfRule type="expression" dxfId="782" priority="18" stopIfTrue="1">
      <formula>MOD(ROW(),2)&lt;&gt;0</formula>
    </cfRule>
  </conditionalFormatting>
  <conditionalFormatting sqref="B19">
    <cfRule type="expression" dxfId="781" priority="1" stopIfTrue="1">
      <formula>MOD(ROW(),2)=0</formula>
    </cfRule>
    <cfRule type="expression" dxfId="780" priority="2" stopIfTrue="1">
      <formula>MOD(ROW(),2)&lt;&gt;0</formula>
    </cfRule>
  </conditionalFormatting>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0C154-ACA0-43D3-B4E1-D022A196023A}">
  <sheetPr codeName="Sheet39"/>
  <dimension ref="A1:D67"/>
  <sheetViews>
    <sheetView showGridLines="0" workbookViewId="0">
      <selection activeCell="A6" sqref="A6"/>
    </sheetView>
  </sheetViews>
  <sheetFormatPr defaultRowHeight="12.75" x14ac:dyDescent="0.2"/>
  <cols>
    <col min="1" max="1" width="31.85546875" customWidth="1"/>
    <col min="2" max="4" width="22.85546875" customWidth="1"/>
  </cols>
  <sheetData>
    <row r="1" spans="1:4" s="1" customFormat="1" ht="20.25" x14ac:dyDescent="0.3">
      <c r="A1" s="2" t="s">
        <v>0</v>
      </c>
    </row>
    <row r="2" spans="1:4" s="1" customFormat="1" ht="15.75" x14ac:dyDescent="0.25">
      <c r="A2" s="30" t="s">
        <v>1</v>
      </c>
      <c r="B2" s="3" t="str">
        <f>wb_title</f>
        <v>Police_NI - Consolidated Factor Spreadsheet</v>
      </c>
    </row>
    <row r="3" spans="1:4" s="1" customFormat="1" ht="15.75" x14ac:dyDescent="0.25">
      <c r="A3" s="30" t="s">
        <v>2</v>
      </c>
      <c r="B3" s="3" t="str">
        <f>TABLE_FACTOR_TYPE_1 &amp; " - x-" &amp; TABLE_SERIES_NUMBER_1</f>
        <v>PenCE - x-309</v>
      </c>
    </row>
    <row r="6" spans="1:4" x14ac:dyDescent="0.2">
      <c r="A6" s="40" t="s">
        <v>470</v>
      </c>
      <c r="B6" s="47" t="s">
        <v>471</v>
      </c>
      <c r="C6" s="47"/>
      <c r="D6" s="47"/>
    </row>
    <row r="7" spans="1:4" x14ac:dyDescent="0.2">
      <c r="A7" s="40" t="s">
        <v>472</v>
      </c>
      <c r="B7" s="47" t="s">
        <v>31</v>
      </c>
      <c r="C7" s="47"/>
      <c r="D7" s="47"/>
    </row>
    <row r="8" spans="1:4" x14ac:dyDescent="0.2">
      <c r="A8" s="40" t="s">
        <v>144</v>
      </c>
      <c r="B8" s="47">
        <v>2015</v>
      </c>
      <c r="C8" s="47"/>
      <c r="D8" s="47"/>
    </row>
    <row r="9" spans="1:4" x14ac:dyDescent="0.2">
      <c r="A9" s="40" t="s">
        <v>145</v>
      </c>
      <c r="B9" s="47" t="s">
        <v>237</v>
      </c>
      <c r="C9" s="47"/>
      <c r="D9" s="47"/>
    </row>
    <row r="10" spans="1:4" ht="25.5" x14ac:dyDescent="0.2">
      <c r="A10" s="40" t="s">
        <v>6</v>
      </c>
      <c r="B10" s="47" t="s">
        <v>238</v>
      </c>
      <c r="C10" s="47"/>
      <c r="D10" s="47"/>
    </row>
    <row r="11" spans="1:4" x14ac:dyDescent="0.2">
      <c r="A11" s="40" t="s">
        <v>146</v>
      </c>
      <c r="B11" s="47" t="s">
        <v>159</v>
      </c>
      <c r="C11" s="47"/>
      <c r="D11" s="47"/>
    </row>
    <row r="12" spans="1:4" x14ac:dyDescent="0.2">
      <c r="A12" s="40" t="s">
        <v>147</v>
      </c>
      <c r="B12" s="47" t="s">
        <v>160</v>
      </c>
      <c r="C12" s="47"/>
      <c r="D12" s="47"/>
    </row>
    <row r="13" spans="1:4" x14ac:dyDescent="0.2">
      <c r="A13" s="40" t="s">
        <v>473</v>
      </c>
      <c r="B13" s="47">
        <v>0</v>
      </c>
      <c r="C13" s="47"/>
      <c r="D13" s="47"/>
    </row>
    <row r="14" spans="1:4" x14ac:dyDescent="0.2">
      <c r="A14" s="40" t="s">
        <v>149</v>
      </c>
      <c r="B14" s="47">
        <v>309</v>
      </c>
      <c r="C14" s="47"/>
      <c r="D14" s="47"/>
    </row>
    <row r="15" spans="1:4" x14ac:dyDescent="0.2">
      <c r="A15" s="40" t="s">
        <v>474</v>
      </c>
      <c r="B15" s="47">
        <v>309</v>
      </c>
      <c r="C15" s="47"/>
      <c r="D15" s="47"/>
    </row>
    <row r="16" spans="1:4" x14ac:dyDescent="0.2">
      <c r="A16" s="40" t="s">
        <v>151</v>
      </c>
      <c r="B16" s="47" t="s">
        <v>258</v>
      </c>
      <c r="C16" s="47"/>
      <c r="D16" s="47"/>
    </row>
    <row r="17" spans="1:4" x14ac:dyDescent="0.2">
      <c r="A17" s="41" t="s">
        <v>475</v>
      </c>
      <c r="B17" s="47"/>
      <c r="C17" s="47"/>
      <c r="D17" s="47"/>
    </row>
    <row r="18" spans="1:4" x14ac:dyDescent="0.2">
      <c r="A18" s="40" t="s">
        <v>153</v>
      </c>
      <c r="B18" s="49">
        <v>46163</v>
      </c>
      <c r="C18" s="48"/>
      <c r="D18" s="48"/>
    </row>
    <row r="19" spans="1:4" x14ac:dyDescent="0.2">
      <c r="A19" s="40" t="s">
        <v>154</v>
      </c>
      <c r="B19" s="49">
        <v>46161</v>
      </c>
      <c r="C19" s="49"/>
      <c r="D19" s="49"/>
    </row>
    <row r="20" spans="1:4" x14ac:dyDescent="0.2">
      <c r="A20" s="40" t="s">
        <v>155</v>
      </c>
      <c r="B20" s="47" t="s">
        <v>163</v>
      </c>
      <c r="C20" s="47"/>
      <c r="D20" s="47"/>
    </row>
    <row r="21" spans="1:4" x14ac:dyDescent="0.2">
      <c r="A21" s="40" t="s">
        <v>476</v>
      </c>
      <c r="B21" s="47" t="s">
        <v>80</v>
      </c>
      <c r="C21" s="47"/>
      <c r="D21" s="47"/>
    </row>
    <row r="23" spans="1:4" x14ac:dyDescent="0.2">
      <c r="A23" s="23" t="str">
        <f>HYPERLINK("#'Factor List'!A1", "Back to Factor List")</f>
        <v>Back to Factor List</v>
      </c>
      <c r="B23" s="23" t="str">
        <f>HYPERLINK("#'Assumptions'!A1", "Assumptions")</f>
        <v>Assumptions</v>
      </c>
    </row>
    <row r="26" spans="1:4" s="63" customFormat="1" ht="25.5" x14ac:dyDescent="0.2">
      <c r="A26" s="62" t="s">
        <v>477</v>
      </c>
      <c r="B26" s="62" t="s">
        <v>478</v>
      </c>
      <c r="C26" s="62" t="s">
        <v>479</v>
      </c>
      <c r="D26" s="62" t="s">
        <v>493</v>
      </c>
    </row>
    <row r="27" spans="1:4" x14ac:dyDescent="0.2">
      <c r="A27" s="42">
        <v>55</v>
      </c>
      <c r="B27" s="43">
        <v>23.12</v>
      </c>
      <c r="C27" s="43">
        <v>3.08</v>
      </c>
      <c r="D27" s="43"/>
    </row>
    <row r="28" spans="1:4" x14ac:dyDescent="0.2">
      <c r="A28" s="42">
        <v>56</v>
      </c>
      <c r="B28" s="43">
        <v>22.6</v>
      </c>
      <c r="C28" s="43">
        <v>3.11</v>
      </c>
      <c r="D28" s="43"/>
    </row>
    <row r="29" spans="1:4" x14ac:dyDescent="0.2">
      <c r="A29" s="42">
        <v>57</v>
      </c>
      <c r="B29" s="43">
        <v>22.06</v>
      </c>
      <c r="C29" s="43">
        <v>3.13</v>
      </c>
      <c r="D29" s="43"/>
    </row>
    <row r="30" spans="1:4" x14ac:dyDescent="0.2">
      <c r="A30" s="42">
        <v>58</v>
      </c>
      <c r="B30" s="43">
        <v>21.52</v>
      </c>
      <c r="C30" s="43">
        <v>3.16</v>
      </c>
      <c r="D30" s="43"/>
    </row>
    <row r="31" spans="1:4" x14ac:dyDescent="0.2">
      <c r="A31" s="42">
        <v>59</v>
      </c>
      <c r="B31" s="43">
        <v>20.97</v>
      </c>
      <c r="C31" s="43">
        <v>3.18</v>
      </c>
      <c r="D31" s="43"/>
    </row>
    <row r="32" spans="1:4" x14ac:dyDescent="0.2">
      <c r="A32" s="42">
        <v>60</v>
      </c>
      <c r="B32" s="43">
        <v>20.420000000000002</v>
      </c>
      <c r="C32" s="43">
        <v>3.2</v>
      </c>
      <c r="D32" s="43"/>
    </row>
    <row r="33" spans="1:4" x14ac:dyDescent="0.2">
      <c r="A33" s="42">
        <v>61</v>
      </c>
      <c r="B33" s="43">
        <v>19.86</v>
      </c>
      <c r="C33" s="43">
        <v>3.22</v>
      </c>
      <c r="D33" s="43"/>
    </row>
    <row r="34" spans="1:4" x14ac:dyDescent="0.2">
      <c r="A34" s="42">
        <v>62</v>
      </c>
      <c r="B34" s="43">
        <v>19.29</v>
      </c>
      <c r="C34" s="43">
        <v>3.24</v>
      </c>
      <c r="D34" s="43"/>
    </row>
    <row r="35" spans="1:4" x14ac:dyDescent="0.2">
      <c r="A35" s="42">
        <v>63</v>
      </c>
      <c r="B35" s="43">
        <v>18.72</v>
      </c>
      <c r="C35" s="43">
        <v>3.26</v>
      </c>
      <c r="D35" s="43"/>
    </row>
    <row r="36" spans="1:4" x14ac:dyDescent="0.2">
      <c r="A36" s="42">
        <v>64</v>
      </c>
      <c r="B36" s="43">
        <v>18.14</v>
      </c>
      <c r="C36" s="43">
        <v>3.16</v>
      </c>
      <c r="D36" s="43"/>
    </row>
    <row r="37" spans="1:4" x14ac:dyDescent="0.2">
      <c r="A37" s="42">
        <v>65</v>
      </c>
      <c r="B37" s="43">
        <v>17.55</v>
      </c>
      <c r="C37" s="43">
        <v>3.05</v>
      </c>
      <c r="D37" s="43"/>
    </row>
    <row r="38" spans="1:4" x14ac:dyDescent="0.2">
      <c r="A38" s="42">
        <v>66</v>
      </c>
      <c r="B38" s="43">
        <v>16.96</v>
      </c>
      <c r="C38" s="43">
        <v>3.06</v>
      </c>
      <c r="D38" s="43"/>
    </row>
    <row r="39" spans="1:4" x14ac:dyDescent="0.2">
      <c r="A39" s="42">
        <v>67</v>
      </c>
      <c r="B39" s="43">
        <v>16.36</v>
      </c>
      <c r="C39" s="43">
        <v>3.07</v>
      </c>
      <c r="D39" s="43"/>
    </row>
    <row r="40" spans="1:4" x14ac:dyDescent="0.2">
      <c r="A40" s="42">
        <v>68</v>
      </c>
      <c r="B40" s="43">
        <v>15.76</v>
      </c>
      <c r="C40" s="43">
        <v>3.08</v>
      </c>
      <c r="D40" s="43"/>
    </row>
    <row r="41" spans="1:4" x14ac:dyDescent="0.2">
      <c r="A41" s="42">
        <v>69</v>
      </c>
      <c r="B41" s="43">
        <v>15.15</v>
      </c>
      <c r="C41" s="43">
        <v>3.02</v>
      </c>
      <c r="D41" s="43"/>
    </row>
    <row r="42" spans="1:4" x14ac:dyDescent="0.2">
      <c r="A42" s="42">
        <v>70</v>
      </c>
      <c r="B42" s="43">
        <v>14.54</v>
      </c>
      <c r="C42" s="43">
        <v>2.97</v>
      </c>
      <c r="D42" s="43"/>
    </row>
    <row r="43" spans="1:4" x14ac:dyDescent="0.2">
      <c r="A43" s="42">
        <v>71</v>
      </c>
      <c r="B43" s="43">
        <v>13.92</v>
      </c>
      <c r="C43" s="43">
        <v>2.97</v>
      </c>
      <c r="D43" s="43"/>
    </row>
    <row r="44" spans="1:4" x14ac:dyDescent="0.2">
      <c r="A44" s="42">
        <v>72</v>
      </c>
      <c r="B44" s="43">
        <v>13.3</v>
      </c>
      <c r="C44" s="43">
        <v>2.96</v>
      </c>
      <c r="D44" s="43"/>
    </row>
    <row r="45" spans="1:4" x14ac:dyDescent="0.2">
      <c r="A45" s="42">
        <v>73</v>
      </c>
      <c r="B45" s="43">
        <v>12.68</v>
      </c>
      <c r="C45" s="43">
        <v>2.95</v>
      </c>
      <c r="D45" s="43">
        <v>2.25</v>
      </c>
    </row>
    <row r="46" spans="1:4" x14ac:dyDescent="0.2">
      <c r="A46" s="42">
        <v>74</v>
      </c>
      <c r="B46" s="43">
        <v>12.07</v>
      </c>
      <c r="C46" s="43">
        <v>2.81</v>
      </c>
      <c r="D46" s="43">
        <v>2.0499999999999998</v>
      </c>
    </row>
    <row r="47" spans="1:4" x14ac:dyDescent="0.2">
      <c r="A47" s="42">
        <v>75</v>
      </c>
      <c r="B47" s="43">
        <v>11.47</v>
      </c>
      <c r="C47" s="43">
        <v>2.66</v>
      </c>
      <c r="D47" s="43">
        <v>1.87</v>
      </c>
    </row>
    <row r="48" spans="1:4" x14ac:dyDescent="0.2">
      <c r="A48" s="42">
        <v>76</v>
      </c>
      <c r="B48" s="43">
        <v>10.87</v>
      </c>
      <c r="C48" s="43">
        <v>2.63</v>
      </c>
      <c r="D48" s="43">
        <v>1.71</v>
      </c>
    </row>
    <row r="49" spans="1:4" x14ac:dyDescent="0.2">
      <c r="A49" s="42">
        <v>77</v>
      </c>
      <c r="B49" s="43">
        <v>10.29</v>
      </c>
      <c r="C49" s="43">
        <v>2.59</v>
      </c>
      <c r="D49" s="43">
        <v>1.56</v>
      </c>
    </row>
    <row r="50" spans="1:4" x14ac:dyDescent="0.2">
      <c r="A50" s="42">
        <v>78</v>
      </c>
      <c r="B50" s="43">
        <v>9.7200000000000006</v>
      </c>
      <c r="C50" s="43">
        <v>2.54</v>
      </c>
      <c r="D50" s="43">
        <v>1.42</v>
      </c>
    </row>
    <row r="51" spans="1:4" x14ac:dyDescent="0.2">
      <c r="A51" s="42">
        <v>79</v>
      </c>
      <c r="B51" s="43">
        <v>9.15</v>
      </c>
      <c r="C51" s="43">
        <v>2.3199999999999998</v>
      </c>
      <c r="D51" s="43">
        <v>1.26</v>
      </c>
    </row>
    <row r="52" spans="1:4" x14ac:dyDescent="0.2">
      <c r="A52" s="42">
        <v>80</v>
      </c>
      <c r="B52" s="43">
        <v>8.59</v>
      </c>
      <c r="C52" s="43">
        <v>2.09</v>
      </c>
      <c r="D52" s="43">
        <v>1.1200000000000001</v>
      </c>
    </row>
    <row r="53" spans="1:4" x14ac:dyDescent="0.2">
      <c r="A53" s="42">
        <v>81</v>
      </c>
      <c r="B53" s="43">
        <v>8.0299999999999994</v>
      </c>
      <c r="C53" s="43">
        <v>2.0499999999999998</v>
      </c>
      <c r="D53" s="43">
        <v>1</v>
      </c>
    </row>
    <row r="54" spans="1:4" x14ac:dyDescent="0.2">
      <c r="A54" s="42">
        <v>82</v>
      </c>
      <c r="B54" s="43">
        <v>7.47</v>
      </c>
      <c r="C54" s="43">
        <v>2</v>
      </c>
      <c r="D54" s="43">
        <v>0.89</v>
      </c>
    </row>
    <row r="55" spans="1:4" x14ac:dyDescent="0.2">
      <c r="A55" s="42">
        <v>83</v>
      </c>
      <c r="B55" s="43">
        <v>6.92</v>
      </c>
      <c r="C55" s="43">
        <v>1.95</v>
      </c>
      <c r="D55" s="43">
        <v>0.78</v>
      </c>
    </row>
    <row r="56" spans="1:4" x14ac:dyDescent="0.2">
      <c r="A56" s="42">
        <v>84</v>
      </c>
      <c r="B56" s="43">
        <v>6.39</v>
      </c>
      <c r="C56" s="43">
        <v>1.7</v>
      </c>
      <c r="D56" s="43">
        <v>0.67</v>
      </c>
    </row>
    <row r="57" spans="1:4" x14ac:dyDescent="0.2">
      <c r="A57" s="42">
        <v>85</v>
      </c>
      <c r="B57" s="43">
        <v>5.89</v>
      </c>
      <c r="C57" s="43">
        <v>1.45</v>
      </c>
      <c r="D57" s="43">
        <v>0.56999999999999995</v>
      </c>
    </row>
    <row r="58" spans="1:4" x14ac:dyDescent="0.2">
      <c r="A58" s="42">
        <v>86</v>
      </c>
      <c r="B58" s="43">
        <v>5.41</v>
      </c>
      <c r="C58" s="43">
        <v>1.39</v>
      </c>
      <c r="D58" s="43">
        <v>0.5</v>
      </c>
    </row>
    <row r="59" spans="1:4" x14ac:dyDescent="0.2">
      <c r="A59" s="42">
        <v>87</v>
      </c>
      <c r="B59" s="43">
        <v>4.96</v>
      </c>
      <c r="C59" s="43">
        <v>1.33</v>
      </c>
      <c r="D59" s="43">
        <v>0.43</v>
      </c>
    </row>
    <row r="60" spans="1:4" x14ac:dyDescent="0.2">
      <c r="A60" s="42">
        <v>88</v>
      </c>
      <c r="B60" s="43">
        <v>4.54</v>
      </c>
      <c r="C60" s="43">
        <v>1.26</v>
      </c>
      <c r="D60" s="43">
        <v>0.37</v>
      </c>
    </row>
    <row r="61" spans="1:4" x14ac:dyDescent="0.2">
      <c r="A61" s="42">
        <v>89</v>
      </c>
      <c r="B61" s="43">
        <v>4.1399999999999997</v>
      </c>
      <c r="C61" s="43">
        <v>1.01</v>
      </c>
      <c r="D61" s="43">
        <v>0.3</v>
      </c>
    </row>
    <row r="62" spans="1:4" x14ac:dyDescent="0.2">
      <c r="A62" s="42">
        <v>90</v>
      </c>
      <c r="B62" s="43">
        <v>3.77</v>
      </c>
      <c r="C62" s="43">
        <v>0.77</v>
      </c>
      <c r="D62" s="43">
        <v>0.25</v>
      </c>
    </row>
    <row r="63" spans="1:4" x14ac:dyDescent="0.2">
      <c r="A63" s="42">
        <v>91</v>
      </c>
      <c r="B63" s="43">
        <v>3.42</v>
      </c>
      <c r="C63" s="43">
        <v>0.72</v>
      </c>
      <c r="D63" s="43">
        <v>0.21</v>
      </c>
    </row>
    <row r="64" spans="1:4" x14ac:dyDescent="0.2">
      <c r="A64" s="42">
        <v>92</v>
      </c>
      <c r="B64" s="43">
        <v>3.11</v>
      </c>
      <c r="C64" s="43">
        <v>0.67</v>
      </c>
      <c r="D64" s="43">
        <v>0.18</v>
      </c>
    </row>
    <row r="65" spans="1:4" x14ac:dyDescent="0.2">
      <c r="A65" s="42">
        <v>93</v>
      </c>
      <c r="B65" s="43">
        <v>2.82</v>
      </c>
      <c r="C65" s="43">
        <v>0.63</v>
      </c>
      <c r="D65" s="43">
        <v>0.15</v>
      </c>
    </row>
    <row r="66" spans="1:4" x14ac:dyDescent="0.2">
      <c r="A66" s="42">
        <v>94</v>
      </c>
      <c r="B66" s="43">
        <v>2.5499999999999998</v>
      </c>
      <c r="C66" s="43">
        <v>0.57999999999999996</v>
      </c>
      <c r="D66" s="43">
        <v>0.12</v>
      </c>
    </row>
    <row r="67" spans="1:4" x14ac:dyDescent="0.2">
      <c r="A67" s="42">
        <v>95</v>
      </c>
      <c r="B67" s="43">
        <v>2.3199999999999998</v>
      </c>
      <c r="C67" s="43">
        <v>0.53</v>
      </c>
      <c r="D67" s="43">
        <v>0.1</v>
      </c>
    </row>
  </sheetData>
  <sheetProtection algorithmName="SHA-512" hashValue="nUmrbr8kOA6XE2IPpiftMVld2B4jZgxxIA2ZtZv/yDoMl5V9jUm6E/okxN1N/9M++02+aiiJ8NCda1pOciq1fA==" saltValue="9oH2/R6kiRgBuHB8s6NlrQ==" spinCount="100000" sheet="1" objects="1" scenarios="1"/>
  <conditionalFormatting sqref="A6:A21">
    <cfRule type="expression" dxfId="777" priority="11" stopIfTrue="1">
      <formula>MOD(ROW(),2)=0</formula>
    </cfRule>
    <cfRule type="expression" dxfId="776" priority="12" stopIfTrue="1">
      <formula>MOD(ROW(),2)&lt;&gt;0</formula>
    </cfRule>
  </conditionalFormatting>
  <conditionalFormatting sqref="B6:D18 B20:D21 C19:D19">
    <cfRule type="expression" dxfId="775" priority="13" stopIfTrue="1">
      <formula>MOD(ROW(),2)=0</formula>
    </cfRule>
    <cfRule type="expression" dxfId="774" priority="14" stopIfTrue="1">
      <formula>MOD(ROW(),2)&lt;&gt;0</formula>
    </cfRule>
  </conditionalFormatting>
  <conditionalFormatting sqref="A26:A67">
    <cfRule type="expression" dxfId="773" priority="15" stopIfTrue="1">
      <formula>MOD(ROW(),2)=0</formula>
    </cfRule>
    <cfRule type="expression" dxfId="772" priority="16" stopIfTrue="1">
      <formula>MOD(ROW(),2)&lt;&gt;0</formula>
    </cfRule>
  </conditionalFormatting>
  <conditionalFormatting sqref="B26:D67">
    <cfRule type="expression" dxfId="771" priority="17" stopIfTrue="1">
      <formula>MOD(ROW(),2)=0</formula>
    </cfRule>
    <cfRule type="expression" dxfId="770" priority="18" stopIfTrue="1">
      <formula>MOD(ROW(),2)&lt;&gt;0</formula>
    </cfRule>
  </conditionalFormatting>
  <conditionalFormatting sqref="B19">
    <cfRule type="expression" dxfId="769" priority="1" stopIfTrue="1">
      <formula>MOD(ROW(),2)=0</formula>
    </cfRule>
    <cfRule type="expression" dxfId="768" priority="2" stopIfTrue="1">
      <formula>MOD(ROW(),2)&lt;&gt;0</formula>
    </cfRule>
  </conditionalFormatting>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73656-340F-496A-9851-782660921A02}">
  <sheetPr codeName="Sheet40"/>
  <dimension ref="A1:D67"/>
  <sheetViews>
    <sheetView showGridLines="0" workbookViewId="0">
      <selection activeCell="A6" sqref="A6"/>
    </sheetView>
  </sheetViews>
  <sheetFormatPr defaultRowHeight="12.75" x14ac:dyDescent="0.2"/>
  <cols>
    <col min="1" max="1" width="31.85546875" customWidth="1"/>
    <col min="2" max="4" width="22.85546875" customWidth="1"/>
  </cols>
  <sheetData>
    <row r="1" spans="1:4" s="1" customFormat="1" ht="20.25" x14ac:dyDescent="0.3">
      <c r="A1" s="2" t="s">
        <v>0</v>
      </c>
    </row>
    <row r="2" spans="1:4" s="1" customFormat="1" ht="15.75" x14ac:dyDescent="0.25">
      <c r="A2" s="30" t="s">
        <v>1</v>
      </c>
      <c r="B2" s="3" t="str">
        <f>wb_title</f>
        <v>Police_NI - Consolidated Factor Spreadsheet</v>
      </c>
    </row>
    <row r="3" spans="1:4" s="1" customFormat="1" ht="15.75" x14ac:dyDescent="0.25">
      <c r="A3" s="30" t="s">
        <v>2</v>
      </c>
      <c r="B3" s="3" t="str">
        <f>TABLE_FACTOR_TYPE_1 &amp; " - x-" &amp; TABLE_SERIES_NUMBER_1</f>
        <v>PenCE - x-310</v>
      </c>
    </row>
    <row r="6" spans="1:4" x14ac:dyDescent="0.2">
      <c r="A6" s="40" t="s">
        <v>470</v>
      </c>
      <c r="B6" s="47" t="s">
        <v>471</v>
      </c>
      <c r="C6" s="47"/>
      <c r="D6" s="47"/>
    </row>
    <row r="7" spans="1:4" x14ac:dyDescent="0.2">
      <c r="A7" s="40" t="s">
        <v>472</v>
      </c>
      <c r="B7" s="47" t="s">
        <v>31</v>
      </c>
      <c r="C7" s="47"/>
      <c r="D7" s="47"/>
    </row>
    <row r="8" spans="1:4" x14ac:dyDescent="0.2">
      <c r="A8" s="40" t="s">
        <v>144</v>
      </c>
      <c r="B8" s="47">
        <v>2015</v>
      </c>
      <c r="C8" s="47"/>
      <c r="D8" s="47"/>
    </row>
    <row r="9" spans="1:4" x14ac:dyDescent="0.2">
      <c r="A9" s="40" t="s">
        <v>145</v>
      </c>
      <c r="B9" s="47" t="s">
        <v>237</v>
      </c>
      <c r="C9" s="47"/>
      <c r="D9" s="47"/>
    </row>
    <row r="10" spans="1:4" ht="25.5" x14ac:dyDescent="0.2">
      <c r="A10" s="40" t="s">
        <v>6</v>
      </c>
      <c r="B10" s="47" t="s">
        <v>238</v>
      </c>
      <c r="C10" s="47"/>
      <c r="D10" s="47"/>
    </row>
    <row r="11" spans="1:4" x14ac:dyDescent="0.2">
      <c r="A11" s="40" t="s">
        <v>146</v>
      </c>
      <c r="B11" s="47" t="s">
        <v>169</v>
      </c>
      <c r="C11" s="47"/>
      <c r="D11" s="47"/>
    </row>
    <row r="12" spans="1:4" x14ac:dyDescent="0.2">
      <c r="A12" s="40" t="s">
        <v>147</v>
      </c>
      <c r="B12" s="47" t="s">
        <v>160</v>
      </c>
      <c r="C12" s="47"/>
      <c r="D12" s="47"/>
    </row>
    <row r="13" spans="1:4" x14ac:dyDescent="0.2">
      <c r="A13" s="40" t="s">
        <v>473</v>
      </c>
      <c r="B13" s="47">
        <v>0</v>
      </c>
      <c r="C13" s="47"/>
      <c r="D13" s="47"/>
    </row>
    <row r="14" spans="1:4" x14ac:dyDescent="0.2">
      <c r="A14" s="40" t="s">
        <v>149</v>
      </c>
      <c r="B14" s="47">
        <v>310</v>
      </c>
      <c r="C14" s="47"/>
      <c r="D14" s="47"/>
    </row>
    <row r="15" spans="1:4" x14ac:dyDescent="0.2">
      <c r="A15" s="40" t="s">
        <v>474</v>
      </c>
      <c r="B15" s="47">
        <v>310</v>
      </c>
      <c r="C15" s="47"/>
      <c r="D15" s="47"/>
    </row>
    <row r="16" spans="1:4" x14ac:dyDescent="0.2">
      <c r="A16" s="40" t="s">
        <v>151</v>
      </c>
      <c r="B16" s="47" t="s">
        <v>260</v>
      </c>
      <c r="C16" s="47"/>
      <c r="D16" s="47"/>
    </row>
    <row r="17" spans="1:4" x14ac:dyDescent="0.2">
      <c r="A17" s="41" t="s">
        <v>475</v>
      </c>
      <c r="B17" s="47"/>
      <c r="C17" s="47"/>
      <c r="D17" s="47"/>
    </row>
    <row r="18" spans="1:4" x14ac:dyDescent="0.2">
      <c r="A18" s="40" t="s">
        <v>153</v>
      </c>
      <c r="B18" s="49">
        <v>46163</v>
      </c>
      <c r="C18" s="48"/>
      <c r="D18" s="48"/>
    </row>
    <row r="19" spans="1:4" x14ac:dyDescent="0.2">
      <c r="A19" s="40" t="s">
        <v>154</v>
      </c>
      <c r="B19" s="49">
        <v>46161</v>
      </c>
      <c r="C19" s="49"/>
      <c r="D19" s="49"/>
    </row>
    <row r="20" spans="1:4" x14ac:dyDescent="0.2">
      <c r="A20" s="40" t="s">
        <v>155</v>
      </c>
      <c r="B20" s="47" t="s">
        <v>163</v>
      </c>
      <c r="C20" s="47"/>
      <c r="D20" s="47"/>
    </row>
    <row r="21" spans="1:4" x14ac:dyDescent="0.2">
      <c r="A21" s="40" t="s">
        <v>476</v>
      </c>
      <c r="B21" s="47" t="s">
        <v>80</v>
      </c>
      <c r="C21" s="47"/>
      <c r="D21" s="47"/>
    </row>
    <row r="23" spans="1:4" x14ac:dyDescent="0.2">
      <c r="A23" s="23" t="str">
        <f>HYPERLINK("#'Factor List'!A1", "Back to Factor List")</f>
        <v>Back to Factor List</v>
      </c>
      <c r="B23" s="23" t="str">
        <f>HYPERLINK("#'Assumptions'!A1", "Assumptions")</f>
        <v>Assumptions</v>
      </c>
    </row>
    <row r="26" spans="1:4" s="63" customFormat="1" ht="25.5" x14ac:dyDescent="0.2">
      <c r="A26" s="62" t="s">
        <v>477</v>
      </c>
      <c r="B26" s="62" t="s">
        <v>478</v>
      </c>
      <c r="C26" s="62" t="s">
        <v>479</v>
      </c>
      <c r="D26" s="62" t="s">
        <v>493</v>
      </c>
    </row>
    <row r="27" spans="1:4" x14ac:dyDescent="0.2">
      <c r="A27" s="42">
        <v>55</v>
      </c>
      <c r="B27" s="43">
        <v>23.12</v>
      </c>
      <c r="C27" s="43">
        <v>3.08</v>
      </c>
      <c r="D27" s="43"/>
    </row>
    <row r="28" spans="1:4" x14ac:dyDescent="0.2">
      <c r="A28" s="42">
        <v>56</v>
      </c>
      <c r="B28" s="43">
        <v>22.6</v>
      </c>
      <c r="C28" s="43">
        <v>3.11</v>
      </c>
      <c r="D28" s="43"/>
    </row>
    <row r="29" spans="1:4" x14ac:dyDescent="0.2">
      <c r="A29" s="42">
        <v>57</v>
      </c>
      <c r="B29" s="43">
        <v>22.06</v>
      </c>
      <c r="C29" s="43">
        <v>3.13</v>
      </c>
      <c r="D29" s="43"/>
    </row>
    <row r="30" spans="1:4" x14ac:dyDescent="0.2">
      <c r="A30" s="42">
        <v>58</v>
      </c>
      <c r="B30" s="43">
        <v>21.52</v>
      </c>
      <c r="C30" s="43">
        <v>3.16</v>
      </c>
      <c r="D30" s="43"/>
    </row>
    <row r="31" spans="1:4" x14ac:dyDescent="0.2">
      <c r="A31" s="42">
        <v>59</v>
      </c>
      <c r="B31" s="43">
        <v>20.97</v>
      </c>
      <c r="C31" s="43">
        <v>3.18</v>
      </c>
      <c r="D31" s="43"/>
    </row>
    <row r="32" spans="1:4" x14ac:dyDescent="0.2">
      <c r="A32" s="42">
        <v>60</v>
      </c>
      <c r="B32" s="43">
        <v>20.420000000000002</v>
      </c>
      <c r="C32" s="43">
        <v>3.2</v>
      </c>
      <c r="D32" s="43"/>
    </row>
    <row r="33" spans="1:4" x14ac:dyDescent="0.2">
      <c r="A33" s="42">
        <v>61</v>
      </c>
      <c r="B33" s="43">
        <v>19.86</v>
      </c>
      <c r="C33" s="43">
        <v>3.22</v>
      </c>
      <c r="D33" s="43"/>
    </row>
    <row r="34" spans="1:4" x14ac:dyDescent="0.2">
      <c r="A34" s="42">
        <v>62</v>
      </c>
      <c r="B34" s="43">
        <v>19.29</v>
      </c>
      <c r="C34" s="43">
        <v>3.24</v>
      </c>
      <c r="D34" s="43"/>
    </row>
    <row r="35" spans="1:4" x14ac:dyDescent="0.2">
      <c r="A35" s="42">
        <v>63</v>
      </c>
      <c r="B35" s="43">
        <v>18.72</v>
      </c>
      <c r="C35" s="43">
        <v>3.26</v>
      </c>
      <c r="D35" s="43"/>
    </row>
    <row r="36" spans="1:4" x14ac:dyDescent="0.2">
      <c r="A36" s="42">
        <v>64</v>
      </c>
      <c r="B36" s="43">
        <v>18.14</v>
      </c>
      <c r="C36" s="43">
        <v>3.16</v>
      </c>
      <c r="D36" s="43"/>
    </row>
    <row r="37" spans="1:4" x14ac:dyDescent="0.2">
      <c r="A37" s="42">
        <v>65</v>
      </c>
      <c r="B37" s="43">
        <v>17.55</v>
      </c>
      <c r="C37" s="43">
        <v>3.05</v>
      </c>
      <c r="D37" s="43"/>
    </row>
    <row r="38" spans="1:4" x14ac:dyDescent="0.2">
      <c r="A38" s="42">
        <v>66</v>
      </c>
      <c r="B38" s="43">
        <v>16.96</v>
      </c>
      <c r="C38" s="43">
        <v>3.06</v>
      </c>
      <c r="D38" s="43"/>
    </row>
    <row r="39" spans="1:4" x14ac:dyDescent="0.2">
      <c r="A39" s="42">
        <v>67</v>
      </c>
      <c r="B39" s="43">
        <v>16.36</v>
      </c>
      <c r="C39" s="43">
        <v>3.07</v>
      </c>
      <c r="D39" s="43"/>
    </row>
    <row r="40" spans="1:4" x14ac:dyDescent="0.2">
      <c r="A40" s="42">
        <v>68</v>
      </c>
      <c r="B40" s="43">
        <v>15.76</v>
      </c>
      <c r="C40" s="43">
        <v>3.08</v>
      </c>
      <c r="D40" s="43"/>
    </row>
    <row r="41" spans="1:4" x14ac:dyDescent="0.2">
      <c r="A41" s="42">
        <v>69</v>
      </c>
      <c r="B41" s="43">
        <v>15.15</v>
      </c>
      <c r="C41" s="43">
        <v>3.02</v>
      </c>
      <c r="D41" s="43"/>
    </row>
    <row r="42" spans="1:4" x14ac:dyDescent="0.2">
      <c r="A42" s="42">
        <v>70</v>
      </c>
      <c r="B42" s="43">
        <v>14.54</v>
      </c>
      <c r="C42" s="43">
        <v>2.97</v>
      </c>
      <c r="D42" s="43"/>
    </row>
    <row r="43" spans="1:4" x14ac:dyDescent="0.2">
      <c r="A43" s="42">
        <v>71</v>
      </c>
      <c r="B43" s="43">
        <v>13.92</v>
      </c>
      <c r="C43" s="43">
        <v>2.97</v>
      </c>
      <c r="D43" s="43"/>
    </row>
    <row r="44" spans="1:4" x14ac:dyDescent="0.2">
      <c r="A44" s="42">
        <v>72</v>
      </c>
      <c r="B44" s="43">
        <v>13.3</v>
      </c>
      <c r="C44" s="43">
        <v>2.96</v>
      </c>
      <c r="D44" s="43"/>
    </row>
    <row r="45" spans="1:4" x14ac:dyDescent="0.2">
      <c r="A45" s="42">
        <v>73</v>
      </c>
      <c r="B45" s="43">
        <v>12.68</v>
      </c>
      <c r="C45" s="43">
        <v>2.95</v>
      </c>
      <c r="D45" s="43">
        <v>1.85</v>
      </c>
    </row>
    <row r="46" spans="1:4" x14ac:dyDescent="0.2">
      <c r="A46" s="42">
        <v>74</v>
      </c>
      <c r="B46" s="43">
        <v>12.07</v>
      </c>
      <c r="C46" s="43">
        <v>2.81</v>
      </c>
      <c r="D46" s="43">
        <v>1.7</v>
      </c>
    </row>
    <row r="47" spans="1:4" x14ac:dyDescent="0.2">
      <c r="A47" s="42">
        <v>75</v>
      </c>
      <c r="B47" s="43">
        <v>11.47</v>
      </c>
      <c r="C47" s="43">
        <v>2.66</v>
      </c>
      <c r="D47" s="43">
        <v>1.54</v>
      </c>
    </row>
    <row r="48" spans="1:4" x14ac:dyDescent="0.2">
      <c r="A48" s="42">
        <v>76</v>
      </c>
      <c r="B48" s="43">
        <v>10.87</v>
      </c>
      <c r="C48" s="43">
        <v>2.63</v>
      </c>
      <c r="D48" s="43">
        <v>1.4</v>
      </c>
    </row>
    <row r="49" spans="1:4" x14ac:dyDescent="0.2">
      <c r="A49" s="42">
        <v>77</v>
      </c>
      <c r="B49" s="43">
        <v>10.29</v>
      </c>
      <c r="C49" s="43">
        <v>2.59</v>
      </c>
      <c r="D49" s="43">
        <v>1.27</v>
      </c>
    </row>
    <row r="50" spans="1:4" x14ac:dyDescent="0.2">
      <c r="A50" s="42">
        <v>78</v>
      </c>
      <c r="B50" s="43">
        <v>9.7200000000000006</v>
      </c>
      <c r="C50" s="43">
        <v>2.54</v>
      </c>
      <c r="D50" s="43">
        <v>1.1399999999999999</v>
      </c>
    </row>
    <row r="51" spans="1:4" x14ac:dyDescent="0.2">
      <c r="A51" s="42">
        <v>79</v>
      </c>
      <c r="B51" s="43">
        <v>9.15</v>
      </c>
      <c r="C51" s="43">
        <v>2.3199999999999998</v>
      </c>
      <c r="D51" s="43">
        <v>1.02</v>
      </c>
    </row>
    <row r="52" spans="1:4" x14ac:dyDescent="0.2">
      <c r="A52" s="42">
        <v>80</v>
      </c>
      <c r="B52" s="43">
        <v>8.59</v>
      </c>
      <c r="C52" s="43">
        <v>2.09</v>
      </c>
      <c r="D52" s="43">
        <v>0.91</v>
      </c>
    </row>
    <row r="53" spans="1:4" x14ac:dyDescent="0.2">
      <c r="A53" s="42">
        <v>81</v>
      </c>
      <c r="B53" s="43">
        <v>8.0299999999999994</v>
      </c>
      <c r="C53" s="43">
        <v>2.0499999999999998</v>
      </c>
      <c r="D53" s="43">
        <v>0.81</v>
      </c>
    </row>
    <row r="54" spans="1:4" x14ac:dyDescent="0.2">
      <c r="A54" s="42">
        <v>82</v>
      </c>
      <c r="B54" s="43">
        <v>7.47</v>
      </c>
      <c r="C54" s="43">
        <v>2</v>
      </c>
      <c r="D54" s="43">
        <v>0.71</v>
      </c>
    </row>
    <row r="55" spans="1:4" x14ac:dyDescent="0.2">
      <c r="A55" s="42">
        <v>83</v>
      </c>
      <c r="B55" s="43">
        <v>6.92</v>
      </c>
      <c r="C55" s="43">
        <v>1.95</v>
      </c>
      <c r="D55" s="43">
        <v>0.62</v>
      </c>
    </row>
    <row r="56" spans="1:4" x14ac:dyDescent="0.2">
      <c r="A56" s="42">
        <v>84</v>
      </c>
      <c r="B56" s="43">
        <v>6.39</v>
      </c>
      <c r="C56" s="43">
        <v>1.7</v>
      </c>
      <c r="D56" s="43">
        <v>0.54</v>
      </c>
    </row>
    <row r="57" spans="1:4" x14ac:dyDescent="0.2">
      <c r="A57" s="42">
        <v>85</v>
      </c>
      <c r="B57" s="43">
        <v>5.89</v>
      </c>
      <c r="C57" s="43">
        <v>1.45</v>
      </c>
      <c r="D57" s="43">
        <v>0.46</v>
      </c>
    </row>
    <row r="58" spans="1:4" x14ac:dyDescent="0.2">
      <c r="A58" s="42">
        <v>86</v>
      </c>
      <c r="B58" s="43">
        <v>5.41</v>
      </c>
      <c r="C58" s="43">
        <v>1.39</v>
      </c>
      <c r="D58" s="43">
        <v>0.4</v>
      </c>
    </row>
    <row r="59" spans="1:4" x14ac:dyDescent="0.2">
      <c r="A59" s="42">
        <v>87</v>
      </c>
      <c r="B59" s="43">
        <v>4.96</v>
      </c>
      <c r="C59" s="43">
        <v>1.33</v>
      </c>
      <c r="D59" s="43">
        <v>0.34</v>
      </c>
    </row>
    <row r="60" spans="1:4" x14ac:dyDescent="0.2">
      <c r="A60" s="42">
        <v>88</v>
      </c>
      <c r="B60" s="43">
        <v>4.54</v>
      </c>
      <c r="C60" s="43">
        <v>1.26</v>
      </c>
      <c r="D60" s="43">
        <v>0.28999999999999998</v>
      </c>
    </row>
    <row r="61" spans="1:4" x14ac:dyDescent="0.2">
      <c r="A61" s="42">
        <v>89</v>
      </c>
      <c r="B61" s="43">
        <v>4.1399999999999997</v>
      </c>
      <c r="C61" s="43">
        <v>1.01</v>
      </c>
      <c r="D61" s="43">
        <v>0.24</v>
      </c>
    </row>
    <row r="62" spans="1:4" x14ac:dyDescent="0.2">
      <c r="A62" s="42">
        <v>90</v>
      </c>
      <c r="B62" s="43">
        <v>3.77</v>
      </c>
      <c r="C62" s="43">
        <v>0.77</v>
      </c>
      <c r="D62" s="43">
        <v>0.21</v>
      </c>
    </row>
    <row r="63" spans="1:4" x14ac:dyDescent="0.2">
      <c r="A63" s="42">
        <v>91</v>
      </c>
      <c r="B63" s="43">
        <v>3.42</v>
      </c>
      <c r="C63" s="43">
        <v>0.72</v>
      </c>
      <c r="D63" s="43">
        <v>0.17</v>
      </c>
    </row>
    <row r="64" spans="1:4" x14ac:dyDescent="0.2">
      <c r="A64" s="42">
        <v>92</v>
      </c>
      <c r="B64" s="43">
        <v>3.11</v>
      </c>
      <c r="C64" s="43">
        <v>0.67</v>
      </c>
      <c r="D64" s="43">
        <v>0.14000000000000001</v>
      </c>
    </row>
    <row r="65" spans="1:4" x14ac:dyDescent="0.2">
      <c r="A65" s="42">
        <v>93</v>
      </c>
      <c r="B65" s="43">
        <v>2.82</v>
      </c>
      <c r="C65" s="43">
        <v>0.63</v>
      </c>
      <c r="D65" s="43">
        <v>0.12</v>
      </c>
    </row>
    <row r="66" spans="1:4" x14ac:dyDescent="0.2">
      <c r="A66" s="42">
        <v>94</v>
      </c>
      <c r="B66" s="43">
        <v>2.5499999999999998</v>
      </c>
      <c r="C66" s="43">
        <v>0.57999999999999996</v>
      </c>
      <c r="D66" s="43">
        <v>0.1</v>
      </c>
    </row>
    <row r="67" spans="1:4" x14ac:dyDescent="0.2">
      <c r="A67" s="42">
        <v>95</v>
      </c>
      <c r="B67" s="43">
        <v>2.3199999999999998</v>
      </c>
      <c r="C67" s="43">
        <v>0.53</v>
      </c>
      <c r="D67" s="43">
        <v>0.08</v>
      </c>
    </row>
  </sheetData>
  <sheetProtection algorithmName="SHA-512" hashValue="OXwoFeZpgFxre8MGGJd7DS6LkMgFaOM/T+zXqhmioG0YtZNnX8nv8h+7GLW79o9h8PmqIFipctqut4yaA/NyhQ==" saltValue="Q5AMvL5Z6ShNUzBjkZa51w==" spinCount="100000" sheet="1" objects="1" scenarios="1"/>
  <conditionalFormatting sqref="A6:A21">
    <cfRule type="expression" dxfId="765" priority="11" stopIfTrue="1">
      <formula>MOD(ROW(),2)=0</formula>
    </cfRule>
    <cfRule type="expression" dxfId="764" priority="12" stopIfTrue="1">
      <formula>MOD(ROW(),2)&lt;&gt;0</formula>
    </cfRule>
  </conditionalFormatting>
  <conditionalFormatting sqref="B6:D18 B20:D21 C19:D19">
    <cfRule type="expression" dxfId="763" priority="13" stopIfTrue="1">
      <formula>MOD(ROW(),2)=0</formula>
    </cfRule>
    <cfRule type="expression" dxfId="762" priority="14" stopIfTrue="1">
      <formula>MOD(ROW(),2)&lt;&gt;0</formula>
    </cfRule>
  </conditionalFormatting>
  <conditionalFormatting sqref="A26:A67">
    <cfRule type="expression" dxfId="761" priority="15" stopIfTrue="1">
      <formula>MOD(ROW(),2)=0</formula>
    </cfRule>
    <cfRule type="expression" dxfId="760" priority="16" stopIfTrue="1">
      <formula>MOD(ROW(),2)&lt;&gt;0</formula>
    </cfRule>
  </conditionalFormatting>
  <conditionalFormatting sqref="B26:D67">
    <cfRule type="expression" dxfId="759" priority="17" stopIfTrue="1">
      <formula>MOD(ROW(),2)=0</formula>
    </cfRule>
    <cfRule type="expression" dxfId="758" priority="18" stopIfTrue="1">
      <formula>MOD(ROW(),2)&lt;&gt;0</formula>
    </cfRule>
  </conditionalFormatting>
  <conditionalFormatting sqref="B19">
    <cfRule type="expression" dxfId="757" priority="1" stopIfTrue="1">
      <formula>MOD(ROW(),2)=0</formula>
    </cfRule>
    <cfRule type="expression" dxfId="756" priority="2" stopIfTrue="1">
      <formula>MOD(ROW(),2)&lt;&gt;0</formula>
    </cfRule>
  </conditionalFormatting>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44C09-847A-415E-9966-4294D642CEDB}">
  <sheetPr codeName="Sheet41"/>
  <dimension ref="A1:D102"/>
  <sheetViews>
    <sheetView showGridLines="0" workbookViewId="0">
      <selection activeCell="A6" sqref="A6"/>
    </sheetView>
  </sheetViews>
  <sheetFormatPr defaultRowHeight="12.75" x14ac:dyDescent="0.2"/>
  <cols>
    <col min="1" max="1" width="31.85546875" customWidth="1"/>
    <col min="2" max="4" width="22.85546875" customWidth="1"/>
  </cols>
  <sheetData>
    <row r="1" spans="1:4" s="1" customFormat="1" ht="20.25" x14ac:dyDescent="0.3">
      <c r="A1" s="2" t="s">
        <v>0</v>
      </c>
    </row>
    <row r="2" spans="1:4" s="1" customFormat="1" ht="15.75" x14ac:dyDescent="0.25">
      <c r="A2" s="30" t="s">
        <v>1</v>
      </c>
      <c r="B2" s="3" t="str">
        <f>wb_title</f>
        <v>Police_NI - Consolidated Factor Spreadsheet</v>
      </c>
    </row>
    <row r="3" spans="1:4" s="1" customFormat="1" ht="15.75" x14ac:dyDescent="0.25">
      <c r="A3" s="30" t="s">
        <v>2</v>
      </c>
      <c r="B3" s="3" t="str">
        <f>TABLE_FACTOR_TYPE_1 &amp; " - x-" &amp; TABLE_SERIES_NUMBER_1</f>
        <v>PenCE - x-311</v>
      </c>
    </row>
    <row r="6" spans="1:4" x14ac:dyDescent="0.2">
      <c r="A6" s="40" t="s">
        <v>470</v>
      </c>
      <c r="B6" s="47" t="s">
        <v>471</v>
      </c>
      <c r="C6" s="47"/>
      <c r="D6" s="47"/>
    </row>
    <row r="7" spans="1:4" x14ac:dyDescent="0.2">
      <c r="A7" s="40" t="s">
        <v>472</v>
      </c>
      <c r="B7" s="47" t="s">
        <v>31</v>
      </c>
      <c r="C7" s="47"/>
      <c r="D7" s="47"/>
    </row>
    <row r="8" spans="1:4" x14ac:dyDescent="0.2">
      <c r="A8" s="40" t="s">
        <v>144</v>
      </c>
      <c r="B8" s="47">
        <v>2015</v>
      </c>
      <c r="C8" s="47"/>
      <c r="D8" s="47"/>
    </row>
    <row r="9" spans="1:4" x14ac:dyDescent="0.2">
      <c r="A9" s="40" t="s">
        <v>145</v>
      </c>
      <c r="B9" s="47" t="s">
        <v>237</v>
      </c>
      <c r="C9" s="47"/>
      <c r="D9" s="47"/>
    </row>
    <row r="10" spans="1:4" ht="25.5" x14ac:dyDescent="0.2">
      <c r="A10" s="40" t="s">
        <v>6</v>
      </c>
      <c r="B10" s="47" t="s">
        <v>252</v>
      </c>
      <c r="C10" s="47"/>
      <c r="D10" s="47"/>
    </row>
    <row r="11" spans="1:4" x14ac:dyDescent="0.2">
      <c r="A11" s="40" t="s">
        <v>146</v>
      </c>
      <c r="B11" s="47" t="s">
        <v>159</v>
      </c>
      <c r="C11" s="47"/>
      <c r="D11" s="47"/>
    </row>
    <row r="12" spans="1:4" x14ac:dyDescent="0.2">
      <c r="A12" s="40" t="s">
        <v>147</v>
      </c>
      <c r="B12" s="47" t="s">
        <v>160</v>
      </c>
      <c r="C12" s="47"/>
      <c r="D12" s="47"/>
    </row>
    <row r="13" spans="1:4" x14ac:dyDescent="0.2">
      <c r="A13" s="40" t="s">
        <v>473</v>
      </c>
      <c r="B13" s="47">
        <v>0</v>
      </c>
      <c r="C13" s="47"/>
      <c r="D13" s="47"/>
    </row>
    <row r="14" spans="1:4" x14ac:dyDescent="0.2">
      <c r="A14" s="40" t="s">
        <v>149</v>
      </c>
      <c r="B14" s="47">
        <v>311</v>
      </c>
      <c r="C14" s="47"/>
      <c r="D14" s="47"/>
    </row>
    <row r="15" spans="1:4" x14ac:dyDescent="0.2">
      <c r="A15" s="40" t="s">
        <v>474</v>
      </c>
      <c r="B15" s="47">
        <v>311</v>
      </c>
      <c r="C15" s="47"/>
      <c r="D15" s="47"/>
    </row>
    <row r="16" spans="1:4" x14ac:dyDescent="0.2">
      <c r="A16" s="40" t="s">
        <v>151</v>
      </c>
      <c r="B16" s="47" t="s">
        <v>262</v>
      </c>
      <c r="C16" s="47"/>
      <c r="D16" s="47"/>
    </row>
    <row r="17" spans="1:4" x14ac:dyDescent="0.2">
      <c r="A17" s="41" t="s">
        <v>475</v>
      </c>
      <c r="B17" s="47"/>
      <c r="C17" s="47"/>
      <c r="D17" s="47"/>
    </row>
    <row r="18" spans="1:4" x14ac:dyDescent="0.2">
      <c r="A18" s="40" t="s">
        <v>153</v>
      </c>
      <c r="B18" s="49">
        <v>46163</v>
      </c>
      <c r="C18" s="48"/>
      <c r="D18" s="48"/>
    </row>
    <row r="19" spans="1:4" x14ac:dyDescent="0.2">
      <c r="A19" s="40" t="s">
        <v>154</v>
      </c>
      <c r="B19" s="49">
        <v>46161</v>
      </c>
      <c r="C19" s="49"/>
      <c r="D19" s="49"/>
    </row>
    <row r="20" spans="1:4" x14ac:dyDescent="0.2">
      <c r="A20" s="40" t="s">
        <v>155</v>
      </c>
      <c r="B20" s="47" t="s">
        <v>163</v>
      </c>
      <c r="C20" s="47"/>
      <c r="D20" s="47"/>
    </row>
    <row r="21" spans="1:4" x14ac:dyDescent="0.2">
      <c r="A21" s="40" t="s">
        <v>476</v>
      </c>
      <c r="B21" s="47" t="s">
        <v>80</v>
      </c>
      <c r="C21" s="47"/>
      <c r="D21" s="47"/>
    </row>
    <row r="23" spans="1:4" x14ac:dyDescent="0.2">
      <c r="A23" s="23" t="str">
        <f>HYPERLINK("#'Factor List'!A1", "Back to Factor List")</f>
        <v>Back to Factor List</v>
      </c>
      <c r="B23" s="23" t="str">
        <f>HYPERLINK("#'Assumptions'!A1", "Assumptions")</f>
        <v>Assumptions</v>
      </c>
    </row>
    <row r="26" spans="1:4" s="63" customFormat="1" ht="25.5" x14ac:dyDescent="0.2">
      <c r="A26" s="62" t="s">
        <v>477</v>
      </c>
      <c r="B26" s="62" t="s">
        <v>478</v>
      </c>
      <c r="C26" s="62" t="s">
        <v>479</v>
      </c>
      <c r="D26" s="62" t="s">
        <v>493</v>
      </c>
    </row>
    <row r="27" spans="1:4" x14ac:dyDescent="0.2">
      <c r="A27" s="42">
        <v>20</v>
      </c>
      <c r="B27" s="43">
        <v>36.299999999999997</v>
      </c>
      <c r="C27" s="43">
        <v>2.2599999999999998</v>
      </c>
      <c r="D27" s="43"/>
    </row>
    <row r="28" spans="1:4" x14ac:dyDescent="0.2">
      <c r="A28" s="42">
        <v>21</v>
      </c>
      <c r="B28" s="43">
        <v>36</v>
      </c>
      <c r="C28" s="43">
        <v>2.31</v>
      </c>
      <c r="D28" s="43"/>
    </row>
    <row r="29" spans="1:4" x14ac:dyDescent="0.2">
      <c r="A29" s="42">
        <v>22</v>
      </c>
      <c r="B29" s="43">
        <v>35.69</v>
      </c>
      <c r="C29" s="43">
        <v>2.35</v>
      </c>
      <c r="D29" s="43"/>
    </row>
    <row r="30" spans="1:4" x14ac:dyDescent="0.2">
      <c r="A30" s="42">
        <v>23</v>
      </c>
      <c r="B30" s="43">
        <v>35.380000000000003</v>
      </c>
      <c r="C30" s="43">
        <v>2.39</v>
      </c>
      <c r="D30" s="43"/>
    </row>
    <row r="31" spans="1:4" x14ac:dyDescent="0.2">
      <c r="A31" s="42">
        <v>24</v>
      </c>
      <c r="B31" s="43">
        <v>35.07</v>
      </c>
      <c r="C31" s="43">
        <v>2.44</v>
      </c>
      <c r="D31" s="43"/>
    </row>
    <row r="32" spans="1:4" x14ac:dyDescent="0.2">
      <c r="A32" s="42">
        <v>25</v>
      </c>
      <c r="B32" s="43">
        <v>34.74</v>
      </c>
      <c r="C32" s="43">
        <v>2.48</v>
      </c>
      <c r="D32" s="43"/>
    </row>
    <row r="33" spans="1:4" x14ac:dyDescent="0.2">
      <c r="A33" s="42">
        <v>26</v>
      </c>
      <c r="B33" s="43">
        <v>34.409999999999997</v>
      </c>
      <c r="C33" s="43">
        <v>2.5299999999999998</v>
      </c>
      <c r="D33" s="43"/>
    </row>
    <row r="34" spans="1:4" x14ac:dyDescent="0.2">
      <c r="A34" s="42">
        <v>27</v>
      </c>
      <c r="B34" s="43">
        <v>34.08</v>
      </c>
      <c r="C34" s="43">
        <v>2.57</v>
      </c>
      <c r="D34" s="43"/>
    </row>
    <row r="35" spans="1:4" x14ac:dyDescent="0.2">
      <c r="A35" s="42">
        <v>28</v>
      </c>
      <c r="B35" s="43">
        <v>33.729999999999997</v>
      </c>
      <c r="C35" s="43">
        <v>2.62</v>
      </c>
      <c r="D35" s="43"/>
    </row>
    <row r="36" spans="1:4" x14ac:dyDescent="0.2">
      <c r="A36" s="42">
        <v>29</v>
      </c>
      <c r="B36" s="43">
        <v>33.380000000000003</v>
      </c>
      <c r="C36" s="43">
        <v>2.66</v>
      </c>
      <c r="D36" s="43"/>
    </row>
    <row r="37" spans="1:4" x14ac:dyDescent="0.2">
      <c r="A37" s="42">
        <v>30</v>
      </c>
      <c r="B37" s="43">
        <v>33.020000000000003</v>
      </c>
      <c r="C37" s="43">
        <v>2.71</v>
      </c>
      <c r="D37" s="43"/>
    </row>
    <row r="38" spans="1:4" x14ac:dyDescent="0.2">
      <c r="A38" s="42">
        <v>31</v>
      </c>
      <c r="B38" s="43">
        <v>32.659999999999997</v>
      </c>
      <c r="C38" s="43">
        <v>2.76</v>
      </c>
      <c r="D38" s="43"/>
    </row>
    <row r="39" spans="1:4" x14ac:dyDescent="0.2">
      <c r="A39" s="42">
        <v>32</v>
      </c>
      <c r="B39" s="43">
        <v>32.28</v>
      </c>
      <c r="C39" s="43">
        <v>2.81</v>
      </c>
      <c r="D39" s="43"/>
    </row>
    <row r="40" spans="1:4" x14ac:dyDescent="0.2">
      <c r="A40" s="42">
        <v>33</v>
      </c>
      <c r="B40" s="43">
        <v>31.9</v>
      </c>
      <c r="C40" s="43">
        <v>2.86</v>
      </c>
      <c r="D40" s="43"/>
    </row>
    <row r="41" spans="1:4" x14ac:dyDescent="0.2">
      <c r="A41" s="42">
        <v>34</v>
      </c>
      <c r="B41" s="43">
        <v>31.52</v>
      </c>
      <c r="C41" s="43">
        <v>2.91</v>
      </c>
      <c r="D41" s="43"/>
    </row>
    <row r="42" spans="1:4" x14ac:dyDescent="0.2">
      <c r="A42" s="42">
        <v>35</v>
      </c>
      <c r="B42" s="43">
        <v>31.12</v>
      </c>
      <c r="C42" s="43">
        <v>2.97</v>
      </c>
      <c r="D42" s="43"/>
    </row>
    <row r="43" spans="1:4" x14ac:dyDescent="0.2">
      <c r="A43" s="42">
        <v>36</v>
      </c>
      <c r="B43" s="43">
        <v>30.72</v>
      </c>
      <c r="C43" s="43">
        <v>3.02</v>
      </c>
      <c r="D43" s="43"/>
    </row>
    <row r="44" spans="1:4" x14ac:dyDescent="0.2">
      <c r="A44" s="42">
        <v>37</v>
      </c>
      <c r="B44" s="43">
        <v>30.3</v>
      </c>
      <c r="C44" s="43">
        <v>3.07</v>
      </c>
      <c r="D44" s="43"/>
    </row>
    <row r="45" spans="1:4" x14ac:dyDescent="0.2">
      <c r="A45" s="42">
        <v>38</v>
      </c>
      <c r="B45" s="43">
        <v>29.88</v>
      </c>
      <c r="C45" s="43">
        <v>3.12</v>
      </c>
      <c r="D45" s="43"/>
    </row>
    <row r="46" spans="1:4" x14ac:dyDescent="0.2">
      <c r="A46" s="42">
        <v>39</v>
      </c>
      <c r="B46" s="43">
        <v>29.46</v>
      </c>
      <c r="C46" s="43">
        <v>3.18</v>
      </c>
      <c r="D46" s="43"/>
    </row>
    <row r="47" spans="1:4" x14ac:dyDescent="0.2">
      <c r="A47" s="42">
        <v>40</v>
      </c>
      <c r="B47" s="43">
        <v>29.02</v>
      </c>
      <c r="C47" s="43">
        <v>3.23</v>
      </c>
      <c r="D47" s="43"/>
    </row>
    <row r="48" spans="1:4" x14ac:dyDescent="0.2">
      <c r="A48" s="42">
        <v>41</v>
      </c>
      <c r="B48" s="43">
        <v>28.58</v>
      </c>
      <c r="C48" s="43">
        <v>3.28</v>
      </c>
      <c r="D48" s="43"/>
    </row>
    <row r="49" spans="1:4" x14ac:dyDescent="0.2">
      <c r="A49" s="42">
        <v>42</v>
      </c>
      <c r="B49" s="43">
        <v>28.13</v>
      </c>
      <c r="C49" s="43">
        <v>3.34</v>
      </c>
      <c r="D49" s="43"/>
    </row>
    <row r="50" spans="1:4" x14ac:dyDescent="0.2">
      <c r="A50" s="42">
        <v>43</v>
      </c>
      <c r="B50" s="43">
        <v>27.67</v>
      </c>
      <c r="C50" s="43">
        <v>3.39</v>
      </c>
      <c r="D50" s="43"/>
    </row>
    <row r="51" spans="1:4" x14ac:dyDescent="0.2">
      <c r="A51" s="42">
        <v>44</v>
      </c>
      <c r="B51" s="43">
        <v>27.21</v>
      </c>
      <c r="C51" s="43">
        <v>3.44</v>
      </c>
      <c r="D51" s="43"/>
    </row>
    <row r="52" spans="1:4" x14ac:dyDescent="0.2">
      <c r="A52" s="42">
        <v>45</v>
      </c>
      <c r="B52" s="43">
        <v>26.74</v>
      </c>
      <c r="C52" s="43">
        <v>3.5</v>
      </c>
      <c r="D52" s="43"/>
    </row>
    <row r="53" spans="1:4" x14ac:dyDescent="0.2">
      <c r="A53" s="42">
        <v>46</v>
      </c>
      <c r="B53" s="43">
        <v>26.26</v>
      </c>
      <c r="C53" s="43">
        <v>3.55</v>
      </c>
      <c r="D53" s="43"/>
    </row>
    <row r="54" spans="1:4" x14ac:dyDescent="0.2">
      <c r="A54" s="42">
        <v>47</v>
      </c>
      <c r="B54" s="43">
        <v>25.78</v>
      </c>
      <c r="C54" s="43">
        <v>3.6</v>
      </c>
      <c r="D54" s="43"/>
    </row>
    <row r="55" spans="1:4" x14ac:dyDescent="0.2">
      <c r="A55" s="42">
        <v>48</v>
      </c>
      <c r="B55" s="43">
        <v>25.28</v>
      </c>
      <c r="C55" s="43">
        <v>3.65</v>
      </c>
      <c r="D55" s="43"/>
    </row>
    <row r="56" spans="1:4" x14ac:dyDescent="0.2">
      <c r="A56" s="42">
        <v>49</v>
      </c>
      <c r="B56" s="43">
        <v>24.79</v>
      </c>
      <c r="C56" s="43">
        <v>3.69</v>
      </c>
      <c r="D56" s="43"/>
    </row>
    <row r="57" spans="1:4" x14ac:dyDescent="0.2">
      <c r="A57" s="42">
        <v>50</v>
      </c>
      <c r="B57" s="43">
        <v>24.28</v>
      </c>
      <c r="C57" s="43">
        <v>3.74</v>
      </c>
      <c r="D57" s="43"/>
    </row>
    <row r="58" spans="1:4" x14ac:dyDescent="0.2">
      <c r="A58" s="42">
        <v>51</v>
      </c>
      <c r="B58" s="43">
        <v>23.77</v>
      </c>
      <c r="C58" s="43">
        <v>3.79</v>
      </c>
      <c r="D58" s="43"/>
    </row>
    <row r="59" spans="1:4" x14ac:dyDescent="0.2">
      <c r="A59" s="42">
        <v>52</v>
      </c>
      <c r="B59" s="43">
        <v>23.25</v>
      </c>
      <c r="C59" s="43">
        <v>3.84</v>
      </c>
      <c r="D59" s="43"/>
    </row>
    <row r="60" spans="1:4" x14ac:dyDescent="0.2">
      <c r="A60" s="42">
        <v>53</v>
      </c>
      <c r="B60" s="43">
        <v>22.72</v>
      </c>
      <c r="C60" s="43">
        <v>3.88</v>
      </c>
      <c r="D60" s="43"/>
    </row>
    <row r="61" spans="1:4" x14ac:dyDescent="0.2">
      <c r="A61" s="42">
        <v>54</v>
      </c>
      <c r="B61" s="43">
        <v>22.19</v>
      </c>
      <c r="C61" s="43">
        <v>3.92</v>
      </c>
      <c r="D61" s="43"/>
    </row>
    <row r="62" spans="1:4" x14ac:dyDescent="0.2">
      <c r="A62" s="42">
        <v>55</v>
      </c>
      <c r="B62" s="43">
        <v>21.66</v>
      </c>
      <c r="C62" s="43">
        <v>3.96</v>
      </c>
      <c r="D62" s="43"/>
    </row>
    <row r="63" spans="1:4" x14ac:dyDescent="0.2">
      <c r="A63" s="42">
        <v>56</v>
      </c>
      <c r="B63" s="43">
        <v>21.13</v>
      </c>
      <c r="C63" s="43">
        <v>3.99</v>
      </c>
      <c r="D63" s="43"/>
    </row>
    <row r="64" spans="1:4" x14ac:dyDescent="0.2">
      <c r="A64" s="42">
        <v>57</v>
      </c>
      <c r="B64" s="43">
        <v>20.59</v>
      </c>
      <c r="C64" s="43">
        <v>4.0199999999999996</v>
      </c>
      <c r="D64" s="43"/>
    </row>
    <row r="65" spans="1:4" x14ac:dyDescent="0.2">
      <c r="A65" s="42">
        <v>58</v>
      </c>
      <c r="B65" s="43">
        <v>20.05</v>
      </c>
      <c r="C65" s="43">
        <v>4.04</v>
      </c>
      <c r="D65" s="43"/>
    </row>
    <row r="66" spans="1:4" x14ac:dyDescent="0.2">
      <c r="A66" s="42">
        <v>59</v>
      </c>
      <c r="B66" s="43">
        <v>19.5</v>
      </c>
      <c r="C66" s="43">
        <v>4.0599999999999996</v>
      </c>
      <c r="D66" s="43"/>
    </row>
    <row r="67" spans="1:4" x14ac:dyDescent="0.2">
      <c r="A67" s="42">
        <v>60</v>
      </c>
      <c r="B67" s="43">
        <v>18.95</v>
      </c>
      <c r="C67" s="43">
        <v>4.0599999999999996</v>
      </c>
      <c r="D67" s="43"/>
    </row>
    <row r="68" spans="1:4" x14ac:dyDescent="0.2">
      <c r="A68" s="42">
        <v>61</v>
      </c>
      <c r="B68" s="43">
        <v>18.399999999999999</v>
      </c>
      <c r="C68" s="43">
        <v>4.08</v>
      </c>
      <c r="D68" s="43"/>
    </row>
    <row r="69" spans="1:4" x14ac:dyDescent="0.2">
      <c r="A69" s="42">
        <v>62</v>
      </c>
      <c r="B69" s="43">
        <v>17.84</v>
      </c>
      <c r="C69" s="43">
        <v>4.09</v>
      </c>
      <c r="D69" s="43"/>
    </row>
    <row r="70" spans="1:4" x14ac:dyDescent="0.2">
      <c r="A70" s="42">
        <v>63</v>
      </c>
      <c r="B70" s="43">
        <v>17.28</v>
      </c>
      <c r="C70" s="43">
        <v>4.09</v>
      </c>
      <c r="D70" s="43"/>
    </row>
    <row r="71" spans="1:4" x14ac:dyDescent="0.2">
      <c r="A71" s="42">
        <v>64</v>
      </c>
      <c r="B71" s="43">
        <v>16.72</v>
      </c>
      <c r="C71" s="43">
        <v>3.95</v>
      </c>
      <c r="D71" s="43"/>
    </row>
    <row r="72" spans="1:4" x14ac:dyDescent="0.2">
      <c r="A72" s="42">
        <v>65</v>
      </c>
      <c r="B72" s="43">
        <v>16.149999999999999</v>
      </c>
      <c r="C72" s="43">
        <v>3.79</v>
      </c>
      <c r="D72" s="43"/>
    </row>
    <row r="73" spans="1:4" x14ac:dyDescent="0.2">
      <c r="A73" s="42">
        <v>66</v>
      </c>
      <c r="B73" s="43">
        <v>15.59</v>
      </c>
      <c r="C73" s="43">
        <v>3.79</v>
      </c>
      <c r="D73" s="43"/>
    </row>
    <row r="74" spans="1:4" x14ac:dyDescent="0.2">
      <c r="A74" s="42">
        <v>67</v>
      </c>
      <c r="B74" s="43">
        <v>15.02</v>
      </c>
      <c r="C74" s="43">
        <v>3.78</v>
      </c>
      <c r="D74" s="43"/>
    </row>
    <row r="75" spans="1:4" x14ac:dyDescent="0.2">
      <c r="A75" s="42">
        <v>68</v>
      </c>
      <c r="B75" s="43">
        <v>14.44</v>
      </c>
      <c r="C75" s="43">
        <v>3.76</v>
      </c>
      <c r="D75" s="43"/>
    </row>
    <row r="76" spans="1:4" x14ac:dyDescent="0.2">
      <c r="A76" s="42">
        <v>69</v>
      </c>
      <c r="B76" s="43">
        <v>13.86</v>
      </c>
      <c r="C76" s="43">
        <v>3.68</v>
      </c>
      <c r="D76" s="43"/>
    </row>
    <row r="77" spans="1:4" x14ac:dyDescent="0.2">
      <c r="A77" s="42">
        <v>70</v>
      </c>
      <c r="B77" s="43">
        <v>13.28</v>
      </c>
      <c r="C77" s="43">
        <v>3.58</v>
      </c>
      <c r="D77" s="43"/>
    </row>
    <row r="78" spans="1:4" x14ac:dyDescent="0.2">
      <c r="A78" s="42">
        <v>71</v>
      </c>
      <c r="B78" s="43">
        <v>12.7</v>
      </c>
      <c r="C78" s="43">
        <v>3.56</v>
      </c>
      <c r="D78" s="43"/>
    </row>
    <row r="79" spans="1:4" x14ac:dyDescent="0.2">
      <c r="A79" s="42">
        <v>72</v>
      </c>
      <c r="B79" s="43">
        <v>12.13</v>
      </c>
      <c r="C79" s="43">
        <v>3.53</v>
      </c>
      <c r="D79" s="43"/>
    </row>
    <row r="80" spans="1:4" x14ac:dyDescent="0.2">
      <c r="A80" s="42">
        <v>73</v>
      </c>
      <c r="B80" s="43">
        <v>11.55</v>
      </c>
      <c r="C80" s="43">
        <v>3.49</v>
      </c>
      <c r="D80" s="43">
        <v>2.0499999999999998</v>
      </c>
    </row>
    <row r="81" spans="1:4" x14ac:dyDescent="0.2">
      <c r="A81" s="42">
        <v>74</v>
      </c>
      <c r="B81" s="43">
        <v>10.99</v>
      </c>
      <c r="C81" s="43">
        <v>3.29</v>
      </c>
      <c r="D81" s="43">
        <v>1.87</v>
      </c>
    </row>
    <row r="82" spans="1:4" x14ac:dyDescent="0.2">
      <c r="A82" s="42">
        <v>75</v>
      </c>
      <c r="B82" s="43">
        <v>10.44</v>
      </c>
      <c r="C82" s="43">
        <v>3.09</v>
      </c>
      <c r="D82" s="43">
        <v>1.7</v>
      </c>
    </row>
    <row r="83" spans="1:4" x14ac:dyDescent="0.2">
      <c r="A83" s="42">
        <v>76</v>
      </c>
      <c r="B83" s="43">
        <v>9.91</v>
      </c>
      <c r="C83" s="43">
        <v>3.03</v>
      </c>
      <c r="D83" s="43">
        <v>1.56</v>
      </c>
    </row>
    <row r="84" spans="1:4" x14ac:dyDescent="0.2">
      <c r="A84" s="42">
        <v>77</v>
      </c>
      <c r="B84" s="43">
        <v>9.39</v>
      </c>
      <c r="C84" s="43">
        <v>2.96</v>
      </c>
      <c r="D84" s="43">
        <v>1.42</v>
      </c>
    </row>
    <row r="85" spans="1:4" x14ac:dyDescent="0.2">
      <c r="A85" s="42">
        <v>78</v>
      </c>
      <c r="B85" s="43">
        <v>8.8800000000000008</v>
      </c>
      <c r="C85" s="43">
        <v>2.88</v>
      </c>
      <c r="D85" s="43">
        <v>1.3</v>
      </c>
    </row>
    <row r="86" spans="1:4" x14ac:dyDescent="0.2">
      <c r="A86" s="42">
        <v>79</v>
      </c>
      <c r="B86" s="43">
        <v>8.3800000000000008</v>
      </c>
      <c r="C86" s="43">
        <v>2.6</v>
      </c>
      <c r="D86" s="43">
        <v>1.1599999999999999</v>
      </c>
    </row>
    <row r="87" spans="1:4" x14ac:dyDescent="0.2">
      <c r="A87" s="42">
        <v>80</v>
      </c>
      <c r="B87" s="43">
        <v>7.88</v>
      </c>
      <c r="C87" s="43">
        <v>2.33</v>
      </c>
      <c r="D87" s="43">
        <v>1.02</v>
      </c>
    </row>
    <row r="88" spans="1:4" x14ac:dyDescent="0.2">
      <c r="A88" s="42">
        <v>81</v>
      </c>
      <c r="B88" s="43">
        <v>7.39</v>
      </c>
      <c r="C88" s="43">
        <v>2.2599999999999998</v>
      </c>
      <c r="D88" s="43">
        <v>0.92</v>
      </c>
    </row>
    <row r="89" spans="1:4" x14ac:dyDescent="0.2">
      <c r="A89" s="42">
        <v>82</v>
      </c>
      <c r="B89" s="43">
        <v>6.9</v>
      </c>
      <c r="C89" s="43">
        <v>2.19</v>
      </c>
      <c r="D89" s="43">
        <v>0.82</v>
      </c>
    </row>
    <row r="90" spans="1:4" x14ac:dyDescent="0.2">
      <c r="A90" s="42">
        <v>83</v>
      </c>
      <c r="B90" s="43">
        <v>6.41</v>
      </c>
      <c r="C90" s="43">
        <v>2.11</v>
      </c>
      <c r="D90" s="43">
        <v>0.72</v>
      </c>
    </row>
    <row r="91" spans="1:4" x14ac:dyDescent="0.2">
      <c r="A91" s="42">
        <v>84</v>
      </c>
      <c r="B91" s="43">
        <v>5.95</v>
      </c>
      <c r="C91" s="43">
        <v>1.83</v>
      </c>
      <c r="D91" s="43">
        <v>0.62</v>
      </c>
    </row>
    <row r="92" spans="1:4" x14ac:dyDescent="0.2">
      <c r="A92" s="42">
        <v>85</v>
      </c>
      <c r="B92" s="43">
        <v>5.5</v>
      </c>
      <c r="C92" s="43">
        <v>1.55</v>
      </c>
      <c r="D92" s="43">
        <v>0.53</v>
      </c>
    </row>
    <row r="93" spans="1:4" x14ac:dyDescent="0.2">
      <c r="A93" s="42">
        <v>86</v>
      </c>
      <c r="B93" s="43">
        <v>5.07</v>
      </c>
      <c r="C93" s="43">
        <v>1.47</v>
      </c>
      <c r="D93" s="43">
        <v>0.46</v>
      </c>
    </row>
    <row r="94" spans="1:4" x14ac:dyDescent="0.2">
      <c r="A94" s="42">
        <v>87</v>
      </c>
      <c r="B94" s="43">
        <v>4.67</v>
      </c>
      <c r="C94" s="43">
        <v>1.39</v>
      </c>
      <c r="D94" s="43">
        <v>0.4</v>
      </c>
    </row>
    <row r="95" spans="1:4" x14ac:dyDescent="0.2">
      <c r="A95" s="42">
        <v>88</v>
      </c>
      <c r="B95" s="43">
        <v>4.3</v>
      </c>
      <c r="C95" s="43">
        <v>1.31</v>
      </c>
      <c r="D95" s="43">
        <v>0.35</v>
      </c>
    </row>
    <row r="96" spans="1:4" x14ac:dyDescent="0.2">
      <c r="A96" s="42">
        <v>89</v>
      </c>
      <c r="B96" s="43">
        <v>3.94</v>
      </c>
      <c r="C96" s="43">
        <v>1.04</v>
      </c>
      <c r="D96" s="43">
        <v>0.28999999999999998</v>
      </c>
    </row>
    <row r="97" spans="1:4" x14ac:dyDescent="0.2">
      <c r="A97" s="42">
        <v>90</v>
      </c>
      <c r="B97" s="43">
        <v>3.6</v>
      </c>
      <c r="C97" s="43">
        <v>0.79</v>
      </c>
      <c r="D97" s="43">
        <v>0.23</v>
      </c>
    </row>
    <row r="98" spans="1:4" x14ac:dyDescent="0.2">
      <c r="A98" s="42">
        <v>91</v>
      </c>
      <c r="B98" s="43">
        <v>3.28</v>
      </c>
      <c r="C98" s="43">
        <v>0.74</v>
      </c>
      <c r="D98" s="43">
        <v>0.2</v>
      </c>
    </row>
    <row r="99" spans="1:4" x14ac:dyDescent="0.2">
      <c r="A99" s="42">
        <v>92</v>
      </c>
      <c r="B99" s="43">
        <v>2.99</v>
      </c>
      <c r="C99" s="43">
        <v>0.69</v>
      </c>
      <c r="D99" s="43">
        <v>0.17</v>
      </c>
    </row>
    <row r="100" spans="1:4" x14ac:dyDescent="0.2">
      <c r="A100" s="42">
        <v>93</v>
      </c>
      <c r="B100" s="43">
        <v>2.72</v>
      </c>
      <c r="C100" s="43">
        <v>0.64</v>
      </c>
      <c r="D100" s="43">
        <v>0.14000000000000001</v>
      </c>
    </row>
    <row r="101" spans="1:4" x14ac:dyDescent="0.2">
      <c r="A101" s="42">
        <v>94</v>
      </c>
      <c r="B101" s="43">
        <v>2.4700000000000002</v>
      </c>
      <c r="C101" s="43">
        <v>0.59</v>
      </c>
      <c r="D101" s="43">
        <v>0.12</v>
      </c>
    </row>
    <row r="102" spans="1:4" x14ac:dyDescent="0.2">
      <c r="A102" s="42">
        <v>95</v>
      </c>
      <c r="B102" s="43">
        <v>2.25</v>
      </c>
      <c r="C102" s="43">
        <v>0.54</v>
      </c>
      <c r="D102" s="43">
        <v>0.1</v>
      </c>
    </row>
  </sheetData>
  <sheetProtection algorithmName="SHA-512" hashValue="1aN78s7hdZbp1Em9hLFxoIkkVzv9VtO3EMbn7VAfEVILHZCpmJGTWtr1ErFhCjP8yN2fqRiHZBfqOFKlHmkSVw==" saltValue="VUcNYPtlKsthcsJuoxL1Jg==" spinCount="100000" sheet="1" objects="1" scenarios="1"/>
  <conditionalFormatting sqref="A6:A21">
    <cfRule type="expression" dxfId="753" priority="11" stopIfTrue="1">
      <formula>MOD(ROW(),2)=0</formula>
    </cfRule>
    <cfRule type="expression" dxfId="752" priority="12" stopIfTrue="1">
      <formula>MOD(ROW(),2)&lt;&gt;0</formula>
    </cfRule>
  </conditionalFormatting>
  <conditionalFormatting sqref="B6:D18 B20:D21 C19:D19">
    <cfRule type="expression" dxfId="751" priority="13" stopIfTrue="1">
      <formula>MOD(ROW(),2)=0</formula>
    </cfRule>
    <cfRule type="expression" dxfId="750" priority="14" stopIfTrue="1">
      <formula>MOD(ROW(),2)&lt;&gt;0</formula>
    </cfRule>
  </conditionalFormatting>
  <conditionalFormatting sqref="A26:A102">
    <cfRule type="expression" dxfId="749" priority="15" stopIfTrue="1">
      <formula>MOD(ROW(),2)=0</formula>
    </cfRule>
    <cfRule type="expression" dxfId="748" priority="16" stopIfTrue="1">
      <formula>MOD(ROW(),2)&lt;&gt;0</formula>
    </cfRule>
  </conditionalFormatting>
  <conditionalFormatting sqref="B26:D102">
    <cfRule type="expression" dxfId="747" priority="17" stopIfTrue="1">
      <formula>MOD(ROW(),2)=0</formula>
    </cfRule>
    <cfRule type="expression" dxfId="746" priority="18" stopIfTrue="1">
      <formula>MOD(ROW(),2)&lt;&gt;0</formula>
    </cfRule>
  </conditionalFormatting>
  <conditionalFormatting sqref="B19">
    <cfRule type="expression" dxfId="745" priority="1" stopIfTrue="1">
      <formula>MOD(ROW(),2)=0</formula>
    </cfRule>
    <cfRule type="expression" dxfId="744" priority="2" stopIfTrue="1">
      <formula>MOD(ROW(),2)&lt;&gt;0</formula>
    </cfRule>
  </conditionalFormatting>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B4585-0E82-4576-9619-1797461B6D6A}">
  <sheetPr codeName="Sheet42"/>
  <dimension ref="A1:D102"/>
  <sheetViews>
    <sheetView showGridLines="0" workbookViewId="0">
      <selection activeCell="A6" sqref="A6"/>
    </sheetView>
  </sheetViews>
  <sheetFormatPr defaultRowHeight="12.75" x14ac:dyDescent="0.2"/>
  <cols>
    <col min="1" max="1" width="31.85546875" customWidth="1"/>
    <col min="2" max="4" width="22.85546875" customWidth="1"/>
  </cols>
  <sheetData>
    <row r="1" spans="1:4" s="1" customFormat="1" ht="20.25" x14ac:dyDescent="0.3">
      <c r="A1" s="2" t="s">
        <v>0</v>
      </c>
    </row>
    <row r="2" spans="1:4" s="1" customFormat="1" ht="15.75" x14ac:dyDescent="0.25">
      <c r="A2" s="30" t="s">
        <v>1</v>
      </c>
      <c r="B2" s="3" t="str">
        <f>wb_title</f>
        <v>Police_NI - Consolidated Factor Spreadsheet</v>
      </c>
    </row>
    <row r="3" spans="1:4" s="1" customFormat="1" ht="15.75" x14ac:dyDescent="0.25">
      <c r="A3" s="30" t="s">
        <v>2</v>
      </c>
      <c r="B3" s="3" t="str">
        <f>TABLE_FACTOR_TYPE_1 &amp; " - x-" &amp; TABLE_SERIES_NUMBER_1</f>
        <v>PenCE - x-312</v>
      </c>
    </row>
    <row r="6" spans="1:4" x14ac:dyDescent="0.2">
      <c r="A6" s="40" t="s">
        <v>470</v>
      </c>
      <c r="B6" s="47" t="s">
        <v>471</v>
      </c>
      <c r="C6" s="47"/>
      <c r="D6" s="47"/>
    </row>
    <row r="7" spans="1:4" x14ac:dyDescent="0.2">
      <c r="A7" s="40" t="s">
        <v>472</v>
      </c>
      <c r="B7" s="47" t="s">
        <v>31</v>
      </c>
      <c r="C7" s="47"/>
      <c r="D7" s="47"/>
    </row>
    <row r="8" spans="1:4" x14ac:dyDescent="0.2">
      <c r="A8" s="40" t="s">
        <v>144</v>
      </c>
      <c r="B8" s="47">
        <v>2015</v>
      </c>
      <c r="C8" s="47"/>
      <c r="D8" s="47"/>
    </row>
    <row r="9" spans="1:4" x14ac:dyDescent="0.2">
      <c r="A9" s="40" t="s">
        <v>145</v>
      </c>
      <c r="B9" s="47" t="s">
        <v>237</v>
      </c>
      <c r="C9" s="47"/>
      <c r="D9" s="47"/>
    </row>
    <row r="10" spans="1:4" ht="25.5" x14ac:dyDescent="0.2">
      <c r="A10" s="40" t="s">
        <v>6</v>
      </c>
      <c r="B10" s="47" t="s">
        <v>252</v>
      </c>
      <c r="C10" s="47"/>
      <c r="D10" s="47"/>
    </row>
    <row r="11" spans="1:4" x14ac:dyDescent="0.2">
      <c r="A11" s="40" t="s">
        <v>146</v>
      </c>
      <c r="B11" s="47" t="s">
        <v>169</v>
      </c>
      <c r="C11" s="47"/>
      <c r="D11" s="47"/>
    </row>
    <row r="12" spans="1:4" x14ac:dyDescent="0.2">
      <c r="A12" s="40" t="s">
        <v>147</v>
      </c>
      <c r="B12" s="47" t="s">
        <v>160</v>
      </c>
      <c r="C12" s="47"/>
      <c r="D12" s="47"/>
    </row>
    <row r="13" spans="1:4" x14ac:dyDescent="0.2">
      <c r="A13" s="40" t="s">
        <v>473</v>
      </c>
      <c r="B13" s="47">
        <v>0</v>
      </c>
      <c r="C13" s="47"/>
      <c r="D13" s="47"/>
    </row>
    <row r="14" spans="1:4" x14ac:dyDescent="0.2">
      <c r="A14" s="40" t="s">
        <v>149</v>
      </c>
      <c r="B14" s="47">
        <v>312</v>
      </c>
      <c r="C14" s="47"/>
      <c r="D14" s="47"/>
    </row>
    <row r="15" spans="1:4" x14ac:dyDescent="0.2">
      <c r="A15" s="40" t="s">
        <v>474</v>
      </c>
      <c r="B15" s="47">
        <v>312</v>
      </c>
      <c r="C15" s="47"/>
      <c r="D15" s="47"/>
    </row>
    <row r="16" spans="1:4" x14ac:dyDescent="0.2">
      <c r="A16" s="40" t="s">
        <v>151</v>
      </c>
      <c r="B16" s="47" t="s">
        <v>264</v>
      </c>
      <c r="C16" s="47"/>
      <c r="D16" s="47"/>
    </row>
    <row r="17" spans="1:4" x14ac:dyDescent="0.2">
      <c r="A17" s="41" t="s">
        <v>475</v>
      </c>
      <c r="B17" s="47"/>
      <c r="C17" s="47"/>
      <c r="D17" s="47"/>
    </row>
    <row r="18" spans="1:4" x14ac:dyDescent="0.2">
      <c r="A18" s="40" t="s">
        <v>153</v>
      </c>
      <c r="B18" s="49">
        <v>46163</v>
      </c>
      <c r="C18" s="48"/>
      <c r="D18" s="48"/>
    </row>
    <row r="19" spans="1:4" x14ac:dyDescent="0.2">
      <c r="A19" s="40" t="s">
        <v>154</v>
      </c>
      <c r="B19" s="49">
        <v>46161</v>
      </c>
      <c r="C19" s="49"/>
      <c r="D19" s="49"/>
    </row>
    <row r="20" spans="1:4" x14ac:dyDescent="0.2">
      <c r="A20" s="40" t="s">
        <v>155</v>
      </c>
      <c r="B20" s="47" t="s">
        <v>163</v>
      </c>
      <c r="C20" s="47"/>
      <c r="D20" s="47"/>
    </row>
    <row r="21" spans="1:4" x14ac:dyDescent="0.2">
      <c r="A21" s="40" t="s">
        <v>476</v>
      </c>
      <c r="B21" s="47" t="s">
        <v>80</v>
      </c>
      <c r="C21" s="47"/>
      <c r="D21" s="47"/>
    </row>
    <row r="23" spans="1:4" x14ac:dyDescent="0.2">
      <c r="A23" s="23" t="str">
        <f>HYPERLINK("#'Factor List'!A1", "Back to Factor List")</f>
        <v>Back to Factor List</v>
      </c>
      <c r="B23" s="23" t="str">
        <f>HYPERLINK("#'Assumptions'!A1", "Assumptions")</f>
        <v>Assumptions</v>
      </c>
    </row>
    <row r="26" spans="1:4" s="63" customFormat="1" ht="25.5" x14ac:dyDescent="0.2">
      <c r="A26" s="62" t="s">
        <v>477</v>
      </c>
      <c r="B26" s="62" t="s">
        <v>478</v>
      </c>
      <c r="C26" s="62" t="s">
        <v>479</v>
      </c>
      <c r="D26" s="62" t="s">
        <v>493</v>
      </c>
    </row>
    <row r="27" spans="1:4" x14ac:dyDescent="0.2">
      <c r="A27" s="42">
        <v>20</v>
      </c>
      <c r="B27" s="43">
        <v>36.299999999999997</v>
      </c>
      <c r="C27" s="43">
        <v>2.2599999999999998</v>
      </c>
      <c r="D27" s="43"/>
    </row>
    <row r="28" spans="1:4" x14ac:dyDescent="0.2">
      <c r="A28" s="42">
        <v>21</v>
      </c>
      <c r="B28" s="43">
        <v>36</v>
      </c>
      <c r="C28" s="43">
        <v>2.31</v>
      </c>
      <c r="D28" s="43"/>
    </row>
    <row r="29" spans="1:4" x14ac:dyDescent="0.2">
      <c r="A29" s="42">
        <v>22</v>
      </c>
      <c r="B29" s="43">
        <v>35.69</v>
      </c>
      <c r="C29" s="43">
        <v>2.35</v>
      </c>
      <c r="D29" s="43"/>
    </row>
    <row r="30" spans="1:4" x14ac:dyDescent="0.2">
      <c r="A30" s="42">
        <v>23</v>
      </c>
      <c r="B30" s="43">
        <v>35.380000000000003</v>
      </c>
      <c r="C30" s="43">
        <v>2.39</v>
      </c>
      <c r="D30" s="43"/>
    </row>
    <row r="31" spans="1:4" x14ac:dyDescent="0.2">
      <c r="A31" s="42">
        <v>24</v>
      </c>
      <c r="B31" s="43">
        <v>35.07</v>
      </c>
      <c r="C31" s="43">
        <v>2.44</v>
      </c>
      <c r="D31" s="43"/>
    </row>
    <row r="32" spans="1:4" x14ac:dyDescent="0.2">
      <c r="A32" s="42">
        <v>25</v>
      </c>
      <c r="B32" s="43">
        <v>34.74</v>
      </c>
      <c r="C32" s="43">
        <v>2.48</v>
      </c>
      <c r="D32" s="43"/>
    </row>
    <row r="33" spans="1:4" x14ac:dyDescent="0.2">
      <c r="A33" s="42">
        <v>26</v>
      </c>
      <c r="B33" s="43">
        <v>34.409999999999997</v>
      </c>
      <c r="C33" s="43">
        <v>2.5299999999999998</v>
      </c>
      <c r="D33" s="43"/>
    </row>
    <row r="34" spans="1:4" x14ac:dyDescent="0.2">
      <c r="A34" s="42">
        <v>27</v>
      </c>
      <c r="B34" s="43">
        <v>34.08</v>
      </c>
      <c r="C34" s="43">
        <v>2.57</v>
      </c>
      <c r="D34" s="43"/>
    </row>
    <row r="35" spans="1:4" x14ac:dyDescent="0.2">
      <c r="A35" s="42">
        <v>28</v>
      </c>
      <c r="B35" s="43">
        <v>33.729999999999997</v>
      </c>
      <c r="C35" s="43">
        <v>2.62</v>
      </c>
      <c r="D35" s="43"/>
    </row>
    <row r="36" spans="1:4" x14ac:dyDescent="0.2">
      <c r="A36" s="42">
        <v>29</v>
      </c>
      <c r="B36" s="43">
        <v>33.380000000000003</v>
      </c>
      <c r="C36" s="43">
        <v>2.66</v>
      </c>
      <c r="D36" s="43"/>
    </row>
    <row r="37" spans="1:4" x14ac:dyDescent="0.2">
      <c r="A37" s="42">
        <v>30</v>
      </c>
      <c r="B37" s="43">
        <v>33.020000000000003</v>
      </c>
      <c r="C37" s="43">
        <v>2.71</v>
      </c>
      <c r="D37" s="43"/>
    </row>
    <row r="38" spans="1:4" x14ac:dyDescent="0.2">
      <c r="A38" s="42">
        <v>31</v>
      </c>
      <c r="B38" s="43">
        <v>32.659999999999997</v>
      </c>
      <c r="C38" s="43">
        <v>2.76</v>
      </c>
      <c r="D38" s="43"/>
    </row>
    <row r="39" spans="1:4" x14ac:dyDescent="0.2">
      <c r="A39" s="42">
        <v>32</v>
      </c>
      <c r="B39" s="43">
        <v>32.28</v>
      </c>
      <c r="C39" s="43">
        <v>2.81</v>
      </c>
      <c r="D39" s="43"/>
    </row>
    <row r="40" spans="1:4" x14ac:dyDescent="0.2">
      <c r="A40" s="42">
        <v>33</v>
      </c>
      <c r="B40" s="43">
        <v>31.9</v>
      </c>
      <c r="C40" s="43">
        <v>2.86</v>
      </c>
      <c r="D40" s="43"/>
    </row>
    <row r="41" spans="1:4" x14ac:dyDescent="0.2">
      <c r="A41" s="42">
        <v>34</v>
      </c>
      <c r="B41" s="43">
        <v>31.52</v>
      </c>
      <c r="C41" s="43">
        <v>2.91</v>
      </c>
      <c r="D41" s="43"/>
    </row>
    <row r="42" spans="1:4" x14ac:dyDescent="0.2">
      <c r="A42" s="42">
        <v>35</v>
      </c>
      <c r="B42" s="43">
        <v>31.12</v>
      </c>
      <c r="C42" s="43">
        <v>2.97</v>
      </c>
      <c r="D42" s="43"/>
    </row>
    <row r="43" spans="1:4" x14ac:dyDescent="0.2">
      <c r="A43" s="42">
        <v>36</v>
      </c>
      <c r="B43" s="43">
        <v>30.72</v>
      </c>
      <c r="C43" s="43">
        <v>3.02</v>
      </c>
      <c r="D43" s="43"/>
    </row>
    <row r="44" spans="1:4" x14ac:dyDescent="0.2">
      <c r="A44" s="42">
        <v>37</v>
      </c>
      <c r="B44" s="43">
        <v>30.3</v>
      </c>
      <c r="C44" s="43">
        <v>3.07</v>
      </c>
      <c r="D44" s="43"/>
    </row>
    <row r="45" spans="1:4" x14ac:dyDescent="0.2">
      <c r="A45" s="42">
        <v>38</v>
      </c>
      <c r="B45" s="43">
        <v>29.88</v>
      </c>
      <c r="C45" s="43">
        <v>3.12</v>
      </c>
      <c r="D45" s="43"/>
    </row>
    <row r="46" spans="1:4" x14ac:dyDescent="0.2">
      <c r="A46" s="42">
        <v>39</v>
      </c>
      <c r="B46" s="43">
        <v>29.46</v>
      </c>
      <c r="C46" s="43">
        <v>3.18</v>
      </c>
      <c r="D46" s="43"/>
    </row>
    <row r="47" spans="1:4" x14ac:dyDescent="0.2">
      <c r="A47" s="42">
        <v>40</v>
      </c>
      <c r="B47" s="43">
        <v>29.02</v>
      </c>
      <c r="C47" s="43">
        <v>3.23</v>
      </c>
      <c r="D47" s="43"/>
    </row>
    <row r="48" spans="1:4" x14ac:dyDescent="0.2">
      <c r="A48" s="42">
        <v>41</v>
      </c>
      <c r="B48" s="43">
        <v>28.58</v>
      </c>
      <c r="C48" s="43">
        <v>3.28</v>
      </c>
      <c r="D48" s="43"/>
    </row>
    <row r="49" spans="1:4" x14ac:dyDescent="0.2">
      <c r="A49" s="42">
        <v>42</v>
      </c>
      <c r="B49" s="43">
        <v>28.13</v>
      </c>
      <c r="C49" s="43">
        <v>3.34</v>
      </c>
      <c r="D49" s="43"/>
    </row>
    <row r="50" spans="1:4" x14ac:dyDescent="0.2">
      <c r="A50" s="42">
        <v>43</v>
      </c>
      <c r="B50" s="43">
        <v>27.67</v>
      </c>
      <c r="C50" s="43">
        <v>3.39</v>
      </c>
      <c r="D50" s="43"/>
    </row>
    <row r="51" spans="1:4" x14ac:dyDescent="0.2">
      <c r="A51" s="42">
        <v>44</v>
      </c>
      <c r="B51" s="43">
        <v>27.21</v>
      </c>
      <c r="C51" s="43">
        <v>3.44</v>
      </c>
      <c r="D51" s="43"/>
    </row>
    <row r="52" spans="1:4" x14ac:dyDescent="0.2">
      <c r="A52" s="42">
        <v>45</v>
      </c>
      <c r="B52" s="43">
        <v>26.74</v>
      </c>
      <c r="C52" s="43">
        <v>3.5</v>
      </c>
      <c r="D52" s="43"/>
    </row>
    <row r="53" spans="1:4" x14ac:dyDescent="0.2">
      <c r="A53" s="42">
        <v>46</v>
      </c>
      <c r="B53" s="43">
        <v>26.26</v>
      </c>
      <c r="C53" s="43">
        <v>3.55</v>
      </c>
      <c r="D53" s="43"/>
    </row>
    <row r="54" spans="1:4" x14ac:dyDescent="0.2">
      <c r="A54" s="42">
        <v>47</v>
      </c>
      <c r="B54" s="43">
        <v>25.78</v>
      </c>
      <c r="C54" s="43">
        <v>3.6</v>
      </c>
      <c r="D54" s="43"/>
    </row>
    <row r="55" spans="1:4" x14ac:dyDescent="0.2">
      <c r="A55" s="42">
        <v>48</v>
      </c>
      <c r="B55" s="43">
        <v>25.28</v>
      </c>
      <c r="C55" s="43">
        <v>3.65</v>
      </c>
      <c r="D55" s="43"/>
    </row>
    <row r="56" spans="1:4" x14ac:dyDescent="0.2">
      <c r="A56" s="42">
        <v>49</v>
      </c>
      <c r="B56" s="43">
        <v>24.79</v>
      </c>
      <c r="C56" s="43">
        <v>3.69</v>
      </c>
      <c r="D56" s="43"/>
    </row>
    <row r="57" spans="1:4" x14ac:dyDescent="0.2">
      <c r="A57" s="42">
        <v>50</v>
      </c>
      <c r="B57" s="43">
        <v>24.28</v>
      </c>
      <c r="C57" s="43">
        <v>3.74</v>
      </c>
      <c r="D57" s="43"/>
    </row>
    <row r="58" spans="1:4" x14ac:dyDescent="0.2">
      <c r="A58" s="42">
        <v>51</v>
      </c>
      <c r="B58" s="43">
        <v>23.77</v>
      </c>
      <c r="C58" s="43">
        <v>3.79</v>
      </c>
      <c r="D58" s="43"/>
    </row>
    <row r="59" spans="1:4" x14ac:dyDescent="0.2">
      <c r="A59" s="42">
        <v>52</v>
      </c>
      <c r="B59" s="43">
        <v>23.25</v>
      </c>
      <c r="C59" s="43">
        <v>3.84</v>
      </c>
      <c r="D59" s="43"/>
    </row>
    <row r="60" spans="1:4" x14ac:dyDescent="0.2">
      <c r="A60" s="42">
        <v>53</v>
      </c>
      <c r="B60" s="43">
        <v>22.72</v>
      </c>
      <c r="C60" s="43">
        <v>3.88</v>
      </c>
      <c r="D60" s="43"/>
    </row>
    <row r="61" spans="1:4" x14ac:dyDescent="0.2">
      <c r="A61" s="42">
        <v>54</v>
      </c>
      <c r="B61" s="43">
        <v>22.19</v>
      </c>
      <c r="C61" s="43">
        <v>3.92</v>
      </c>
      <c r="D61" s="43"/>
    </row>
    <row r="62" spans="1:4" x14ac:dyDescent="0.2">
      <c r="A62" s="42">
        <v>55</v>
      </c>
      <c r="B62" s="43">
        <v>21.66</v>
      </c>
      <c r="C62" s="43">
        <v>3.96</v>
      </c>
      <c r="D62" s="43"/>
    </row>
    <row r="63" spans="1:4" x14ac:dyDescent="0.2">
      <c r="A63" s="42">
        <v>56</v>
      </c>
      <c r="B63" s="43">
        <v>21.13</v>
      </c>
      <c r="C63" s="43">
        <v>3.99</v>
      </c>
      <c r="D63" s="43"/>
    </row>
    <row r="64" spans="1:4" x14ac:dyDescent="0.2">
      <c r="A64" s="42">
        <v>57</v>
      </c>
      <c r="B64" s="43">
        <v>20.59</v>
      </c>
      <c r="C64" s="43">
        <v>4.0199999999999996</v>
      </c>
      <c r="D64" s="43"/>
    </row>
    <row r="65" spans="1:4" x14ac:dyDescent="0.2">
      <c r="A65" s="42">
        <v>58</v>
      </c>
      <c r="B65" s="43">
        <v>20.05</v>
      </c>
      <c r="C65" s="43">
        <v>4.04</v>
      </c>
      <c r="D65" s="43"/>
    </row>
    <row r="66" spans="1:4" x14ac:dyDescent="0.2">
      <c r="A66" s="42">
        <v>59</v>
      </c>
      <c r="B66" s="43">
        <v>19.5</v>
      </c>
      <c r="C66" s="43">
        <v>4.0599999999999996</v>
      </c>
      <c r="D66" s="43"/>
    </row>
    <row r="67" spans="1:4" x14ac:dyDescent="0.2">
      <c r="A67" s="42">
        <v>60</v>
      </c>
      <c r="B67" s="43">
        <v>18.95</v>
      </c>
      <c r="C67" s="43">
        <v>4.0599999999999996</v>
      </c>
      <c r="D67" s="43"/>
    </row>
    <row r="68" spans="1:4" x14ac:dyDescent="0.2">
      <c r="A68" s="42">
        <v>61</v>
      </c>
      <c r="B68" s="43">
        <v>18.399999999999999</v>
      </c>
      <c r="C68" s="43">
        <v>4.08</v>
      </c>
      <c r="D68" s="43"/>
    </row>
    <row r="69" spans="1:4" x14ac:dyDescent="0.2">
      <c r="A69" s="42">
        <v>62</v>
      </c>
      <c r="B69" s="43">
        <v>17.84</v>
      </c>
      <c r="C69" s="43">
        <v>4.09</v>
      </c>
      <c r="D69" s="43"/>
    </row>
    <row r="70" spans="1:4" x14ac:dyDescent="0.2">
      <c r="A70" s="42">
        <v>63</v>
      </c>
      <c r="B70" s="43">
        <v>17.28</v>
      </c>
      <c r="C70" s="43">
        <v>4.09</v>
      </c>
      <c r="D70" s="43"/>
    </row>
    <row r="71" spans="1:4" x14ac:dyDescent="0.2">
      <c r="A71" s="42">
        <v>64</v>
      </c>
      <c r="B71" s="43">
        <v>16.72</v>
      </c>
      <c r="C71" s="43">
        <v>3.95</v>
      </c>
      <c r="D71" s="43"/>
    </row>
    <row r="72" spans="1:4" x14ac:dyDescent="0.2">
      <c r="A72" s="42">
        <v>65</v>
      </c>
      <c r="B72" s="43">
        <v>16.149999999999999</v>
      </c>
      <c r="C72" s="43">
        <v>3.79</v>
      </c>
      <c r="D72" s="43"/>
    </row>
    <row r="73" spans="1:4" x14ac:dyDescent="0.2">
      <c r="A73" s="42">
        <v>66</v>
      </c>
      <c r="B73" s="43">
        <v>15.59</v>
      </c>
      <c r="C73" s="43">
        <v>3.79</v>
      </c>
      <c r="D73" s="43"/>
    </row>
    <row r="74" spans="1:4" x14ac:dyDescent="0.2">
      <c r="A74" s="42">
        <v>67</v>
      </c>
      <c r="B74" s="43">
        <v>15.02</v>
      </c>
      <c r="C74" s="43">
        <v>3.78</v>
      </c>
      <c r="D74" s="43"/>
    </row>
    <row r="75" spans="1:4" x14ac:dyDescent="0.2">
      <c r="A75" s="42">
        <v>68</v>
      </c>
      <c r="B75" s="43">
        <v>14.44</v>
      </c>
      <c r="C75" s="43">
        <v>3.76</v>
      </c>
      <c r="D75" s="43"/>
    </row>
    <row r="76" spans="1:4" x14ac:dyDescent="0.2">
      <c r="A76" s="42">
        <v>69</v>
      </c>
      <c r="B76" s="43">
        <v>13.86</v>
      </c>
      <c r="C76" s="43">
        <v>3.68</v>
      </c>
      <c r="D76" s="43"/>
    </row>
    <row r="77" spans="1:4" x14ac:dyDescent="0.2">
      <c r="A77" s="42">
        <v>70</v>
      </c>
      <c r="B77" s="43">
        <v>13.28</v>
      </c>
      <c r="C77" s="43">
        <v>3.58</v>
      </c>
      <c r="D77" s="43"/>
    </row>
    <row r="78" spans="1:4" x14ac:dyDescent="0.2">
      <c r="A78" s="42">
        <v>71</v>
      </c>
      <c r="B78" s="43">
        <v>12.7</v>
      </c>
      <c r="C78" s="43">
        <v>3.56</v>
      </c>
      <c r="D78" s="43"/>
    </row>
    <row r="79" spans="1:4" x14ac:dyDescent="0.2">
      <c r="A79" s="42">
        <v>72</v>
      </c>
      <c r="B79" s="43">
        <v>12.13</v>
      </c>
      <c r="C79" s="43">
        <v>3.53</v>
      </c>
      <c r="D79" s="43"/>
    </row>
    <row r="80" spans="1:4" x14ac:dyDescent="0.2">
      <c r="A80" s="42">
        <v>73</v>
      </c>
      <c r="B80" s="43">
        <v>11.55</v>
      </c>
      <c r="C80" s="43">
        <v>3.49</v>
      </c>
      <c r="D80" s="43">
        <v>1.6</v>
      </c>
    </row>
    <row r="81" spans="1:4" x14ac:dyDescent="0.2">
      <c r="A81" s="42">
        <v>74</v>
      </c>
      <c r="B81" s="43">
        <v>10.99</v>
      </c>
      <c r="C81" s="43">
        <v>3.29</v>
      </c>
      <c r="D81" s="43">
        <v>1.47</v>
      </c>
    </row>
    <row r="82" spans="1:4" x14ac:dyDescent="0.2">
      <c r="A82" s="42">
        <v>75</v>
      </c>
      <c r="B82" s="43">
        <v>10.44</v>
      </c>
      <c r="C82" s="43">
        <v>3.09</v>
      </c>
      <c r="D82" s="43">
        <v>1.34</v>
      </c>
    </row>
    <row r="83" spans="1:4" x14ac:dyDescent="0.2">
      <c r="A83" s="42">
        <v>76</v>
      </c>
      <c r="B83" s="43">
        <v>9.91</v>
      </c>
      <c r="C83" s="43">
        <v>3.03</v>
      </c>
      <c r="D83" s="43">
        <v>1.21</v>
      </c>
    </row>
    <row r="84" spans="1:4" x14ac:dyDescent="0.2">
      <c r="A84" s="42">
        <v>77</v>
      </c>
      <c r="B84" s="43">
        <v>9.39</v>
      </c>
      <c r="C84" s="43">
        <v>2.96</v>
      </c>
      <c r="D84" s="43">
        <v>1.1000000000000001</v>
      </c>
    </row>
    <row r="85" spans="1:4" x14ac:dyDescent="0.2">
      <c r="A85" s="42">
        <v>78</v>
      </c>
      <c r="B85" s="43">
        <v>8.8800000000000008</v>
      </c>
      <c r="C85" s="43">
        <v>2.88</v>
      </c>
      <c r="D85" s="43">
        <v>0.99</v>
      </c>
    </row>
    <row r="86" spans="1:4" x14ac:dyDescent="0.2">
      <c r="A86" s="42">
        <v>79</v>
      </c>
      <c r="B86" s="43">
        <v>8.3800000000000008</v>
      </c>
      <c r="C86" s="43">
        <v>2.6</v>
      </c>
      <c r="D86" s="43">
        <v>0.89</v>
      </c>
    </row>
    <row r="87" spans="1:4" x14ac:dyDescent="0.2">
      <c r="A87" s="42">
        <v>80</v>
      </c>
      <c r="B87" s="43">
        <v>7.88</v>
      </c>
      <c r="C87" s="43">
        <v>2.33</v>
      </c>
      <c r="D87" s="43">
        <v>0.8</v>
      </c>
    </row>
    <row r="88" spans="1:4" x14ac:dyDescent="0.2">
      <c r="A88" s="42">
        <v>81</v>
      </c>
      <c r="B88" s="43">
        <v>7.39</v>
      </c>
      <c r="C88" s="43">
        <v>2.2599999999999998</v>
      </c>
      <c r="D88" s="43">
        <v>0.71</v>
      </c>
    </row>
    <row r="89" spans="1:4" x14ac:dyDescent="0.2">
      <c r="A89" s="42">
        <v>82</v>
      </c>
      <c r="B89" s="43">
        <v>6.9</v>
      </c>
      <c r="C89" s="43">
        <v>2.19</v>
      </c>
      <c r="D89" s="43">
        <v>0.63</v>
      </c>
    </row>
    <row r="90" spans="1:4" x14ac:dyDescent="0.2">
      <c r="A90" s="42">
        <v>83</v>
      </c>
      <c r="B90" s="43">
        <v>6.41</v>
      </c>
      <c r="C90" s="43">
        <v>2.11</v>
      </c>
      <c r="D90" s="43">
        <v>0.55000000000000004</v>
      </c>
    </row>
    <row r="91" spans="1:4" x14ac:dyDescent="0.2">
      <c r="A91" s="42">
        <v>84</v>
      </c>
      <c r="B91" s="43">
        <v>5.95</v>
      </c>
      <c r="C91" s="43">
        <v>1.83</v>
      </c>
      <c r="D91" s="43">
        <v>0.48</v>
      </c>
    </row>
    <row r="92" spans="1:4" x14ac:dyDescent="0.2">
      <c r="A92" s="42">
        <v>85</v>
      </c>
      <c r="B92" s="43">
        <v>5.5</v>
      </c>
      <c r="C92" s="43">
        <v>1.55</v>
      </c>
      <c r="D92" s="43">
        <v>0.42</v>
      </c>
    </row>
    <row r="93" spans="1:4" x14ac:dyDescent="0.2">
      <c r="A93" s="42">
        <v>86</v>
      </c>
      <c r="B93" s="43">
        <v>5.07</v>
      </c>
      <c r="C93" s="43">
        <v>1.47</v>
      </c>
      <c r="D93" s="43">
        <v>0.36</v>
      </c>
    </row>
    <row r="94" spans="1:4" x14ac:dyDescent="0.2">
      <c r="A94" s="42">
        <v>87</v>
      </c>
      <c r="B94" s="43">
        <v>4.67</v>
      </c>
      <c r="C94" s="43">
        <v>1.39</v>
      </c>
      <c r="D94" s="43">
        <v>0.31</v>
      </c>
    </row>
    <row r="95" spans="1:4" x14ac:dyDescent="0.2">
      <c r="A95" s="42">
        <v>88</v>
      </c>
      <c r="B95" s="43">
        <v>4.3</v>
      </c>
      <c r="C95" s="43">
        <v>1.31</v>
      </c>
      <c r="D95" s="43">
        <v>0.26</v>
      </c>
    </row>
    <row r="96" spans="1:4" x14ac:dyDescent="0.2">
      <c r="A96" s="42">
        <v>89</v>
      </c>
      <c r="B96" s="43">
        <v>3.94</v>
      </c>
      <c r="C96" s="43">
        <v>1.04</v>
      </c>
      <c r="D96" s="43">
        <v>0.23</v>
      </c>
    </row>
    <row r="97" spans="1:4" x14ac:dyDescent="0.2">
      <c r="A97" s="42">
        <v>90</v>
      </c>
      <c r="B97" s="43">
        <v>3.6</v>
      </c>
      <c r="C97" s="43">
        <v>0.79</v>
      </c>
      <c r="D97" s="43">
        <v>0.19</v>
      </c>
    </row>
    <row r="98" spans="1:4" x14ac:dyDescent="0.2">
      <c r="A98" s="42">
        <v>91</v>
      </c>
      <c r="B98" s="43">
        <v>3.28</v>
      </c>
      <c r="C98" s="43">
        <v>0.74</v>
      </c>
      <c r="D98" s="43">
        <v>0.16</v>
      </c>
    </row>
    <row r="99" spans="1:4" x14ac:dyDescent="0.2">
      <c r="A99" s="42">
        <v>92</v>
      </c>
      <c r="B99" s="43">
        <v>2.99</v>
      </c>
      <c r="C99" s="43">
        <v>0.69</v>
      </c>
      <c r="D99" s="43">
        <v>0.14000000000000001</v>
      </c>
    </row>
    <row r="100" spans="1:4" x14ac:dyDescent="0.2">
      <c r="A100" s="42">
        <v>93</v>
      </c>
      <c r="B100" s="43">
        <v>2.72</v>
      </c>
      <c r="C100" s="43">
        <v>0.64</v>
      </c>
      <c r="D100" s="43">
        <v>0.11</v>
      </c>
    </row>
    <row r="101" spans="1:4" x14ac:dyDescent="0.2">
      <c r="A101" s="42">
        <v>94</v>
      </c>
      <c r="B101" s="43">
        <v>2.4700000000000002</v>
      </c>
      <c r="C101" s="43">
        <v>0.59</v>
      </c>
      <c r="D101" s="43">
        <v>0.09</v>
      </c>
    </row>
    <row r="102" spans="1:4" x14ac:dyDescent="0.2">
      <c r="A102" s="42">
        <v>95</v>
      </c>
      <c r="B102" s="43">
        <v>2.25</v>
      </c>
      <c r="C102" s="43">
        <v>0.54</v>
      </c>
      <c r="D102" s="43">
        <v>0.08</v>
      </c>
    </row>
  </sheetData>
  <sheetProtection algorithmName="SHA-512" hashValue="6unYTJy3YyhaKNhLSrAmAf5ApGzW0GC0SgtdEcBKQTnEySFBgIgYdIyQ6hkL0nVn8xlQOLqC8UJoOtmgWN3rQw==" saltValue="cuElQ7gntaFv67K4d9JPLA==" spinCount="100000" sheet="1" objects="1" scenarios="1"/>
  <conditionalFormatting sqref="A6:A21">
    <cfRule type="expression" dxfId="741" priority="11" stopIfTrue="1">
      <formula>MOD(ROW(),2)=0</formula>
    </cfRule>
    <cfRule type="expression" dxfId="740" priority="12" stopIfTrue="1">
      <formula>MOD(ROW(),2)&lt;&gt;0</formula>
    </cfRule>
  </conditionalFormatting>
  <conditionalFormatting sqref="B6:D18 B20:D21 C19:D19">
    <cfRule type="expression" dxfId="739" priority="13" stopIfTrue="1">
      <formula>MOD(ROW(),2)=0</formula>
    </cfRule>
    <cfRule type="expression" dxfId="738" priority="14" stopIfTrue="1">
      <formula>MOD(ROW(),2)&lt;&gt;0</formula>
    </cfRule>
  </conditionalFormatting>
  <conditionalFormatting sqref="A26:A102">
    <cfRule type="expression" dxfId="737" priority="15" stopIfTrue="1">
      <formula>MOD(ROW(),2)=0</formula>
    </cfRule>
    <cfRule type="expression" dxfId="736" priority="16" stopIfTrue="1">
      <formula>MOD(ROW(),2)&lt;&gt;0</formula>
    </cfRule>
  </conditionalFormatting>
  <conditionalFormatting sqref="B26:D102">
    <cfRule type="expression" dxfId="735" priority="17" stopIfTrue="1">
      <formula>MOD(ROW(),2)=0</formula>
    </cfRule>
    <cfRule type="expression" dxfId="734" priority="18" stopIfTrue="1">
      <formula>MOD(ROW(),2)&lt;&gt;0</formula>
    </cfRule>
  </conditionalFormatting>
  <conditionalFormatting sqref="B19">
    <cfRule type="expression" dxfId="733" priority="1" stopIfTrue="1">
      <formula>MOD(ROW(),2)=0</formula>
    </cfRule>
    <cfRule type="expression" dxfId="732" priority="2" stopIfTrue="1">
      <formula>MOD(ROW(),2)&lt;&gt;0</formula>
    </cfRule>
  </conditionalFormatting>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09A60-37F9-48FD-A8D3-96F46EED9CDF}">
  <sheetPr codeName="Sheet43"/>
  <dimension ref="A1:C106"/>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Pension Credit - x-313</v>
      </c>
    </row>
    <row r="6" spans="1:3" x14ac:dyDescent="0.2">
      <c r="A6" s="40" t="s">
        <v>470</v>
      </c>
      <c r="B6" s="47" t="s">
        <v>471</v>
      </c>
      <c r="C6" s="47"/>
    </row>
    <row r="7" spans="1:3" x14ac:dyDescent="0.2">
      <c r="A7" s="40" t="s">
        <v>472</v>
      </c>
      <c r="B7" s="47" t="s">
        <v>31</v>
      </c>
      <c r="C7" s="47"/>
    </row>
    <row r="8" spans="1:3" x14ac:dyDescent="0.2">
      <c r="A8" s="40" t="s">
        <v>144</v>
      </c>
      <c r="B8" s="47">
        <v>1988</v>
      </c>
      <c r="C8" s="47"/>
    </row>
    <row r="9" spans="1:3" x14ac:dyDescent="0.2">
      <c r="A9" s="40" t="s">
        <v>145</v>
      </c>
      <c r="B9" s="47" t="s">
        <v>265</v>
      </c>
      <c r="C9" s="47"/>
    </row>
    <row r="10" spans="1:3" x14ac:dyDescent="0.2">
      <c r="A10" s="40" t="s">
        <v>6</v>
      </c>
      <c r="B10" s="47" t="s">
        <v>266</v>
      </c>
      <c r="C10" s="47"/>
    </row>
    <row r="11" spans="1:3" x14ac:dyDescent="0.2">
      <c r="A11" s="40" t="s">
        <v>146</v>
      </c>
      <c r="B11" s="47" t="s">
        <v>230</v>
      </c>
      <c r="C11" s="47"/>
    </row>
    <row r="12" spans="1:3" x14ac:dyDescent="0.2">
      <c r="A12" s="40" t="s">
        <v>147</v>
      </c>
      <c r="B12" s="47" t="s">
        <v>160</v>
      </c>
      <c r="C12" s="47"/>
    </row>
    <row r="13" spans="1:3" x14ac:dyDescent="0.2">
      <c r="A13" s="40" t="s">
        <v>473</v>
      </c>
      <c r="B13" s="47">
        <v>2</v>
      </c>
      <c r="C13" s="47"/>
    </row>
    <row r="14" spans="1:3" x14ac:dyDescent="0.2">
      <c r="A14" s="40" t="s">
        <v>149</v>
      </c>
      <c r="B14" s="47">
        <v>313</v>
      </c>
      <c r="C14" s="47"/>
    </row>
    <row r="15" spans="1:3" x14ac:dyDescent="0.2">
      <c r="A15" s="40" t="s">
        <v>474</v>
      </c>
      <c r="B15" s="47">
        <v>313</v>
      </c>
      <c r="C15" s="47"/>
    </row>
    <row r="16" spans="1:3" x14ac:dyDescent="0.2">
      <c r="A16" s="40" t="s">
        <v>151</v>
      </c>
      <c r="B16" s="47" t="s">
        <v>268</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496</v>
      </c>
      <c r="C26" s="62" t="s">
        <v>497</v>
      </c>
    </row>
    <row r="27" spans="1:3" x14ac:dyDescent="0.2">
      <c r="A27" s="42">
        <v>16</v>
      </c>
      <c r="B27" s="43">
        <v>9.44</v>
      </c>
      <c r="C27" s="43">
        <v>9.44</v>
      </c>
    </row>
    <row r="28" spans="1:3" x14ac:dyDescent="0.2">
      <c r="A28" s="42">
        <v>17</v>
      </c>
      <c r="B28" s="43">
        <v>9.61</v>
      </c>
      <c r="C28" s="43">
        <v>9.61</v>
      </c>
    </row>
    <row r="29" spans="1:3" x14ac:dyDescent="0.2">
      <c r="A29" s="42">
        <v>18</v>
      </c>
      <c r="B29" s="43">
        <v>9.7899999999999991</v>
      </c>
      <c r="C29" s="43">
        <v>9.7899999999999991</v>
      </c>
    </row>
    <row r="30" spans="1:3" x14ac:dyDescent="0.2">
      <c r="A30" s="42">
        <v>19</v>
      </c>
      <c r="B30" s="43">
        <v>9.9700000000000006</v>
      </c>
      <c r="C30" s="43">
        <v>9.9700000000000006</v>
      </c>
    </row>
    <row r="31" spans="1:3" x14ac:dyDescent="0.2">
      <c r="A31" s="42">
        <v>20</v>
      </c>
      <c r="B31" s="43">
        <v>10.15</v>
      </c>
      <c r="C31" s="43">
        <v>10.15</v>
      </c>
    </row>
    <row r="32" spans="1:3" x14ac:dyDescent="0.2">
      <c r="A32" s="42">
        <v>21</v>
      </c>
      <c r="B32" s="43">
        <v>10.34</v>
      </c>
      <c r="C32" s="43">
        <v>10.34</v>
      </c>
    </row>
    <row r="33" spans="1:3" x14ac:dyDescent="0.2">
      <c r="A33" s="42">
        <v>22</v>
      </c>
      <c r="B33" s="43">
        <v>10.52</v>
      </c>
      <c r="C33" s="43">
        <v>10.52</v>
      </c>
    </row>
    <row r="34" spans="1:3" x14ac:dyDescent="0.2">
      <c r="A34" s="42">
        <v>23</v>
      </c>
      <c r="B34" s="43">
        <v>10.72</v>
      </c>
      <c r="C34" s="43">
        <v>10.72</v>
      </c>
    </row>
    <row r="35" spans="1:3" x14ac:dyDescent="0.2">
      <c r="A35" s="42">
        <v>24</v>
      </c>
      <c r="B35" s="43">
        <v>10.91</v>
      </c>
      <c r="C35" s="43">
        <v>10.91</v>
      </c>
    </row>
    <row r="36" spans="1:3" x14ac:dyDescent="0.2">
      <c r="A36" s="42">
        <v>25</v>
      </c>
      <c r="B36" s="43">
        <v>11.11</v>
      </c>
      <c r="C36" s="43">
        <v>11.11</v>
      </c>
    </row>
    <row r="37" spans="1:3" x14ac:dyDescent="0.2">
      <c r="A37" s="42">
        <v>26</v>
      </c>
      <c r="B37" s="43">
        <v>11.32</v>
      </c>
      <c r="C37" s="43">
        <v>11.32</v>
      </c>
    </row>
    <row r="38" spans="1:3" x14ac:dyDescent="0.2">
      <c r="A38" s="42">
        <v>27</v>
      </c>
      <c r="B38" s="43">
        <v>11.52</v>
      </c>
      <c r="C38" s="43">
        <v>11.52</v>
      </c>
    </row>
    <row r="39" spans="1:3" x14ac:dyDescent="0.2">
      <c r="A39" s="42">
        <v>28</v>
      </c>
      <c r="B39" s="43">
        <v>11.73</v>
      </c>
      <c r="C39" s="43">
        <v>11.73</v>
      </c>
    </row>
    <row r="40" spans="1:3" x14ac:dyDescent="0.2">
      <c r="A40" s="42">
        <v>29</v>
      </c>
      <c r="B40" s="43">
        <v>11.95</v>
      </c>
      <c r="C40" s="43">
        <v>11.95</v>
      </c>
    </row>
    <row r="41" spans="1:3" x14ac:dyDescent="0.2">
      <c r="A41" s="42">
        <v>30</v>
      </c>
      <c r="B41" s="43">
        <v>12.17</v>
      </c>
      <c r="C41" s="43">
        <v>12.17</v>
      </c>
    </row>
    <row r="42" spans="1:3" x14ac:dyDescent="0.2">
      <c r="A42" s="42">
        <v>31</v>
      </c>
      <c r="B42" s="43">
        <v>12.39</v>
      </c>
      <c r="C42" s="43">
        <v>12.39</v>
      </c>
    </row>
    <row r="43" spans="1:3" x14ac:dyDescent="0.2">
      <c r="A43" s="42">
        <v>32</v>
      </c>
      <c r="B43" s="43">
        <v>12.62</v>
      </c>
      <c r="C43" s="43">
        <v>12.62</v>
      </c>
    </row>
    <row r="44" spans="1:3" x14ac:dyDescent="0.2">
      <c r="A44" s="42">
        <v>33</v>
      </c>
      <c r="B44" s="43">
        <v>12.85</v>
      </c>
      <c r="C44" s="43">
        <v>12.85</v>
      </c>
    </row>
    <row r="45" spans="1:3" x14ac:dyDescent="0.2">
      <c r="A45" s="42">
        <v>34</v>
      </c>
      <c r="B45" s="43">
        <v>13.08</v>
      </c>
      <c r="C45" s="43">
        <v>13.08</v>
      </c>
    </row>
    <row r="46" spans="1:3" x14ac:dyDescent="0.2">
      <c r="A46" s="42">
        <v>35</v>
      </c>
      <c r="B46" s="43">
        <v>13.32</v>
      </c>
      <c r="C46" s="43">
        <v>13.32</v>
      </c>
    </row>
    <row r="47" spans="1:3" x14ac:dyDescent="0.2">
      <c r="A47" s="42">
        <v>36</v>
      </c>
      <c r="B47" s="43">
        <v>13.57</v>
      </c>
      <c r="C47" s="43">
        <v>13.57</v>
      </c>
    </row>
    <row r="48" spans="1:3" x14ac:dyDescent="0.2">
      <c r="A48" s="42">
        <v>37</v>
      </c>
      <c r="B48" s="43">
        <v>13.82</v>
      </c>
      <c r="C48" s="43">
        <v>13.82</v>
      </c>
    </row>
    <row r="49" spans="1:3" x14ac:dyDescent="0.2">
      <c r="A49" s="42">
        <v>38</v>
      </c>
      <c r="B49" s="43">
        <v>14.07</v>
      </c>
      <c r="C49" s="43">
        <v>14.07</v>
      </c>
    </row>
    <row r="50" spans="1:3" x14ac:dyDescent="0.2">
      <c r="A50" s="42">
        <v>39</v>
      </c>
      <c r="B50" s="43">
        <v>14.33</v>
      </c>
      <c r="C50" s="43">
        <v>14.33</v>
      </c>
    </row>
    <row r="51" spans="1:3" x14ac:dyDescent="0.2">
      <c r="A51" s="42">
        <v>40</v>
      </c>
      <c r="B51" s="43">
        <v>14.59</v>
      </c>
      <c r="C51" s="43">
        <v>14.59</v>
      </c>
    </row>
    <row r="52" spans="1:3" x14ac:dyDescent="0.2">
      <c r="A52" s="42">
        <v>41</v>
      </c>
      <c r="B52" s="43">
        <v>14.86</v>
      </c>
      <c r="C52" s="43">
        <v>14.86</v>
      </c>
    </row>
    <row r="53" spans="1:3" x14ac:dyDescent="0.2">
      <c r="A53" s="42">
        <v>42</v>
      </c>
      <c r="B53" s="43">
        <v>15.14</v>
      </c>
      <c r="C53" s="43">
        <v>15.14</v>
      </c>
    </row>
    <row r="54" spans="1:3" x14ac:dyDescent="0.2">
      <c r="A54" s="42">
        <v>43</v>
      </c>
      <c r="B54" s="43">
        <v>15.42</v>
      </c>
      <c r="C54" s="43">
        <v>15.42</v>
      </c>
    </row>
    <row r="55" spans="1:3" x14ac:dyDescent="0.2">
      <c r="A55" s="42">
        <v>44</v>
      </c>
      <c r="B55" s="43">
        <v>15.7</v>
      </c>
      <c r="C55" s="43">
        <v>15.7</v>
      </c>
    </row>
    <row r="56" spans="1:3" x14ac:dyDescent="0.2">
      <c r="A56" s="42">
        <v>45</v>
      </c>
      <c r="B56" s="43">
        <v>16</v>
      </c>
      <c r="C56" s="43">
        <v>16</v>
      </c>
    </row>
    <row r="57" spans="1:3" x14ac:dyDescent="0.2">
      <c r="A57" s="42">
        <v>46</v>
      </c>
      <c r="B57" s="43">
        <v>16.3</v>
      </c>
      <c r="C57" s="43">
        <v>16.3</v>
      </c>
    </row>
    <row r="58" spans="1:3" x14ac:dyDescent="0.2">
      <c r="A58" s="42">
        <v>47</v>
      </c>
      <c r="B58" s="43">
        <v>16.600000000000001</v>
      </c>
      <c r="C58" s="43">
        <v>16.600000000000001</v>
      </c>
    </row>
    <row r="59" spans="1:3" x14ac:dyDescent="0.2">
      <c r="A59" s="42">
        <v>48</v>
      </c>
      <c r="B59" s="43">
        <v>16.920000000000002</v>
      </c>
      <c r="C59" s="43">
        <v>16.920000000000002</v>
      </c>
    </row>
    <row r="60" spans="1:3" x14ac:dyDescent="0.2">
      <c r="A60" s="42">
        <v>49</v>
      </c>
      <c r="B60" s="43">
        <v>17.239999999999998</v>
      </c>
      <c r="C60" s="43">
        <v>17.239999999999998</v>
      </c>
    </row>
    <row r="61" spans="1:3" x14ac:dyDescent="0.2">
      <c r="A61" s="42">
        <v>50</v>
      </c>
      <c r="B61" s="43">
        <v>17.57</v>
      </c>
      <c r="C61" s="43">
        <v>17.57</v>
      </c>
    </row>
    <row r="62" spans="1:3" x14ac:dyDescent="0.2">
      <c r="A62" s="42">
        <v>51</v>
      </c>
      <c r="B62" s="43">
        <v>17.91</v>
      </c>
      <c r="C62" s="43">
        <v>17.91</v>
      </c>
    </row>
    <row r="63" spans="1:3" x14ac:dyDescent="0.2">
      <c r="A63" s="42">
        <v>52</v>
      </c>
      <c r="B63" s="43">
        <v>18.260000000000002</v>
      </c>
      <c r="C63" s="43">
        <v>18.260000000000002</v>
      </c>
    </row>
    <row r="64" spans="1:3" x14ac:dyDescent="0.2">
      <c r="A64" s="42">
        <v>53</v>
      </c>
      <c r="B64" s="43">
        <v>18.61</v>
      </c>
      <c r="C64" s="43">
        <v>18.61</v>
      </c>
    </row>
    <row r="65" spans="1:3" x14ac:dyDescent="0.2">
      <c r="A65" s="42">
        <v>54</v>
      </c>
      <c r="B65" s="43">
        <v>18.98</v>
      </c>
      <c r="C65" s="43">
        <v>18.98</v>
      </c>
    </row>
    <row r="66" spans="1:3" x14ac:dyDescent="0.2">
      <c r="A66" s="42">
        <v>55</v>
      </c>
      <c r="B66" s="43">
        <v>19.36</v>
      </c>
      <c r="C66" s="43">
        <v>19.36</v>
      </c>
    </row>
    <row r="67" spans="1:3" x14ac:dyDescent="0.2">
      <c r="A67" s="42">
        <v>56</v>
      </c>
      <c r="B67" s="43">
        <v>19.75</v>
      </c>
      <c r="C67" s="43">
        <v>19.75</v>
      </c>
    </row>
    <row r="68" spans="1:3" x14ac:dyDescent="0.2">
      <c r="A68" s="42">
        <v>57</v>
      </c>
      <c r="B68" s="43">
        <v>20.149999999999999</v>
      </c>
      <c r="C68" s="43">
        <v>20.149999999999999</v>
      </c>
    </row>
    <row r="69" spans="1:3" x14ac:dyDescent="0.2">
      <c r="A69" s="42">
        <v>58</v>
      </c>
      <c r="B69" s="43">
        <v>20.57</v>
      </c>
      <c r="C69" s="43">
        <v>20.57</v>
      </c>
    </row>
    <row r="70" spans="1:3" x14ac:dyDescent="0.2">
      <c r="A70" s="42">
        <v>59</v>
      </c>
      <c r="B70" s="43">
        <v>21</v>
      </c>
      <c r="C70" s="43">
        <v>21</v>
      </c>
    </row>
    <row r="71" spans="1:3" x14ac:dyDescent="0.2">
      <c r="A71" s="42">
        <v>60</v>
      </c>
      <c r="B71" s="43">
        <v>20.94</v>
      </c>
      <c r="C71" s="43">
        <v>20.94</v>
      </c>
    </row>
    <row r="72" spans="1:3" x14ac:dyDescent="0.2">
      <c r="A72" s="42">
        <v>61</v>
      </c>
      <c r="B72" s="43">
        <v>20.38</v>
      </c>
      <c r="C72" s="43">
        <v>20.38</v>
      </c>
    </row>
    <row r="73" spans="1:3" x14ac:dyDescent="0.2">
      <c r="A73" s="42">
        <v>62</v>
      </c>
      <c r="B73" s="43">
        <v>19.809999999999999</v>
      </c>
      <c r="C73" s="43">
        <v>19.809999999999999</v>
      </c>
    </row>
    <row r="74" spans="1:3" x14ac:dyDescent="0.2">
      <c r="A74" s="42">
        <v>63</v>
      </c>
      <c r="B74" s="43">
        <v>19.239999999999998</v>
      </c>
      <c r="C74" s="43">
        <v>19.239999999999998</v>
      </c>
    </row>
    <row r="75" spans="1:3" x14ac:dyDescent="0.2">
      <c r="A75" s="42">
        <v>64</v>
      </c>
      <c r="B75" s="43">
        <v>18.66</v>
      </c>
      <c r="C75" s="43">
        <v>18.66</v>
      </c>
    </row>
    <row r="76" spans="1:3" x14ac:dyDescent="0.2">
      <c r="A76" s="42">
        <v>65</v>
      </c>
      <c r="B76" s="43">
        <v>18.07</v>
      </c>
      <c r="C76" s="43">
        <v>18.07</v>
      </c>
    </row>
    <row r="77" spans="1:3" x14ac:dyDescent="0.2">
      <c r="A77" s="42">
        <v>66</v>
      </c>
      <c r="B77" s="43">
        <v>17.48</v>
      </c>
      <c r="C77" s="43">
        <v>17.48</v>
      </c>
    </row>
    <row r="78" spans="1:3" x14ac:dyDescent="0.2">
      <c r="A78" s="42">
        <v>67</v>
      </c>
      <c r="B78" s="43">
        <v>16.88</v>
      </c>
      <c r="C78" s="43">
        <v>16.88</v>
      </c>
    </row>
    <row r="79" spans="1:3" x14ac:dyDescent="0.2">
      <c r="A79" s="42">
        <v>68</v>
      </c>
      <c r="B79" s="43">
        <v>16.27</v>
      </c>
      <c r="C79" s="43">
        <v>16.27</v>
      </c>
    </row>
    <row r="80" spans="1:3" x14ac:dyDescent="0.2">
      <c r="A80" s="42">
        <v>69</v>
      </c>
      <c r="B80" s="43">
        <v>15.65</v>
      </c>
      <c r="C80" s="43">
        <v>15.65</v>
      </c>
    </row>
    <row r="81" spans="1:3" x14ac:dyDescent="0.2">
      <c r="A81" s="42">
        <v>70</v>
      </c>
      <c r="B81" s="43">
        <v>15.03</v>
      </c>
      <c r="C81" s="43">
        <v>15.03</v>
      </c>
    </row>
    <row r="82" spans="1:3" x14ac:dyDescent="0.2">
      <c r="A82" s="42">
        <v>71</v>
      </c>
      <c r="B82" s="43">
        <v>14.41</v>
      </c>
      <c r="C82" s="43">
        <v>14.41</v>
      </c>
    </row>
    <row r="83" spans="1:3" x14ac:dyDescent="0.2">
      <c r="A83" s="42">
        <v>72</v>
      </c>
      <c r="B83" s="43">
        <v>13.79</v>
      </c>
      <c r="C83" s="43">
        <v>13.79</v>
      </c>
    </row>
    <row r="84" spans="1:3" x14ac:dyDescent="0.2">
      <c r="A84" s="42">
        <v>73</v>
      </c>
      <c r="B84" s="43">
        <v>13.16</v>
      </c>
      <c r="C84" s="43">
        <v>13.16</v>
      </c>
    </row>
    <row r="85" spans="1:3" x14ac:dyDescent="0.2">
      <c r="A85" s="42">
        <v>74</v>
      </c>
      <c r="B85" s="43">
        <v>12.54</v>
      </c>
      <c r="C85" s="43">
        <v>12.54</v>
      </c>
    </row>
    <row r="86" spans="1:3" x14ac:dyDescent="0.2">
      <c r="A86" s="42">
        <v>75</v>
      </c>
      <c r="B86" s="43">
        <v>11.92</v>
      </c>
      <c r="C86" s="43">
        <v>11.92</v>
      </c>
    </row>
    <row r="87" spans="1:3" x14ac:dyDescent="0.2">
      <c r="A87" s="42">
        <v>76</v>
      </c>
      <c r="B87" s="43">
        <v>11.31</v>
      </c>
      <c r="C87" s="43">
        <v>11.31</v>
      </c>
    </row>
    <row r="88" spans="1:3" x14ac:dyDescent="0.2">
      <c r="A88" s="42">
        <v>77</v>
      </c>
      <c r="B88" s="43">
        <v>10.71</v>
      </c>
      <c r="C88" s="43">
        <v>10.71</v>
      </c>
    </row>
    <row r="89" spans="1:3" x14ac:dyDescent="0.2">
      <c r="A89" s="42">
        <v>78</v>
      </c>
      <c r="B89" s="43">
        <v>10.11</v>
      </c>
      <c r="C89" s="43">
        <v>10.11</v>
      </c>
    </row>
    <row r="90" spans="1:3" x14ac:dyDescent="0.2">
      <c r="A90" s="42">
        <v>79</v>
      </c>
      <c r="B90" s="43">
        <v>9.52</v>
      </c>
      <c r="C90" s="43">
        <v>9.52</v>
      </c>
    </row>
    <row r="91" spans="1:3" x14ac:dyDescent="0.2">
      <c r="A91" s="42">
        <v>80</v>
      </c>
      <c r="B91" s="43">
        <v>8.93</v>
      </c>
      <c r="C91" s="43">
        <v>8.93</v>
      </c>
    </row>
    <row r="92" spans="1:3" x14ac:dyDescent="0.2">
      <c r="A92" s="42">
        <v>81</v>
      </c>
      <c r="B92" s="43">
        <v>8.34</v>
      </c>
      <c r="C92" s="43">
        <v>8.34</v>
      </c>
    </row>
    <row r="93" spans="1:3" x14ac:dyDescent="0.2">
      <c r="A93" s="42">
        <v>82</v>
      </c>
      <c r="B93" s="43">
        <v>7.76</v>
      </c>
      <c r="C93" s="43">
        <v>7.76</v>
      </c>
    </row>
    <row r="94" spans="1:3" x14ac:dyDescent="0.2">
      <c r="A94" s="42">
        <v>83</v>
      </c>
      <c r="B94" s="43">
        <v>7.2</v>
      </c>
      <c r="C94" s="43">
        <v>7.2</v>
      </c>
    </row>
    <row r="95" spans="1:3" x14ac:dyDescent="0.2">
      <c r="A95" s="42">
        <v>84</v>
      </c>
      <c r="B95" s="43">
        <v>6.65</v>
      </c>
      <c r="C95" s="43">
        <v>6.65</v>
      </c>
    </row>
    <row r="96" spans="1:3" x14ac:dyDescent="0.2">
      <c r="A96" s="42">
        <v>85</v>
      </c>
      <c r="B96" s="43">
        <v>6.12</v>
      </c>
      <c r="C96" s="43">
        <v>6.12</v>
      </c>
    </row>
    <row r="97" spans="1:3" x14ac:dyDescent="0.2">
      <c r="A97" s="42">
        <v>86</v>
      </c>
      <c r="B97" s="43">
        <v>5.62</v>
      </c>
      <c r="C97" s="43">
        <v>5.62</v>
      </c>
    </row>
    <row r="98" spans="1:3" x14ac:dyDescent="0.2">
      <c r="A98" s="42">
        <v>87</v>
      </c>
      <c r="B98" s="43">
        <v>5.14</v>
      </c>
      <c r="C98" s="43">
        <v>5.14</v>
      </c>
    </row>
    <row r="99" spans="1:3" x14ac:dyDescent="0.2">
      <c r="A99" s="42">
        <v>88</v>
      </c>
      <c r="B99" s="43">
        <v>4.7</v>
      </c>
      <c r="C99" s="43">
        <v>4.7</v>
      </c>
    </row>
    <row r="100" spans="1:3" x14ac:dyDescent="0.2">
      <c r="A100" s="42">
        <v>89</v>
      </c>
      <c r="B100" s="43">
        <v>4.28</v>
      </c>
      <c r="C100" s="43">
        <v>4.28</v>
      </c>
    </row>
    <row r="101" spans="1:3" x14ac:dyDescent="0.2">
      <c r="A101" s="42">
        <v>90</v>
      </c>
      <c r="B101" s="43">
        <v>3.9</v>
      </c>
      <c r="C101" s="43">
        <v>3.9</v>
      </c>
    </row>
    <row r="102" spans="1:3" x14ac:dyDescent="0.2">
      <c r="A102" s="42">
        <v>91</v>
      </c>
      <c r="B102" s="43">
        <v>3.54</v>
      </c>
      <c r="C102" s="43">
        <v>3.54</v>
      </c>
    </row>
    <row r="103" spans="1:3" x14ac:dyDescent="0.2">
      <c r="A103" s="42">
        <v>92</v>
      </c>
      <c r="B103" s="43">
        <v>3.2</v>
      </c>
      <c r="C103" s="43">
        <v>3.2</v>
      </c>
    </row>
    <row r="104" spans="1:3" x14ac:dyDescent="0.2">
      <c r="A104" s="42">
        <v>93</v>
      </c>
      <c r="B104" s="43">
        <v>2.9</v>
      </c>
      <c r="C104" s="43">
        <v>2.9</v>
      </c>
    </row>
    <row r="105" spans="1:3" x14ac:dyDescent="0.2">
      <c r="A105" s="42">
        <v>94</v>
      </c>
      <c r="B105" s="43">
        <v>2.62</v>
      </c>
      <c r="C105" s="43">
        <v>2.62</v>
      </c>
    </row>
    <row r="106" spans="1:3" x14ac:dyDescent="0.2">
      <c r="A106" s="42">
        <v>95</v>
      </c>
      <c r="B106" s="43">
        <v>2.37</v>
      </c>
      <c r="C106" s="43">
        <v>2.37</v>
      </c>
    </row>
  </sheetData>
  <sheetProtection algorithmName="SHA-512" hashValue="196q0qSUSDt8JFPV00Erw3T2g/IOYAvD0kOdn+cp4nf0NaPQNBOoGDG7MrgjwfsthpbLbUVALOoNhNOAwdHkyw==" saltValue="1H5gQ7ThHB+GBvyPQpFKTA==" spinCount="100000" sheet="1" objects="1" scenarios="1"/>
  <conditionalFormatting sqref="A6:A21">
    <cfRule type="expression" dxfId="729" priority="11" stopIfTrue="1">
      <formula>MOD(ROW(),2)=0</formula>
    </cfRule>
    <cfRule type="expression" dxfId="728" priority="12" stopIfTrue="1">
      <formula>MOD(ROW(),2)&lt;&gt;0</formula>
    </cfRule>
  </conditionalFormatting>
  <conditionalFormatting sqref="B6:C18 B20:C21 C19">
    <cfRule type="expression" dxfId="727" priority="13" stopIfTrue="1">
      <formula>MOD(ROW(),2)=0</formula>
    </cfRule>
    <cfRule type="expression" dxfId="726" priority="14" stopIfTrue="1">
      <formula>MOD(ROW(),2)&lt;&gt;0</formula>
    </cfRule>
  </conditionalFormatting>
  <conditionalFormatting sqref="A26:A106">
    <cfRule type="expression" dxfId="725" priority="15" stopIfTrue="1">
      <formula>MOD(ROW(),2)=0</formula>
    </cfRule>
    <cfRule type="expression" dxfId="724" priority="16" stopIfTrue="1">
      <formula>MOD(ROW(),2)&lt;&gt;0</formula>
    </cfRule>
  </conditionalFormatting>
  <conditionalFormatting sqref="B26:C106">
    <cfRule type="expression" dxfId="723" priority="17" stopIfTrue="1">
      <formula>MOD(ROW(),2)=0</formula>
    </cfRule>
    <cfRule type="expression" dxfId="722" priority="18" stopIfTrue="1">
      <formula>MOD(ROW(),2)&lt;&gt;0</formula>
    </cfRule>
  </conditionalFormatting>
  <conditionalFormatting sqref="B19">
    <cfRule type="expression" dxfId="721" priority="1" stopIfTrue="1">
      <formula>MOD(ROW(),2)=0</formula>
    </cfRule>
    <cfRule type="expression" dxfId="720" priority="2" stopIfTrue="1">
      <formula>MOD(ROW(),2)&lt;&gt;0</formula>
    </cfRule>
  </conditionalFormatting>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2CE28-6CDC-4035-9FCF-BBA32F058D7F}">
  <sheetPr codeName="Sheet44"/>
  <dimension ref="A1:E105"/>
  <sheetViews>
    <sheetView showGridLines="0" workbookViewId="0">
      <selection activeCell="A6" sqref="A6"/>
    </sheetView>
  </sheetViews>
  <sheetFormatPr defaultRowHeight="12.75" x14ac:dyDescent="0.2"/>
  <cols>
    <col min="1" max="1" width="31.85546875" customWidth="1"/>
    <col min="2" max="5" width="22.85546875" customWidth="1"/>
  </cols>
  <sheetData>
    <row r="1" spans="1:5" s="1" customFormat="1" ht="20.25" x14ac:dyDescent="0.3">
      <c r="A1" s="2" t="s">
        <v>0</v>
      </c>
    </row>
    <row r="2" spans="1:5" s="1" customFormat="1" ht="15.75" x14ac:dyDescent="0.25">
      <c r="A2" s="30" t="s">
        <v>1</v>
      </c>
      <c r="B2" s="3" t="str">
        <f>wb_title</f>
        <v>Police_NI - Consolidated Factor Spreadsheet</v>
      </c>
    </row>
    <row r="3" spans="1:5" s="1" customFormat="1" ht="15.75" x14ac:dyDescent="0.25">
      <c r="A3" s="30" t="s">
        <v>2</v>
      </c>
      <c r="B3" s="3" t="str">
        <f>TABLE_FACTOR_TYPE_1 &amp; " - x-" &amp; TABLE_SERIES_NUMBER_1</f>
        <v>Pension Credit - x-314</v>
      </c>
    </row>
    <row r="6" spans="1:5" x14ac:dyDescent="0.2">
      <c r="A6" s="40" t="s">
        <v>470</v>
      </c>
      <c r="B6" s="47" t="s">
        <v>471</v>
      </c>
      <c r="C6" s="47"/>
      <c r="D6" s="47"/>
      <c r="E6" s="47"/>
    </row>
    <row r="7" spans="1:5" x14ac:dyDescent="0.2">
      <c r="A7" s="40" t="s">
        <v>472</v>
      </c>
      <c r="B7" s="47" t="s">
        <v>31</v>
      </c>
      <c r="C7" s="47"/>
      <c r="D7" s="47"/>
      <c r="E7" s="47"/>
    </row>
    <row r="8" spans="1:5" x14ac:dyDescent="0.2">
      <c r="A8" s="40" t="s">
        <v>144</v>
      </c>
      <c r="B8" s="47">
        <v>2006</v>
      </c>
      <c r="C8" s="47"/>
      <c r="D8" s="47"/>
      <c r="E8" s="47"/>
    </row>
    <row r="9" spans="1:5" x14ac:dyDescent="0.2">
      <c r="A9" s="40" t="s">
        <v>145</v>
      </c>
      <c r="B9" s="47" t="s">
        <v>265</v>
      </c>
      <c r="C9" s="47"/>
      <c r="D9" s="47"/>
      <c r="E9" s="47"/>
    </row>
    <row r="10" spans="1:5" x14ac:dyDescent="0.2">
      <c r="A10" s="40" t="s">
        <v>6</v>
      </c>
      <c r="B10" s="47" t="s">
        <v>266</v>
      </c>
      <c r="C10" s="47"/>
      <c r="D10" s="47"/>
      <c r="E10" s="47"/>
    </row>
    <row r="11" spans="1:5" x14ac:dyDescent="0.2">
      <c r="A11" s="40" t="s">
        <v>146</v>
      </c>
      <c r="B11" s="47" t="s">
        <v>230</v>
      </c>
      <c r="C11" s="47"/>
      <c r="D11" s="47"/>
      <c r="E11" s="47"/>
    </row>
    <row r="12" spans="1:5" x14ac:dyDescent="0.2">
      <c r="A12" s="40" t="s">
        <v>147</v>
      </c>
      <c r="B12" s="47" t="s">
        <v>160</v>
      </c>
      <c r="C12" s="47"/>
      <c r="D12" s="47"/>
      <c r="E12" s="47"/>
    </row>
    <row r="13" spans="1:5" x14ac:dyDescent="0.2">
      <c r="A13" s="40" t="s">
        <v>473</v>
      </c>
      <c r="B13" s="47">
        <v>1</v>
      </c>
      <c r="C13" s="47"/>
      <c r="D13" s="47"/>
      <c r="E13" s="47"/>
    </row>
    <row r="14" spans="1:5" x14ac:dyDescent="0.2">
      <c r="A14" s="40" t="s">
        <v>149</v>
      </c>
      <c r="B14" s="47">
        <v>314</v>
      </c>
      <c r="C14" s="47"/>
      <c r="D14" s="47"/>
      <c r="E14" s="47"/>
    </row>
    <row r="15" spans="1:5" x14ac:dyDescent="0.2">
      <c r="A15" s="40" t="s">
        <v>474</v>
      </c>
      <c r="B15" s="47">
        <v>314</v>
      </c>
      <c r="C15" s="47"/>
      <c r="D15" s="47"/>
      <c r="E15" s="47"/>
    </row>
    <row r="16" spans="1:5" x14ac:dyDescent="0.2">
      <c r="A16" s="40" t="s">
        <v>151</v>
      </c>
      <c r="B16" s="47" t="s">
        <v>270</v>
      </c>
      <c r="C16" s="47"/>
      <c r="D16" s="47"/>
      <c r="E16" s="47"/>
    </row>
    <row r="17" spans="1:5" x14ac:dyDescent="0.2">
      <c r="A17" s="41" t="s">
        <v>475</v>
      </c>
      <c r="B17" s="47"/>
      <c r="C17" s="47"/>
      <c r="D17" s="47"/>
      <c r="E17" s="47"/>
    </row>
    <row r="18" spans="1:5" x14ac:dyDescent="0.2">
      <c r="A18" s="40" t="s">
        <v>153</v>
      </c>
      <c r="B18" s="49">
        <v>46163</v>
      </c>
      <c r="C18" s="48"/>
      <c r="D18" s="48"/>
      <c r="E18" s="48"/>
    </row>
    <row r="19" spans="1:5" x14ac:dyDescent="0.2">
      <c r="A19" s="40" t="s">
        <v>154</v>
      </c>
      <c r="B19" s="49">
        <v>46161</v>
      </c>
      <c r="C19" s="49"/>
      <c r="D19" s="49"/>
      <c r="E19" s="49"/>
    </row>
    <row r="20" spans="1:5" x14ac:dyDescent="0.2">
      <c r="A20" s="40" t="s">
        <v>155</v>
      </c>
      <c r="B20" s="47" t="s">
        <v>163</v>
      </c>
      <c r="C20" s="47"/>
      <c r="D20" s="47"/>
      <c r="E20" s="47"/>
    </row>
    <row r="21" spans="1:5" x14ac:dyDescent="0.2">
      <c r="A21" s="40" t="s">
        <v>476</v>
      </c>
      <c r="B21" s="47" t="s">
        <v>80</v>
      </c>
      <c r="C21" s="47"/>
      <c r="D21" s="47"/>
      <c r="E21" s="47"/>
    </row>
    <row r="23" spans="1:5" x14ac:dyDescent="0.2">
      <c r="A23" s="23" t="str">
        <f>HYPERLINK("#'Factor List'!A1", "Back to Factor List")</f>
        <v>Back to Factor List</v>
      </c>
      <c r="B23" s="23" t="str">
        <f>HYPERLINK("#'Assumptions'!A1", "Assumptions")</f>
        <v>Assumptions</v>
      </c>
    </row>
    <row r="26" spans="1:5" s="63" customFormat="1" ht="25.5" x14ac:dyDescent="0.2">
      <c r="A26" s="62" t="s">
        <v>477</v>
      </c>
      <c r="B26" s="62" t="s">
        <v>496</v>
      </c>
      <c r="C26" s="62" t="s">
        <v>498</v>
      </c>
      <c r="D26" s="62" t="s">
        <v>497</v>
      </c>
      <c r="E26" s="62" t="s">
        <v>499</v>
      </c>
    </row>
    <row r="27" spans="1:5" x14ac:dyDescent="0.2">
      <c r="A27" s="42">
        <v>16</v>
      </c>
      <c r="B27" s="43">
        <v>7.5</v>
      </c>
      <c r="C27" s="43">
        <v>0.38</v>
      </c>
      <c r="D27" s="43">
        <v>7.5</v>
      </c>
      <c r="E27" s="43">
        <v>0.38</v>
      </c>
    </row>
    <row r="28" spans="1:5" x14ac:dyDescent="0.2">
      <c r="A28" s="42">
        <v>17</v>
      </c>
      <c r="B28" s="43">
        <v>7.63</v>
      </c>
      <c r="C28" s="43">
        <v>0.39</v>
      </c>
      <c r="D28" s="43">
        <v>7.63</v>
      </c>
      <c r="E28" s="43">
        <v>0.39</v>
      </c>
    </row>
    <row r="29" spans="1:5" x14ac:dyDescent="0.2">
      <c r="A29" s="42">
        <v>18</v>
      </c>
      <c r="B29" s="43">
        <v>7.76</v>
      </c>
      <c r="C29" s="43">
        <v>0.4</v>
      </c>
      <c r="D29" s="43">
        <v>7.76</v>
      </c>
      <c r="E29" s="43">
        <v>0.4</v>
      </c>
    </row>
    <row r="30" spans="1:5" x14ac:dyDescent="0.2">
      <c r="A30" s="42">
        <v>19</v>
      </c>
      <c r="B30" s="43">
        <v>7.9</v>
      </c>
      <c r="C30" s="43">
        <v>0.41</v>
      </c>
      <c r="D30" s="43">
        <v>7.9</v>
      </c>
      <c r="E30" s="43">
        <v>0.41</v>
      </c>
    </row>
    <row r="31" spans="1:5" x14ac:dyDescent="0.2">
      <c r="A31" s="42">
        <v>20</v>
      </c>
      <c r="B31" s="43">
        <v>8.0399999999999991</v>
      </c>
      <c r="C31" s="43">
        <v>0.41</v>
      </c>
      <c r="D31" s="43">
        <v>8.0399999999999991</v>
      </c>
      <c r="E31" s="43">
        <v>0.41</v>
      </c>
    </row>
    <row r="32" spans="1:5" x14ac:dyDescent="0.2">
      <c r="A32" s="42">
        <v>21</v>
      </c>
      <c r="B32" s="43">
        <v>8.19</v>
      </c>
      <c r="C32" s="43">
        <v>0.42</v>
      </c>
      <c r="D32" s="43">
        <v>8.19</v>
      </c>
      <c r="E32" s="43">
        <v>0.42</v>
      </c>
    </row>
    <row r="33" spans="1:5" x14ac:dyDescent="0.2">
      <c r="A33" s="42">
        <v>22</v>
      </c>
      <c r="B33" s="43">
        <v>8.33</v>
      </c>
      <c r="C33" s="43">
        <v>0.43</v>
      </c>
      <c r="D33" s="43">
        <v>8.33</v>
      </c>
      <c r="E33" s="43">
        <v>0.43</v>
      </c>
    </row>
    <row r="34" spans="1:5" x14ac:dyDescent="0.2">
      <c r="A34" s="42">
        <v>23</v>
      </c>
      <c r="B34" s="43">
        <v>8.48</v>
      </c>
      <c r="C34" s="43">
        <v>0.44</v>
      </c>
      <c r="D34" s="43">
        <v>8.48</v>
      </c>
      <c r="E34" s="43">
        <v>0.44</v>
      </c>
    </row>
    <row r="35" spans="1:5" x14ac:dyDescent="0.2">
      <c r="A35" s="42">
        <v>24</v>
      </c>
      <c r="B35" s="43">
        <v>8.6300000000000008</v>
      </c>
      <c r="C35" s="43">
        <v>0.45</v>
      </c>
      <c r="D35" s="43">
        <v>8.6300000000000008</v>
      </c>
      <c r="E35" s="43">
        <v>0.45</v>
      </c>
    </row>
    <row r="36" spans="1:5" x14ac:dyDescent="0.2">
      <c r="A36" s="42">
        <v>25</v>
      </c>
      <c r="B36" s="43">
        <v>8.7899999999999991</v>
      </c>
      <c r="C36" s="43">
        <v>0.46</v>
      </c>
      <c r="D36" s="43">
        <v>8.7899999999999991</v>
      </c>
      <c r="E36" s="43">
        <v>0.46</v>
      </c>
    </row>
    <row r="37" spans="1:5" x14ac:dyDescent="0.2">
      <c r="A37" s="42">
        <v>26</v>
      </c>
      <c r="B37" s="43">
        <v>8.9499999999999993</v>
      </c>
      <c r="C37" s="43">
        <v>0.47</v>
      </c>
      <c r="D37" s="43">
        <v>8.9499999999999993</v>
      </c>
      <c r="E37" s="43">
        <v>0.47</v>
      </c>
    </row>
    <row r="38" spans="1:5" x14ac:dyDescent="0.2">
      <c r="A38" s="42">
        <v>27</v>
      </c>
      <c r="B38" s="43">
        <v>9.11</v>
      </c>
      <c r="C38" s="43">
        <v>0.48</v>
      </c>
      <c r="D38" s="43">
        <v>9.11</v>
      </c>
      <c r="E38" s="43">
        <v>0.48</v>
      </c>
    </row>
    <row r="39" spans="1:5" x14ac:dyDescent="0.2">
      <c r="A39" s="42">
        <v>28</v>
      </c>
      <c r="B39" s="43">
        <v>9.27</v>
      </c>
      <c r="C39" s="43">
        <v>0.49</v>
      </c>
      <c r="D39" s="43">
        <v>9.27</v>
      </c>
      <c r="E39" s="43">
        <v>0.49</v>
      </c>
    </row>
    <row r="40" spans="1:5" x14ac:dyDescent="0.2">
      <c r="A40" s="42">
        <v>29</v>
      </c>
      <c r="B40" s="43">
        <v>9.43</v>
      </c>
      <c r="C40" s="43">
        <v>0.5</v>
      </c>
      <c r="D40" s="43">
        <v>9.43</v>
      </c>
      <c r="E40" s="43">
        <v>0.5</v>
      </c>
    </row>
    <row r="41" spans="1:5" x14ac:dyDescent="0.2">
      <c r="A41" s="42">
        <v>30</v>
      </c>
      <c r="B41" s="43">
        <v>9.6</v>
      </c>
      <c r="C41" s="43">
        <v>0.51</v>
      </c>
      <c r="D41" s="43">
        <v>9.6</v>
      </c>
      <c r="E41" s="43">
        <v>0.51</v>
      </c>
    </row>
    <row r="42" spans="1:5" x14ac:dyDescent="0.2">
      <c r="A42" s="42">
        <v>31</v>
      </c>
      <c r="B42" s="43">
        <v>9.77</v>
      </c>
      <c r="C42" s="43">
        <v>0.52</v>
      </c>
      <c r="D42" s="43">
        <v>9.77</v>
      </c>
      <c r="E42" s="43">
        <v>0.52</v>
      </c>
    </row>
    <row r="43" spans="1:5" x14ac:dyDescent="0.2">
      <c r="A43" s="42">
        <v>32</v>
      </c>
      <c r="B43" s="43">
        <v>9.9499999999999993</v>
      </c>
      <c r="C43" s="43">
        <v>0.53</v>
      </c>
      <c r="D43" s="43">
        <v>9.9499999999999993</v>
      </c>
      <c r="E43" s="43">
        <v>0.53</v>
      </c>
    </row>
    <row r="44" spans="1:5" x14ac:dyDescent="0.2">
      <c r="A44" s="42">
        <v>33</v>
      </c>
      <c r="B44" s="43">
        <v>10.130000000000001</v>
      </c>
      <c r="C44" s="43">
        <v>0.54</v>
      </c>
      <c r="D44" s="43">
        <v>10.130000000000001</v>
      </c>
      <c r="E44" s="43">
        <v>0.54</v>
      </c>
    </row>
    <row r="45" spans="1:5" x14ac:dyDescent="0.2">
      <c r="A45" s="42">
        <v>34</v>
      </c>
      <c r="B45" s="43">
        <v>10.31</v>
      </c>
      <c r="C45" s="43">
        <v>0.55000000000000004</v>
      </c>
      <c r="D45" s="43">
        <v>10.31</v>
      </c>
      <c r="E45" s="43">
        <v>0.55000000000000004</v>
      </c>
    </row>
    <row r="46" spans="1:5" x14ac:dyDescent="0.2">
      <c r="A46" s="42">
        <v>35</v>
      </c>
      <c r="B46" s="43">
        <v>10.49</v>
      </c>
      <c r="C46" s="43">
        <v>0.56000000000000005</v>
      </c>
      <c r="D46" s="43">
        <v>10.49</v>
      </c>
      <c r="E46" s="43">
        <v>0.56000000000000005</v>
      </c>
    </row>
    <row r="47" spans="1:5" x14ac:dyDescent="0.2">
      <c r="A47" s="42">
        <v>36</v>
      </c>
      <c r="B47" s="43">
        <v>10.68</v>
      </c>
      <c r="C47" s="43">
        <v>0.56999999999999995</v>
      </c>
      <c r="D47" s="43">
        <v>10.68</v>
      </c>
      <c r="E47" s="43">
        <v>0.56999999999999995</v>
      </c>
    </row>
    <row r="48" spans="1:5" x14ac:dyDescent="0.2">
      <c r="A48" s="42">
        <v>37</v>
      </c>
      <c r="B48" s="43">
        <v>10.87</v>
      </c>
      <c r="C48" s="43">
        <v>0.57999999999999996</v>
      </c>
      <c r="D48" s="43">
        <v>10.87</v>
      </c>
      <c r="E48" s="43">
        <v>0.57999999999999996</v>
      </c>
    </row>
    <row r="49" spans="1:5" x14ac:dyDescent="0.2">
      <c r="A49" s="42">
        <v>38</v>
      </c>
      <c r="B49" s="43">
        <v>11.06</v>
      </c>
      <c r="C49" s="43">
        <v>0.59</v>
      </c>
      <c r="D49" s="43">
        <v>11.06</v>
      </c>
      <c r="E49" s="43">
        <v>0.59</v>
      </c>
    </row>
    <row r="50" spans="1:5" x14ac:dyDescent="0.2">
      <c r="A50" s="42">
        <v>39</v>
      </c>
      <c r="B50" s="43">
        <v>11.26</v>
      </c>
      <c r="C50" s="43">
        <v>0.6</v>
      </c>
      <c r="D50" s="43">
        <v>11.26</v>
      </c>
      <c r="E50" s="43">
        <v>0.6</v>
      </c>
    </row>
    <row r="51" spans="1:5" x14ac:dyDescent="0.2">
      <c r="A51" s="42">
        <v>40</v>
      </c>
      <c r="B51" s="43">
        <v>11.46</v>
      </c>
      <c r="C51" s="43">
        <v>0.62</v>
      </c>
      <c r="D51" s="43">
        <v>11.46</v>
      </c>
      <c r="E51" s="43">
        <v>0.62</v>
      </c>
    </row>
    <row r="52" spans="1:5" x14ac:dyDescent="0.2">
      <c r="A52" s="42">
        <v>41</v>
      </c>
      <c r="B52" s="43">
        <v>11.67</v>
      </c>
      <c r="C52" s="43">
        <v>0.63</v>
      </c>
      <c r="D52" s="43">
        <v>11.67</v>
      </c>
      <c r="E52" s="43">
        <v>0.63</v>
      </c>
    </row>
    <row r="53" spans="1:5" x14ac:dyDescent="0.2">
      <c r="A53" s="42">
        <v>42</v>
      </c>
      <c r="B53" s="43">
        <v>11.88</v>
      </c>
      <c r="C53" s="43">
        <v>0.64</v>
      </c>
      <c r="D53" s="43">
        <v>11.88</v>
      </c>
      <c r="E53" s="43">
        <v>0.64</v>
      </c>
    </row>
    <row r="54" spans="1:5" x14ac:dyDescent="0.2">
      <c r="A54" s="42">
        <v>43</v>
      </c>
      <c r="B54" s="43">
        <v>12.09</v>
      </c>
      <c r="C54" s="43">
        <v>0.65</v>
      </c>
      <c r="D54" s="43">
        <v>12.09</v>
      </c>
      <c r="E54" s="43">
        <v>0.65</v>
      </c>
    </row>
    <row r="55" spans="1:5" x14ac:dyDescent="0.2">
      <c r="A55" s="42">
        <v>44</v>
      </c>
      <c r="B55" s="43">
        <v>12.31</v>
      </c>
      <c r="C55" s="43">
        <v>0.67</v>
      </c>
      <c r="D55" s="43">
        <v>12.31</v>
      </c>
      <c r="E55" s="43">
        <v>0.67</v>
      </c>
    </row>
    <row r="56" spans="1:5" x14ac:dyDescent="0.2">
      <c r="A56" s="42">
        <v>45</v>
      </c>
      <c r="B56" s="43">
        <v>12.53</v>
      </c>
      <c r="C56" s="43">
        <v>0.68</v>
      </c>
      <c r="D56" s="43">
        <v>12.53</v>
      </c>
      <c r="E56" s="43">
        <v>0.68</v>
      </c>
    </row>
    <row r="57" spans="1:5" x14ac:dyDescent="0.2">
      <c r="A57" s="42">
        <v>46</v>
      </c>
      <c r="B57" s="43">
        <v>12.76</v>
      </c>
      <c r="C57" s="43">
        <v>0.69</v>
      </c>
      <c r="D57" s="43">
        <v>12.76</v>
      </c>
      <c r="E57" s="43">
        <v>0.69</v>
      </c>
    </row>
    <row r="58" spans="1:5" x14ac:dyDescent="0.2">
      <c r="A58" s="42">
        <v>47</v>
      </c>
      <c r="B58" s="43">
        <v>13</v>
      </c>
      <c r="C58" s="43">
        <v>0.71</v>
      </c>
      <c r="D58" s="43">
        <v>13</v>
      </c>
      <c r="E58" s="43">
        <v>0.71</v>
      </c>
    </row>
    <row r="59" spans="1:5" x14ac:dyDescent="0.2">
      <c r="A59" s="42">
        <v>48</v>
      </c>
      <c r="B59" s="43">
        <v>13.24</v>
      </c>
      <c r="C59" s="43">
        <v>0.72</v>
      </c>
      <c r="D59" s="43">
        <v>13.24</v>
      </c>
      <c r="E59" s="43">
        <v>0.72</v>
      </c>
    </row>
    <row r="60" spans="1:5" x14ac:dyDescent="0.2">
      <c r="A60" s="42">
        <v>49</v>
      </c>
      <c r="B60" s="43">
        <v>13.48</v>
      </c>
      <c r="C60" s="43">
        <v>0.74</v>
      </c>
      <c r="D60" s="43">
        <v>13.48</v>
      </c>
      <c r="E60" s="43">
        <v>0.74</v>
      </c>
    </row>
    <row r="61" spans="1:5" x14ac:dyDescent="0.2">
      <c r="A61" s="42">
        <v>50</v>
      </c>
      <c r="B61" s="43">
        <v>13.73</v>
      </c>
      <c r="C61" s="43">
        <v>0.75</v>
      </c>
      <c r="D61" s="43">
        <v>13.73</v>
      </c>
      <c r="E61" s="43">
        <v>0.75</v>
      </c>
    </row>
    <row r="62" spans="1:5" x14ac:dyDescent="0.2">
      <c r="A62" s="42">
        <v>51</v>
      </c>
      <c r="B62" s="43">
        <v>13.99</v>
      </c>
      <c r="C62" s="43">
        <v>0.77</v>
      </c>
      <c r="D62" s="43">
        <v>13.99</v>
      </c>
      <c r="E62" s="43">
        <v>0.77</v>
      </c>
    </row>
    <row r="63" spans="1:5" x14ac:dyDescent="0.2">
      <c r="A63" s="42">
        <v>52</v>
      </c>
      <c r="B63" s="43">
        <v>14.25</v>
      </c>
      <c r="C63" s="43">
        <v>0.78</v>
      </c>
      <c r="D63" s="43">
        <v>14.25</v>
      </c>
      <c r="E63" s="43">
        <v>0.78</v>
      </c>
    </row>
    <row r="64" spans="1:5" x14ac:dyDescent="0.2">
      <c r="A64" s="42">
        <v>53</v>
      </c>
      <c r="B64" s="43">
        <v>14.52</v>
      </c>
      <c r="C64" s="43">
        <v>0.8</v>
      </c>
      <c r="D64" s="43">
        <v>14.52</v>
      </c>
      <c r="E64" s="43">
        <v>0.8</v>
      </c>
    </row>
    <row r="65" spans="1:5" x14ac:dyDescent="0.2">
      <c r="A65" s="42">
        <v>54</v>
      </c>
      <c r="B65" s="43">
        <v>14.8</v>
      </c>
      <c r="C65" s="43">
        <v>0.81</v>
      </c>
      <c r="D65" s="43">
        <v>14.8</v>
      </c>
      <c r="E65" s="43">
        <v>0.81</v>
      </c>
    </row>
    <row r="66" spans="1:5" x14ac:dyDescent="0.2">
      <c r="A66" s="42">
        <v>55</v>
      </c>
      <c r="B66" s="43">
        <v>15.09</v>
      </c>
      <c r="C66" s="43">
        <v>0.83</v>
      </c>
      <c r="D66" s="43">
        <v>15.09</v>
      </c>
      <c r="E66" s="43">
        <v>0.83</v>
      </c>
    </row>
    <row r="67" spans="1:5" x14ac:dyDescent="0.2">
      <c r="A67" s="42">
        <v>56</v>
      </c>
      <c r="B67" s="43">
        <v>15.39</v>
      </c>
      <c r="C67" s="43">
        <v>0.85</v>
      </c>
      <c r="D67" s="43">
        <v>15.39</v>
      </c>
      <c r="E67" s="43">
        <v>0.85</v>
      </c>
    </row>
    <row r="68" spans="1:5" x14ac:dyDescent="0.2">
      <c r="A68" s="42">
        <v>57</v>
      </c>
      <c r="B68" s="43">
        <v>15.69</v>
      </c>
      <c r="C68" s="43">
        <v>0.86</v>
      </c>
      <c r="D68" s="43">
        <v>15.69</v>
      </c>
      <c r="E68" s="43">
        <v>0.86</v>
      </c>
    </row>
    <row r="69" spans="1:5" x14ac:dyDescent="0.2">
      <c r="A69" s="42">
        <v>58</v>
      </c>
      <c r="B69" s="43">
        <v>16.010000000000002</v>
      </c>
      <c r="C69" s="43">
        <v>0.88</v>
      </c>
      <c r="D69" s="43">
        <v>16.010000000000002</v>
      </c>
      <c r="E69" s="43">
        <v>0.88</v>
      </c>
    </row>
    <row r="70" spans="1:5" x14ac:dyDescent="0.2">
      <c r="A70" s="42">
        <v>59</v>
      </c>
      <c r="B70" s="43">
        <v>16.329999999999998</v>
      </c>
      <c r="C70" s="43">
        <v>0.9</v>
      </c>
      <c r="D70" s="43">
        <v>16.329999999999998</v>
      </c>
      <c r="E70" s="43">
        <v>0.9</v>
      </c>
    </row>
    <row r="71" spans="1:5" x14ac:dyDescent="0.2">
      <c r="A71" s="42">
        <v>60</v>
      </c>
      <c r="B71" s="43">
        <v>16.670000000000002</v>
      </c>
      <c r="C71" s="43">
        <v>0.91</v>
      </c>
      <c r="D71" s="43">
        <v>16.670000000000002</v>
      </c>
      <c r="E71" s="43">
        <v>0.91</v>
      </c>
    </row>
    <row r="72" spans="1:5" x14ac:dyDescent="0.2">
      <c r="A72" s="42">
        <v>61</v>
      </c>
      <c r="B72" s="43">
        <v>17.02</v>
      </c>
      <c r="C72" s="43">
        <v>0.93</v>
      </c>
      <c r="D72" s="43">
        <v>17.02</v>
      </c>
      <c r="E72" s="43">
        <v>0.93</v>
      </c>
    </row>
    <row r="73" spans="1:5" x14ac:dyDescent="0.2">
      <c r="A73" s="42">
        <v>62</v>
      </c>
      <c r="B73" s="43">
        <v>17.39</v>
      </c>
      <c r="C73" s="43">
        <v>0.95</v>
      </c>
      <c r="D73" s="43">
        <v>17.39</v>
      </c>
      <c r="E73" s="43">
        <v>0.95</v>
      </c>
    </row>
    <row r="74" spans="1:5" x14ac:dyDescent="0.2">
      <c r="A74" s="42">
        <v>63</v>
      </c>
      <c r="B74" s="43">
        <v>17.77</v>
      </c>
      <c r="C74" s="43">
        <v>0.97</v>
      </c>
      <c r="D74" s="43">
        <v>17.77</v>
      </c>
      <c r="E74" s="43">
        <v>0.97</v>
      </c>
    </row>
    <row r="75" spans="1:5" x14ac:dyDescent="0.2">
      <c r="A75" s="42">
        <v>64</v>
      </c>
      <c r="B75" s="43">
        <v>18.170000000000002</v>
      </c>
      <c r="C75" s="43">
        <v>0.99</v>
      </c>
      <c r="D75" s="43">
        <v>18.170000000000002</v>
      </c>
      <c r="E75" s="43">
        <v>0.99</v>
      </c>
    </row>
    <row r="76" spans="1:5" x14ac:dyDescent="0.2">
      <c r="A76" s="42">
        <v>65</v>
      </c>
      <c r="B76" s="43">
        <v>18.07</v>
      </c>
      <c r="C76" s="43">
        <v>1</v>
      </c>
      <c r="D76" s="43">
        <v>18.07</v>
      </c>
      <c r="E76" s="43">
        <v>1</v>
      </c>
    </row>
    <row r="77" spans="1:5" x14ac:dyDescent="0.2">
      <c r="A77" s="42">
        <v>66</v>
      </c>
      <c r="B77" s="43">
        <v>17.48</v>
      </c>
      <c r="C77" s="43">
        <v>1</v>
      </c>
      <c r="D77" s="43">
        <v>17.48</v>
      </c>
      <c r="E77" s="43">
        <v>1</v>
      </c>
    </row>
    <row r="78" spans="1:5" x14ac:dyDescent="0.2">
      <c r="A78" s="42">
        <v>67</v>
      </c>
      <c r="B78" s="43">
        <v>16.88</v>
      </c>
      <c r="C78" s="43">
        <v>1</v>
      </c>
      <c r="D78" s="43">
        <v>16.88</v>
      </c>
      <c r="E78" s="43">
        <v>1</v>
      </c>
    </row>
    <row r="79" spans="1:5" x14ac:dyDescent="0.2">
      <c r="A79" s="42">
        <v>68</v>
      </c>
      <c r="B79" s="43">
        <v>16.27</v>
      </c>
      <c r="C79" s="43">
        <v>1</v>
      </c>
      <c r="D79" s="43">
        <v>16.27</v>
      </c>
      <c r="E79" s="43">
        <v>1</v>
      </c>
    </row>
    <row r="80" spans="1:5" x14ac:dyDescent="0.2">
      <c r="A80" s="42">
        <v>69</v>
      </c>
      <c r="B80" s="43">
        <v>15.65</v>
      </c>
      <c r="C80" s="43">
        <v>1</v>
      </c>
      <c r="D80" s="43">
        <v>15.65</v>
      </c>
      <c r="E80" s="43">
        <v>1</v>
      </c>
    </row>
    <row r="81" spans="1:5" x14ac:dyDescent="0.2">
      <c r="A81" s="42">
        <v>70</v>
      </c>
      <c r="B81" s="43">
        <v>15.03</v>
      </c>
      <c r="C81" s="43">
        <v>1</v>
      </c>
      <c r="D81" s="43">
        <v>15.03</v>
      </c>
      <c r="E81" s="43">
        <v>1</v>
      </c>
    </row>
    <row r="82" spans="1:5" x14ac:dyDescent="0.2">
      <c r="A82" s="42">
        <v>71</v>
      </c>
      <c r="B82" s="43">
        <v>14.41</v>
      </c>
      <c r="C82" s="43">
        <v>1</v>
      </c>
      <c r="D82" s="43">
        <v>14.41</v>
      </c>
      <c r="E82" s="43">
        <v>1</v>
      </c>
    </row>
    <row r="83" spans="1:5" x14ac:dyDescent="0.2">
      <c r="A83" s="42">
        <v>72</v>
      </c>
      <c r="B83" s="43">
        <v>13.79</v>
      </c>
      <c r="C83" s="43">
        <v>1</v>
      </c>
      <c r="D83" s="43">
        <v>13.79</v>
      </c>
      <c r="E83" s="43">
        <v>1</v>
      </c>
    </row>
    <row r="84" spans="1:5" x14ac:dyDescent="0.2">
      <c r="A84" s="42">
        <v>73</v>
      </c>
      <c r="B84" s="43">
        <v>13.16</v>
      </c>
      <c r="C84" s="43">
        <v>1</v>
      </c>
      <c r="D84" s="43">
        <v>13.16</v>
      </c>
      <c r="E84" s="43">
        <v>1</v>
      </c>
    </row>
    <row r="85" spans="1:5" x14ac:dyDescent="0.2">
      <c r="A85" s="42">
        <v>74</v>
      </c>
      <c r="B85" s="43">
        <v>12.54</v>
      </c>
      <c r="C85" s="43">
        <v>1</v>
      </c>
      <c r="D85" s="43">
        <v>12.54</v>
      </c>
      <c r="E85" s="43">
        <v>1</v>
      </c>
    </row>
    <row r="86" spans="1:5" x14ac:dyDescent="0.2">
      <c r="A86" s="42">
        <v>75</v>
      </c>
      <c r="B86" s="43">
        <v>11.92</v>
      </c>
      <c r="C86" s="43">
        <v>1</v>
      </c>
      <c r="D86" s="43">
        <v>11.92</v>
      </c>
      <c r="E86" s="43">
        <v>1</v>
      </c>
    </row>
    <row r="87" spans="1:5" x14ac:dyDescent="0.2">
      <c r="A87" s="42">
        <v>76</v>
      </c>
      <c r="B87" s="43">
        <v>11.31</v>
      </c>
      <c r="C87" s="43">
        <v>1</v>
      </c>
      <c r="D87" s="43">
        <v>11.31</v>
      </c>
      <c r="E87" s="43">
        <v>1</v>
      </c>
    </row>
    <row r="88" spans="1:5" x14ac:dyDescent="0.2">
      <c r="A88" s="42">
        <v>77</v>
      </c>
      <c r="B88" s="43">
        <v>10.71</v>
      </c>
      <c r="C88" s="43">
        <v>1</v>
      </c>
      <c r="D88" s="43">
        <v>10.71</v>
      </c>
      <c r="E88" s="43">
        <v>1</v>
      </c>
    </row>
    <row r="89" spans="1:5" x14ac:dyDescent="0.2">
      <c r="A89" s="42">
        <v>78</v>
      </c>
      <c r="B89" s="43">
        <v>10.11</v>
      </c>
      <c r="C89" s="43">
        <v>1</v>
      </c>
      <c r="D89" s="43">
        <v>10.11</v>
      </c>
      <c r="E89" s="43">
        <v>1</v>
      </c>
    </row>
    <row r="90" spans="1:5" x14ac:dyDescent="0.2">
      <c r="A90" s="42">
        <v>79</v>
      </c>
      <c r="B90" s="43">
        <v>9.52</v>
      </c>
      <c r="C90" s="43">
        <v>1</v>
      </c>
      <c r="D90" s="43">
        <v>9.52</v>
      </c>
      <c r="E90" s="43">
        <v>1</v>
      </c>
    </row>
    <row r="91" spans="1:5" x14ac:dyDescent="0.2">
      <c r="A91" s="42">
        <v>80</v>
      </c>
      <c r="B91" s="43">
        <v>8.93</v>
      </c>
      <c r="C91" s="43">
        <v>1</v>
      </c>
      <c r="D91" s="43">
        <v>8.93</v>
      </c>
      <c r="E91" s="43">
        <v>1</v>
      </c>
    </row>
    <row r="92" spans="1:5" x14ac:dyDescent="0.2">
      <c r="A92" s="42">
        <v>81</v>
      </c>
      <c r="B92" s="43">
        <v>8.34</v>
      </c>
      <c r="C92" s="43">
        <v>1</v>
      </c>
      <c r="D92" s="43">
        <v>8.34</v>
      </c>
      <c r="E92" s="43">
        <v>1</v>
      </c>
    </row>
    <row r="93" spans="1:5" x14ac:dyDescent="0.2">
      <c r="A93" s="42">
        <v>82</v>
      </c>
      <c r="B93" s="43">
        <v>7.76</v>
      </c>
      <c r="C93" s="43">
        <v>1</v>
      </c>
      <c r="D93" s="43">
        <v>7.76</v>
      </c>
      <c r="E93" s="43">
        <v>1</v>
      </c>
    </row>
    <row r="94" spans="1:5" x14ac:dyDescent="0.2">
      <c r="A94" s="42">
        <v>83</v>
      </c>
      <c r="B94" s="43">
        <v>7.2</v>
      </c>
      <c r="C94" s="43">
        <v>1</v>
      </c>
      <c r="D94" s="43">
        <v>7.2</v>
      </c>
      <c r="E94" s="43">
        <v>1</v>
      </c>
    </row>
    <row r="95" spans="1:5" x14ac:dyDescent="0.2">
      <c r="A95" s="42">
        <v>84</v>
      </c>
      <c r="B95" s="43">
        <v>6.65</v>
      </c>
      <c r="C95" s="43">
        <v>1</v>
      </c>
      <c r="D95" s="43">
        <v>6.65</v>
      </c>
      <c r="E95" s="43">
        <v>1</v>
      </c>
    </row>
    <row r="96" spans="1:5" x14ac:dyDescent="0.2">
      <c r="A96" s="42">
        <v>85</v>
      </c>
      <c r="B96" s="43">
        <v>6.12</v>
      </c>
      <c r="C96" s="43">
        <v>1</v>
      </c>
      <c r="D96" s="43">
        <v>6.12</v>
      </c>
      <c r="E96" s="43">
        <v>1</v>
      </c>
    </row>
    <row r="97" spans="1:5" x14ac:dyDescent="0.2">
      <c r="A97" s="42">
        <v>86</v>
      </c>
      <c r="B97" s="43">
        <v>5.62</v>
      </c>
      <c r="C97" s="43">
        <v>1</v>
      </c>
      <c r="D97" s="43">
        <v>5.62</v>
      </c>
      <c r="E97" s="43">
        <v>1</v>
      </c>
    </row>
    <row r="98" spans="1:5" x14ac:dyDescent="0.2">
      <c r="A98" s="42">
        <v>87</v>
      </c>
      <c r="B98" s="43">
        <v>5.14</v>
      </c>
      <c r="C98" s="43">
        <v>1</v>
      </c>
      <c r="D98" s="43">
        <v>5.14</v>
      </c>
      <c r="E98" s="43">
        <v>1</v>
      </c>
    </row>
    <row r="99" spans="1:5" x14ac:dyDescent="0.2">
      <c r="A99" s="42">
        <v>88</v>
      </c>
      <c r="B99" s="43">
        <v>4.7</v>
      </c>
      <c r="C99" s="43">
        <v>1</v>
      </c>
      <c r="D99" s="43">
        <v>4.7</v>
      </c>
      <c r="E99" s="43">
        <v>1</v>
      </c>
    </row>
    <row r="100" spans="1:5" x14ac:dyDescent="0.2">
      <c r="A100" s="42">
        <v>89</v>
      </c>
      <c r="B100" s="43">
        <v>4.28</v>
      </c>
      <c r="C100" s="43">
        <v>1</v>
      </c>
      <c r="D100" s="43">
        <v>4.28</v>
      </c>
      <c r="E100" s="43">
        <v>1</v>
      </c>
    </row>
    <row r="101" spans="1:5" x14ac:dyDescent="0.2">
      <c r="A101" s="42">
        <v>90</v>
      </c>
      <c r="B101" s="43">
        <v>3.9</v>
      </c>
      <c r="C101" s="43">
        <v>1</v>
      </c>
      <c r="D101" s="43">
        <v>3.9</v>
      </c>
      <c r="E101" s="43">
        <v>1</v>
      </c>
    </row>
    <row r="102" spans="1:5" x14ac:dyDescent="0.2">
      <c r="A102" s="42">
        <v>91</v>
      </c>
      <c r="B102" s="43">
        <v>3.54</v>
      </c>
      <c r="C102" s="43">
        <v>1</v>
      </c>
      <c r="D102" s="43">
        <v>3.54</v>
      </c>
      <c r="E102" s="43">
        <v>1</v>
      </c>
    </row>
    <row r="103" spans="1:5" x14ac:dyDescent="0.2">
      <c r="A103" s="42">
        <v>92</v>
      </c>
      <c r="B103" s="43">
        <v>3.2</v>
      </c>
      <c r="C103" s="43">
        <v>1</v>
      </c>
      <c r="D103" s="43">
        <v>3.2</v>
      </c>
      <c r="E103" s="43">
        <v>1</v>
      </c>
    </row>
    <row r="104" spans="1:5" x14ac:dyDescent="0.2">
      <c r="A104" s="42">
        <v>93</v>
      </c>
      <c r="B104" s="43">
        <v>2.9</v>
      </c>
      <c r="C104" s="43">
        <v>1</v>
      </c>
      <c r="D104" s="43">
        <v>2.9</v>
      </c>
      <c r="E104" s="43">
        <v>1</v>
      </c>
    </row>
    <row r="105" spans="1:5" x14ac:dyDescent="0.2">
      <c r="A105" s="42">
        <v>94</v>
      </c>
      <c r="B105" s="43">
        <v>2.62</v>
      </c>
      <c r="C105" s="43">
        <v>1</v>
      </c>
      <c r="D105" s="43">
        <v>2.62</v>
      </c>
      <c r="E105" s="43">
        <v>1</v>
      </c>
    </row>
  </sheetData>
  <sheetProtection algorithmName="SHA-512" hashValue="0J/MWRDqwWunfpFZhK5ndTDdcIp2niPizTu2iePMDdI1Fpoq2j75YCgOgupcXnKBQ/mvPApHa3ChPyCtvCF4BA==" saltValue="H0kPVQyPUl5dHky/QP5FSw==" spinCount="100000" sheet="1" objects="1" scenarios="1"/>
  <conditionalFormatting sqref="A6:A21">
    <cfRule type="expression" dxfId="717" priority="11" stopIfTrue="1">
      <formula>MOD(ROW(),2)=0</formula>
    </cfRule>
    <cfRule type="expression" dxfId="716" priority="12" stopIfTrue="1">
      <formula>MOD(ROW(),2)&lt;&gt;0</formula>
    </cfRule>
  </conditionalFormatting>
  <conditionalFormatting sqref="B6:E18 B20:E21 C19:E19">
    <cfRule type="expression" dxfId="715" priority="13" stopIfTrue="1">
      <formula>MOD(ROW(),2)=0</formula>
    </cfRule>
    <cfRule type="expression" dxfId="714" priority="14" stopIfTrue="1">
      <formula>MOD(ROW(),2)&lt;&gt;0</formula>
    </cfRule>
  </conditionalFormatting>
  <conditionalFormatting sqref="A26:A105">
    <cfRule type="expression" dxfId="713" priority="15" stopIfTrue="1">
      <formula>MOD(ROW(),2)=0</formula>
    </cfRule>
    <cfRule type="expression" dxfId="712" priority="16" stopIfTrue="1">
      <formula>MOD(ROW(),2)&lt;&gt;0</formula>
    </cfRule>
  </conditionalFormatting>
  <conditionalFormatting sqref="B26:E105">
    <cfRule type="expression" dxfId="711" priority="17" stopIfTrue="1">
      <formula>MOD(ROW(),2)=0</formula>
    </cfRule>
    <cfRule type="expression" dxfId="710" priority="18" stopIfTrue="1">
      <formula>MOD(ROW(),2)&lt;&gt;0</formula>
    </cfRule>
  </conditionalFormatting>
  <conditionalFormatting sqref="B19">
    <cfRule type="expression" dxfId="709" priority="1" stopIfTrue="1">
      <formula>MOD(ROW(),2)=0</formula>
    </cfRule>
    <cfRule type="expression" dxfId="708" priority="2" stopIfTrue="1">
      <formula>MOD(ROW(),2)&lt;&gt;0</formula>
    </cfRule>
  </conditionalFormatting>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F028A-6B4C-4B0C-9EBA-DCAB9D606D7D}">
  <sheetPr codeName="Sheet45"/>
  <dimension ref="A1:C106"/>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Pension Credit - x-315</v>
      </c>
    </row>
    <row r="6" spans="1:3" x14ac:dyDescent="0.2">
      <c r="A6" s="40" t="s">
        <v>470</v>
      </c>
      <c r="B6" s="47" t="s">
        <v>471</v>
      </c>
      <c r="C6" s="47"/>
    </row>
    <row r="7" spans="1:3" x14ac:dyDescent="0.2">
      <c r="A7" s="40" t="s">
        <v>472</v>
      </c>
      <c r="B7" s="47" t="s">
        <v>31</v>
      </c>
      <c r="C7" s="47"/>
    </row>
    <row r="8" spans="1:3" x14ac:dyDescent="0.2">
      <c r="A8" s="40" t="s">
        <v>144</v>
      </c>
      <c r="B8" s="47">
        <v>2015</v>
      </c>
      <c r="C8" s="47"/>
    </row>
    <row r="9" spans="1:3" x14ac:dyDescent="0.2">
      <c r="A9" s="40" t="s">
        <v>145</v>
      </c>
      <c r="B9" s="47" t="s">
        <v>265</v>
      </c>
      <c r="C9" s="47"/>
    </row>
    <row r="10" spans="1:3" ht="25.5" x14ac:dyDescent="0.2">
      <c r="A10" s="40" t="s">
        <v>6</v>
      </c>
      <c r="B10" s="47" t="s">
        <v>271</v>
      </c>
      <c r="C10" s="47"/>
    </row>
    <row r="11" spans="1:3" x14ac:dyDescent="0.2">
      <c r="A11" s="40" t="s">
        <v>146</v>
      </c>
      <c r="B11" s="47" t="s">
        <v>230</v>
      </c>
      <c r="C11" s="47"/>
    </row>
    <row r="12" spans="1:3" x14ac:dyDescent="0.2">
      <c r="A12" s="40" t="s">
        <v>147</v>
      </c>
      <c r="B12" s="47" t="s">
        <v>160</v>
      </c>
      <c r="C12" s="47"/>
    </row>
    <row r="13" spans="1:3" x14ac:dyDescent="0.2">
      <c r="A13" s="40" t="s">
        <v>473</v>
      </c>
      <c r="B13" s="47">
        <v>0</v>
      </c>
      <c r="C13" s="47"/>
    </row>
    <row r="14" spans="1:3" x14ac:dyDescent="0.2">
      <c r="A14" s="40" t="s">
        <v>149</v>
      </c>
      <c r="B14" s="47">
        <v>315</v>
      </c>
      <c r="C14" s="47"/>
    </row>
    <row r="15" spans="1:3" x14ac:dyDescent="0.2">
      <c r="A15" s="40" t="s">
        <v>474</v>
      </c>
      <c r="B15" s="47">
        <v>315</v>
      </c>
      <c r="C15" s="47"/>
    </row>
    <row r="16" spans="1:3" x14ac:dyDescent="0.2">
      <c r="A16" s="40" t="s">
        <v>151</v>
      </c>
      <c r="B16" s="47" t="s">
        <v>273</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496</v>
      </c>
      <c r="C26" s="62" t="s">
        <v>497</v>
      </c>
    </row>
    <row r="27" spans="1:3" x14ac:dyDescent="0.2">
      <c r="A27" s="42">
        <v>16</v>
      </c>
      <c r="B27" s="43">
        <v>7.5</v>
      </c>
      <c r="C27" s="43">
        <v>7.5</v>
      </c>
    </row>
    <row r="28" spans="1:3" x14ac:dyDescent="0.2">
      <c r="A28" s="42">
        <v>17</v>
      </c>
      <c r="B28" s="43">
        <v>7.63</v>
      </c>
      <c r="C28" s="43">
        <v>7.63</v>
      </c>
    </row>
    <row r="29" spans="1:3" x14ac:dyDescent="0.2">
      <c r="A29" s="42">
        <v>18</v>
      </c>
      <c r="B29" s="43">
        <v>7.76</v>
      </c>
      <c r="C29" s="43">
        <v>7.76</v>
      </c>
    </row>
    <row r="30" spans="1:3" x14ac:dyDescent="0.2">
      <c r="A30" s="42">
        <v>19</v>
      </c>
      <c r="B30" s="43">
        <v>7.9</v>
      </c>
      <c r="C30" s="43">
        <v>7.9</v>
      </c>
    </row>
    <row r="31" spans="1:3" x14ac:dyDescent="0.2">
      <c r="A31" s="42">
        <v>20</v>
      </c>
      <c r="B31" s="43">
        <v>8.0399999999999991</v>
      </c>
      <c r="C31" s="43">
        <v>8.0399999999999991</v>
      </c>
    </row>
    <row r="32" spans="1:3" x14ac:dyDescent="0.2">
      <c r="A32" s="42">
        <v>21</v>
      </c>
      <c r="B32" s="43">
        <v>8.19</v>
      </c>
      <c r="C32" s="43">
        <v>8.19</v>
      </c>
    </row>
    <row r="33" spans="1:3" x14ac:dyDescent="0.2">
      <c r="A33" s="42">
        <v>22</v>
      </c>
      <c r="B33" s="43">
        <v>8.33</v>
      </c>
      <c r="C33" s="43">
        <v>8.33</v>
      </c>
    </row>
    <row r="34" spans="1:3" x14ac:dyDescent="0.2">
      <c r="A34" s="42">
        <v>23</v>
      </c>
      <c r="B34" s="43">
        <v>8.48</v>
      </c>
      <c r="C34" s="43">
        <v>8.48</v>
      </c>
    </row>
    <row r="35" spans="1:3" x14ac:dyDescent="0.2">
      <c r="A35" s="42">
        <v>24</v>
      </c>
      <c r="B35" s="43">
        <v>8.6300000000000008</v>
      </c>
      <c r="C35" s="43">
        <v>8.6300000000000008</v>
      </c>
    </row>
    <row r="36" spans="1:3" x14ac:dyDescent="0.2">
      <c r="A36" s="42">
        <v>25</v>
      </c>
      <c r="B36" s="43">
        <v>8.7899999999999991</v>
      </c>
      <c r="C36" s="43">
        <v>8.7899999999999991</v>
      </c>
    </row>
    <row r="37" spans="1:3" x14ac:dyDescent="0.2">
      <c r="A37" s="42">
        <v>26</v>
      </c>
      <c r="B37" s="43">
        <v>8.9499999999999993</v>
      </c>
      <c r="C37" s="43">
        <v>8.9499999999999993</v>
      </c>
    </row>
    <row r="38" spans="1:3" x14ac:dyDescent="0.2">
      <c r="A38" s="42">
        <v>27</v>
      </c>
      <c r="B38" s="43">
        <v>9.11</v>
      </c>
      <c r="C38" s="43">
        <v>9.11</v>
      </c>
    </row>
    <row r="39" spans="1:3" x14ac:dyDescent="0.2">
      <c r="A39" s="42">
        <v>28</v>
      </c>
      <c r="B39" s="43">
        <v>9.27</v>
      </c>
      <c r="C39" s="43">
        <v>9.27</v>
      </c>
    </row>
    <row r="40" spans="1:3" x14ac:dyDescent="0.2">
      <c r="A40" s="42">
        <v>29</v>
      </c>
      <c r="B40" s="43">
        <v>9.43</v>
      </c>
      <c r="C40" s="43">
        <v>9.43</v>
      </c>
    </row>
    <row r="41" spans="1:3" x14ac:dyDescent="0.2">
      <c r="A41" s="42">
        <v>30</v>
      </c>
      <c r="B41" s="43">
        <v>9.6</v>
      </c>
      <c r="C41" s="43">
        <v>9.6</v>
      </c>
    </row>
    <row r="42" spans="1:3" x14ac:dyDescent="0.2">
      <c r="A42" s="42">
        <v>31</v>
      </c>
      <c r="B42" s="43">
        <v>9.77</v>
      </c>
      <c r="C42" s="43">
        <v>9.77</v>
      </c>
    </row>
    <row r="43" spans="1:3" x14ac:dyDescent="0.2">
      <c r="A43" s="42">
        <v>32</v>
      </c>
      <c r="B43" s="43">
        <v>9.9499999999999993</v>
      </c>
      <c r="C43" s="43">
        <v>9.9499999999999993</v>
      </c>
    </row>
    <row r="44" spans="1:3" x14ac:dyDescent="0.2">
      <c r="A44" s="42">
        <v>33</v>
      </c>
      <c r="B44" s="43">
        <v>10.130000000000001</v>
      </c>
      <c r="C44" s="43">
        <v>10.130000000000001</v>
      </c>
    </row>
    <row r="45" spans="1:3" x14ac:dyDescent="0.2">
      <c r="A45" s="42">
        <v>34</v>
      </c>
      <c r="B45" s="43">
        <v>10.31</v>
      </c>
      <c r="C45" s="43">
        <v>10.31</v>
      </c>
    </row>
    <row r="46" spans="1:3" x14ac:dyDescent="0.2">
      <c r="A46" s="42">
        <v>35</v>
      </c>
      <c r="B46" s="43">
        <v>10.49</v>
      </c>
      <c r="C46" s="43">
        <v>10.49</v>
      </c>
    </row>
    <row r="47" spans="1:3" x14ac:dyDescent="0.2">
      <c r="A47" s="42">
        <v>36</v>
      </c>
      <c r="B47" s="43">
        <v>10.68</v>
      </c>
      <c r="C47" s="43">
        <v>10.68</v>
      </c>
    </row>
    <row r="48" spans="1:3" x14ac:dyDescent="0.2">
      <c r="A48" s="42">
        <v>37</v>
      </c>
      <c r="B48" s="43">
        <v>10.87</v>
      </c>
      <c r="C48" s="43">
        <v>10.87</v>
      </c>
    </row>
    <row r="49" spans="1:3" x14ac:dyDescent="0.2">
      <c r="A49" s="42">
        <v>38</v>
      </c>
      <c r="B49" s="43">
        <v>11.06</v>
      </c>
      <c r="C49" s="43">
        <v>11.06</v>
      </c>
    </row>
    <row r="50" spans="1:3" x14ac:dyDescent="0.2">
      <c r="A50" s="42">
        <v>39</v>
      </c>
      <c r="B50" s="43">
        <v>11.26</v>
      </c>
      <c r="C50" s="43">
        <v>11.26</v>
      </c>
    </row>
    <row r="51" spans="1:3" x14ac:dyDescent="0.2">
      <c r="A51" s="42">
        <v>40</v>
      </c>
      <c r="B51" s="43">
        <v>11.46</v>
      </c>
      <c r="C51" s="43">
        <v>11.46</v>
      </c>
    </row>
    <row r="52" spans="1:3" x14ac:dyDescent="0.2">
      <c r="A52" s="42">
        <v>41</v>
      </c>
      <c r="B52" s="43">
        <v>11.67</v>
      </c>
      <c r="C52" s="43">
        <v>11.67</v>
      </c>
    </row>
    <row r="53" spans="1:3" x14ac:dyDescent="0.2">
      <c r="A53" s="42">
        <v>42</v>
      </c>
      <c r="B53" s="43">
        <v>11.88</v>
      </c>
      <c r="C53" s="43">
        <v>11.88</v>
      </c>
    </row>
    <row r="54" spans="1:3" x14ac:dyDescent="0.2">
      <c r="A54" s="42">
        <v>43</v>
      </c>
      <c r="B54" s="43">
        <v>12.09</v>
      </c>
      <c r="C54" s="43">
        <v>12.09</v>
      </c>
    </row>
    <row r="55" spans="1:3" x14ac:dyDescent="0.2">
      <c r="A55" s="42">
        <v>44</v>
      </c>
      <c r="B55" s="43">
        <v>12.31</v>
      </c>
      <c r="C55" s="43">
        <v>12.31</v>
      </c>
    </row>
    <row r="56" spans="1:3" x14ac:dyDescent="0.2">
      <c r="A56" s="42">
        <v>45</v>
      </c>
      <c r="B56" s="43">
        <v>12.53</v>
      </c>
      <c r="C56" s="43">
        <v>12.53</v>
      </c>
    </row>
    <row r="57" spans="1:3" x14ac:dyDescent="0.2">
      <c r="A57" s="42">
        <v>46</v>
      </c>
      <c r="B57" s="43">
        <v>12.76</v>
      </c>
      <c r="C57" s="43">
        <v>12.76</v>
      </c>
    </row>
    <row r="58" spans="1:3" x14ac:dyDescent="0.2">
      <c r="A58" s="42">
        <v>47</v>
      </c>
      <c r="B58" s="43">
        <v>13</v>
      </c>
      <c r="C58" s="43">
        <v>13</v>
      </c>
    </row>
    <row r="59" spans="1:3" x14ac:dyDescent="0.2">
      <c r="A59" s="42">
        <v>48</v>
      </c>
      <c r="B59" s="43">
        <v>13.24</v>
      </c>
      <c r="C59" s="43">
        <v>13.24</v>
      </c>
    </row>
    <row r="60" spans="1:3" x14ac:dyDescent="0.2">
      <c r="A60" s="42">
        <v>49</v>
      </c>
      <c r="B60" s="43">
        <v>13.48</v>
      </c>
      <c r="C60" s="43">
        <v>13.48</v>
      </c>
    </row>
    <row r="61" spans="1:3" x14ac:dyDescent="0.2">
      <c r="A61" s="42">
        <v>50</v>
      </c>
      <c r="B61" s="43">
        <v>13.73</v>
      </c>
      <c r="C61" s="43">
        <v>13.73</v>
      </c>
    </row>
    <row r="62" spans="1:3" x14ac:dyDescent="0.2">
      <c r="A62" s="42">
        <v>51</v>
      </c>
      <c r="B62" s="43">
        <v>13.99</v>
      </c>
      <c r="C62" s="43">
        <v>13.99</v>
      </c>
    </row>
    <row r="63" spans="1:3" x14ac:dyDescent="0.2">
      <c r="A63" s="42">
        <v>52</v>
      </c>
      <c r="B63" s="43">
        <v>14.25</v>
      </c>
      <c r="C63" s="43">
        <v>14.25</v>
      </c>
    </row>
    <row r="64" spans="1:3" x14ac:dyDescent="0.2">
      <c r="A64" s="42">
        <v>53</v>
      </c>
      <c r="B64" s="43">
        <v>14.52</v>
      </c>
      <c r="C64" s="43">
        <v>14.52</v>
      </c>
    </row>
    <row r="65" spans="1:3" x14ac:dyDescent="0.2">
      <c r="A65" s="42">
        <v>54</v>
      </c>
      <c r="B65" s="43">
        <v>14.8</v>
      </c>
      <c r="C65" s="43">
        <v>14.8</v>
      </c>
    </row>
    <row r="66" spans="1:3" x14ac:dyDescent="0.2">
      <c r="A66" s="42">
        <v>55</v>
      </c>
      <c r="B66" s="43">
        <v>15.09</v>
      </c>
      <c r="C66" s="43">
        <v>15.09</v>
      </c>
    </row>
    <row r="67" spans="1:3" x14ac:dyDescent="0.2">
      <c r="A67" s="42">
        <v>56</v>
      </c>
      <c r="B67" s="43">
        <v>15.39</v>
      </c>
      <c r="C67" s="43">
        <v>15.39</v>
      </c>
    </row>
    <row r="68" spans="1:3" x14ac:dyDescent="0.2">
      <c r="A68" s="42">
        <v>57</v>
      </c>
      <c r="B68" s="43">
        <v>15.69</v>
      </c>
      <c r="C68" s="43">
        <v>15.69</v>
      </c>
    </row>
    <row r="69" spans="1:3" x14ac:dyDescent="0.2">
      <c r="A69" s="42">
        <v>58</v>
      </c>
      <c r="B69" s="43">
        <v>16.010000000000002</v>
      </c>
      <c r="C69" s="43">
        <v>16.010000000000002</v>
      </c>
    </row>
    <row r="70" spans="1:3" x14ac:dyDescent="0.2">
      <c r="A70" s="42">
        <v>59</v>
      </c>
      <c r="B70" s="43">
        <v>16.329999999999998</v>
      </c>
      <c r="C70" s="43">
        <v>16.329999999999998</v>
      </c>
    </row>
    <row r="71" spans="1:3" x14ac:dyDescent="0.2">
      <c r="A71" s="42">
        <v>60</v>
      </c>
      <c r="B71" s="43">
        <v>16.670000000000002</v>
      </c>
      <c r="C71" s="43">
        <v>16.670000000000002</v>
      </c>
    </row>
    <row r="72" spans="1:3" x14ac:dyDescent="0.2">
      <c r="A72" s="42">
        <v>61</v>
      </c>
      <c r="B72" s="43">
        <v>17.02</v>
      </c>
      <c r="C72" s="43">
        <v>17.02</v>
      </c>
    </row>
    <row r="73" spans="1:3" x14ac:dyDescent="0.2">
      <c r="A73" s="42">
        <v>62</v>
      </c>
      <c r="B73" s="43">
        <v>17.39</v>
      </c>
      <c r="C73" s="43">
        <v>17.39</v>
      </c>
    </row>
    <row r="74" spans="1:3" x14ac:dyDescent="0.2">
      <c r="A74" s="42">
        <v>63</v>
      </c>
      <c r="B74" s="43">
        <v>17.77</v>
      </c>
      <c r="C74" s="43">
        <v>17.77</v>
      </c>
    </row>
    <row r="75" spans="1:3" x14ac:dyDescent="0.2">
      <c r="A75" s="42">
        <v>64</v>
      </c>
      <c r="B75" s="43">
        <v>18.170000000000002</v>
      </c>
      <c r="C75" s="43">
        <v>18.170000000000002</v>
      </c>
    </row>
    <row r="76" spans="1:3" x14ac:dyDescent="0.2">
      <c r="A76" s="42">
        <v>65</v>
      </c>
      <c r="B76" s="43">
        <v>18.07</v>
      </c>
      <c r="C76" s="43">
        <v>18.07</v>
      </c>
    </row>
    <row r="77" spans="1:3" x14ac:dyDescent="0.2">
      <c r="A77" s="42">
        <v>66</v>
      </c>
      <c r="B77" s="43">
        <v>17.48</v>
      </c>
      <c r="C77" s="43">
        <v>17.48</v>
      </c>
    </row>
    <row r="78" spans="1:3" x14ac:dyDescent="0.2">
      <c r="A78" s="42">
        <v>67</v>
      </c>
      <c r="B78" s="43">
        <v>16.88</v>
      </c>
      <c r="C78" s="43">
        <v>16.88</v>
      </c>
    </row>
    <row r="79" spans="1:3" x14ac:dyDescent="0.2">
      <c r="A79" s="42">
        <v>68</v>
      </c>
      <c r="B79" s="43">
        <v>16.27</v>
      </c>
      <c r="C79" s="43">
        <v>16.27</v>
      </c>
    </row>
    <row r="80" spans="1:3" x14ac:dyDescent="0.2">
      <c r="A80" s="42">
        <v>69</v>
      </c>
      <c r="B80" s="43">
        <v>15.65</v>
      </c>
      <c r="C80" s="43">
        <v>15.65</v>
      </c>
    </row>
    <row r="81" spans="1:3" x14ac:dyDescent="0.2">
      <c r="A81" s="42">
        <v>70</v>
      </c>
      <c r="B81" s="43">
        <v>15.03</v>
      </c>
      <c r="C81" s="43">
        <v>15.03</v>
      </c>
    </row>
    <row r="82" spans="1:3" x14ac:dyDescent="0.2">
      <c r="A82" s="42">
        <v>71</v>
      </c>
      <c r="B82" s="43">
        <v>14.41</v>
      </c>
      <c r="C82" s="43">
        <v>14.41</v>
      </c>
    </row>
    <row r="83" spans="1:3" x14ac:dyDescent="0.2">
      <c r="A83" s="42">
        <v>72</v>
      </c>
      <c r="B83" s="43">
        <v>13.79</v>
      </c>
      <c r="C83" s="43">
        <v>13.79</v>
      </c>
    </row>
    <row r="84" spans="1:3" x14ac:dyDescent="0.2">
      <c r="A84" s="42">
        <v>73</v>
      </c>
      <c r="B84" s="43">
        <v>13.16</v>
      </c>
      <c r="C84" s="43">
        <v>13.16</v>
      </c>
    </row>
    <row r="85" spans="1:3" x14ac:dyDescent="0.2">
      <c r="A85" s="42">
        <v>74</v>
      </c>
      <c r="B85" s="43">
        <v>12.54</v>
      </c>
      <c r="C85" s="43">
        <v>12.54</v>
      </c>
    </row>
    <row r="86" spans="1:3" x14ac:dyDescent="0.2">
      <c r="A86" s="42">
        <v>75</v>
      </c>
      <c r="B86" s="43">
        <v>11.92</v>
      </c>
      <c r="C86" s="43">
        <v>11.92</v>
      </c>
    </row>
    <row r="87" spans="1:3" x14ac:dyDescent="0.2">
      <c r="A87" s="42">
        <v>76</v>
      </c>
      <c r="B87" s="43">
        <v>11.31</v>
      </c>
      <c r="C87" s="43">
        <v>11.31</v>
      </c>
    </row>
    <row r="88" spans="1:3" x14ac:dyDescent="0.2">
      <c r="A88" s="42">
        <v>77</v>
      </c>
      <c r="B88" s="43">
        <v>10.71</v>
      </c>
      <c r="C88" s="43">
        <v>10.71</v>
      </c>
    </row>
    <row r="89" spans="1:3" x14ac:dyDescent="0.2">
      <c r="A89" s="42">
        <v>78</v>
      </c>
      <c r="B89" s="43">
        <v>10.11</v>
      </c>
      <c r="C89" s="43">
        <v>10.11</v>
      </c>
    </row>
    <row r="90" spans="1:3" x14ac:dyDescent="0.2">
      <c r="A90" s="42">
        <v>79</v>
      </c>
      <c r="B90" s="43">
        <v>9.52</v>
      </c>
      <c r="C90" s="43">
        <v>9.52</v>
      </c>
    </row>
    <row r="91" spans="1:3" x14ac:dyDescent="0.2">
      <c r="A91" s="42">
        <v>80</v>
      </c>
      <c r="B91" s="43">
        <v>8.93</v>
      </c>
      <c r="C91" s="43">
        <v>8.93</v>
      </c>
    </row>
    <row r="92" spans="1:3" x14ac:dyDescent="0.2">
      <c r="A92" s="42">
        <v>81</v>
      </c>
      <c r="B92" s="43">
        <v>8.34</v>
      </c>
      <c r="C92" s="43">
        <v>8.34</v>
      </c>
    </row>
    <row r="93" spans="1:3" x14ac:dyDescent="0.2">
      <c r="A93" s="42">
        <v>82</v>
      </c>
      <c r="B93" s="43">
        <v>7.76</v>
      </c>
      <c r="C93" s="43">
        <v>7.76</v>
      </c>
    </row>
    <row r="94" spans="1:3" x14ac:dyDescent="0.2">
      <c r="A94" s="42">
        <v>83</v>
      </c>
      <c r="B94" s="43">
        <v>7.2</v>
      </c>
      <c r="C94" s="43">
        <v>7.2</v>
      </c>
    </row>
    <row r="95" spans="1:3" x14ac:dyDescent="0.2">
      <c r="A95" s="42">
        <v>84</v>
      </c>
      <c r="B95" s="43">
        <v>6.65</v>
      </c>
      <c r="C95" s="43">
        <v>6.65</v>
      </c>
    </row>
    <row r="96" spans="1:3" x14ac:dyDescent="0.2">
      <c r="A96" s="42">
        <v>85</v>
      </c>
      <c r="B96" s="43">
        <v>6.12</v>
      </c>
      <c r="C96" s="43">
        <v>6.12</v>
      </c>
    </row>
    <row r="97" spans="1:3" x14ac:dyDescent="0.2">
      <c r="A97" s="42">
        <v>86</v>
      </c>
      <c r="B97" s="43">
        <v>5.62</v>
      </c>
      <c r="C97" s="43">
        <v>5.62</v>
      </c>
    </row>
    <row r="98" spans="1:3" x14ac:dyDescent="0.2">
      <c r="A98" s="42">
        <v>87</v>
      </c>
      <c r="B98" s="43">
        <v>5.14</v>
      </c>
      <c r="C98" s="43">
        <v>5.14</v>
      </c>
    </row>
    <row r="99" spans="1:3" x14ac:dyDescent="0.2">
      <c r="A99" s="42">
        <v>88</v>
      </c>
      <c r="B99" s="43">
        <v>4.7</v>
      </c>
      <c r="C99" s="43">
        <v>4.7</v>
      </c>
    </row>
    <row r="100" spans="1:3" x14ac:dyDescent="0.2">
      <c r="A100" s="42">
        <v>89</v>
      </c>
      <c r="B100" s="43">
        <v>4.28</v>
      </c>
      <c r="C100" s="43">
        <v>4.28</v>
      </c>
    </row>
    <row r="101" spans="1:3" x14ac:dyDescent="0.2">
      <c r="A101" s="42">
        <v>90</v>
      </c>
      <c r="B101" s="43">
        <v>3.9</v>
      </c>
      <c r="C101" s="43">
        <v>3.9</v>
      </c>
    </row>
    <row r="102" spans="1:3" x14ac:dyDescent="0.2">
      <c r="A102" s="42">
        <v>91</v>
      </c>
      <c r="B102" s="43">
        <v>3.54</v>
      </c>
      <c r="C102" s="43">
        <v>3.54</v>
      </c>
    </row>
    <row r="103" spans="1:3" x14ac:dyDescent="0.2">
      <c r="A103" s="42">
        <v>92</v>
      </c>
      <c r="B103" s="43">
        <v>3.2</v>
      </c>
      <c r="C103" s="43">
        <v>3.2</v>
      </c>
    </row>
    <row r="104" spans="1:3" x14ac:dyDescent="0.2">
      <c r="A104" s="42">
        <v>93</v>
      </c>
      <c r="B104" s="43">
        <v>2.9</v>
      </c>
      <c r="C104" s="43">
        <v>2.9</v>
      </c>
    </row>
    <row r="105" spans="1:3" x14ac:dyDescent="0.2">
      <c r="A105" s="42">
        <v>94</v>
      </c>
      <c r="B105" s="43">
        <v>2.62</v>
      </c>
      <c r="C105" s="43">
        <v>2.62</v>
      </c>
    </row>
    <row r="106" spans="1:3" x14ac:dyDescent="0.2">
      <c r="A106" s="42">
        <v>95</v>
      </c>
      <c r="B106" s="43">
        <v>2.37</v>
      </c>
      <c r="C106" s="43">
        <v>2.37</v>
      </c>
    </row>
  </sheetData>
  <sheetProtection algorithmName="SHA-512" hashValue="qSR8zeYloPiB7vvIlZ0Q6+AUJ3nm+4CsUcGx2qAChe50mmnylRTj5CfIa52xMyU1Q017+EkKC0IuHPFN4SxIZw==" saltValue="B+H7aYKt/HgliIjesYzRyg==" spinCount="100000" sheet="1" objects="1" scenarios="1"/>
  <conditionalFormatting sqref="A6:A21">
    <cfRule type="expression" dxfId="705" priority="11" stopIfTrue="1">
      <formula>MOD(ROW(),2)=0</formula>
    </cfRule>
    <cfRule type="expression" dxfId="704" priority="12" stopIfTrue="1">
      <formula>MOD(ROW(),2)&lt;&gt;0</formula>
    </cfRule>
  </conditionalFormatting>
  <conditionalFormatting sqref="B6:C18 B20:C21 C19">
    <cfRule type="expression" dxfId="703" priority="13" stopIfTrue="1">
      <formula>MOD(ROW(),2)=0</formula>
    </cfRule>
    <cfRule type="expression" dxfId="702" priority="14" stopIfTrue="1">
      <formula>MOD(ROW(),2)&lt;&gt;0</formula>
    </cfRule>
  </conditionalFormatting>
  <conditionalFormatting sqref="A26:A106">
    <cfRule type="expression" dxfId="701" priority="15" stopIfTrue="1">
      <formula>MOD(ROW(),2)=0</formula>
    </cfRule>
    <cfRule type="expression" dxfId="700" priority="16" stopIfTrue="1">
      <formula>MOD(ROW(),2)&lt;&gt;0</formula>
    </cfRule>
  </conditionalFormatting>
  <conditionalFormatting sqref="B26:C106">
    <cfRule type="expression" dxfId="699" priority="17" stopIfTrue="1">
      <formula>MOD(ROW(),2)=0</formula>
    </cfRule>
    <cfRule type="expression" dxfId="698" priority="18" stopIfTrue="1">
      <formula>MOD(ROW(),2)&lt;&gt;0</formula>
    </cfRule>
  </conditionalFormatting>
  <conditionalFormatting sqref="B19">
    <cfRule type="expression" dxfId="697" priority="1" stopIfTrue="1">
      <formula>MOD(ROW(),2)=0</formula>
    </cfRule>
    <cfRule type="expression" dxfId="696" priority="2" stopIfTrue="1">
      <formula>MOD(ROW(),2)&lt;&gt;0</formula>
    </cfRule>
  </conditionalFormatting>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664B9-3DD1-4636-ACA1-47200B29842A}">
  <sheetPr codeName="Sheet46"/>
  <dimension ref="A1:C106"/>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Pension Credit - x-316</v>
      </c>
    </row>
    <row r="6" spans="1:3" x14ac:dyDescent="0.2">
      <c r="A6" s="40" t="s">
        <v>470</v>
      </c>
      <c r="B6" s="47" t="s">
        <v>471</v>
      </c>
      <c r="C6" s="47"/>
    </row>
    <row r="7" spans="1:3" x14ac:dyDescent="0.2">
      <c r="A7" s="40" t="s">
        <v>472</v>
      </c>
      <c r="B7" s="47" t="s">
        <v>31</v>
      </c>
      <c r="C7" s="47"/>
    </row>
    <row r="8" spans="1:3" x14ac:dyDescent="0.2">
      <c r="A8" s="40" t="s">
        <v>144</v>
      </c>
      <c r="B8" s="47">
        <v>2015</v>
      </c>
      <c r="C8" s="47"/>
    </row>
    <row r="9" spans="1:3" x14ac:dyDescent="0.2">
      <c r="A9" s="40" t="s">
        <v>145</v>
      </c>
      <c r="B9" s="47" t="s">
        <v>265</v>
      </c>
      <c r="C9" s="47"/>
    </row>
    <row r="10" spans="1:3" ht="25.5" x14ac:dyDescent="0.2">
      <c r="A10" s="40" t="s">
        <v>6</v>
      </c>
      <c r="B10" s="47" t="s">
        <v>274</v>
      </c>
      <c r="C10" s="47"/>
    </row>
    <row r="11" spans="1:3" x14ac:dyDescent="0.2">
      <c r="A11" s="40" t="s">
        <v>146</v>
      </c>
      <c r="B11" s="47" t="s">
        <v>230</v>
      </c>
      <c r="C11" s="47"/>
    </row>
    <row r="12" spans="1:3" x14ac:dyDescent="0.2">
      <c r="A12" s="40" t="s">
        <v>147</v>
      </c>
      <c r="B12" s="47" t="s">
        <v>160</v>
      </c>
      <c r="C12" s="47"/>
    </row>
    <row r="13" spans="1:3" x14ac:dyDescent="0.2">
      <c r="A13" s="40" t="s">
        <v>473</v>
      </c>
      <c r="B13" s="47">
        <v>0</v>
      </c>
      <c r="C13" s="47"/>
    </row>
    <row r="14" spans="1:3" x14ac:dyDescent="0.2">
      <c r="A14" s="40" t="s">
        <v>149</v>
      </c>
      <c r="B14" s="47">
        <v>316</v>
      </c>
      <c r="C14" s="47"/>
    </row>
    <row r="15" spans="1:3" x14ac:dyDescent="0.2">
      <c r="A15" s="40" t="s">
        <v>474</v>
      </c>
      <c r="B15" s="47">
        <v>316</v>
      </c>
      <c r="C15" s="47"/>
    </row>
    <row r="16" spans="1:3" x14ac:dyDescent="0.2">
      <c r="A16" s="40" t="s">
        <v>151</v>
      </c>
      <c r="B16" s="47" t="s">
        <v>276</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496</v>
      </c>
      <c r="C26" s="62" t="s">
        <v>497</v>
      </c>
    </row>
    <row r="27" spans="1:3" x14ac:dyDescent="0.2">
      <c r="A27" s="42">
        <v>16</v>
      </c>
      <c r="B27" s="43">
        <v>7.13</v>
      </c>
      <c r="C27" s="43">
        <v>7.13</v>
      </c>
    </row>
    <row r="28" spans="1:3" x14ac:dyDescent="0.2">
      <c r="A28" s="42">
        <v>17</v>
      </c>
      <c r="B28" s="43">
        <v>7.26</v>
      </c>
      <c r="C28" s="43">
        <v>7.26</v>
      </c>
    </row>
    <row r="29" spans="1:3" x14ac:dyDescent="0.2">
      <c r="A29" s="42">
        <v>18</v>
      </c>
      <c r="B29" s="43">
        <v>7.39</v>
      </c>
      <c r="C29" s="43">
        <v>7.39</v>
      </c>
    </row>
    <row r="30" spans="1:3" x14ac:dyDescent="0.2">
      <c r="A30" s="42">
        <v>19</v>
      </c>
      <c r="B30" s="43">
        <v>7.52</v>
      </c>
      <c r="C30" s="43">
        <v>7.52</v>
      </c>
    </row>
    <row r="31" spans="1:3" x14ac:dyDescent="0.2">
      <c r="A31" s="42">
        <v>20</v>
      </c>
      <c r="B31" s="43">
        <v>7.65</v>
      </c>
      <c r="C31" s="43">
        <v>7.65</v>
      </c>
    </row>
    <row r="32" spans="1:3" x14ac:dyDescent="0.2">
      <c r="A32" s="42">
        <v>21</v>
      </c>
      <c r="B32" s="43">
        <v>7.79</v>
      </c>
      <c r="C32" s="43">
        <v>7.79</v>
      </c>
    </row>
    <row r="33" spans="1:3" x14ac:dyDescent="0.2">
      <c r="A33" s="42">
        <v>22</v>
      </c>
      <c r="B33" s="43">
        <v>7.93</v>
      </c>
      <c r="C33" s="43">
        <v>7.93</v>
      </c>
    </row>
    <row r="34" spans="1:3" x14ac:dyDescent="0.2">
      <c r="A34" s="42">
        <v>23</v>
      </c>
      <c r="B34" s="43">
        <v>8.07</v>
      </c>
      <c r="C34" s="43">
        <v>8.07</v>
      </c>
    </row>
    <row r="35" spans="1:3" x14ac:dyDescent="0.2">
      <c r="A35" s="42">
        <v>24</v>
      </c>
      <c r="B35" s="43">
        <v>8.2100000000000009</v>
      </c>
      <c r="C35" s="43">
        <v>8.2100000000000009</v>
      </c>
    </row>
    <row r="36" spans="1:3" x14ac:dyDescent="0.2">
      <c r="A36" s="42">
        <v>25</v>
      </c>
      <c r="B36" s="43">
        <v>8.36</v>
      </c>
      <c r="C36" s="43">
        <v>8.36</v>
      </c>
    </row>
    <row r="37" spans="1:3" x14ac:dyDescent="0.2">
      <c r="A37" s="42">
        <v>26</v>
      </c>
      <c r="B37" s="43">
        <v>8.5</v>
      </c>
      <c r="C37" s="43">
        <v>8.5</v>
      </c>
    </row>
    <row r="38" spans="1:3" x14ac:dyDescent="0.2">
      <c r="A38" s="42">
        <v>27</v>
      </c>
      <c r="B38" s="43">
        <v>8.65</v>
      </c>
      <c r="C38" s="43">
        <v>8.65</v>
      </c>
    </row>
    <row r="39" spans="1:3" x14ac:dyDescent="0.2">
      <c r="A39" s="42">
        <v>28</v>
      </c>
      <c r="B39" s="43">
        <v>8.81</v>
      </c>
      <c r="C39" s="43">
        <v>8.81</v>
      </c>
    </row>
    <row r="40" spans="1:3" x14ac:dyDescent="0.2">
      <c r="A40" s="42">
        <v>29</v>
      </c>
      <c r="B40" s="43">
        <v>8.9600000000000009</v>
      </c>
      <c r="C40" s="43">
        <v>8.9600000000000009</v>
      </c>
    </row>
    <row r="41" spans="1:3" x14ac:dyDescent="0.2">
      <c r="A41" s="42">
        <v>30</v>
      </c>
      <c r="B41" s="43">
        <v>9.1199999999999992</v>
      </c>
      <c r="C41" s="43">
        <v>9.1199999999999992</v>
      </c>
    </row>
    <row r="42" spans="1:3" x14ac:dyDescent="0.2">
      <c r="A42" s="42">
        <v>31</v>
      </c>
      <c r="B42" s="43">
        <v>9.2899999999999991</v>
      </c>
      <c r="C42" s="43">
        <v>9.2899999999999991</v>
      </c>
    </row>
    <row r="43" spans="1:3" x14ac:dyDescent="0.2">
      <c r="A43" s="42">
        <v>32</v>
      </c>
      <c r="B43" s="43">
        <v>9.4499999999999993</v>
      </c>
      <c r="C43" s="43">
        <v>9.4499999999999993</v>
      </c>
    </row>
    <row r="44" spans="1:3" x14ac:dyDescent="0.2">
      <c r="A44" s="42">
        <v>33</v>
      </c>
      <c r="B44" s="43">
        <v>9.6199999999999992</v>
      </c>
      <c r="C44" s="43">
        <v>9.6199999999999992</v>
      </c>
    </row>
    <row r="45" spans="1:3" x14ac:dyDescent="0.2">
      <c r="A45" s="42">
        <v>34</v>
      </c>
      <c r="B45" s="43">
        <v>9.7899999999999991</v>
      </c>
      <c r="C45" s="43">
        <v>9.7899999999999991</v>
      </c>
    </row>
    <row r="46" spans="1:3" x14ac:dyDescent="0.2">
      <c r="A46" s="42">
        <v>35</v>
      </c>
      <c r="B46" s="43">
        <v>9.9600000000000009</v>
      </c>
      <c r="C46" s="43">
        <v>9.9600000000000009</v>
      </c>
    </row>
    <row r="47" spans="1:3" x14ac:dyDescent="0.2">
      <c r="A47" s="42">
        <v>36</v>
      </c>
      <c r="B47" s="43">
        <v>10.14</v>
      </c>
      <c r="C47" s="43">
        <v>10.14</v>
      </c>
    </row>
    <row r="48" spans="1:3" x14ac:dyDescent="0.2">
      <c r="A48" s="42">
        <v>37</v>
      </c>
      <c r="B48" s="43">
        <v>10.32</v>
      </c>
      <c r="C48" s="43">
        <v>10.32</v>
      </c>
    </row>
    <row r="49" spans="1:3" x14ac:dyDescent="0.2">
      <c r="A49" s="42">
        <v>38</v>
      </c>
      <c r="B49" s="43">
        <v>10.5</v>
      </c>
      <c r="C49" s="43">
        <v>10.5</v>
      </c>
    </row>
    <row r="50" spans="1:3" x14ac:dyDescent="0.2">
      <c r="A50" s="42">
        <v>39</v>
      </c>
      <c r="B50" s="43">
        <v>10.69</v>
      </c>
      <c r="C50" s="43">
        <v>10.69</v>
      </c>
    </row>
    <row r="51" spans="1:3" x14ac:dyDescent="0.2">
      <c r="A51" s="42">
        <v>40</v>
      </c>
      <c r="B51" s="43">
        <v>10.88</v>
      </c>
      <c r="C51" s="43">
        <v>10.88</v>
      </c>
    </row>
    <row r="52" spans="1:3" x14ac:dyDescent="0.2">
      <c r="A52" s="42">
        <v>41</v>
      </c>
      <c r="B52" s="43">
        <v>11.07</v>
      </c>
      <c r="C52" s="43">
        <v>11.07</v>
      </c>
    </row>
    <row r="53" spans="1:3" x14ac:dyDescent="0.2">
      <c r="A53" s="42">
        <v>42</v>
      </c>
      <c r="B53" s="43">
        <v>11.27</v>
      </c>
      <c r="C53" s="43">
        <v>11.27</v>
      </c>
    </row>
    <row r="54" spans="1:3" x14ac:dyDescent="0.2">
      <c r="A54" s="42">
        <v>43</v>
      </c>
      <c r="B54" s="43">
        <v>11.47</v>
      </c>
      <c r="C54" s="43">
        <v>11.47</v>
      </c>
    </row>
    <row r="55" spans="1:3" x14ac:dyDescent="0.2">
      <c r="A55" s="42">
        <v>44</v>
      </c>
      <c r="B55" s="43">
        <v>11.68</v>
      </c>
      <c r="C55" s="43">
        <v>11.68</v>
      </c>
    </row>
    <row r="56" spans="1:3" x14ac:dyDescent="0.2">
      <c r="A56" s="42">
        <v>45</v>
      </c>
      <c r="B56" s="43">
        <v>11.89</v>
      </c>
      <c r="C56" s="43">
        <v>11.89</v>
      </c>
    </row>
    <row r="57" spans="1:3" x14ac:dyDescent="0.2">
      <c r="A57" s="42">
        <v>46</v>
      </c>
      <c r="B57" s="43">
        <v>12.1</v>
      </c>
      <c r="C57" s="43">
        <v>12.1</v>
      </c>
    </row>
    <row r="58" spans="1:3" x14ac:dyDescent="0.2">
      <c r="A58" s="42">
        <v>47</v>
      </c>
      <c r="B58" s="43">
        <v>12.33</v>
      </c>
      <c r="C58" s="43">
        <v>12.33</v>
      </c>
    </row>
    <row r="59" spans="1:3" x14ac:dyDescent="0.2">
      <c r="A59" s="42">
        <v>48</v>
      </c>
      <c r="B59" s="43">
        <v>12.55</v>
      </c>
      <c r="C59" s="43">
        <v>12.55</v>
      </c>
    </row>
    <row r="60" spans="1:3" x14ac:dyDescent="0.2">
      <c r="A60" s="42">
        <v>49</v>
      </c>
      <c r="B60" s="43">
        <v>12.78</v>
      </c>
      <c r="C60" s="43">
        <v>12.78</v>
      </c>
    </row>
    <row r="61" spans="1:3" x14ac:dyDescent="0.2">
      <c r="A61" s="42">
        <v>50</v>
      </c>
      <c r="B61" s="43">
        <v>13.02</v>
      </c>
      <c r="C61" s="43">
        <v>13.02</v>
      </c>
    </row>
    <row r="62" spans="1:3" x14ac:dyDescent="0.2">
      <c r="A62" s="42">
        <v>51</v>
      </c>
      <c r="B62" s="43">
        <v>13.26</v>
      </c>
      <c r="C62" s="43">
        <v>13.26</v>
      </c>
    </row>
    <row r="63" spans="1:3" x14ac:dyDescent="0.2">
      <c r="A63" s="42">
        <v>52</v>
      </c>
      <c r="B63" s="43">
        <v>13.51</v>
      </c>
      <c r="C63" s="43">
        <v>13.51</v>
      </c>
    </row>
    <row r="64" spans="1:3" x14ac:dyDescent="0.2">
      <c r="A64" s="42">
        <v>53</v>
      </c>
      <c r="B64" s="43">
        <v>13.76</v>
      </c>
      <c r="C64" s="43">
        <v>13.76</v>
      </c>
    </row>
    <row r="65" spans="1:3" x14ac:dyDescent="0.2">
      <c r="A65" s="42">
        <v>54</v>
      </c>
      <c r="B65" s="43">
        <v>14.02</v>
      </c>
      <c r="C65" s="43">
        <v>14.02</v>
      </c>
    </row>
    <row r="66" spans="1:3" x14ac:dyDescent="0.2">
      <c r="A66" s="42">
        <v>55</v>
      </c>
      <c r="B66" s="43">
        <v>14.3</v>
      </c>
      <c r="C66" s="43">
        <v>14.3</v>
      </c>
    </row>
    <row r="67" spans="1:3" x14ac:dyDescent="0.2">
      <c r="A67" s="42">
        <v>56</v>
      </c>
      <c r="B67" s="43">
        <v>14.57</v>
      </c>
      <c r="C67" s="43">
        <v>14.57</v>
      </c>
    </row>
    <row r="68" spans="1:3" x14ac:dyDescent="0.2">
      <c r="A68" s="42">
        <v>57</v>
      </c>
      <c r="B68" s="43">
        <v>14.86</v>
      </c>
      <c r="C68" s="43">
        <v>14.86</v>
      </c>
    </row>
    <row r="69" spans="1:3" x14ac:dyDescent="0.2">
      <c r="A69" s="42">
        <v>58</v>
      </c>
      <c r="B69" s="43">
        <v>15.16</v>
      </c>
      <c r="C69" s="43">
        <v>15.16</v>
      </c>
    </row>
    <row r="70" spans="1:3" x14ac:dyDescent="0.2">
      <c r="A70" s="42">
        <v>59</v>
      </c>
      <c r="B70" s="43">
        <v>15.47</v>
      </c>
      <c r="C70" s="43">
        <v>15.47</v>
      </c>
    </row>
    <row r="71" spans="1:3" x14ac:dyDescent="0.2">
      <c r="A71" s="42">
        <v>60</v>
      </c>
      <c r="B71" s="43">
        <v>15.78</v>
      </c>
      <c r="C71" s="43">
        <v>15.78</v>
      </c>
    </row>
    <row r="72" spans="1:3" x14ac:dyDescent="0.2">
      <c r="A72" s="42">
        <v>61</v>
      </c>
      <c r="B72" s="43">
        <v>16.12</v>
      </c>
      <c r="C72" s="43">
        <v>16.12</v>
      </c>
    </row>
    <row r="73" spans="1:3" x14ac:dyDescent="0.2">
      <c r="A73" s="42">
        <v>62</v>
      </c>
      <c r="B73" s="43">
        <v>16.46</v>
      </c>
      <c r="C73" s="43">
        <v>16.46</v>
      </c>
    </row>
    <row r="74" spans="1:3" x14ac:dyDescent="0.2">
      <c r="A74" s="42">
        <v>63</v>
      </c>
      <c r="B74" s="43">
        <v>16.82</v>
      </c>
      <c r="C74" s="43">
        <v>16.82</v>
      </c>
    </row>
    <row r="75" spans="1:3" x14ac:dyDescent="0.2">
      <c r="A75" s="42">
        <v>64</v>
      </c>
      <c r="B75" s="43">
        <v>17.190000000000001</v>
      </c>
      <c r="C75" s="43">
        <v>17.190000000000001</v>
      </c>
    </row>
    <row r="76" spans="1:3" x14ac:dyDescent="0.2">
      <c r="A76" s="42">
        <v>65</v>
      </c>
      <c r="B76" s="43">
        <v>17.579999999999998</v>
      </c>
      <c r="C76" s="43">
        <v>17.579999999999998</v>
      </c>
    </row>
    <row r="77" spans="1:3" x14ac:dyDescent="0.2">
      <c r="A77" s="42">
        <v>66</v>
      </c>
      <c r="B77" s="43">
        <v>17.48</v>
      </c>
      <c r="C77" s="43">
        <v>17.48</v>
      </c>
    </row>
    <row r="78" spans="1:3" x14ac:dyDescent="0.2">
      <c r="A78" s="42">
        <v>67</v>
      </c>
      <c r="B78" s="43">
        <v>16.88</v>
      </c>
      <c r="C78" s="43">
        <v>16.88</v>
      </c>
    </row>
    <row r="79" spans="1:3" x14ac:dyDescent="0.2">
      <c r="A79" s="42">
        <v>68</v>
      </c>
      <c r="B79" s="43">
        <v>16.27</v>
      </c>
      <c r="C79" s="43">
        <v>16.27</v>
      </c>
    </row>
    <row r="80" spans="1:3" x14ac:dyDescent="0.2">
      <c r="A80" s="42">
        <v>69</v>
      </c>
      <c r="B80" s="43">
        <v>15.65</v>
      </c>
      <c r="C80" s="43">
        <v>15.65</v>
      </c>
    </row>
    <row r="81" spans="1:3" x14ac:dyDescent="0.2">
      <c r="A81" s="42">
        <v>70</v>
      </c>
      <c r="B81" s="43">
        <v>15.03</v>
      </c>
      <c r="C81" s="43">
        <v>15.03</v>
      </c>
    </row>
    <row r="82" spans="1:3" x14ac:dyDescent="0.2">
      <c r="A82" s="42">
        <v>71</v>
      </c>
      <c r="B82" s="43">
        <v>14.41</v>
      </c>
      <c r="C82" s="43">
        <v>14.41</v>
      </c>
    </row>
    <row r="83" spans="1:3" x14ac:dyDescent="0.2">
      <c r="A83" s="42">
        <v>72</v>
      </c>
      <c r="B83" s="43">
        <v>13.79</v>
      </c>
      <c r="C83" s="43">
        <v>13.79</v>
      </c>
    </row>
    <row r="84" spans="1:3" x14ac:dyDescent="0.2">
      <c r="A84" s="42">
        <v>73</v>
      </c>
      <c r="B84" s="43">
        <v>13.16</v>
      </c>
      <c r="C84" s="43">
        <v>13.16</v>
      </c>
    </row>
    <row r="85" spans="1:3" x14ac:dyDescent="0.2">
      <c r="A85" s="42">
        <v>74</v>
      </c>
      <c r="B85" s="43">
        <v>12.54</v>
      </c>
      <c r="C85" s="43">
        <v>12.54</v>
      </c>
    </row>
    <row r="86" spans="1:3" x14ac:dyDescent="0.2">
      <c r="A86" s="42">
        <v>75</v>
      </c>
      <c r="B86" s="43">
        <v>11.92</v>
      </c>
      <c r="C86" s="43">
        <v>11.92</v>
      </c>
    </row>
    <row r="87" spans="1:3" x14ac:dyDescent="0.2">
      <c r="A87" s="42">
        <v>76</v>
      </c>
      <c r="B87" s="43">
        <v>11.31</v>
      </c>
      <c r="C87" s="43">
        <v>11.31</v>
      </c>
    </row>
    <row r="88" spans="1:3" x14ac:dyDescent="0.2">
      <c r="A88" s="42">
        <v>77</v>
      </c>
      <c r="B88" s="43">
        <v>10.71</v>
      </c>
      <c r="C88" s="43">
        <v>10.71</v>
      </c>
    </row>
    <row r="89" spans="1:3" x14ac:dyDescent="0.2">
      <c r="A89" s="42">
        <v>78</v>
      </c>
      <c r="B89" s="43">
        <v>10.11</v>
      </c>
      <c r="C89" s="43">
        <v>10.11</v>
      </c>
    </row>
    <row r="90" spans="1:3" x14ac:dyDescent="0.2">
      <c r="A90" s="42">
        <v>79</v>
      </c>
      <c r="B90" s="43">
        <v>9.52</v>
      </c>
      <c r="C90" s="43">
        <v>9.52</v>
      </c>
    </row>
    <row r="91" spans="1:3" x14ac:dyDescent="0.2">
      <c r="A91" s="42">
        <v>80</v>
      </c>
      <c r="B91" s="43">
        <v>8.93</v>
      </c>
      <c r="C91" s="43">
        <v>8.93</v>
      </c>
    </row>
    <row r="92" spans="1:3" x14ac:dyDescent="0.2">
      <c r="A92" s="42">
        <v>81</v>
      </c>
      <c r="B92" s="43">
        <v>8.34</v>
      </c>
      <c r="C92" s="43">
        <v>8.34</v>
      </c>
    </row>
    <row r="93" spans="1:3" x14ac:dyDescent="0.2">
      <c r="A93" s="42">
        <v>82</v>
      </c>
      <c r="B93" s="43">
        <v>7.76</v>
      </c>
      <c r="C93" s="43">
        <v>7.76</v>
      </c>
    </row>
    <row r="94" spans="1:3" x14ac:dyDescent="0.2">
      <c r="A94" s="42">
        <v>83</v>
      </c>
      <c r="B94" s="43">
        <v>7.2</v>
      </c>
      <c r="C94" s="43">
        <v>7.2</v>
      </c>
    </row>
    <row r="95" spans="1:3" x14ac:dyDescent="0.2">
      <c r="A95" s="42">
        <v>84</v>
      </c>
      <c r="B95" s="43">
        <v>6.65</v>
      </c>
      <c r="C95" s="43">
        <v>6.65</v>
      </c>
    </row>
    <row r="96" spans="1:3" x14ac:dyDescent="0.2">
      <c r="A96" s="42">
        <v>85</v>
      </c>
      <c r="B96" s="43">
        <v>6.12</v>
      </c>
      <c r="C96" s="43">
        <v>6.12</v>
      </c>
    </row>
    <row r="97" spans="1:3" x14ac:dyDescent="0.2">
      <c r="A97" s="42">
        <v>86</v>
      </c>
      <c r="B97" s="43">
        <v>5.62</v>
      </c>
      <c r="C97" s="43">
        <v>5.62</v>
      </c>
    </row>
    <row r="98" spans="1:3" x14ac:dyDescent="0.2">
      <c r="A98" s="42">
        <v>87</v>
      </c>
      <c r="B98" s="43">
        <v>5.14</v>
      </c>
      <c r="C98" s="43">
        <v>5.14</v>
      </c>
    </row>
    <row r="99" spans="1:3" x14ac:dyDescent="0.2">
      <c r="A99" s="42">
        <v>88</v>
      </c>
      <c r="B99" s="43">
        <v>4.7</v>
      </c>
      <c r="C99" s="43">
        <v>4.7</v>
      </c>
    </row>
    <row r="100" spans="1:3" x14ac:dyDescent="0.2">
      <c r="A100" s="42">
        <v>89</v>
      </c>
      <c r="B100" s="43">
        <v>4.28</v>
      </c>
      <c r="C100" s="43">
        <v>4.28</v>
      </c>
    </row>
    <row r="101" spans="1:3" x14ac:dyDescent="0.2">
      <c r="A101" s="42">
        <v>90</v>
      </c>
      <c r="B101" s="43">
        <v>3.9</v>
      </c>
      <c r="C101" s="43">
        <v>3.9</v>
      </c>
    </row>
    <row r="102" spans="1:3" x14ac:dyDescent="0.2">
      <c r="A102" s="42">
        <v>91</v>
      </c>
      <c r="B102" s="43">
        <v>3.54</v>
      </c>
      <c r="C102" s="43">
        <v>3.54</v>
      </c>
    </row>
    <row r="103" spans="1:3" x14ac:dyDescent="0.2">
      <c r="A103" s="42">
        <v>92</v>
      </c>
      <c r="B103" s="43">
        <v>3.2</v>
      </c>
      <c r="C103" s="43">
        <v>3.2</v>
      </c>
    </row>
    <row r="104" spans="1:3" x14ac:dyDescent="0.2">
      <c r="A104" s="42">
        <v>93</v>
      </c>
      <c r="B104" s="43">
        <v>2.9</v>
      </c>
      <c r="C104" s="43">
        <v>2.9</v>
      </c>
    </row>
    <row r="105" spans="1:3" x14ac:dyDescent="0.2">
      <c r="A105" s="42">
        <v>94</v>
      </c>
      <c r="B105" s="43">
        <v>2.62</v>
      </c>
      <c r="C105" s="43">
        <v>2.62</v>
      </c>
    </row>
    <row r="106" spans="1:3" x14ac:dyDescent="0.2">
      <c r="A106" s="42">
        <v>95</v>
      </c>
      <c r="B106" s="43">
        <v>2.37</v>
      </c>
      <c r="C106" s="43">
        <v>2.37</v>
      </c>
    </row>
  </sheetData>
  <sheetProtection algorithmName="SHA-512" hashValue="4VSM3xzQqcV9BjjpuBKKYnstrBUTHjyboYw5UZ95V3bSzC3faAI85roxRypABD5Zhmtm+yV140eJ/q/VRsgYzQ==" saltValue="HewiNa71BHVnSEX4Xs8BTA==" spinCount="100000" sheet="1" objects="1" scenarios="1"/>
  <conditionalFormatting sqref="A6:A21">
    <cfRule type="expression" dxfId="693" priority="11" stopIfTrue="1">
      <formula>MOD(ROW(),2)=0</formula>
    </cfRule>
    <cfRule type="expression" dxfId="692" priority="12" stopIfTrue="1">
      <formula>MOD(ROW(),2)&lt;&gt;0</formula>
    </cfRule>
  </conditionalFormatting>
  <conditionalFormatting sqref="B6:C18 B20:C21 C19">
    <cfRule type="expression" dxfId="691" priority="13" stopIfTrue="1">
      <formula>MOD(ROW(),2)=0</formula>
    </cfRule>
    <cfRule type="expression" dxfId="690" priority="14" stopIfTrue="1">
      <formula>MOD(ROW(),2)&lt;&gt;0</formula>
    </cfRule>
  </conditionalFormatting>
  <conditionalFormatting sqref="A26:A106">
    <cfRule type="expression" dxfId="689" priority="15" stopIfTrue="1">
      <formula>MOD(ROW(),2)=0</formula>
    </cfRule>
    <cfRule type="expression" dxfId="688" priority="16" stopIfTrue="1">
      <formula>MOD(ROW(),2)&lt;&gt;0</formula>
    </cfRule>
  </conditionalFormatting>
  <conditionalFormatting sqref="B26:C106">
    <cfRule type="expression" dxfId="687" priority="17" stopIfTrue="1">
      <formula>MOD(ROW(),2)=0</formula>
    </cfRule>
    <cfRule type="expression" dxfId="686" priority="18" stopIfTrue="1">
      <formula>MOD(ROW(),2)&lt;&gt;0</formula>
    </cfRule>
  </conditionalFormatting>
  <conditionalFormatting sqref="B19">
    <cfRule type="expression" dxfId="685" priority="1" stopIfTrue="1">
      <formula>MOD(ROW(),2)=0</formula>
    </cfRule>
    <cfRule type="expression" dxfId="684" priority="2" stopIfTrue="1">
      <formula>MOD(ROW(),2)&lt;&gt;0</formula>
    </cfRule>
  </conditionalFormatting>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ED0AF-0489-4863-90B2-39D17B454612}">
  <sheetPr codeName="Sheet47"/>
  <dimension ref="A1:C106"/>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Pension Credit - x-317</v>
      </c>
    </row>
    <row r="6" spans="1:3" x14ac:dyDescent="0.2">
      <c r="A6" s="40" t="s">
        <v>470</v>
      </c>
      <c r="B6" s="47" t="s">
        <v>471</v>
      </c>
      <c r="C6" s="47"/>
    </row>
    <row r="7" spans="1:3" x14ac:dyDescent="0.2">
      <c r="A7" s="40" t="s">
        <v>472</v>
      </c>
      <c r="B7" s="47" t="s">
        <v>31</v>
      </c>
      <c r="C7" s="47"/>
    </row>
    <row r="8" spans="1:3" x14ac:dyDescent="0.2">
      <c r="A8" s="40" t="s">
        <v>144</v>
      </c>
      <c r="B8" s="47">
        <v>2015</v>
      </c>
      <c r="C8" s="47"/>
    </row>
    <row r="9" spans="1:3" x14ac:dyDescent="0.2">
      <c r="A9" s="40" t="s">
        <v>145</v>
      </c>
      <c r="B9" s="47" t="s">
        <v>265</v>
      </c>
      <c r="C9" s="47"/>
    </row>
    <row r="10" spans="1:3" ht="25.5" x14ac:dyDescent="0.2">
      <c r="A10" s="40" t="s">
        <v>6</v>
      </c>
      <c r="B10" s="47" t="s">
        <v>277</v>
      </c>
      <c r="C10" s="47"/>
    </row>
    <row r="11" spans="1:3" x14ac:dyDescent="0.2">
      <c r="A11" s="40" t="s">
        <v>146</v>
      </c>
      <c r="B11" s="47" t="s">
        <v>230</v>
      </c>
      <c r="C11" s="47"/>
    </row>
    <row r="12" spans="1:3" x14ac:dyDescent="0.2">
      <c r="A12" s="40" t="s">
        <v>147</v>
      </c>
      <c r="B12" s="47" t="s">
        <v>160</v>
      </c>
      <c r="C12" s="47"/>
    </row>
    <row r="13" spans="1:3" x14ac:dyDescent="0.2">
      <c r="A13" s="40" t="s">
        <v>473</v>
      </c>
      <c r="B13" s="47">
        <v>0</v>
      </c>
      <c r="C13" s="47"/>
    </row>
    <row r="14" spans="1:3" x14ac:dyDescent="0.2">
      <c r="A14" s="40" t="s">
        <v>149</v>
      </c>
      <c r="B14" s="47">
        <v>317</v>
      </c>
      <c r="C14" s="47"/>
    </row>
    <row r="15" spans="1:3" x14ac:dyDescent="0.2">
      <c r="A15" s="40" t="s">
        <v>474</v>
      </c>
      <c r="B15" s="47">
        <v>317</v>
      </c>
      <c r="C15" s="47"/>
    </row>
    <row r="16" spans="1:3" x14ac:dyDescent="0.2">
      <c r="A16" s="40" t="s">
        <v>151</v>
      </c>
      <c r="B16" s="47" t="s">
        <v>279</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496</v>
      </c>
      <c r="C26" s="62" t="s">
        <v>497</v>
      </c>
    </row>
    <row r="27" spans="1:3" x14ac:dyDescent="0.2">
      <c r="A27" s="42">
        <v>16</v>
      </c>
      <c r="B27" s="43">
        <v>6.78</v>
      </c>
      <c r="C27" s="43">
        <v>6.78</v>
      </c>
    </row>
    <row r="28" spans="1:3" x14ac:dyDescent="0.2">
      <c r="A28" s="42">
        <v>17</v>
      </c>
      <c r="B28" s="43">
        <v>6.9</v>
      </c>
      <c r="C28" s="43">
        <v>6.9</v>
      </c>
    </row>
    <row r="29" spans="1:3" x14ac:dyDescent="0.2">
      <c r="A29" s="42">
        <v>18</v>
      </c>
      <c r="B29" s="43">
        <v>7.02</v>
      </c>
      <c r="C29" s="43">
        <v>7.02</v>
      </c>
    </row>
    <row r="30" spans="1:3" x14ac:dyDescent="0.2">
      <c r="A30" s="42">
        <v>19</v>
      </c>
      <c r="B30" s="43">
        <v>7.14</v>
      </c>
      <c r="C30" s="43">
        <v>7.14</v>
      </c>
    </row>
    <row r="31" spans="1:3" x14ac:dyDescent="0.2">
      <c r="A31" s="42">
        <v>20</v>
      </c>
      <c r="B31" s="43">
        <v>7.27</v>
      </c>
      <c r="C31" s="43">
        <v>7.27</v>
      </c>
    </row>
    <row r="32" spans="1:3" x14ac:dyDescent="0.2">
      <c r="A32" s="42">
        <v>21</v>
      </c>
      <c r="B32" s="43">
        <v>7.4</v>
      </c>
      <c r="C32" s="43">
        <v>7.4</v>
      </c>
    </row>
    <row r="33" spans="1:3" x14ac:dyDescent="0.2">
      <c r="A33" s="42">
        <v>22</v>
      </c>
      <c r="B33" s="43">
        <v>7.53</v>
      </c>
      <c r="C33" s="43">
        <v>7.53</v>
      </c>
    </row>
    <row r="34" spans="1:3" x14ac:dyDescent="0.2">
      <c r="A34" s="42">
        <v>23</v>
      </c>
      <c r="B34" s="43">
        <v>7.66</v>
      </c>
      <c r="C34" s="43">
        <v>7.66</v>
      </c>
    </row>
    <row r="35" spans="1:3" x14ac:dyDescent="0.2">
      <c r="A35" s="42">
        <v>24</v>
      </c>
      <c r="B35" s="43">
        <v>7.79</v>
      </c>
      <c r="C35" s="43">
        <v>7.79</v>
      </c>
    </row>
    <row r="36" spans="1:3" x14ac:dyDescent="0.2">
      <c r="A36" s="42">
        <v>25</v>
      </c>
      <c r="B36" s="43">
        <v>7.93</v>
      </c>
      <c r="C36" s="43">
        <v>7.93</v>
      </c>
    </row>
    <row r="37" spans="1:3" x14ac:dyDescent="0.2">
      <c r="A37" s="42">
        <v>26</v>
      </c>
      <c r="B37" s="43">
        <v>8.07</v>
      </c>
      <c r="C37" s="43">
        <v>8.07</v>
      </c>
    </row>
    <row r="38" spans="1:3" x14ac:dyDescent="0.2">
      <c r="A38" s="42">
        <v>27</v>
      </c>
      <c r="B38" s="43">
        <v>8.2100000000000009</v>
      </c>
      <c r="C38" s="43">
        <v>8.2100000000000009</v>
      </c>
    </row>
    <row r="39" spans="1:3" x14ac:dyDescent="0.2">
      <c r="A39" s="42">
        <v>28</v>
      </c>
      <c r="B39" s="43">
        <v>8.36</v>
      </c>
      <c r="C39" s="43">
        <v>8.36</v>
      </c>
    </row>
    <row r="40" spans="1:3" x14ac:dyDescent="0.2">
      <c r="A40" s="42">
        <v>29</v>
      </c>
      <c r="B40" s="43">
        <v>8.51</v>
      </c>
      <c r="C40" s="43">
        <v>8.51</v>
      </c>
    </row>
    <row r="41" spans="1:3" x14ac:dyDescent="0.2">
      <c r="A41" s="42">
        <v>30</v>
      </c>
      <c r="B41" s="43">
        <v>8.66</v>
      </c>
      <c r="C41" s="43">
        <v>8.66</v>
      </c>
    </row>
    <row r="42" spans="1:3" x14ac:dyDescent="0.2">
      <c r="A42" s="42">
        <v>31</v>
      </c>
      <c r="B42" s="43">
        <v>8.81</v>
      </c>
      <c r="C42" s="43">
        <v>8.81</v>
      </c>
    </row>
    <row r="43" spans="1:3" x14ac:dyDescent="0.2">
      <c r="A43" s="42">
        <v>32</v>
      </c>
      <c r="B43" s="43">
        <v>8.9600000000000009</v>
      </c>
      <c r="C43" s="43">
        <v>8.9600000000000009</v>
      </c>
    </row>
    <row r="44" spans="1:3" x14ac:dyDescent="0.2">
      <c r="A44" s="42">
        <v>33</v>
      </c>
      <c r="B44" s="43">
        <v>9.1199999999999992</v>
      </c>
      <c r="C44" s="43">
        <v>9.1199999999999992</v>
      </c>
    </row>
    <row r="45" spans="1:3" x14ac:dyDescent="0.2">
      <c r="A45" s="42">
        <v>34</v>
      </c>
      <c r="B45" s="43">
        <v>9.2799999999999994</v>
      </c>
      <c r="C45" s="43">
        <v>9.2799999999999994</v>
      </c>
    </row>
    <row r="46" spans="1:3" x14ac:dyDescent="0.2">
      <c r="A46" s="42">
        <v>35</v>
      </c>
      <c r="B46" s="43">
        <v>9.4499999999999993</v>
      </c>
      <c r="C46" s="43">
        <v>9.4499999999999993</v>
      </c>
    </row>
    <row r="47" spans="1:3" x14ac:dyDescent="0.2">
      <c r="A47" s="42">
        <v>36</v>
      </c>
      <c r="B47" s="43">
        <v>9.61</v>
      </c>
      <c r="C47" s="43">
        <v>9.61</v>
      </c>
    </row>
    <row r="48" spans="1:3" x14ac:dyDescent="0.2">
      <c r="A48" s="42">
        <v>37</v>
      </c>
      <c r="B48" s="43">
        <v>9.7799999999999994</v>
      </c>
      <c r="C48" s="43">
        <v>9.7799999999999994</v>
      </c>
    </row>
    <row r="49" spans="1:3" x14ac:dyDescent="0.2">
      <c r="A49" s="42">
        <v>38</v>
      </c>
      <c r="B49" s="43">
        <v>9.9499999999999993</v>
      </c>
      <c r="C49" s="43">
        <v>9.9499999999999993</v>
      </c>
    </row>
    <row r="50" spans="1:3" x14ac:dyDescent="0.2">
      <c r="A50" s="42">
        <v>39</v>
      </c>
      <c r="B50" s="43">
        <v>10.130000000000001</v>
      </c>
      <c r="C50" s="43">
        <v>10.130000000000001</v>
      </c>
    </row>
    <row r="51" spans="1:3" x14ac:dyDescent="0.2">
      <c r="A51" s="42">
        <v>40</v>
      </c>
      <c r="B51" s="43">
        <v>10.31</v>
      </c>
      <c r="C51" s="43">
        <v>10.31</v>
      </c>
    </row>
    <row r="52" spans="1:3" x14ac:dyDescent="0.2">
      <c r="A52" s="42">
        <v>41</v>
      </c>
      <c r="B52" s="43">
        <v>10.49</v>
      </c>
      <c r="C52" s="43">
        <v>10.49</v>
      </c>
    </row>
    <row r="53" spans="1:3" x14ac:dyDescent="0.2">
      <c r="A53" s="42">
        <v>42</v>
      </c>
      <c r="B53" s="43">
        <v>10.68</v>
      </c>
      <c r="C53" s="43">
        <v>10.68</v>
      </c>
    </row>
    <row r="54" spans="1:3" x14ac:dyDescent="0.2">
      <c r="A54" s="42">
        <v>43</v>
      </c>
      <c r="B54" s="43">
        <v>10.87</v>
      </c>
      <c r="C54" s="43">
        <v>10.87</v>
      </c>
    </row>
    <row r="55" spans="1:3" x14ac:dyDescent="0.2">
      <c r="A55" s="42">
        <v>44</v>
      </c>
      <c r="B55" s="43">
        <v>11.06</v>
      </c>
      <c r="C55" s="43">
        <v>11.06</v>
      </c>
    </row>
    <row r="56" spans="1:3" x14ac:dyDescent="0.2">
      <c r="A56" s="42">
        <v>45</v>
      </c>
      <c r="B56" s="43">
        <v>11.26</v>
      </c>
      <c r="C56" s="43">
        <v>11.26</v>
      </c>
    </row>
    <row r="57" spans="1:3" x14ac:dyDescent="0.2">
      <c r="A57" s="42">
        <v>46</v>
      </c>
      <c r="B57" s="43">
        <v>11.46</v>
      </c>
      <c r="C57" s="43">
        <v>11.46</v>
      </c>
    </row>
    <row r="58" spans="1:3" x14ac:dyDescent="0.2">
      <c r="A58" s="42">
        <v>47</v>
      </c>
      <c r="B58" s="43">
        <v>11.67</v>
      </c>
      <c r="C58" s="43">
        <v>11.67</v>
      </c>
    </row>
    <row r="59" spans="1:3" x14ac:dyDescent="0.2">
      <c r="A59" s="42">
        <v>48</v>
      </c>
      <c r="B59" s="43">
        <v>11.88</v>
      </c>
      <c r="C59" s="43">
        <v>11.88</v>
      </c>
    </row>
    <row r="60" spans="1:3" x14ac:dyDescent="0.2">
      <c r="A60" s="42">
        <v>49</v>
      </c>
      <c r="B60" s="43">
        <v>12.1</v>
      </c>
      <c r="C60" s="43">
        <v>12.1</v>
      </c>
    </row>
    <row r="61" spans="1:3" x14ac:dyDescent="0.2">
      <c r="A61" s="42">
        <v>50</v>
      </c>
      <c r="B61" s="43">
        <v>12.32</v>
      </c>
      <c r="C61" s="43">
        <v>12.32</v>
      </c>
    </row>
    <row r="62" spans="1:3" x14ac:dyDescent="0.2">
      <c r="A62" s="42">
        <v>51</v>
      </c>
      <c r="B62" s="43">
        <v>12.55</v>
      </c>
      <c r="C62" s="43">
        <v>12.55</v>
      </c>
    </row>
    <row r="63" spans="1:3" x14ac:dyDescent="0.2">
      <c r="A63" s="42">
        <v>52</v>
      </c>
      <c r="B63" s="43">
        <v>12.78</v>
      </c>
      <c r="C63" s="43">
        <v>12.78</v>
      </c>
    </row>
    <row r="64" spans="1:3" x14ac:dyDescent="0.2">
      <c r="A64" s="42">
        <v>53</v>
      </c>
      <c r="B64" s="43">
        <v>13.02</v>
      </c>
      <c r="C64" s="43">
        <v>13.02</v>
      </c>
    </row>
    <row r="65" spans="1:3" x14ac:dyDescent="0.2">
      <c r="A65" s="42">
        <v>54</v>
      </c>
      <c r="B65" s="43">
        <v>13.27</v>
      </c>
      <c r="C65" s="43">
        <v>13.27</v>
      </c>
    </row>
    <row r="66" spans="1:3" x14ac:dyDescent="0.2">
      <c r="A66" s="42">
        <v>55</v>
      </c>
      <c r="B66" s="43">
        <v>13.52</v>
      </c>
      <c r="C66" s="43">
        <v>13.52</v>
      </c>
    </row>
    <row r="67" spans="1:3" x14ac:dyDescent="0.2">
      <c r="A67" s="42">
        <v>56</v>
      </c>
      <c r="B67" s="43">
        <v>13.78</v>
      </c>
      <c r="C67" s="43">
        <v>13.78</v>
      </c>
    </row>
    <row r="68" spans="1:3" x14ac:dyDescent="0.2">
      <c r="A68" s="42">
        <v>57</v>
      </c>
      <c r="B68" s="43">
        <v>14.05</v>
      </c>
      <c r="C68" s="43">
        <v>14.05</v>
      </c>
    </row>
    <row r="69" spans="1:3" x14ac:dyDescent="0.2">
      <c r="A69" s="42">
        <v>58</v>
      </c>
      <c r="B69" s="43">
        <v>14.33</v>
      </c>
      <c r="C69" s="43">
        <v>14.33</v>
      </c>
    </row>
    <row r="70" spans="1:3" x14ac:dyDescent="0.2">
      <c r="A70" s="42">
        <v>59</v>
      </c>
      <c r="B70" s="43">
        <v>14.62</v>
      </c>
      <c r="C70" s="43">
        <v>14.62</v>
      </c>
    </row>
    <row r="71" spans="1:3" x14ac:dyDescent="0.2">
      <c r="A71" s="42">
        <v>60</v>
      </c>
      <c r="B71" s="43">
        <v>14.92</v>
      </c>
      <c r="C71" s="43">
        <v>14.92</v>
      </c>
    </row>
    <row r="72" spans="1:3" x14ac:dyDescent="0.2">
      <c r="A72" s="42">
        <v>61</v>
      </c>
      <c r="B72" s="43">
        <v>15.23</v>
      </c>
      <c r="C72" s="43">
        <v>15.23</v>
      </c>
    </row>
    <row r="73" spans="1:3" x14ac:dyDescent="0.2">
      <c r="A73" s="42">
        <v>62</v>
      </c>
      <c r="B73" s="43">
        <v>15.55</v>
      </c>
      <c r="C73" s="43">
        <v>15.55</v>
      </c>
    </row>
    <row r="74" spans="1:3" x14ac:dyDescent="0.2">
      <c r="A74" s="42">
        <v>63</v>
      </c>
      <c r="B74" s="43">
        <v>15.89</v>
      </c>
      <c r="C74" s="43">
        <v>15.89</v>
      </c>
    </row>
    <row r="75" spans="1:3" x14ac:dyDescent="0.2">
      <c r="A75" s="42">
        <v>64</v>
      </c>
      <c r="B75" s="43">
        <v>16.239999999999998</v>
      </c>
      <c r="C75" s="43">
        <v>16.239999999999998</v>
      </c>
    </row>
    <row r="76" spans="1:3" x14ac:dyDescent="0.2">
      <c r="A76" s="42">
        <v>65</v>
      </c>
      <c r="B76" s="43">
        <v>16.600000000000001</v>
      </c>
      <c r="C76" s="43">
        <v>16.600000000000001</v>
      </c>
    </row>
    <row r="77" spans="1:3" x14ac:dyDescent="0.2">
      <c r="A77" s="42">
        <v>66</v>
      </c>
      <c r="B77" s="43">
        <v>16.98</v>
      </c>
      <c r="C77" s="43">
        <v>16.98</v>
      </c>
    </row>
    <row r="78" spans="1:3" x14ac:dyDescent="0.2">
      <c r="A78" s="42">
        <v>67</v>
      </c>
      <c r="B78" s="43">
        <v>16.88</v>
      </c>
      <c r="C78" s="43">
        <v>16.88</v>
      </c>
    </row>
    <row r="79" spans="1:3" x14ac:dyDescent="0.2">
      <c r="A79" s="42">
        <v>68</v>
      </c>
      <c r="B79" s="43">
        <v>16.27</v>
      </c>
      <c r="C79" s="43">
        <v>16.27</v>
      </c>
    </row>
    <row r="80" spans="1:3" x14ac:dyDescent="0.2">
      <c r="A80" s="42">
        <v>69</v>
      </c>
      <c r="B80" s="43">
        <v>15.65</v>
      </c>
      <c r="C80" s="43">
        <v>15.65</v>
      </c>
    </row>
    <row r="81" spans="1:3" x14ac:dyDescent="0.2">
      <c r="A81" s="42">
        <v>70</v>
      </c>
      <c r="B81" s="43">
        <v>15.03</v>
      </c>
      <c r="C81" s="43">
        <v>15.03</v>
      </c>
    </row>
    <row r="82" spans="1:3" x14ac:dyDescent="0.2">
      <c r="A82" s="42">
        <v>71</v>
      </c>
      <c r="B82" s="43">
        <v>14.41</v>
      </c>
      <c r="C82" s="43">
        <v>14.41</v>
      </c>
    </row>
    <row r="83" spans="1:3" x14ac:dyDescent="0.2">
      <c r="A83" s="42">
        <v>72</v>
      </c>
      <c r="B83" s="43">
        <v>13.79</v>
      </c>
      <c r="C83" s="43">
        <v>13.79</v>
      </c>
    </row>
    <row r="84" spans="1:3" x14ac:dyDescent="0.2">
      <c r="A84" s="42">
        <v>73</v>
      </c>
      <c r="B84" s="43">
        <v>13.16</v>
      </c>
      <c r="C84" s="43">
        <v>13.16</v>
      </c>
    </row>
    <row r="85" spans="1:3" x14ac:dyDescent="0.2">
      <c r="A85" s="42">
        <v>74</v>
      </c>
      <c r="B85" s="43">
        <v>12.54</v>
      </c>
      <c r="C85" s="43">
        <v>12.54</v>
      </c>
    </row>
    <row r="86" spans="1:3" x14ac:dyDescent="0.2">
      <c r="A86" s="42">
        <v>75</v>
      </c>
      <c r="B86" s="43">
        <v>11.92</v>
      </c>
      <c r="C86" s="43">
        <v>11.92</v>
      </c>
    </row>
    <row r="87" spans="1:3" x14ac:dyDescent="0.2">
      <c r="A87" s="42">
        <v>76</v>
      </c>
      <c r="B87" s="43">
        <v>11.31</v>
      </c>
      <c r="C87" s="43">
        <v>11.31</v>
      </c>
    </row>
    <row r="88" spans="1:3" x14ac:dyDescent="0.2">
      <c r="A88" s="42">
        <v>77</v>
      </c>
      <c r="B88" s="43">
        <v>10.71</v>
      </c>
      <c r="C88" s="43">
        <v>10.71</v>
      </c>
    </row>
    <row r="89" spans="1:3" x14ac:dyDescent="0.2">
      <c r="A89" s="42">
        <v>78</v>
      </c>
      <c r="B89" s="43">
        <v>10.11</v>
      </c>
      <c r="C89" s="43">
        <v>10.11</v>
      </c>
    </row>
    <row r="90" spans="1:3" x14ac:dyDescent="0.2">
      <c r="A90" s="42">
        <v>79</v>
      </c>
      <c r="B90" s="43">
        <v>9.52</v>
      </c>
      <c r="C90" s="43">
        <v>9.52</v>
      </c>
    </row>
    <row r="91" spans="1:3" x14ac:dyDescent="0.2">
      <c r="A91" s="42">
        <v>80</v>
      </c>
      <c r="B91" s="43">
        <v>8.93</v>
      </c>
      <c r="C91" s="43">
        <v>8.93</v>
      </c>
    </row>
    <row r="92" spans="1:3" x14ac:dyDescent="0.2">
      <c r="A92" s="42">
        <v>81</v>
      </c>
      <c r="B92" s="43">
        <v>8.34</v>
      </c>
      <c r="C92" s="43">
        <v>8.34</v>
      </c>
    </row>
    <row r="93" spans="1:3" x14ac:dyDescent="0.2">
      <c r="A93" s="42">
        <v>82</v>
      </c>
      <c r="B93" s="43">
        <v>7.76</v>
      </c>
      <c r="C93" s="43">
        <v>7.76</v>
      </c>
    </row>
    <row r="94" spans="1:3" x14ac:dyDescent="0.2">
      <c r="A94" s="42">
        <v>83</v>
      </c>
      <c r="B94" s="43">
        <v>7.2</v>
      </c>
      <c r="C94" s="43">
        <v>7.2</v>
      </c>
    </row>
    <row r="95" spans="1:3" x14ac:dyDescent="0.2">
      <c r="A95" s="42">
        <v>84</v>
      </c>
      <c r="B95" s="43">
        <v>6.65</v>
      </c>
      <c r="C95" s="43">
        <v>6.65</v>
      </c>
    </row>
    <row r="96" spans="1:3" x14ac:dyDescent="0.2">
      <c r="A96" s="42">
        <v>85</v>
      </c>
      <c r="B96" s="43">
        <v>6.12</v>
      </c>
      <c r="C96" s="43">
        <v>6.12</v>
      </c>
    </row>
    <row r="97" spans="1:3" x14ac:dyDescent="0.2">
      <c r="A97" s="42">
        <v>86</v>
      </c>
      <c r="B97" s="43">
        <v>5.62</v>
      </c>
      <c r="C97" s="43">
        <v>5.62</v>
      </c>
    </row>
    <row r="98" spans="1:3" x14ac:dyDescent="0.2">
      <c r="A98" s="42">
        <v>87</v>
      </c>
      <c r="B98" s="43">
        <v>5.14</v>
      </c>
      <c r="C98" s="43">
        <v>5.14</v>
      </c>
    </row>
    <row r="99" spans="1:3" x14ac:dyDescent="0.2">
      <c r="A99" s="42">
        <v>88</v>
      </c>
      <c r="B99" s="43">
        <v>4.7</v>
      </c>
      <c r="C99" s="43">
        <v>4.7</v>
      </c>
    </row>
    <row r="100" spans="1:3" x14ac:dyDescent="0.2">
      <c r="A100" s="42">
        <v>89</v>
      </c>
      <c r="B100" s="43">
        <v>4.28</v>
      </c>
      <c r="C100" s="43">
        <v>4.28</v>
      </c>
    </row>
    <row r="101" spans="1:3" x14ac:dyDescent="0.2">
      <c r="A101" s="42">
        <v>90</v>
      </c>
      <c r="B101" s="43">
        <v>3.9</v>
      </c>
      <c r="C101" s="43">
        <v>3.9</v>
      </c>
    </row>
    <row r="102" spans="1:3" x14ac:dyDescent="0.2">
      <c r="A102" s="42">
        <v>91</v>
      </c>
      <c r="B102" s="43">
        <v>3.54</v>
      </c>
      <c r="C102" s="43">
        <v>3.54</v>
      </c>
    </row>
    <row r="103" spans="1:3" x14ac:dyDescent="0.2">
      <c r="A103" s="42">
        <v>92</v>
      </c>
      <c r="B103" s="43">
        <v>3.2</v>
      </c>
      <c r="C103" s="43">
        <v>3.2</v>
      </c>
    </row>
    <row r="104" spans="1:3" x14ac:dyDescent="0.2">
      <c r="A104" s="42">
        <v>93</v>
      </c>
      <c r="B104" s="43">
        <v>2.9</v>
      </c>
      <c r="C104" s="43">
        <v>2.9</v>
      </c>
    </row>
    <row r="105" spans="1:3" x14ac:dyDescent="0.2">
      <c r="A105" s="42">
        <v>94</v>
      </c>
      <c r="B105" s="43">
        <v>2.62</v>
      </c>
      <c r="C105" s="43">
        <v>2.62</v>
      </c>
    </row>
    <row r="106" spans="1:3" x14ac:dyDescent="0.2">
      <c r="A106" s="42">
        <v>95</v>
      </c>
      <c r="B106" s="43">
        <v>2.37</v>
      </c>
      <c r="C106" s="43">
        <v>2.37</v>
      </c>
    </row>
  </sheetData>
  <sheetProtection algorithmName="SHA-512" hashValue="dLzh1Ysq0w9JJ8LZ+Lr+xMf0zVOHnASAYFCefmwkVbFvbDVdq/AaNFdjOvYvXW9Wrx8bjMH8KnRmFPb9oQSm5w==" saltValue="P1XPMyCZr5YBXqONKYDHeA==" spinCount="100000" sheet="1" objects="1" scenarios="1"/>
  <conditionalFormatting sqref="A6:A21">
    <cfRule type="expression" dxfId="681" priority="11" stopIfTrue="1">
      <formula>MOD(ROW(),2)=0</formula>
    </cfRule>
    <cfRule type="expression" dxfId="680" priority="12" stopIfTrue="1">
      <formula>MOD(ROW(),2)&lt;&gt;0</formula>
    </cfRule>
  </conditionalFormatting>
  <conditionalFormatting sqref="B6:C18 B20:C21 C19">
    <cfRule type="expression" dxfId="679" priority="13" stopIfTrue="1">
      <formula>MOD(ROW(),2)=0</formula>
    </cfRule>
    <cfRule type="expression" dxfId="678" priority="14" stopIfTrue="1">
      <formula>MOD(ROW(),2)&lt;&gt;0</formula>
    </cfRule>
  </conditionalFormatting>
  <conditionalFormatting sqref="A26:A106">
    <cfRule type="expression" dxfId="677" priority="15" stopIfTrue="1">
      <formula>MOD(ROW(),2)=0</formula>
    </cfRule>
    <cfRule type="expression" dxfId="676" priority="16" stopIfTrue="1">
      <formula>MOD(ROW(),2)&lt;&gt;0</formula>
    </cfRule>
  </conditionalFormatting>
  <conditionalFormatting sqref="B26:C106">
    <cfRule type="expression" dxfId="675" priority="17" stopIfTrue="1">
      <formula>MOD(ROW(),2)=0</formula>
    </cfRule>
    <cfRule type="expression" dxfId="674" priority="18" stopIfTrue="1">
      <formula>MOD(ROW(),2)&lt;&gt;0</formula>
    </cfRule>
  </conditionalFormatting>
  <conditionalFormatting sqref="B19">
    <cfRule type="expression" dxfId="673" priority="1" stopIfTrue="1">
      <formula>MOD(ROW(),2)=0</formula>
    </cfRule>
    <cfRule type="expression" dxfId="672" priority="2" stopIfTrue="1">
      <formula>MOD(ROW(),2)&lt;&gt;0</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945E7-850F-4917-BC8C-3B548600CB0D}">
  <sheetPr codeName="Sheet6">
    <tabColor theme="8" tint="0.59999389629810485"/>
  </sheetPr>
  <dimension ref="A1:P114"/>
  <sheetViews>
    <sheetView showGridLines="0" tabSelected="1" zoomScale="89" zoomScaleNormal="89" workbookViewId="0">
      <selection activeCell="A6" sqref="A6"/>
    </sheetView>
  </sheetViews>
  <sheetFormatPr defaultColWidth="9.140625" defaultRowHeight="12.75" x14ac:dyDescent="0.2"/>
  <cols>
    <col min="1" max="4" width="12.5703125" style="32" customWidth="1"/>
    <col min="5" max="5" width="48.5703125" style="32" customWidth="1"/>
    <col min="6" max="6" width="12.5703125" style="32" customWidth="1"/>
    <col min="7" max="7" width="48.5703125" style="32" customWidth="1"/>
    <col min="8" max="9" width="12.5703125" style="32" customWidth="1"/>
    <col min="10" max="10" width="18.5703125" style="32" customWidth="1"/>
    <col min="11" max="11" width="12.5703125" style="32" customWidth="1"/>
    <col min="12" max="12" width="48.5703125" style="32" hidden="1" customWidth="1"/>
    <col min="13" max="14" width="12.5703125" style="33" customWidth="1"/>
    <col min="15" max="16" width="12.5703125" style="32" customWidth="1"/>
    <col min="17" max="16384" width="9.140625" style="32"/>
  </cols>
  <sheetData>
    <row r="1" spans="1:16" s="1" customFormat="1" ht="20.25" x14ac:dyDescent="0.3">
      <c r="A1" s="2" t="s">
        <v>0</v>
      </c>
      <c r="M1" s="31"/>
      <c r="N1" s="31"/>
    </row>
    <row r="2" spans="1:16" s="1" customFormat="1" ht="15.75" x14ac:dyDescent="0.25">
      <c r="A2" s="30" t="s">
        <v>1</v>
      </c>
      <c r="B2" s="3" t="str">
        <f>wb_title</f>
        <v>Police_NI - Consolidated Factor Spreadsheet</v>
      </c>
      <c r="M2" s="31"/>
      <c r="N2" s="31"/>
    </row>
    <row r="3" spans="1:16" s="1" customFormat="1" ht="15.75" x14ac:dyDescent="0.25">
      <c r="A3" s="30" t="s">
        <v>2</v>
      </c>
      <c r="B3" s="3" t="s">
        <v>141</v>
      </c>
      <c r="M3" s="31"/>
      <c r="N3" s="31"/>
    </row>
    <row r="6" spans="1:16" x14ac:dyDescent="0.2">
      <c r="A6" s="34" t="s">
        <v>141</v>
      </c>
    </row>
    <row r="7" spans="1:16" s="35" customFormat="1" ht="38.25" x14ac:dyDescent="0.2">
      <c r="A7" s="35" t="s">
        <v>142</v>
      </c>
      <c r="B7" s="35" t="s">
        <v>143</v>
      </c>
      <c r="C7" s="35" t="s">
        <v>144</v>
      </c>
      <c r="D7" s="35" t="s">
        <v>145</v>
      </c>
      <c r="E7" s="35" t="s">
        <v>6</v>
      </c>
      <c r="F7" s="35" t="s">
        <v>146</v>
      </c>
      <c r="G7" s="35" t="s">
        <v>147</v>
      </c>
      <c r="H7" s="35" t="s">
        <v>148</v>
      </c>
      <c r="I7" s="35" t="s">
        <v>149</v>
      </c>
      <c r="J7" s="35" t="s">
        <v>150</v>
      </c>
      <c r="K7" s="35" t="s">
        <v>151</v>
      </c>
      <c r="L7" s="35" t="s">
        <v>152</v>
      </c>
      <c r="M7" s="36" t="s">
        <v>153</v>
      </c>
      <c r="N7" s="36" t="s">
        <v>154</v>
      </c>
      <c r="O7" s="35" t="s">
        <v>155</v>
      </c>
      <c r="P7" s="35" t="s">
        <v>156</v>
      </c>
    </row>
    <row r="8" spans="1:16" ht="25.5" x14ac:dyDescent="0.2">
      <c r="A8" s="64" t="str">
        <f>HYPERLINK("#'" &amp; factor_list_table[[#This Row],[Series Number]] &amp; "'!A1", factor_list_table[[#This Row],[Series Number]])</f>
        <v>Table NA1 (201)</v>
      </c>
      <c r="B8" s="65" t="s">
        <v>31</v>
      </c>
      <c r="C8" s="66">
        <v>1988</v>
      </c>
      <c r="D8" s="65" t="s">
        <v>157</v>
      </c>
      <c r="E8" s="65" t="s">
        <v>158</v>
      </c>
      <c r="F8" s="65" t="s">
        <v>159</v>
      </c>
      <c r="G8" s="65" t="s">
        <v>160</v>
      </c>
      <c r="H8" s="66">
        <v>2</v>
      </c>
      <c r="I8" s="66" t="s">
        <v>161</v>
      </c>
      <c r="J8" s="66">
        <v>201</v>
      </c>
      <c r="K8" s="65" t="s">
        <v>162</v>
      </c>
      <c r="L8" s="65"/>
      <c r="M8" s="67">
        <v>46163</v>
      </c>
      <c r="N8" s="67">
        <v>46161</v>
      </c>
      <c r="O8" s="65" t="s">
        <v>163</v>
      </c>
      <c r="P8" s="65" t="s">
        <v>80</v>
      </c>
    </row>
    <row r="9" spans="1:16" ht="63.75" x14ac:dyDescent="0.2">
      <c r="A9" s="64" t="str">
        <f>HYPERLINK("#'" &amp; factor_list_table[[#This Row],[Series Number]] &amp; "'!A1", factor_list_table[[#This Row],[Series Number]])</f>
        <v>Table A1 (201C)</v>
      </c>
      <c r="B9" s="65" t="s">
        <v>31</v>
      </c>
      <c r="C9" s="66">
        <v>1988</v>
      </c>
      <c r="D9" s="65" t="s">
        <v>157</v>
      </c>
      <c r="E9" s="65" t="s">
        <v>164</v>
      </c>
      <c r="F9" s="65" t="s">
        <v>165</v>
      </c>
      <c r="G9" s="65" t="s">
        <v>160</v>
      </c>
      <c r="H9" s="66">
        <v>2</v>
      </c>
      <c r="I9" s="66" t="s">
        <v>166</v>
      </c>
      <c r="J9" s="66" t="s">
        <v>167</v>
      </c>
      <c r="K9" s="65" t="s">
        <v>168</v>
      </c>
      <c r="L9" s="65"/>
      <c r="M9" s="67">
        <v>45169</v>
      </c>
      <c r="N9" s="67">
        <v>45200</v>
      </c>
      <c r="O9" s="65" t="s">
        <v>163</v>
      </c>
      <c r="P9" s="65" t="s">
        <v>81</v>
      </c>
    </row>
    <row r="10" spans="1:16" ht="25.5" x14ac:dyDescent="0.2">
      <c r="A10" s="64" t="str">
        <f>HYPERLINK("#'" &amp; factor_list_table[[#This Row],[Series Number]] &amp; "'!A1", factor_list_table[[#This Row],[Series Number]])</f>
        <v>Table NA2 (202)</v>
      </c>
      <c r="B10" s="65" t="s">
        <v>31</v>
      </c>
      <c r="C10" s="66">
        <v>1988</v>
      </c>
      <c r="D10" s="65" t="s">
        <v>157</v>
      </c>
      <c r="E10" s="65" t="s">
        <v>158</v>
      </c>
      <c r="F10" s="65" t="s">
        <v>169</v>
      </c>
      <c r="G10" s="65" t="s">
        <v>160</v>
      </c>
      <c r="H10" s="66">
        <v>2</v>
      </c>
      <c r="I10" s="66" t="s">
        <v>170</v>
      </c>
      <c r="J10" s="66">
        <v>202</v>
      </c>
      <c r="K10" s="65" t="s">
        <v>171</v>
      </c>
      <c r="L10" s="65"/>
      <c r="M10" s="67">
        <v>46163</v>
      </c>
      <c r="N10" s="67">
        <v>46161</v>
      </c>
      <c r="O10" s="65" t="s">
        <v>163</v>
      </c>
      <c r="P10" s="65" t="s">
        <v>80</v>
      </c>
    </row>
    <row r="11" spans="1:16" ht="25.5" x14ac:dyDescent="0.2">
      <c r="A11" s="64" t="str">
        <f>HYPERLINK("#'" &amp; factor_list_table[[#This Row],[Series Number]] &amp; "'!A1", factor_list_table[[#This Row],[Series Number]])</f>
        <v>Table D1 (203)</v>
      </c>
      <c r="B11" s="65" t="s">
        <v>31</v>
      </c>
      <c r="C11" s="66">
        <v>1988</v>
      </c>
      <c r="D11" s="65" t="s">
        <v>157</v>
      </c>
      <c r="E11" s="65" t="s">
        <v>172</v>
      </c>
      <c r="F11" s="65" t="s">
        <v>159</v>
      </c>
      <c r="G11" s="65" t="s">
        <v>160</v>
      </c>
      <c r="H11" s="66">
        <v>2</v>
      </c>
      <c r="I11" s="66" t="s">
        <v>173</v>
      </c>
      <c r="J11" s="66">
        <v>203</v>
      </c>
      <c r="K11" s="65" t="s">
        <v>174</v>
      </c>
      <c r="L11" s="65"/>
      <c r="M11" s="67">
        <v>46163</v>
      </c>
      <c r="N11" s="67">
        <v>46161</v>
      </c>
      <c r="O11" s="65" t="s">
        <v>163</v>
      </c>
      <c r="P11" s="65" t="s">
        <v>80</v>
      </c>
    </row>
    <row r="12" spans="1:16" ht="25.5" x14ac:dyDescent="0.2">
      <c r="A12" s="64" t="str">
        <f>HYPERLINK("#'" &amp; factor_list_table[[#This Row],[Series Number]] &amp; "'!A1", factor_list_table[[#This Row],[Series Number]])</f>
        <v>Table D2 (204)</v>
      </c>
      <c r="B12" s="65" t="s">
        <v>31</v>
      </c>
      <c r="C12" s="66">
        <v>1988</v>
      </c>
      <c r="D12" s="65" t="s">
        <v>157</v>
      </c>
      <c r="E12" s="65" t="s">
        <v>172</v>
      </c>
      <c r="F12" s="65" t="s">
        <v>169</v>
      </c>
      <c r="G12" s="65" t="s">
        <v>160</v>
      </c>
      <c r="H12" s="66">
        <v>2</v>
      </c>
      <c r="I12" s="66" t="s">
        <v>175</v>
      </c>
      <c r="J12" s="66">
        <v>204</v>
      </c>
      <c r="K12" s="65" t="s">
        <v>176</v>
      </c>
      <c r="L12" s="65"/>
      <c r="M12" s="67">
        <v>46163</v>
      </c>
      <c r="N12" s="67">
        <v>46161</v>
      </c>
      <c r="O12" s="65" t="s">
        <v>163</v>
      </c>
      <c r="P12" s="65" t="s">
        <v>80</v>
      </c>
    </row>
    <row r="13" spans="1:16" ht="25.5" x14ac:dyDescent="0.2">
      <c r="A13" s="64" t="str">
        <f>HYPERLINK("#'" &amp; factor_list_table[[#This Row],[Series Number]] &amp; "'!A1", factor_list_table[[#This Row],[Series Number]])</f>
        <v>Table NF1 (205)</v>
      </c>
      <c r="B13" s="65" t="s">
        <v>31</v>
      </c>
      <c r="C13" s="66">
        <v>1988</v>
      </c>
      <c r="D13" s="65" t="s">
        <v>157</v>
      </c>
      <c r="E13" s="65" t="s">
        <v>177</v>
      </c>
      <c r="F13" s="65" t="s">
        <v>159</v>
      </c>
      <c r="G13" s="65" t="s">
        <v>160</v>
      </c>
      <c r="H13" s="66">
        <v>2</v>
      </c>
      <c r="I13" s="66" t="s">
        <v>178</v>
      </c>
      <c r="J13" s="66">
        <v>205</v>
      </c>
      <c r="K13" s="65" t="s">
        <v>179</v>
      </c>
      <c r="L13" s="65"/>
      <c r="M13" s="67">
        <v>46163</v>
      </c>
      <c r="N13" s="67">
        <v>46161</v>
      </c>
      <c r="O13" s="65" t="s">
        <v>163</v>
      </c>
      <c r="P13" s="65" t="s">
        <v>80</v>
      </c>
    </row>
    <row r="14" spans="1:16" ht="25.5" x14ac:dyDescent="0.2">
      <c r="A14" s="64" t="str">
        <f>HYPERLINK("#'" &amp; factor_list_table[[#This Row],[Series Number]] &amp; "'!A1", factor_list_table[[#This Row],[Series Number]])</f>
        <v>Table F1 (205C)</v>
      </c>
      <c r="B14" s="65" t="s">
        <v>31</v>
      </c>
      <c r="C14" s="66">
        <v>1988</v>
      </c>
      <c r="D14" s="65" t="s">
        <v>157</v>
      </c>
      <c r="E14" s="65" t="s">
        <v>180</v>
      </c>
      <c r="F14" s="65" t="s">
        <v>165</v>
      </c>
      <c r="G14" s="65" t="s">
        <v>160</v>
      </c>
      <c r="H14" s="66">
        <v>2</v>
      </c>
      <c r="I14" s="66" t="s">
        <v>181</v>
      </c>
      <c r="J14" s="66" t="s">
        <v>182</v>
      </c>
      <c r="K14" s="65" t="s">
        <v>183</v>
      </c>
      <c r="L14" s="65"/>
      <c r="M14" s="67">
        <v>45196</v>
      </c>
      <c r="N14" s="67">
        <v>45200</v>
      </c>
      <c r="O14" s="65" t="s">
        <v>163</v>
      </c>
      <c r="P14" s="65" t="s">
        <v>81</v>
      </c>
    </row>
    <row r="15" spans="1:16" ht="25.5" x14ac:dyDescent="0.2">
      <c r="A15" s="64" t="str">
        <f>HYPERLINK("#'" &amp; factor_list_table[[#This Row],[Series Number]] &amp; "'!A1", factor_list_table[[#This Row],[Series Number]])</f>
        <v>Table NF2 (206)</v>
      </c>
      <c r="B15" s="65" t="s">
        <v>31</v>
      </c>
      <c r="C15" s="66">
        <v>1988</v>
      </c>
      <c r="D15" s="65" t="s">
        <v>157</v>
      </c>
      <c r="E15" s="65" t="s">
        <v>177</v>
      </c>
      <c r="F15" s="65" t="s">
        <v>169</v>
      </c>
      <c r="G15" s="65" t="s">
        <v>160</v>
      </c>
      <c r="H15" s="66">
        <v>2</v>
      </c>
      <c r="I15" s="66" t="s">
        <v>184</v>
      </c>
      <c r="J15" s="66">
        <v>206</v>
      </c>
      <c r="K15" s="65" t="s">
        <v>185</v>
      </c>
      <c r="L15" s="65"/>
      <c r="M15" s="67">
        <v>46163</v>
      </c>
      <c r="N15" s="67">
        <v>46161</v>
      </c>
      <c r="O15" s="65" t="s">
        <v>163</v>
      </c>
      <c r="P15" s="65" t="s">
        <v>80</v>
      </c>
    </row>
    <row r="16" spans="1:16" ht="25.5" x14ac:dyDescent="0.2">
      <c r="A16" s="64" t="str">
        <f>HYPERLINK("#'" &amp; factor_list_table[[#This Row],[Series Number]] &amp; "'!A1", factor_list_table[[#This Row],[Series Number]])</f>
        <v>Table NA1_06 (207)</v>
      </c>
      <c r="B16" s="65" t="s">
        <v>31</v>
      </c>
      <c r="C16" s="66">
        <v>2006</v>
      </c>
      <c r="D16" s="65" t="s">
        <v>157</v>
      </c>
      <c r="E16" s="65" t="s">
        <v>186</v>
      </c>
      <c r="F16" s="65" t="s">
        <v>159</v>
      </c>
      <c r="G16" s="65" t="s">
        <v>160</v>
      </c>
      <c r="H16" s="66">
        <v>1</v>
      </c>
      <c r="I16" s="66" t="s">
        <v>187</v>
      </c>
      <c r="J16" s="66">
        <v>207</v>
      </c>
      <c r="K16" s="65" t="s">
        <v>188</v>
      </c>
      <c r="L16" s="65"/>
      <c r="M16" s="67">
        <v>46163</v>
      </c>
      <c r="N16" s="67">
        <v>46161</v>
      </c>
      <c r="O16" s="65" t="s">
        <v>163</v>
      </c>
      <c r="P16" s="65" t="s">
        <v>80</v>
      </c>
    </row>
    <row r="17" spans="1:16" ht="25.5" x14ac:dyDescent="0.2">
      <c r="A17" s="64" t="str">
        <f>HYPERLINK("#'" &amp; factor_list_table[[#This Row],[Series Number]] &amp; "'!A1", factor_list_table[[#This Row],[Series Number]])</f>
        <v>Table NA2_06 (208)</v>
      </c>
      <c r="B17" s="65" t="s">
        <v>31</v>
      </c>
      <c r="C17" s="66">
        <v>2006</v>
      </c>
      <c r="D17" s="65" t="s">
        <v>157</v>
      </c>
      <c r="E17" s="65" t="s">
        <v>189</v>
      </c>
      <c r="F17" s="65" t="s">
        <v>169</v>
      </c>
      <c r="G17" s="65" t="s">
        <v>160</v>
      </c>
      <c r="H17" s="66">
        <v>1</v>
      </c>
      <c r="I17" s="66" t="s">
        <v>190</v>
      </c>
      <c r="J17" s="66">
        <v>208</v>
      </c>
      <c r="K17" s="65" t="s">
        <v>191</v>
      </c>
      <c r="L17" s="65"/>
      <c r="M17" s="67">
        <v>46163</v>
      </c>
      <c r="N17" s="67">
        <v>46161</v>
      </c>
      <c r="O17" s="65" t="s">
        <v>163</v>
      </c>
      <c r="P17" s="65" t="s">
        <v>80</v>
      </c>
    </row>
    <row r="18" spans="1:16" ht="25.5" x14ac:dyDescent="0.2">
      <c r="A18" s="64" t="str">
        <f>HYPERLINK("#'" &amp; factor_list_table[[#This Row],[Series Number]] &amp; "'!A1", factor_list_table[[#This Row],[Series Number]])</f>
        <v>Table NA3_06 (209)</v>
      </c>
      <c r="B18" s="65" t="s">
        <v>31</v>
      </c>
      <c r="C18" s="66">
        <v>2006</v>
      </c>
      <c r="D18" s="65" t="s">
        <v>157</v>
      </c>
      <c r="E18" s="65" t="s">
        <v>192</v>
      </c>
      <c r="F18" s="65" t="s">
        <v>169</v>
      </c>
      <c r="G18" s="65" t="s">
        <v>160</v>
      </c>
      <c r="H18" s="66">
        <v>1</v>
      </c>
      <c r="I18" s="66" t="s">
        <v>193</v>
      </c>
      <c r="J18" s="66">
        <v>209</v>
      </c>
      <c r="K18" s="65" t="s">
        <v>194</v>
      </c>
      <c r="L18" s="65"/>
      <c r="M18" s="67">
        <v>46163</v>
      </c>
      <c r="N18" s="67">
        <v>46161</v>
      </c>
      <c r="O18" s="65" t="s">
        <v>163</v>
      </c>
      <c r="P18" s="65" t="s">
        <v>80</v>
      </c>
    </row>
    <row r="19" spans="1:16" ht="25.5" x14ac:dyDescent="0.2">
      <c r="A19" s="64" t="str">
        <f>HYPERLINK("#'" &amp; factor_list_table[[#This Row],[Series Number]] &amp; "'!A1", factor_list_table[[#This Row],[Series Number]])</f>
        <v>Table NF1_06 (210)</v>
      </c>
      <c r="B19" s="65" t="s">
        <v>31</v>
      </c>
      <c r="C19" s="66">
        <v>2006</v>
      </c>
      <c r="D19" s="65" t="s">
        <v>157</v>
      </c>
      <c r="E19" s="65" t="s">
        <v>177</v>
      </c>
      <c r="F19" s="65" t="s">
        <v>159</v>
      </c>
      <c r="G19" s="65" t="s">
        <v>160</v>
      </c>
      <c r="H19" s="66">
        <v>1</v>
      </c>
      <c r="I19" s="66" t="s">
        <v>195</v>
      </c>
      <c r="J19" s="66">
        <v>210</v>
      </c>
      <c r="K19" s="65" t="s">
        <v>196</v>
      </c>
      <c r="L19" s="65"/>
      <c r="M19" s="67">
        <v>46163</v>
      </c>
      <c r="N19" s="67">
        <v>46161</v>
      </c>
      <c r="O19" s="65" t="s">
        <v>163</v>
      </c>
      <c r="P19" s="65" t="s">
        <v>80</v>
      </c>
    </row>
    <row r="20" spans="1:16" ht="25.5" x14ac:dyDescent="0.2">
      <c r="A20" s="64" t="str">
        <f>HYPERLINK("#'" &amp; factor_list_table[[#This Row],[Series Number]] &amp; "'!A1", factor_list_table[[#This Row],[Series Number]])</f>
        <v>Table NF2_06 (211)</v>
      </c>
      <c r="B20" s="65" t="s">
        <v>31</v>
      </c>
      <c r="C20" s="66">
        <v>2006</v>
      </c>
      <c r="D20" s="65" t="s">
        <v>157</v>
      </c>
      <c r="E20" s="65" t="s">
        <v>177</v>
      </c>
      <c r="F20" s="65" t="s">
        <v>169</v>
      </c>
      <c r="G20" s="65" t="s">
        <v>160</v>
      </c>
      <c r="H20" s="66">
        <v>1</v>
      </c>
      <c r="I20" s="66" t="s">
        <v>197</v>
      </c>
      <c r="J20" s="66">
        <v>211</v>
      </c>
      <c r="K20" s="65" t="s">
        <v>198</v>
      </c>
      <c r="L20" s="65"/>
      <c r="M20" s="67">
        <v>46163</v>
      </c>
      <c r="N20" s="67">
        <v>46161</v>
      </c>
      <c r="O20" s="65" t="s">
        <v>163</v>
      </c>
      <c r="P20" s="65" t="s">
        <v>80</v>
      </c>
    </row>
    <row r="21" spans="1:16" ht="38.25" x14ac:dyDescent="0.2">
      <c r="A21" s="64" t="str">
        <f>HYPERLINK("#'" &amp; factor_list_table[[#This Row],[Series Number]] &amp; "'!A1", factor_list_table[[#This Row],[Series Number]])</f>
        <v>Table NA1_15_65 (212)</v>
      </c>
      <c r="B21" s="65" t="s">
        <v>31</v>
      </c>
      <c r="C21" s="66">
        <v>2015</v>
      </c>
      <c r="D21" s="65" t="s">
        <v>157</v>
      </c>
      <c r="E21" s="65" t="s">
        <v>199</v>
      </c>
      <c r="F21" s="65" t="s">
        <v>159</v>
      </c>
      <c r="G21" s="65" t="s">
        <v>160</v>
      </c>
      <c r="H21" s="66">
        <v>0</v>
      </c>
      <c r="I21" s="66" t="s">
        <v>200</v>
      </c>
      <c r="J21" s="66">
        <v>212</v>
      </c>
      <c r="K21" s="65" t="s">
        <v>201</v>
      </c>
      <c r="L21" s="65"/>
      <c r="M21" s="67">
        <v>46163</v>
      </c>
      <c r="N21" s="67">
        <v>46161</v>
      </c>
      <c r="O21" s="65" t="s">
        <v>163</v>
      </c>
      <c r="P21" s="65" t="s">
        <v>80</v>
      </c>
    </row>
    <row r="22" spans="1:16" ht="38.25" x14ac:dyDescent="0.2">
      <c r="A22" s="64" t="str">
        <f>HYPERLINK("#'" &amp; factor_list_table[[#This Row],[Series Number]] &amp; "'!A1", factor_list_table[[#This Row],[Series Number]])</f>
        <v>Table NA1_15_66 (213)</v>
      </c>
      <c r="B22" s="65" t="s">
        <v>31</v>
      </c>
      <c r="C22" s="66">
        <v>2015</v>
      </c>
      <c r="D22" s="65" t="s">
        <v>157</v>
      </c>
      <c r="E22" s="65" t="s">
        <v>202</v>
      </c>
      <c r="F22" s="65" t="s">
        <v>159</v>
      </c>
      <c r="G22" s="65" t="s">
        <v>160</v>
      </c>
      <c r="H22" s="66">
        <v>0</v>
      </c>
      <c r="I22" s="66" t="s">
        <v>203</v>
      </c>
      <c r="J22" s="66">
        <v>213</v>
      </c>
      <c r="K22" s="65" t="s">
        <v>204</v>
      </c>
      <c r="L22" s="65"/>
      <c r="M22" s="67">
        <v>46163</v>
      </c>
      <c r="N22" s="67">
        <v>46161</v>
      </c>
      <c r="O22" s="65" t="s">
        <v>163</v>
      </c>
      <c r="P22" s="65" t="s">
        <v>80</v>
      </c>
    </row>
    <row r="23" spans="1:16" ht="38.25" x14ac:dyDescent="0.2">
      <c r="A23" s="64" t="str">
        <f>HYPERLINK("#'" &amp; factor_list_table[[#This Row],[Series Number]] &amp; "'!A1", factor_list_table[[#This Row],[Series Number]])</f>
        <v>Table NA1_15_67 (214)</v>
      </c>
      <c r="B23" s="65" t="s">
        <v>31</v>
      </c>
      <c r="C23" s="66">
        <v>2015</v>
      </c>
      <c r="D23" s="65" t="s">
        <v>157</v>
      </c>
      <c r="E23" s="65" t="s">
        <v>205</v>
      </c>
      <c r="F23" s="65" t="s">
        <v>159</v>
      </c>
      <c r="G23" s="65" t="s">
        <v>160</v>
      </c>
      <c r="H23" s="66">
        <v>0</v>
      </c>
      <c r="I23" s="66" t="s">
        <v>206</v>
      </c>
      <c r="J23" s="66">
        <v>214</v>
      </c>
      <c r="K23" s="65" t="s">
        <v>207</v>
      </c>
      <c r="L23" s="65"/>
      <c r="M23" s="67">
        <v>46163</v>
      </c>
      <c r="N23" s="67">
        <v>46161</v>
      </c>
      <c r="O23" s="65" t="s">
        <v>163</v>
      </c>
      <c r="P23" s="65" t="s">
        <v>80</v>
      </c>
    </row>
    <row r="24" spans="1:16" ht="38.25" x14ac:dyDescent="0.2">
      <c r="A24" s="64" t="str">
        <f>HYPERLINK("#'" &amp; factor_list_table[[#This Row],[Series Number]] &amp; "'!A1", factor_list_table[[#This Row],[Series Number]])</f>
        <v>Table NA1_15_68 (215)</v>
      </c>
      <c r="B24" s="65" t="s">
        <v>31</v>
      </c>
      <c r="C24" s="66">
        <v>2015</v>
      </c>
      <c r="D24" s="65" t="s">
        <v>157</v>
      </c>
      <c r="E24" s="65" t="s">
        <v>208</v>
      </c>
      <c r="F24" s="65" t="s">
        <v>159</v>
      </c>
      <c r="G24" s="65" t="s">
        <v>160</v>
      </c>
      <c r="H24" s="66">
        <v>0</v>
      </c>
      <c r="I24" s="66" t="s">
        <v>209</v>
      </c>
      <c r="J24" s="66">
        <v>215</v>
      </c>
      <c r="K24" s="65" t="s">
        <v>210</v>
      </c>
      <c r="L24" s="65"/>
      <c r="M24" s="67">
        <v>46163</v>
      </c>
      <c r="N24" s="67">
        <v>46161</v>
      </c>
      <c r="O24" s="65" t="s">
        <v>163</v>
      </c>
      <c r="P24" s="65" t="s">
        <v>80</v>
      </c>
    </row>
    <row r="25" spans="1:16" ht="38.25" x14ac:dyDescent="0.2">
      <c r="A25" s="64" t="str">
        <f>HYPERLINK("#'" &amp; factor_list_table[[#This Row],[Series Number]] &amp; "'!A1", factor_list_table[[#This Row],[Series Number]])</f>
        <v>Table NA2_15_65 (216)</v>
      </c>
      <c r="B25" s="65" t="s">
        <v>31</v>
      </c>
      <c r="C25" s="66">
        <v>2015</v>
      </c>
      <c r="D25" s="65" t="s">
        <v>157</v>
      </c>
      <c r="E25" s="65" t="s">
        <v>199</v>
      </c>
      <c r="F25" s="65" t="s">
        <v>169</v>
      </c>
      <c r="G25" s="65" t="s">
        <v>160</v>
      </c>
      <c r="H25" s="66">
        <v>0</v>
      </c>
      <c r="I25" s="66" t="s">
        <v>211</v>
      </c>
      <c r="J25" s="66">
        <v>216</v>
      </c>
      <c r="K25" s="65" t="s">
        <v>212</v>
      </c>
      <c r="L25" s="65"/>
      <c r="M25" s="67">
        <v>46163</v>
      </c>
      <c r="N25" s="67">
        <v>46161</v>
      </c>
      <c r="O25" s="65" t="s">
        <v>163</v>
      </c>
      <c r="P25" s="65" t="s">
        <v>80</v>
      </c>
    </row>
    <row r="26" spans="1:16" ht="38.25" x14ac:dyDescent="0.2">
      <c r="A26" s="64" t="str">
        <f>HYPERLINK("#'" &amp; factor_list_table[[#This Row],[Series Number]] &amp; "'!A1", factor_list_table[[#This Row],[Series Number]])</f>
        <v>Table NA2_15_66 (217)</v>
      </c>
      <c r="B26" s="65" t="s">
        <v>31</v>
      </c>
      <c r="C26" s="66">
        <v>2015</v>
      </c>
      <c r="D26" s="65" t="s">
        <v>157</v>
      </c>
      <c r="E26" s="65" t="s">
        <v>202</v>
      </c>
      <c r="F26" s="65" t="s">
        <v>169</v>
      </c>
      <c r="G26" s="65" t="s">
        <v>160</v>
      </c>
      <c r="H26" s="66">
        <v>0</v>
      </c>
      <c r="I26" s="66" t="s">
        <v>213</v>
      </c>
      <c r="J26" s="66">
        <v>217</v>
      </c>
      <c r="K26" s="65" t="s">
        <v>214</v>
      </c>
      <c r="L26" s="65"/>
      <c r="M26" s="67">
        <v>46163</v>
      </c>
      <c r="N26" s="67">
        <v>46161</v>
      </c>
      <c r="O26" s="65" t="s">
        <v>163</v>
      </c>
      <c r="P26" s="65" t="s">
        <v>80</v>
      </c>
    </row>
    <row r="27" spans="1:16" ht="38.25" x14ac:dyDescent="0.2">
      <c r="A27" s="64" t="str">
        <f>HYPERLINK("#'" &amp; factor_list_table[[#This Row],[Series Number]] &amp; "'!A1", factor_list_table[[#This Row],[Series Number]])</f>
        <v>Table NA2_15_67 (218)</v>
      </c>
      <c r="B27" s="65" t="s">
        <v>31</v>
      </c>
      <c r="C27" s="66">
        <v>2015</v>
      </c>
      <c r="D27" s="65" t="s">
        <v>157</v>
      </c>
      <c r="E27" s="65" t="s">
        <v>205</v>
      </c>
      <c r="F27" s="65" t="s">
        <v>169</v>
      </c>
      <c r="G27" s="65" t="s">
        <v>160</v>
      </c>
      <c r="H27" s="66">
        <v>0</v>
      </c>
      <c r="I27" s="66" t="s">
        <v>215</v>
      </c>
      <c r="J27" s="66">
        <v>218</v>
      </c>
      <c r="K27" s="65" t="s">
        <v>216</v>
      </c>
      <c r="L27" s="65"/>
      <c r="M27" s="67">
        <v>46163</v>
      </c>
      <c r="N27" s="67">
        <v>46161</v>
      </c>
      <c r="O27" s="65" t="s">
        <v>163</v>
      </c>
      <c r="P27" s="65" t="s">
        <v>80</v>
      </c>
    </row>
    <row r="28" spans="1:16" ht="38.25" x14ac:dyDescent="0.2">
      <c r="A28" s="64" t="str">
        <f>HYPERLINK("#'" &amp; factor_list_table[[#This Row],[Series Number]] &amp; "'!A1", factor_list_table[[#This Row],[Series Number]])</f>
        <v>Table NA2_15_68 (219)</v>
      </c>
      <c r="B28" s="65" t="s">
        <v>31</v>
      </c>
      <c r="C28" s="66">
        <v>2015</v>
      </c>
      <c r="D28" s="65" t="s">
        <v>157</v>
      </c>
      <c r="E28" s="65" t="s">
        <v>208</v>
      </c>
      <c r="F28" s="65" t="s">
        <v>169</v>
      </c>
      <c r="G28" s="65" t="s">
        <v>160</v>
      </c>
      <c r="H28" s="66">
        <v>0</v>
      </c>
      <c r="I28" s="66" t="s">
        <v>217</v>
      </c>
      <c r="J28" s="66">
        <v>219</v>
      </c>
      <c r="K28" s="65" t="s">
        <v>218</v>
      </c>
      <c r="L28" s="65"/>
      <c r="M28" s="67">
        <v>46163</v>
      </c>
      <c r="N28" s="67">
        <v>46161</v>
      </c>
      <c r="O28" s="65" t="s">
        <v>163</v>
      </c>
      <c r="P28" s="65" t="s">
        <v>80</v>
      </c>
    </row>
    <row r="29" spans="1:16" ht="25.5" x14ac:dyDescent="0.2">
      <c r="A29" s="64" t="str">
        <f>HYPERLINK("#'" &amp; factor_list_table[[#This Row],[Series Number]] &amp; "'!A1", factor_list_table[[#This Row],[Series Number]])</f>
        <v>Table NF1_15 (220)</v>
      </c>
      <c r="B29" s="65" t="s">
        <v>31</v>
      </c>
      <c r="C29" s="66">
        <v>2015</v>
      </c>
      <c r="D29" s="65" t="s">
        <v>157</v>
      </c>
      <c r="E29" s="65" t="s">
        <v>177</v>
      </c>
      <c r="F29" s="65" t="s">
        <v>159</v>
      </c>
      <c r="G29" s="65" t="s">
        <v>160</v>
      </c>
      <c r="H29" s="66">
        <v>0</v>
      </c>
      <c r="I29" s="66" t="s">
        <v>219</v>
      </c>
      <c r="J29" s="66">
        <v>220</v>
      </c>
      <c r="K29" s="65" t="s">
        <v>220</v>
      </c>
      <c r="L29" s="65"/>
      <c r="M29" s="67">
        <v>46163</v>
      </c>
      <c r="N29" s="67">
        <v>46161</v>
      </c>
      <c r="O29" s="65" t="s">
        <v>163</v>
      </c>
      <c r="P29" s="65" t="s">
        <v>80</v>
      </c>
    </row>
    <row r="30" spans="1:16" ht="25.5" x14ac:dyDescent="0.2">
      <c r="A30" s="64" t="str">
        <f>HYPERLINK("#'" &amp; factor_list_table[[#This Row],[Series Number]] &amp; "'!A1", factor_list_table[[#This Row],[Series Number]])</f>
        <v>Table NF2_15 (221)</v>
      </c>
      <c r="B30" s="65" t="s">
        <v>31</v>
      </c>
      <c r="C30" s="66">
        <v>2015</v>
      </c>
      <c r="D30" s="65" t="s">
        <v>157</v>
      </c>
      <c r="E30" s="65" t="s">
        <v>177</v>
      </c>
      <c r="F30" s="65" t="s">
        <v>169</v>
      </c>
      <c r="G30" s="65" t="s">
        <v>160</v>
      </c>
      <c r="H30" s="66">
        <v>0</v>
      </c>
      <c r="I30" s="66" t="s">
        <v>221</v>
      </c>
      <c r="J30" s="66">
        <v>221</v>
      </c>
      <c r="K30" s="65" t="s">
        <v>222</v>
      </c>
      <c r="L30" s="65"/>
      <c r="M30" s="67">
        <v>46163</v>
      </c>
      <c r="N30" s="67">
        <v>46161</v>
      </c>
      <c r="O30" s="65" t="s">
        <v>163</v>
      </c>
      <c r="P30" s="65" t="s">
        <v>80</v>
      </c>
    </row>
    <row r="31" spans="1:16" ht="38.25" x14ac:dyDescent="0.2">
      <c r="A31" s="64" t="str">
        <f>HYPERLINK("#'" &amp; factor_list_table[[#This Row],[Series Number]] &amp; "'!A1", factor_list_table[[#This Row],[Series Number]])</f>
        <v>Table TVIN_15M (226)</v>
      </c>
      <c r="B31" s="65" t="s">
        <v>31</v>
      </c>
      <c r="C31" s="66">
        <v>2015</v>
      </c>
      <c r="D31" s="65" t="s">
        <v>223</v>
      </c>
      <c r="E31" s="65" t="s">
        <v>224</v>
      </c>
      <c r="F31" s="65" t="s">
        <v>159</v>
      </c>
      <c r="G31" s="65" t="s">
        <v>160</v>
      </c>
      <c r="H31" s="66">
        <v>0</v>
      </c>
      <c r="I31" s="66" t="s">
        <v>225</v>
      </c>
      <c r="J31" s="66">
        <v>226</v>
      </c>
      <c r="K31" s="65" t="s">
        <v>226</v>
      </c>
      <c r="L31" s="65"/>
      <c r="M31" s="67">
        <v>46210</v>
      </c>
      <c r="N31" s="67" t="s">
        <v>524</v>
      </c>
      <c r="O31" s="65" t="s">
        <v>163</v>
      </c>
      <c r="P31" s="65" t="s">
        <v>80</v>
      </c>
    </row>
    <row r="32" spans="1:16" ht="38.25" x14ac:dyDescent="0.2">
      <c r="A32" s="64" t="str">
        <f>HYPERLINK("#'" &amp; factor_list_table[[#This Row],[Series Number]] &amp; "'!A1", factor_list_table[[#This Row],[Series Number]])</f>
        <v>Table TVIN_15F (227)</v>
      </c>
      <c r="B32" s="65" t="s">
        <v>31</v>
      </c>
      <c r="C32" s="66">
        <v>2015</v>
      </c>
      <c r="D32" s="65" t="s">
        <v>223</v>
      </c>
      <c r="E32" s="65" t="s">
        <v>224</v>
      </c>
      <c r="F32" s="65" t="s">
        <v>169</v>
      </c>
      <c r="G32" s="65" t="s">
        <v>160</v>
      </c>
      <c r="H32" s="66">
        <v>0</v>
      </c>
      <c r="I32" s="66" t="s">
        <v>227</v>
      </c>
      <c r="J32" s="66">
        <v>227</v>
      </c>
      <c r="K32" s="65" t="s">
        <v>228</v>
      </c>
      <c r="L32" s="65"/>
      <c r="M32" s="67">
        <v>46210</v>
      </c>
      <c r="N32" s="67" t="s">
        <v>524</v>
      </c>
      <c r="O32" s="65" t="s">
        <v>163</v>
      </c>
      <c r="P32" s="65" t="s">
        <v>80</v>
      </c>
    </row>
    <row r="33" spans="1:16" ht="38.25" x14ac:dyDescent="0.2">
      <c r="A33" s="64" t="str">
        <f>HYPERLINK("#'" &amp; factor_list_table[[#This Row],[Series Number]] &amp; "'!A1", factor_list_table[[#This Row],[Series Number]])</f>
        <v>Table TVIN_15GMP (228)</v>
      </c>
      <c r="B33" s="65" t="s">
        <v>31</v>
      </c>
      <c r="C33" s="66">
        <v>2015</v>
      </c>
      <c r="D33" s="65" t="s">
        <v>223</v>
      </c>
      <c r="E33" s="65" t="s">
        <v>229</v>
      </c>
      <c r="F33" s="65" t="s">
        <v>230</v>
      </c>
      <c r="G33" s="65" t="s">
        <v>160</v>
      </c>
      <c r="H33" s="66">
        <v>0</v>
      </c>
      <c r="I33" s="66" t="s">
        <v>231</v>
      </c>
      <c r="J33" s="66">
        <v>228</v>
      </c>
      <c r="K33" s="65" t="s">
        <v>232</v>
      </c>
      <c r="L33" s="65"/>
      <c r="M33" s="67">
        <v>46210</v>
      </c>
      <c r="N33" s="67" t="s">
        <v>524</v>
      </c>
      <c r="O33" s="65" t="s">
        <v>163</v>
      </c>
      <c r="P33" s="65" t="s">
        <v>80</v>
      </c>
    </row>
    <row r="34" spans="1:16" ht="25.5" x14ac:dyDescent="0.2">
      <c r="A34" s="64" t="str">
        <f>HYPERLINK("#'" &amp; factor_list_table[[#This Row],[Series Number]] &amp; "'!A1", factor_list_table[[#This Row],[Series Number]])</f>
        <v>Table M (229)</v>
      </c>
      <c r="B34" s="65" t="s">
        <v>31</v>
      </c>
      <c r="C34" s="66">
        <v>1988</v>
      </c>
      <c r="D34" s="65" t="s">
        <v>157</v>
      </c>
      <c r="E34" s="65" t="s">
        <v>233</v>
      </c>
      <c r="F34" s="65" t="s">
        <v>234</v>
      </c>
      <c r="G34" s="65" t="s">
        <v>160</v>
      </c>
      <c r="H34" s="66">
        <v>2</v>
      </c>
      <c r="I34" s="66" t="s">
        <v>235</v>
      </c>
      <c r="J34" s="66">
        <v>229</v>
      </c>
      <c r="K34" s="65" t="s">
        <v>236</v>
      </c>
      <c r="L34" s="65"/>
      <c r="M34" s="67">
        <v>46210</v>
      </c>
      <c r="N34" s="67">
        <v>46161</v>
      </c>
      <c r="O34" s="65" t="s">
        <v>163</v>
      </c>
      <c r="P34" s="65" t="s">
        <v>80</v>
      </c>
    </row>
    <row r="35" spans="1:16" ht="25.5" x14ac:dyDescent="0.2">
      <c r="A35" s="64" t="str">
        <f>HYPERLINK("#'" &amp; factor_list_table[[#This Row],[Series Number]] &amp; "'!A1", factor_list_table[[#This Row],[Series Number]])</f>
        <v>Table G1 (301)</v>
      </c>
      <c r="B35" s="65" t="s">
        <v>31</v>
      </c>
      <c r="C35" s="66">
        <v>1988</v>
      </c>
      <c r="D35" s="65" t="s">
        <v>237</v>
      </c>
      <c r="E35" s="65" t="s">
        <v>238</v>
      </c>
      <c r="F35" s="65" t="s">
        <v>159</v>
      </c>
      <c r="G35" s="65" t="s">
        <v>160</v>
      </c>
      <c r="H35" s="66">
        <v>2</v>
      </c>
      <c r="I35" s="66" t="s">
        <v>239</v>
      </c>
      <c r="J35" s="66">
        <v>301</v>
      </c>
      <c r="K35" s="65" t="s">
        <v>240</v>
      </c>
      <c r="L35" s="65"/>
      <c r="M35" s="67">
        <v>46163</v>
      </c>
      <c r="N35" s="67">
        <v>46161</v>
      </c>
      <c r="O35" s="65" t="s">
        <v>163</v>
      </c>
      <c r="P35" s="65" t="s">
        <v>80</v>
      </c>
    </row>
    <row r="36" spans="1:16" ht="25.5" x14ac:dyDescent="0.2">
      <c r="A36" s="64" t="str">
        <f>HYPERLINK("#'" &amp; factor_list_table[[#This Row],[Series Number]] &amp; "'!A1", factor_list_table[[#This Row],[Series Number]])</f>
        <v>Table G2 (302)</v>
      </c>
      <c r="B36" s="65" t="s">
        <v>31</v>
      </c>
      <c r="C36" s="66">
        <v>1988</v>
      </c>
      <c r="D36" s="65" t="s">
        <v>237</v>
      </c>
      <c r="E36" s="65" t="s">
        <v>238</v>
      </c>
      <c r="F36" s="65" t="s">
        <v>169</v>
      </c>
      <c r="G36" s="65" t="s">
        <v>160</v>
      </c>
      <c r="H36" s="66">
        <v>2</v>
      </c>
      <c r="I36" s="66" t="s">
        <v>241</v>
      </c>
      <c r="J36" s="66">
        <v>302</v>
      </c>
      <c r="K36" s="65" t="s">
        <v>242</v>
      </c>
      <c r="L36" s="65"/>
      <c r="M36" s="67">
        <v>46163</v>
      </c>
      <c r="N36" s="67">
        <v>46161</v>
      </c>
      <c r="O36" s="65" t="s">
        <v>163</v>
      </c>
      <c r="P36" s="65" t="s">
        <v>80</v>
      </c>
    </row>
    <row r="37" spans="1:16" ht="25.5" x14ac:dyDescent="0.2">
      <c r="A37" s="64" t="str">
        <f>HYPERLINK("#'" &amp; factor_list_table[[#This Row],[Series Number]] &amp; "'!A1", factor_list_table[[#This Row],[Series Number]])</f>
        <v>Table H1 (303)</v>
      </c>
      <c r="B37" s="65" t="s">
        <v>31</v>
      </c>
      <c r="C37" s="66">
        <v>1988</v>
      </c>
      <c r="D37" s="65" t="s">
        <v>237</v>
      </c>
      <c r="E37" s="65" t="s">
        <v>243</v>
      </c>
      <c r="F37" s="65" t="s">
        <v>159</v>
      </c>
      <c r="G37" s="65" t="s">
        <v>160</v>
      </c>
      <c r="H37" s="66">
        <v>2</v>
      </c>
      <c r="I37" s="66" t="s">
        <v>244</v>
      </c>
      <c r="J37" s="66">
        <v>303</v>
      </c>
      <c r="K37" s="65" t="s">
        <v>245</v>
      </c>
      <c r="L37" s="65"/>
      <c r="M37" s="67">
        <v>46163</v>
      </c>
      <c r="N37" s="67">
        <v>46161</v>
      </c>
      <c r="O37" s="65" t="s">
        <v>163</v>
      </c>
      <c r="P37" s="65" t="s">
        <v>80</v>
      </c>
    </row>
    <row r="38" spans="1:16" ht="25.5" x14ac:dyDescent="0.2">
      <c r="A38" s="64" t="str">
        <f>HYPERLINK("#'" &amp; factor_list_table[[#This Row],[Series Number]] &amp; "'!A1", factor_list_table[[#This Row],[Series Number]])</f>
        <v>Table H2 (304)</v>
      </c>
      <c r="B38" s="65" t="s">
        <v>31</v>
      </c>
      <c r="C38" s="66">
        <v>1988</v>
      </c>
      <c r="D38" s="65" t="s">
        <v>237</v>
      </c>
      <c r="E38" s="65" t="s">
        <v>243</v>
      </c>
      <c r="F38" s="65" t="s">
        <v>169</v>
      </c>
      <c r="G38" s="65" t="s">
        <v>160</v>
      </c>
      <c r="H38" s="66">
        <v>2</v>
      </c>
      <c r="I38" s="66" t="s">
        <v>246</v>
      </c>
      <c r="J38" s="66">
        <v>304</v>
      </c>
      <c r="K38" s="65" t="s">
        <v>247</v>
      </c>
      <c r="L38" s="65"/>
      <c r="M38" s="67">
        <v>46163</v>
      </c>
      <c r="N38" s="67">
        <v>46161</v>
      </c>
      <c r="O38" s="65" t="s">
        <v>163</v>
      </c>
      <c r="P38" s="65" t="s">
        <v>80</v>
      </c>
    </row>
    <row r="39" spans="1:16" ht="25.5" x14ac:dyDescent="0.2">
      <c r="A39" s="64" t="str">
        <f>HYPERLINK("#'" &amp; factor_list_table[[#This Row],[Series Number]] &amp; "'!A1", factor_list_table[[#This Row],[Series Number]])</f>
        <v>Table G1_06 (305)</v>
      </c>
      <c r="B39" s="65" t="s">
        <v>31</v>
      </c>
      <c r="C39" s="66">
        <v>2006</v>
      </c>
      <c r="D39" s="65" t="s">
        <v>237</v>
      </c>
      <c r="E39" s="65" t="s">
        <v>238</v>
      </c>
      <c r="F39" s="65" t="s">
        <v>159</v>
      </c>
      <c r="G39" s="65" t="s">
        <v>160</v>
      </c>
      <c r="H39" s="66">
        <v>1</v>
      </c>
      <c r="I39" s="66" t="s">
        <v>248</v>
      </c>
      <c r="J39" s="66">
        <v>305</v>
      </c>
      <c r="K39" s="65" t="s">
        <v>249</v>
      </c>
      <c r="L39" s="65"/>
      <c r="M39" s="67">
        <v>46163</v>
      </c>
      <c r="N39" s="67">
        <v>46161</v>
      </c>
      <c r="O39" s="65" t="s">
        <v>163</v>
      </c>
      <c r="P39" s="65" t="s">
        <v>80</v>
      </c>
    </row>
    <row r="40" spans="1:16" ht="25.5" x14ac:dyDescent="0.2">
      <c r="A40" s="64" t="str">
        <f>HYPERLINK("#'" &amp; factor_list_table[[#This Row],[Series Number]] &amp; "'!A1", factor_list_table[[#This Row],[Series Number]])</f>
        <v>Table G2_06 (306)</v>
      </c>
      <c r="B40" s="65" t="s">
        <v>31</v>
      </c>
      <c r="C40" s="66">
        <v>2006</v>
      </c>
      <c r="D40" s="65" t="s">
        <v>237</v>
      </c>
      <c r="E40" s="65" t="s">
        <v>238</v>
      </c>
      <c r="F40" s="65" t="s">
        <v>169</v>
      </c>
      <c r="G40" s="65" t="s">
        <v>160</v>
      </c>
      <c r="H40" s="66">
        <v>1</v>
      </c>
      <c r="I40" s="66" t="s">
        <v>250</v>
      </c>
      <c r="J40" s="66">
        <v>306</v>
      </c>
      <c r="K40" s="65" t="s">
        <v>251</v>
      </c>
      <c r="L40" s="65"/>
      <c r="M40" s="67">
        <v>46163</v>
      </c>
      <c r="N40" s="67">
        <v>46161</v>
      </c>
      <c r="O40" s="65" t="s">
        <v>163</v>
      </c>
      <c r="P40" s="65" t="s">
        <v>80</v>
      </c>
    </row>
    <row r="41" spans="1:16" ht="25.5" x14ac:dyDescent="0.2">
      <c r="A41" s="64" t="str">
        <f>HYPERLINK("#'" &amp; factor_list_table[[#This Row],[Series Number]] &amp; "'!A1", factor_list_table[[#This Row],[Series Number]])</f>
        <v>Table H1_06 (307)</v>
      </c>
      <c r="B41" s="65" t="s">
        <v>31</v>
      </c>
      <c r="C41" s="66">
        <v>2006</v>
      </c>
      <c r="D41" s="65" t="s">
        <v>237</v>
      </c>
      <c r="E41" s="65" t="s">
        <v>252</v>
      </c>
      <c r="F41" s="65" t="s">
        <v>159</v>
      </c>
      <c r="G41" s="65" t="s">
        <v>160</v>
      </c>
      <c r="H41" s="66">
        <v>1</v>
      </c>
      <c r="I41" s="66" t="s">
        <v>253</v>
      </c>
      <c r="J41" s="66">
        <v>307</v>
      </c>
      <c r="K41" s="65" t="s">
        <v>254</v>
      </c>
      <c r="L41" s="65"/>
      <c r="M41" s="67">
        <v>46163</v>
      </c>
      <c r="N41" s="67">
        <v>46161</v>
      </c>
      <c r="O41" s="65" t="s">
        <v>163</v>
      </c>
      <c r="P41" s="65" t="s">
        <v>80</v>
      </c>
    </row>
    <row r="42" spans="1:16" ht="25.5" x14ac:dyDescent="0.2">
      <c r="A42" s="64" t="str">
        <f>HYPERLINK("#'" &amp; factor_list_table[[#This Row],[Series Number]] &amp; "'!A1", factor_list_table[[#This Row],[Series Number]])</f>
        <v>Table H2_06 (308)</v>
      </c>
      <c r="B42" s="65" t="s">
        <v>31</v>
      </c>
      <c r="C42" s="66">
        <v>2006</v>
      </c>
      <c r="D42" s="65" t="s">
        <v>237</v>
      </c>
      <c r="E42" s="65" t="s">
        <v>252</v>
      </c>
      <c r="F42" s="65" t="s">
        <v>169</v>
      </c>
      <c r="G42" s="65" t="s">
        <v>160</v>
      </c>
      <c r="H42" s="66">
        <v>1</v>
      </c>
      <c r="I42" s="66" t="s">
        <v>255</v>
      </c>
      <c r="J42" s="66">
        <v>308</v>
      </c>
      <c r="K42" s="65" t="s">
        <v>256</v>
      </c>
      <c r="L42" s="65"/>
      <c r="M42" s="67">
        <v>46163</v>
      </c>
      <c r="N42" s="67">
        <v>46161</v>
      </c>
      <c r="O42" s="65" t="s">
        <v>163</v>
      </c>
      <c r="P42" s="65" t="s">
        <v>80</v>
      </c>
    </row>
    <row r="43" spans="1:16" ht="25.5" x14ac:dyDescent="0.2">
      <c r="A43" s="64" t="str">
        <f>HYPERLINK("#'" &amp; factor_list_table[[#This Row],[Series Number]] &amp; "'!A1", factor_list_table[[#This Row],[Series Number]])</f>
        <v>Table G1_15 (309)</v>
      </c>
      <c r="B43" s="65" t="s">
        <v>31</v>
      </c>
      <c r="C43" s="66">
        <v>2015</v>
      </c>
      <c r="D43" s="65" t="s">
        <v>237</v>
      </c>
      <c r="E43" s="65" t="s">
        <v>238</v>
      </c>
      <c r="F43" s="65" t="s">
        <v>159</v>
      </c>
      <c r="G43" s="65" t="s">
        <v>160</v>
      </c>
      <c r="H43" s="66">
        <v>0</v>
      </c>
      <c r="I43" s="66" t="s">
        <v>257</v>
      </c>
      <c r="J43" s="66">
        <v>309</v>
      </c>
      <c r="K43" s="65" t="s">
        <v>258</v>
      </c>
      <c r="L43" s="65"/>
      <c r="M43" s="67">
        <v>46163</v>
      </c>
      <c r="N43" s="67">
        <v>46161</v>
      </c>
      <c r="O43" s="65" t="s">
        <v>163</v>
      </c>
      <c r="P43" s="65" t="s">
        <v>80</v>
      </c>
    </row>
    <row r="44" spans="1:16" ht="25.5" x14ac:dyDescent="0.2">
      <c r="A44" s="64" t="str">
        <f>HYPERLINK("#'" &amp; factor_list_table[[#This Row],[Series Number]] &amp; "'!A1", factor_list_table[[#This Row],[Series Number]])</f>
        <v>Table G2_15 (310)</v>
      </c>
      <c r="B44" s="65" t="s">
        <v>31</v>
      </c>
      <c r="C44" s="66">
        <v>2015</v>
      </c>
      <c r="D44" s="65" t="s">
        <v>237</v>
      </c>
      <c r="E44" s="65" t="s">
        <v>238</v>
      </c>
      <c r="F44" s="65" t="s">
        <v>169</v>
      </c>
      <c r="G44" s="65" t="s">
        <v>160</v>
      </c>
      <c r="H44" s="66">
        <v>0</v>
      </c>
      <c r="I44" s="66" t="s">
        <v>259</v>
      </c>
      <c r="J44" s="66">
        <v>310</v>
      </c>
      <c r="K44" s="65" t="s">
        <v>260</v>
      </c>
      <c r="L44" s="65"/>
      <c r="M44" s="67">
        <v>46163</v>
      </c>
      <c r="N44" s="67">
        <v>46161</v>
      </c>
      <c r="O44" s="65" t="s">
        <v>163</v>
      </c>
      <c r="P44" s="65" t="s">
        <v>80</v>
      </c>
    </row>
    <row r="45" spans="1:16" ht="25.5" x14ac:dyDescent="0.2">
      <c r="A45" s="64" t="str">
        <f>HYPERLINK("#'" &amp; factor_list_table[[#This Row],[Series Number]] &amp; "'!A1", factor_list_table[[#This Row],[Series Number]])</f>
        <v>Table H1_15 (311)</v>
      </c>
      <c r="B45" s="65" t="s">
        <v>31</v>
      </c>
      <c r="C45" s="66">
        <v>2015</v>
      </c>
      <c r="D45" s="65" t="s">
        <v>237</v>
      </c>
      <c r="E45" s="65" t="s">
        <v>252</v>
      </c>
      <c r="F45" s="65" t="s">
        <v>159</v>
      </c>
      <c r="G45" s="65" t="s">
        <v>160</v>
      </c>
      <c r="H45" s="66">
        <v>0</v>
      </c>
      <c r="I45" s="66" t="s">
        <v>261</v>
      </c>
      <c r="J45" s="66">
        <v>311</v>
      </c>
      <c r="K45" s="65" t="s">
        <v>262</v>
      </c>
      <c r="L45" s="65"/>
      <c r="M45" s="67">
        <v>46163</v>
      </c>
      <c r="N45" s="67">
        <v>46161</v>
      </c>
      <c r="O45" s="65" t="s">
        <v>163</v>
      </c>
      <c r="P45" s="65" t="s">
        <v>80</v>
      </c>
    </row>
    <row r="46" spans="1:16" ht="25.5" x14ac:dyDescent="0.2">
      <c r="A46" s="64" t="str">
        <f>HYPERLINK("#'" &amp; factor_list_table[[#This Row],[Series Number]] &amp; "'!A1", factor_list_table[[#This Row],[Series Number]])</f>
        <v>Table H2_15 (312)</v>
      </c>
      <c r="B46" s="65" t="s">
        <v>31</v>
      </c>
      <c r="C46" s="66">
        <v>2015</v>
      </c>
      <c r="D46" s="65" t="s">
        <v>237</v>
      </c>
      <c r="E46" s="65" t="s">
        <v>252</v>
      </c>
      <c r="F46" s="65" t="s">
        <v>169</v>
      </c>
      <c r="G46" s="65" t="s">
        <v>160</v>
      </c>
      <c r="H46" s="66">
        <v>0</v>
      </c>
      <c r="I46" s="66" t="s">
        <v>263</v>
      </c>
      <c r="J46" s="66">
        <v>312</v>
      </c>
      <c r="K46" s="65" t="s">
        <v>264</v>
      </c>
      <c r="L46" s="65"/>
      <c r="M46" s="67">
        <v>46163</v>
      </c>
      <c r="N46" s="67">
        <v>46161</v>
      </c>
      <c r="O46" s="65" t="s">
        <v>163</v>
      </c>
      <c r="P46" s="65" t="s">
        <v>80</v>
      </c>
    </row>
    <row r="47" spans="1:16" ht="25.5" x14ac:dyDescent="0.2">
      <c r="A47" s="64" t="str">
        <f>HYPERLINK("#'" &amp; factor_list_table[[#This Row],[Series Number]] &amp; "'!A1", factor_list_table[[#This Row],[Series Number]])</f>
        <v>Table K (313)</v>
      </c>
      <c r="B47" s="65" t="s">
        <v>31</v>
      </c>
      <c r="C47" s="66">
        <v>1988</v>
      </c>
      <c r="D47" s="65" t="s">
        <v>265</v>
      </c>
      <c r="E47" s="65" t="s">
        <v>266</v>
      </c>
      <c r="F47" s="65" t="s">
        <v>230</v>
      </c>
      <c r="G47" s="65" t="s">
        <v>160</v>
      </c>
      <c r="H47" s="66">
        <v>2</v>
      </c>
      <c r="I47" s="66" t="s">
        <v>267</v>
      </c>
      <c r="J47" s="66">
        <v>313</v>
      </c>
      <c r="K47" s="65" t="s">
        <v>268</v>
      </c>
      <c r="L47" s="65"/>
      <c r="M47" s="67">
        <v>46163</v>
      </c>
      <c r="N47" s="67">
        <v>46161</v>
      </c>
      <c r="O47" s="65" t="s">
        <v>163</v>
      </c>
      <c r="P47" s="65" t="s">
        <v>80</v>
      </c>
    </row>
    <row r="48" spans="1:16" ht="25.5" x14ac:dyDescent="0.2">
      <c r="A48" s="64" t="str">
        <f>HYPERLINK("#'" &amp; factor_list_table[[#This Row],[Series Number]] &amp; "'!A1", factor_list_table[[#This Row],[Series Number]])</f>
        <v>Table K_06 (314)</v>
      </c>
      <c r="B48" s="65" t="s">
        <v>31</v>
      </c>
      <c r="C48" s="66">
        <v>2006</v>
      </c>
      <c r="D48" s="65" t="s">
        <v>265</v>
      </c>
      <c r="E48" s="65" t="s">
        <v>266</v>
      </c>
      <c r="F48" s="65" t="s">
        <v>230</v>
      </c>
      <c r="G48" s="65" t="s">
        <v>160</v>
      </c>
      <c r="H48" s="66">
        <v>1</v>
      </c>
      <c r="I48" s="66" t="s">
        <v>269</v>
      </c>
      <c r="J48" s="66">
        <v>314</v>
      </c>
      <c r="K48" s="65" t="s">
        <v>270</v>
      </c>
      <c r="L48" s="65"/>
      <c r="M48" s="67">
        <v>46163</v>
      </c>
      <c r="N48" s="67">
        <v>46161</v>
      </c>
      <c r="O48" s="65" t="s">
        <v>163</v>
      </c>
      <c r="P48" s="65" t="s">
        <v>80</v>
      </c>
    </row>
    <row r="49" spans="1:16" ht="38.25" x14ac:dyDescent="0.2">
      <c r="A49" s="64" t="str">
        <f>HYPERLINK("#'" &amp; factor_list_table[[#This Row],[Series Number]] &amp; "'!A1", factor_list_table[[#This Row],[Series Number]])</f>
        <v>Table K_15_65 (315)</v>
      </c>
      <c r="B49" s="65" t="s">
        <v>31</v>
      </c>
      <c r="C49" s="66">
        <v>2015</v>
      </c>
      <c r="D49" s="65" t="s">
        <v>265</v>
      </c>
      <c r="E49" s="65" t="s">
        <v>271</v>
      </c>
      <c r="F49" s="65" t="s">
        <v>230</v>
      </c>
      <c r="G49" s="65" t="s">
        <v>160</v>
      </c>
      <c r="H49" s="66">
        <v>0</v>
      </c>
      <c r="I49" s="66" t="s">
        <v>272</v>
      </c>
      <c r="J49" s="66">
        <v>315</v>
      </c>
      <c r="K49" s="65" t="s">
        <v>273</v>
      </c>
      <c r="L49" s="65"/>
      <c r="M49" s="67">
        <v>46163</v>
      </c>
      <c r="N49" s="67">
        <v>46161</v>
      </c>
      <c r="O49" s="65" t="s">
        <v>163</v>
      </c>
      <c r="P49" s="65" t="s">
        <v>80</v>
      </c>
    </row>
    <row r="50" spans="1:16" ht="38.25" x14ac:dyDescent="0.2">
      <c r="A50" s="64" t="str">
        <f>HYPERLINK("#'" &amp; factor_list_table[[#This Row],[Series Number]] &amp; "'!A1", factor_list_table[[#This Row],[Series Number]])</f>
        <v>Table K_15_66 (316)</v>
      </c>
      <c r="B50" s="65" t="s">
        <v>31</v>
      </c>
      <c r="C50" s="66">
        <v>2015</v>
      </c>
      <c r="D50" s="65" t="s">
        <v>265</v>
      </c>
      <c r="E50" s="65" t="s">
        <v>274</v>
      </c>
      <c r="F50" s="65" t="s">
        <v>230</v>
      </c>
      <c r="G50" s="65" t="s">
        <v>160</v>
      </c>
      <c r="H50" s="66">
        <v>0</v>
      </c>
      <c r="I50" s="66" t="s">
        <v>275</v>
      </c>
      <c r="J50" s="66">
        <v>316</v>
      </c>
      <c r="K50" s="65" t="s">
        <v>276</v>
      </c>
      <c r="L50" s="65"/>
      <c r="M50" s="67">
        <v>46163</v>
      </c>
      <c r="N50" s="67">
        <v>46161</v>
      </c>
      <c r="O50" s="65" t="s">
        <v>163</v>
      </c>
      <c r="P50" s="65" t="s">
        <v>80</v>
      </c>
    </row>
    <row r="51" spans="1:16" ht="38.25" x14ac:dyDescent="0.2">
      <c r="A51" s="64" t="str">
        <f>HYPERLINK("#'" &amp; factor_list_table[[#This Row],[Series Number]] &amp; "'!A1", factor_list_table[[#This Row],[Series Number]])</f>
        <v>Table K_15_67 (317)</v>
      </c>
      <c r="B51" s="65" t="s">
        <v>31</v>
      </c>
      <c r="C51" s="66">
        <v>2015</v>
      </c>
      <c r="D51" s="65" t="s">
        <v>265</v>
      </c>
      <c r="E51" s="65" t="s">
        <v>277</v>
      </c>
      <c r="F51" s="65" t="s">
        <v>230</v>
      </c>
      <c r="G51" s="65" t="s">
        <v>160</v>
      </c>
      <c r="H51" s="66">
        <v>0</v>
      </c>
      <c r="I51" s="66" t="s">
        <v>278</v>
      </c>
      <c r="J51" s="66">
        <v>317</v>
      </c>
      <c r="K51" s="65" t="s">
        <v>279</v>
      </c>
      <c r="L51" s="65"/>
      <c r="M51" s="67">
        <v>46163</v>
      </c>
      <c r="N51" s="67">
        <v>46161</v>
      </c>
      <c r="O51" s="65" t="s">
        <v>163</v>
      </c>
      <c r="P51" s="65" t="s">
        <v>80</v>
      </c>
    </row>
    <row r="52" spans="1:16" ht="38.25" x14ac:dyDescent="0.2">
      <c r="A52" s="64" t="str">
        <f>HYPERLINK("#'" &amp; factor_list_table[[#This Row],[Series Number]] &amp; "'!A1", factor_list_table[[#This Row],[Series Number]])</f>
        <v>Table K_15_68 (318)</v>
      </c>
      <c r="B52" s="65" t="s">
        <v>31</v>
      </c>
      <c r="C52" s="66">
        <v>2015</v>
      </c>
      <c r="D52" s="65" t="s">
        <v>265</v>
      </c>
      <c r="E52" s="65" t="s">
        <v>280</v>
      </c>
      <c r="F52" s="65" t="s">
        <v>230</v>
      </c>
      <c r="G52" s="65" t="s">
        <v>160</v>
      </c>
      <c r="H52" s="66">
        <v>0</v>
      </c>
      <c r="I52" s="66" t="s">
        <v>281</v>
      </c>
      <c r="J52" s="66">
        <v>318</v>
      </c>
      <c r="K52" s="65" t="s">
        <v>282</v>
      </c>
      <c r="L52" s="65"/>
      <c r="M52" s="67">
        <v>46163</v>
      </c>
      <c r="N52" s="67">
        <v>46161</v>
      </c>
      <c r="O52" s="65" t="s">
        <v>163</v>
      </c>
      <c r="P52" s="65" t="s">
        <v>80</v>
      </c>
    </row>
    <row r="53" spans="1:16" ht="25.5" x14ac:dyDescent="0.2">
      <c r="A53" s="64" t="str">
        <f>HYPERLINK("#'" &amp; factor_list_table[[#This Row],[Series Number]] &amp; "'!A1", factor_list_table[[#This Row],[Series Number]])</f>
        <v>Table M (319)</v>
      </c>
      <c r="B53" s="65" t="s">
        <v>31</v>
      </c>
      <c r="C53" s="66">
        <v>1988</v>
      </c>
      <c r="D53" s="65" t="s">
        <v>265</v>
      </c>
      <c r="E53" s="65" t="s">
        <v>283</v>
      </c>
      <c r="F53" s="65" t="s">
        <v>230</v>
      </c>
      <c r="G53" s="65" t="s">
        <v>160</v>
      </c>
      <c r="H53" s="66">
        <v>2</v>
      </c>
      <c r="I53" s="66" t="s">
        <v>284</v>
      </c>
      <c r="J53" s="66">
        <v>319</v>
      </c>
      <c r="K53" s="65" t="s">
        <v>285</v>
      </c>
      <c r="L53" s="65"/>
      <c r="M53" s="67">
        <v>46163</v>
      </c>
      <c r="N53" s="67">
        <v>46161</v>
      </c>
      <c r="O53" s="65" t="s">
        <v>163</v>
      </c>
      <c r="P53" s="65" t="s">
        <v>80</v>
      </c>
    </row>
    <row r="54" spans="1:16" ht="25.5" x14ac:dyDescent="0.2">
      <c r="A54" s="64" t="str">
        <f>HYPERLINK("#'" &amp; factor_list_table[[#This Row],[Series Number]] &amp; "'!A1", factor_list_table[[#This Row],[Series Number]])</f>
        <v>Table N (320)</v>
      </c>
      <c r="B54" s="65" t="s">
        <v>31</v>
      </c>
      <c r="C54" s="66">
        <v>1988</v>
      </c>
      <c r="D54" s="65" t="s">
        <v>286</v>
      </c>
      <c r="E54" s="65" t="s">
        <v>287</v>
      </c>
      <c r="F54" s="65" t="s">
        <v>165</v>
      </c>
      <c r="G54" s="65" t="s">
        <v>288</v>
      </c>
      <c r="H54" s="66">
        <v>2</v>
      </c>
      <c r="I54" s="66" t="s">
        <v>289</v>
      </c>
      <c r="J54" s="66">
        <v>320</v>
      </c>
      <c r="K54" s="65" t="s">
        <v>290</v>
      </c>
      <c r="L54" s="65"/>
      <c r="M54" s="67">
        <v>46163</v>
      </c>
      <c r="N54" s="67">
        <v>46161</v>
      </c>
      <c r="O54" s="65" t="s">
        <v>163</v>
      </c>
      <c r="P54" s="65" t="s">
        <v>80</v>
      </c>
    </row>
    <row r="55" spans="1:16" ht="25.5" x14ac:dyDescent="0.2">
      <c r="A55" s="64" t="str">
        <f>HYPERLINK("#'" &amp; factor_list_table[[#This Row],[Series Number]] &amp; "'!A1", factor_list_table[[#This Row],[Series Number]])</f>
        <v>Table P (321)</v>
      </c>
      <c r="B55" s="65" t="s">
        <v>31</v>
      </c>
      <c r="C55" s="66">
        <v>1988</v>
      </c>
      <c r="D55" s="65" t="s">
        <v>286</v>
      </c>
      <c r="E55" s="65" t="s">
        <v>291</v>
      </c>
      <c r="F55" s="65" t="s">
        <v>165</v>
      </c>
      <c r="G55" s="65" t="s">
        <v>288</v>
      </c>
      <c r="H55" s="66">
        <v>2</v>
      </c>
      <c r="I55" s="66" t="s">
        <v>292</v>
      </c>
      <c r="J55" s="66">
        <v>321</v>
      </c>
      <c r="K55" s="65" t="s">
        <v>293</v>
      </c>
      <c r="L55" s="65"/>
      <c r="M55" s="67">
        <v>46163</v>
      </c>
      <c r="N55" s="67">
        <v>46161</v>
      </c>
      <c r="O55" s="65" t="s">
        <v>163</v>
      </c>
      <c r="P55" s="65" t="s">
        <v>80</v>
      </c>
    </row>
    <row r="56" spans="1:16" ht="25.5" x14ac:dyDescent="0.2">
      <c r="A56" s="64" t="str">
        <f>HYPERLINK("#'" &amp; factor_list_table[[#This Row],[Series Number]] &amp; "'!A1", factor_list_table[[#This Row],[Series Number]])</f>
        <v>Table Q1 (322)</v>
      </c>
      <c r="B56" s="65" t="s">
        <v>31</v>
      </c>
      <c r="C56" s="66">
        <v>1988</v>
      </c>
      <c r="D56" s="65" t="s">
        <v>286</v>
      </c>
      <c r="E56" s="65" t="s">
        <v>294</v>
      </c>
      <c r="F56" s="65" t="s">
        <v>165</v>
      </c>
      <c r="G56" s="65" t="s">
        <v>295</v>
      </c>
      <c r="H56" s="66">
        <v>2</v>
      </c>
      <c r="I56" s="66" t="s">
        <v>296</v>
      </c>
      <c r="J56" s="66">
        <v>322</v>
      </c>
      <c r="K56" s="65" t="s">
        <v>297</v>
      </c>
      <c r="L56" s="65"/>
      <c r="M56" s="67">
        <v>46163</v>
      </c>
      <c r="N56" s="67">
        <v>46161</v>
      </c>
      <c r="O56" s="65" t="s">
        <v>163</v>
      </c>
      <c r="P56" s="65" t="s">
        <v>80</v>
      </c>
    </row>
    <row r="57" spans="1:16" ht="25.5" x14ac:dyDescent="0.2">
      <c r="A57" s="64" t="str">
        <f>HYPERLINK("#'" &amp; factor_list_table[[#This Row],[Series Number]] &amp; "'!A1", factor_list_table[[#This Row],[Series Number]])</f>
        <v>Table Q2 (323)</v>
      </c>
      <c r="B57" s="65" t="s">
        <v>31</v>
      </c>
      <c r="C57" s="66">
        <v>1988</v>
      </c>
      <c r="D57" s="65" t="s">
        <v>286</v>
      </c>
      <c r="E57" s="65" t="s">
        <v>298</v>
      </c>
      <c r="F57" s="65" t="s">
        <v>165</v>
      </c>
      <c r="G57" s="65" t="s">
        <v>295</v>
      </c>
      <c r="H57" s="66">
        <v>2</v>
      </c>
      <c r="I57" s="66" t="s">
        <v>299</v>
      </c>
      <c r="J57" s="66">
        <v>323</v>
      </c>
      <c r="K57" s="65" t="s">
        <v>300</v>
      </c>
      <c r="L57" s="65"/>
      <c r="M57" s="67">
        <v>46163</v>
      </c>
      <c r="N57" s="67">
        <v>46161</v>
      </c>
      <c r="O57" s="65" t="s">
        <v>163</v>
      </c>
      <c r="P57" s="65" t="s">
        <v>80</v>
      </c>
    </row>
    <row r="58" spans="1:16" ht="25.5" x14ac:dyDescent="0.2">
      <c r="A58" s="64" t="str">
        <f>HYPERLINK("#'" &amp; factor_list_table[[#This Row],[Series Number]] &amp; "'!A1", factor_list_table[[#This Row],[Series Number]])</f>
        <v>Table R (324)</v>
      </c>
      <c r="B58" s="65" t="s">
        <v>31</v>
      </c>
      <c r="C58" s="66">
        <v>1988</v>
      </c>
      <c r="D58" s="65" t="s">
        <v>286</v>
      </c>
      <c r="E58" s="65" t="s">
        <v>301</v>
      </c>
      <c r="F58" s="65" t="s">
        <v>165</v>
      </c>
      <c r="G58" s="65" t="s">
        <v>295</v>
      </c>
      <c r="H58" s="66">
        <v>2</v>
      </c>
      <c r="I58" s="66" t="s">
        <v>302</v>
      </c>
      <c r="J58" s="66">
        <v>324</v>
      </c>
      <c r="K58" s="65" t="s">
        <v>303</v>
      </c>
      <c r="L58" s="65"/>
      <c r="M58" s="67">
        <v>46163</v>
      </c>
      <c r="N58" s="67">
        <v>46161</v>
      </c>
      <c r="O58" s="65" t="s">
        <v>163</v>
      </c>
      <c r="P58" s="65" t="s">
        <v>80</v>
      </c>
    </row>
    <row r="59" spans="1:16" ht="25.5" x14ac:dyDescent="0.2">
      <c r="A59" s="64" t="str">
        <f>HYPERLINK("#'" &amp; factor_list_table[[#This Row],[Series Number]] &amp; "'!A1", factor_list_table[[#This Row],[Series Number]])</f>
        <v>Table S1 (325)</v>
      </c>
      <c r="B59" s="65" t="s">
        <v>31</v>
      </c>
      <c r="C59" s="66">
        <v>1988</v>
      </c>
      <c r="D59" s="65" t="s">
        <v>286</v>
      </c>
      <c r="E59" s="65" t="s">
        <v>294</v>
      </c>
      <c r="F59" s="65" t="s">
        <v>165</v>
      </c>
      <c r="G59" s="65" t="s">
        <v>295</v>
      </c>
      <c r="H59" s="66">
        <v>2</v>
      </c>
      <c r="I59" s="66" t="s">
        <v>304</v>
      </c>
      <c r="J59" s="66">
        <v>325</v>
      </c>
      <c r="K59" s="65" t="s">
        <v>305</v>
      </c>
      <c r="L59" s="65"/>
      <c r="M59" s="67">
        <v>46163</v>
      </c>
      <c r="N59" s="67">
        <v>46161</v>
      </c>
      <c r="O59" s="65" t="s">
        <v>163</v>
      </c>
      <c r="P59" s="65" t="s">
        <v>80</v>
      </c>
    </row>
    <row r="60" spans="1:16" ht="25.5" x14ac:dyDescent="0.2">
      <c r="A60" s="64" t="str">
        <f>HYPERLINK("#'" &amp; factor_list_table[[#This Row],[Series Number]] &amp; "'!A1", factor_list_table[[#This Row],[Series Number]])</f>
        <v>Table S2 (326)</v>
      </c>
      <c r="B60" s="65" t="s">
        <v>31</v>
      </c>
      <c r="C60" s="66">
        <v>1988</v>
      </c>
      <c r="D60" s="65" t="s">
        <v>286</v>
      </c>
      <c r="E60" s="65" t="s">
        <v>306</v>
      </c>
      <c r="F60" s="65" t="s">
        <v>165</v>
      </c>
      <c r="G60" s="65" t="s">
        <v>295</v>
      </c>
      <c r="H60" s="66">
        <v>2</v>
      </c>
      <c r="I60" s="66" t="s">
        <v>307</v>
      </c>
      <c r="J60" s="66">
        <v>326</v>
      </c>
      <c r="K60" s="65" t="s">
        <v>308</v>
      </c>
      <c r="L60" s="65"/>
      <c r="M60" s="67">
        <v>46163</v>
      </c>
      <c r="N60" s="67">
        <v>46161</v>
      </c>
      <c r="O60" s="65" t="s">
        <v>163</v>
      </c>
      <c r="P60" s="65" t="s">
        <v>80</v>
      </c>
    </row>
    <row r="61" spans="1:16" ht="25.5" x14ac:dyDescent="0.2">
      <c r="A61" s="64" t="str">
        <f>HYPERLINK("#'" &amp; factor_list_table[[#This Row],[Series Number]] &amp; "'!A1", factor_list_table[[#This Row],[Series Number]])</f>
        <v>Table T1 (327)</v>
      </c>
      <c r="B61" s="65" t="s">
        <v>31</v>
      </c>
      <c r="C61" s="66">
        <v>1988</v>
      </c>
      <c r="D61" s="65" t="s">
        <v>286</v>
      </c>
      <c r="E61" s="65" t="s">
        <v>294</v>
      </c>
      <c r="F61" s="65" t="s">
        <v>165</v>
      </c>
      <c r="G61" s="65" t="s">
        <v>295</v>
      </c>
      <c r="H61" s="66">
        <v>2</v>
      </c>
      <c r="I61" s="66" t="s">
        <v>309</v>
      </c>
      <c r="J61" s="66">
        <v>327</v>
      </c>
      <c r="K61" s="65" t="s">
        <v>310</v>
      </c>
      <c r="L61" s="65"/>
      <c r="M61" s="67">
        <v>46163</v>
      </c>
      <c r="N61" s="67">
        <v>46161</v>
      </c>
      <c r="O61" s="65" t="s">
        <v>163</v>
      </c>
      <c r="P61" s="65" t="s">
        <v>80</v>
      </c>
    </row>
    <row r="62" spans="1:16" ht="25.5" x14ac:dyDescent="0.2">
      <c r="A62" s="64" t="str">
        <f>HYPERLINK("#'" &amp; factor_list_table[[#This Row],[Series Number]] &amp; "'!A1", factor_list_table[[#This Row],[Series Number]])</f>
        <v>Table T2 (328)</v>
      </c>
      <c r="B62" s="65" t="s">
        <v>31</v>
      </c>
      <c r="C62" s="66">
        <v>1988</v>
      </c>
      <c r="D62" s="65" t="s">
        <v>286</v>
      </c>
      <c r="E62" s="65" t="s">
        <v>306</v>
      </c>
      <c r="F62" s="65" t="s">
        <v>165</v>
      </c>
      <c r="G62" s="65" t="s">
        <v>295</v>
      </c>
      <c r="H62" s="66">
        <v>2</v>
      </c>
      <c r="I62" s="66" t="s">
        <v>311</v>
      </c>
      <c r="J62" s="66">
        <v>328</v>
      </c>
      <c r="K62" s="65" t="s">
        <v>312</v>
      </c>
      <c r="L62" s="65"/>
      <c r="M62" s="67">
        <v>46163</v>
      </c>
      <c r="N62" s="67">
        <v>46161</v>
      </c>
      <c r="O62" s="65" t="s">
        <v>163</v>
      </c>
      <c r="P62" s="65" t="s">
        <v>80</v>
      </c>
    </row>
    <row r="63" spans="1:16" ht="25.5" x14ac:dyDescent="0.2">
      <c r="A63" s="64" t="str">
        <f>HYPERLINK("#'" &amp; factor_list_table[[#This Row],[Series Number]] &amp; "'!A1", factor_list_table[[#This Row],[Series Number]])</f>
        <v>Table U1 (329)</v>
      </c>
      <c r="B63" s="65" t="s">
        <v>31</v>
      </c>
      <c r="C63" s="66">
        <v>1988</v>
      </c>
      <c r="D63" s="65" t="s">
        <v>286</v>
      </c>
      <c r="E63" s="65" t="s">
        <v>294</v>
      </c>
      <c r="F63" s="65" t="s">
        <v>165</v>
      </c>
      <c r="G63" s="65" t="s">
        <v>295</v>
      </c>
      <c r="H63" s="66">
        <v>2</v>
      </c>
      <c r="I63" s="66" t="s">
        <v>313</v>
      </c>
      <c r="J63" s="66">
        <v>329</v>
      </c>
      <c r="K63" s="65" t="s">
        <v>314</v>
      </c>
      <c r="L63" s="65"/>
      <c r="M63" s="67">
        <v>46163</v>
      </c>
      <c r="N63" s="67">
        <v>46161</v>
      </c>
      <c r="O63" s="65" t="s">
        <v>163</v>
      </c>
      <c r="P63" s="65" t="s">
        <v>80</v>
      </c>
    </row>
    <row r="64" spans="1:16" ht="25.5" x14ac:dyDescent="0.2">
      <c r="A64" s="64" t="str">
        <f>HYPERLINK("#'" &amp; factor_list_table[[#This Row],[Series Number]] &amp; "'!A1", factor_list_table[[#This Row],[Series Number]])</f>
        <v>Table U2 (330)</v>
      </c>
      <c r="B64" s="65" t="s">
        <v>31</v>
      </c>
      <c r="C64" s="66">
        <v>1988</v>
      </c>
      <c r="D64" s="65" t="s">
        <v>286</v>
      </c>
      <c r="E64" s="65" t="s">
        <v>306</v>
      </c>
      <c r="F64" s="65" t="s">
        <v>165</v>
      </c>
      <c r="G64" s="65" t="s">
        <v>295</v>
      </c>
      <c r="H64" s="66">
        <v>2</v>
      </c>
      <c r="I64" s="66" t="s">
        <v>315</v>
      </c>
      <c r="J64" s="66">
        <v>330</v>
      </c>
      <c r="K64" s="65" t="s">
        <v>316</v>
      </c>
      <c r="L64" s="65"/>
      <c r="M64" s="67">
        <v>46163</v>
      </c>
      <c r="N64" s="67">
        <v>46161</v>
      </c>
      <c r="O64" s="65" t="s">
        <v>163</v>
      </c>
      <c r="P64" s="65" t="s">
        <v>80</v>
      </c>
    </row>
    <row r="65" spans="1:16" ht="25.5" x14ac:dyDescent="0.2">
      <c r="A65" s="64" t="str">
        <f>HYPERLINK("#'" &amp; factor_list_table[[#This Row],[Series Number]] &amp; "'!A1", factor_list_table[[#This Row],[Series Number]])</f>
        <v>Table Q1_06 (331)</v>
      </c>
      <c r="B65" s="65" t="s">
        <v>31</v>
      </c>
      <c r="C65" s="66">
        <v>2006</v>
      </c>
      <c r="D65" s="65" t="s">
        <v>286</v>
      </c>
      <c r="E65" s="65" t="s">
        <v>317</v>
      </c>
      <c r="F65" s="65" t="s">
        <v>165</v>
      </c>
      <c r="G65" s="65" t="s">
        <v>295</v>
      </c>
      <c r="H65" s="66">
        <v>1</v>
      </c>
      <c r="I65" s="66" t="s">
        <v>318</v>
      </c>
      <c r="J65" s="66">
        <v>331</v>
      </c>
      <c r="K65" s="65" t="s">
        <v>319</v>
      </c>
      <c r="L65" s="65"/>
      <c r="M65" s="67">
        <v>46163</v>
      </c>
      <c r="N65" s="67">
        <v>46161</v>
      </c>
      <c r="O65" s="65" t="s">
        <v>163</v>
      </c>
      <c r="P65" s="65" t="s">
        <v>80</v>
      </c>
    </row>
    <row r="66" spans="1:16" ht="25.5" x14ac:dyDescent="0.2">
      <c r="A66" s="64" t="str">
        <f>HYPERLINK("#'" &amp; factor_list_table[[#This Row],[Series Number]] &amp; "'!A1", factor_list_table[[#This Row],[Series Number]])</f>
        <v>Table Q2_06 (332)</v>
      </c>
      <c r="B66" s="65" t="s">
        <v>31</v>
      </c>
      <c r="C66" s="66">
        <v>2006</v>
      </c>
      <c r="D66" s="65" t="s">
        <v>286</v>
      </c>
      <c r="E66" s="65" t="s">
        <v>320</v>
      </c>
      <c r="F66" s="65" t="s">
        <v>165</v>
      </c>
      <c r="G66" s="65" t="s">
        <v>295</v>
      </c>
      <c r="H66" s="66">
        <v>1</v>
      </c>
      <c r="I66" s="66" t="s">
        <v>321</v>
      </c>
      <c r="J66" s="66">
        <v>332</v>
      </c>
      <c r="K66" s="65" t="s">
        <v>322</v>
      </c>
      <c r="L66" s="65"/>
      <c r="M66" s="67">
        <v>46163</v>
      </c>
      <c r="N66" s="67">
        <v>46161</v>
      </c>
      <c r="O66" s="65" t="s">
        <v>163</v>
      </c>
      <c r="P66" s="65" t="s">
        <v>80</v>
      </c>
    </row>
    <row r="67" spans="1:16" ht="25.5" x14ac:dyDescent="0.2">
      <c r="A67" s="64" t="str">
        <f>HYPERLINK("#'" &amp; factor_list_table[[#This Row],[Series Number]] &amp; "'!A1", factor_list_table[[#This Row],[Series Number]])</f>
        <v>Table R1_06 (333)</v>
      </c>
      <c r="B67" s="65" t="s">
        <v>31</v>
      </c>
      <c r="C67" s="66">
        <v>2006</v>
      </c>
      <c r="D67" s="65" t="s">
        <v>286</v>
      </c>
      <c r="E67" s="65" t="s">
        <v>323</v>
      </c>
      <c r="F67" s="65" t="s">
        <v>165</v>
      </c>
      <c r="G67" s="65" t="s">
        <v>288</v>
      </c>
      <c r="H67" s="66">
        <v>1</v>
      </c>
      <c r="I67" s="66" t="s">
        <v>324</v>
      </c>
      <c r="J67" s="66">
        <v>333</v>
      </c>
      <c r="K67" s="65" t="s">
        <v>325</v>
      </c>
      <c r="L67" s="65"/>
      <c r="M67" s="67">
        <v>46163</v>
      </c>
      <c r="N67" s="67">
        <v>46161</v>
      </c>
      <c r="O67" s="65" t="s">
        <v>163</v>
      </c>
      <c r="P67" s="65" t="s">
        <v>80</v>
      </c>
    </row>
    <row r="68" spans="1:16" ht="25.5" x14ac:dyDescent="0.2">
      <c r="A68" s="64" t="str">
        <f>HYPERLINK("#'" &amp; factor_list_table[[#This Row],[Series Number]] &amp; "'!A1", factor_list_table[[#This Row],[Series Number]])</f>
        <v>Table R2_06 (334)</v>
      </c>
      <c r="B68" s="65" t="s">
        <v>31</v>
      </c>
      <c r="C68" s="66">
        <v>2006</v>
      </c>
      <c r="D68" s="65" t="s">
        <v>286</v>
      </c>
      <c r="E68" s="65" t="s">
        <v>326</v>
      </c>
      <c r="F68" s="65" t="s">
        <v>165</v>
      </c>
      <c r="G68" s="65" t="s">
        <v>288</v>
      </c>
      <c r="H68" s="66">
        <v>1</v>
      </c>
      <c r="I68" s="66" t="s">
        <v>327</v>
      </c>
      <c r="J68" s="66">
        <v>334</v>
      </c>
      <c r="K68" s="65" t="s">
        <v>328</v>
      </c>
      <c r="L68" s="65"/>
      <c r="M68" s="67">
        <v>46163</v>
      </c>
      <c r="N68" s="67">
        <v>46161</v>
      </c>
      <c r="O68" s="65" t="s">
        <v>163</v>
      </c>
      <c r="P68" s="65" t="s">
        <v>80</v>
      </c>
    </row>
    <row r="69" spans="1:16" ht="25.5" x14ac:dyDescent="0.2">
      <c r="A69" s="64" t="str">
        <f>HYPERLINK("#'" &amp; factor_list_table[[#This Row],[Series Number]] &amp; "'!A1", factor_list_table[[#This Row],[Series Number]])</f>
        <v>Table Q_15 (335)</v>
      </c>
      <c r="B69" s="65" t="s">
        <v>31</v>
      </c>
      <c r="C69" s="66">
        <v>2015</v>
      </c>
      <c r="D69" s="65" t="s">
        <v>286</v>
      </c>
      <c r="E69" s="65" t="s">
        <v>329</v>
      </c>
      <c r="F69" s="65" t="s">
        <v>165</v>
      </c>
      <c r="G69" s="65" t="s">
        <v>330</v>
      </c>
      <c r="H69" s="66">
        <v>0</v>
      </c>
      <c r="I69" s="66" t="s">
        <v>331</v>
      </c>
      <c r="J69" s="66">
        <v>335</v>
      </c>
      <c r="K69" s="65" t="s">
        <v>332</v>
      </c>
      <c r="L69" s="65"/>
      <c r="M69" s="67">
        <v>46163</v>
      </c>
      <c r="N69" s="67">
        <v>46161</v>
      </c>
      <c r="O69" s="65" t="s">
        <v>163</v>
      </c>
      <c r="P69" s="65" t="s">
        <v>80</v>
      </c>
    </row>
    <row r="70" spans="1:16" ht="25.5" x14ac:dyDescent="0.2">
      <c r="A70" s="64" t="str">
        <f>HYPERLINK("#'" &amp; factor_list_table[[#This Row],[Series Number]] &amp; "'!A1", factor_list_table[[#This Row],[Series Number]])</f>
        <v>Table R_15 (336)</v>
      </c>
      <c r="B70" s="65" t="s">
        <v>31</v>
      </c>
      <c r="C70" s="66">
        <v>2015</v>
      </c>
      <c r="D70" s="65" t="s">
        <v>286</v>
      </c>
      <c r="E70" s="65" t="s">
        <v>323</v>
      </c>
      <c r="F70" s="65" t="s">
        <v>165</v>
      </c>
      <c r="G70" s="65" t="s">
        <v>330</v>
      </c>
      <c r="H70" s="66">
        <v>0</v>
      </c>
      <c r="I70" s="66" t="s">
        <v>333</v>
      </c>
      <c r="J70" s="66">
        <v>336</v>
      </c>
      <c r="K70" s="65" t="s">
        <v>334</v>
      </c>
      <c r="L70" s="65"/>
      <c r="M70" s="67">
        <v>46163</v>
      </c>
      <c r="N70" s="67">
        <v>46161</v>
      </c>
      <c r="O70" s="65" t="s">
        <v>163</v>
      </c>
      <c r="P70" s="65" t="s">
        <v>80</v>
      </c>
    </row>
    <row r="71" spans="1:16" ht="25.5" x14ac:dyDescent="0.2">
      <c r="A71" s="64" t="str">
        <f>HYPERLINK("#'" &amp; factor_list_table[[#This Row],[Series Number]] &amp; "'!A1", factor_list_table[[#This Row],[Series Number]])</f>
        <v>Table A (401)</v>
      </c>
      <c r="B71" s="65" t="s">
        <v>31</v>
      </c>
      <c r="C71" s="66">
        <v>2015</v>
      </c>
      <c r="D71" s="65" t="s">
        <v>335</v>
      </c>
      <c r="E71" s="65" t="s">
        <v>336</v>
      </c>
      <c r="F71" s="65" t="s">
        <v>165</v>
      </c>
      <c r="G71" s="65" t="s">
        <v>337</v>
      </c>
      <c r="H71" s="66">
        <v>0</v>
      </c>
      <c r="I71" s="66" t="s">
        <v>338</v>
      </c>
      <c r="J71" s="66">
        <v>401</v>
      </c>
      <c r="K71" s="65" t="s">
        <v>339</v>
      </c>
      <c r="L71" s="65"/>
      <c r="M71" s="67">
        <v>46210</v>
      </c>
      <c r="N71" s="67" t="s">
        <v>524</v>
      </c>
      <c r="O71" s="65" t="s">
        <v>163</v>
      </c>
      <c r="P71" s="65" t="s">
        <v>80</v>
      </c>
    </row>
    <row r="72" spans="1:16" ht="25.5" x14ac:dyDescent="0.2">
      <c r="A72" s="64" t="str">
        <f>HYPERLINK("#'" &amp; factor_list_table[[#This Row],[Series Number]] &amp; "'!A1", factor_list_table[[#This Row],[Series Number]])</f>
        <v>Table B (402)</v>
      </c>
      <c r="B72" s="65" t="s">
        <v>31</v>
      </c>
      <c r="C72" s="66">
        <v>2015</v>
      </c>
      <c r="D72" s="65" t="s">
        <v>335</v>
      </c>
      <c r="E72" s="65" t="s">
        <v>340</v>
      </c>
      <c r="F72" s="65" t="s">
        <v>165</v>
      </c>
      <c r="G72" s="65" t="s">
        <v>330</v>
      </c>
      <c r="H72" s="66">
        <v>0</v>
      </c>
      <c r="I72" s="66" t="s">
        <v>341</v>
      </c>
      <c r="J72" s="66">
        <v>402</v>
      </c>
      <c r="K72" s="65" t="s">
        <v>342</v>
      </c>
      <c r="L72" s="65"/>
      <c r="M72" s="67">
        <v>46210</v>
      </c>
      <c r="N72" s="67" t="s">
        <v>524</v>
      </c>
      <c r="O72" s="65" t="s">
        <v>163</v>
      </c>
      <c r="P72" s="65" t="s">
        <v>80</v>
      </c>
    </row>
    <row r="73" spans="1:16" ht="25.5" x14ac:dyDescent="0.2">
      <c r="A73" s="64" t="str">
        <f>HYPERLINK("#'" &amp; factor_list_table[[#This Row],[Series Number]] &amp; "'!A1", factor_list_table[[#This Row],[Series Number]])</f>
        <v>Table A (403)</v>
      </c>
      <c r="B73" s="65" t="s">
        <v>31</v>
      </c>
      <c r="C73" s="66">
        <v>2015</v>
      </c>
      <c r="D73" s="65" t="s">
        <v>343</v>
      </c>
      <c r="E73" s="65" t="s">
        <v>344</v>
      </c>
      <c r="F73" s="65" t="s">
        <v>165</v>
      </c>
      <c r="G73" s="65" t="s">
        <v>345</v>
      </c>
      <c r="H73" s="66">
        <v>0</v>
      </c>
      <c r="I73" s="66" t="s">
        <v>346</v>
      </c>
      <c r="J73" s="66">
        <v>403</v>
      </c>
      <c r="K73" s="65" t="s">
        <v>339</v>
      </c>
      <c r="L73" s="65"/>
      <c r="M73" s="67">
        <v>46210</v>
      </c>
      <c r="N73" s="67" t="s">
        <v>524</v>
      </c>
      <c r="O73" s="65" t="s">
        <v>163</v>
      </c>
      <c r="P73" s="65" t="s">
        <v>80</v>
      </c>
    </row>
    <row r="74" spans="1:16" ht="25.5" x14ac:dyDescent="0.2">
      <c r="A74" s="64" t="str">
        <f>HYPERLINK("#'" &amp; factor_list_table[[#This Row],[Series Number]] &amp; "'!A1", factor_list_table[[#This Row],[Series Number]])</f>
        <v>Table B (404)</v>
      </c>
      <c r="B74" s="65" t="s">
        <v>31</v>
      </c>
      <c r="C74" s="66">
        <v>2015</v>
      </c>
      <c r="D74" s="65" t="s">
        <v>343</v>
      </c>
      <c r="E74" s="65" t="s">
        <v>347</v>
      </c>
      <c r="F74" s="65" t="s">
        <v>165</v>
      </c>
      <c r="G74" s="65" t="s">
        <v>345</v>
      </c>
      <c r="H74" s="66">
        <v>0</v>
      </c>
      <c r="I74" s="66" t="s">
        <v>348</v>
      </c>
      <c r="J74" s="66">
        <v>404</v>
      </c>
      <c r="K74" s="65" t="s">
        <v>342</v>
      </c>
      <c r="L74" s="65"/>
      <c r="M74" s="67">
        <v>46210</v>
      </c>
      <c r="N74" s="67" t="s">
        <v>524</v>
      </c>
      <c r="O74" s="65" t="s">
        <v>163</v>
      </c>
      <c r="P74" s="65" t="s">
        <v>80</v>
      </c>
    </row>
    <row r="75" spans="1:16" ht="25.5" x14ac:dyDescent="0.2">
      <c r="A75" s="64" t="str">
        <f>HYPERLINK("#'" &amp; factor_list_table[[#This Row],[Series Number]] &amp; "'!A1", factor_list_table[[#This Row],[Series Number]])</f>
        <v>Table C (405)</v>
      </c>
      <c r="B75" s="65" t="s">
        <v>31</v>
      </c>
      <c r="C75" s="66">
        <v>2015</v>
      </c>
      <c r="D75" s="65" t="s">
        <v>343</v>
      </c>
      <c r="E75" s="65" t="s">
        <v>349</v>
      </c>
      <c r="F75" s="65" t="s">
        <v>165</v>
      </c>
      <c r="G75" s="65" t="s">
        <v>350</v>
      </c>
      <c r="H75" s="66">
        <v>0</v>
      </c>
      <c r="I75" s="66" t="s">
        <v>351</v>
      </c>
      <c r="J75" s="66">
        <v>405</v>
      </c>
      <c r="K75" s="65" t="s">
        <v>352</v>
      </c>
      <c r="L75" s="65"/>
      <c r="M75" s="67">
        <v>46210</v>
      </c>
      <c r="N75" s="67" t="s">
        <v>524</v>
      </c>
      <c r="O75" s="65" t="s">
        <v>163</v>
      </c>
      <c r="P75" s="65" t="s">
        <v>80</v>
      </c>
    </row>
    <row r="76" spans="1:16" ht="25.5" x14ac:dyDescent="0.2">
      <c r="A76" s="64" t="str">
        <f>HYPERLINK("#'" &amp; factor_list_table[[#This Row],[Series Number]] &amp; "'!A1", factor_list_table[[#This Row],[Series Number]])</f>
        <v>Table S-AP (406)</v>
      </c>
      <c r="B76" s="65" t="s">
        <v>31</v>
      </c>
      <c r="C76" s="66">
        <v>2015</v>
      </c>
      <c r="D76" s="65" t="s">
        <v>353</v>
      </c>
      <c r="E76" s="65" t="s">
        <v>354</v>
      </c>
      <c r="F76" s="65" t="s">
        <v>234</v>
      </c>
      <c r="G76" s="65" t="s">
        <v>355</v>
      </c>
      <c r="H76" s="66">
        <v>0</v>
      </c>
      <c r="I76" s="66" t="s">
        <v>356</v>
      </c>
      <c r="J76" s="66">
        <v>406</v>
      </c>
      <c r="K76" s="65" t="s">
        <v>357</v>
      </c>
      <c r="L76" s="65"/>
      <c r="M76" s="67">
        <v>46210</v>
      </c>
      <c r="N76" s="67" t="s">
        <v>524</v>
      </c>
      <c r="O76" s="65" t="s">
        <v>163</v>
      </c>
      <c r="P76" s="65" t="s">
        <v>80</v>
      </c>
    </row>
    <row r="77" spans="1:16" ht="25.5" x14ac:dyDescent="0.2">
      <c r="A77" s="64" t="str">
        <f>HYPERLINK("#'" &amp; factor_list_table[[#This Row],[Series Number]] &amp; "'!A1", factor_list_table[[#This Row],[Series Number]])</f>
        <v>Table B-AP (407)</v>
      </c>
      <c r="B77" s="65" t="s">
        <v>31</v>
      </c>
      <c r="C77" s="66">
        <v>2015</v>
      </c>
      <c r="D77" s="65" t="s">
        <v>353</v>
      </c>
      <c r="E77" s="65" t="s">
        <v>358</v>
      </c>
      <c r="F77" s="65" t="s">
        <v>165</v>
      </c>
      <c r="G77" s="65" t="s">
        <v>355</v>
      </c>
      <c r="H77" s="66">
        <v>0</v>
      </c>
      <c r="I77" s="66" t="s">
        <v>359</v>
      </c>
      <c r="J77" s="66">
        <v>407</v>
      </c>
      <c r="K77" s="65" t="s">
        <v>360</v>
      </c>
      <c r="L77" s="65"/>
      <c r="M77" s="67">
        <v>46210</v>
      </c>
      <c r="N77" s="67" t="s">
        <v>524</v>
      </c>
      <c r="O77" s="65" t="s">
        <v>163</v>
      </c>
      <c r="P77" s="65" t="s">
        <v>80</v>
      </c>
    </row>
    <row r="78" spans="1:16" ht="25.5" x14ac:dyDescent="0.2">
      <c r="A78" s="64" t="str">
        <f>HYPERLINK("#'" &amp; factor_list_table[[#This Row],[Series Number]] &amp; "'!A1", factor_list_table[[#This Row],[Series Number]])</f>
        <v>Table 1 (501)</v>
      </c>
      <c r="B78" s="65" t="s">
        <v>31</v>
      </c>
      <c r="C78" s="66">
        <v>1988</v>
      </c>
      <c r="D78" s="65" t="s">
        <v>361</v>
      </c>
      <c r="E78" s="65" t="s">
        <v>362</v>
      </c>
      <c r="F78" s="65" t="s">
        <v>165</v>
      </c>
      <c r="G78" s="65" t="s">
        <v>363</v>
      </c>
      <c r="H78" s="66">
        <v>2</v>
      </c>
      <c r="I78" s="66" t="s">
        <v>364</v>
      </c>
      <c r="J78" s="66">
        <v>501</v>
      </c>
      <c r="K78" s="65" t="s">
        <v>365</v>
      </c>
      <c r="L78" s="65"/>
      <c r="M78" s="67">
        <v>46210</v>
      </c>
      <c r="N78" s="67">
        <v>46210</v>
      </c>
      <c r="O78" s="65" t="s">
        <v>163</v>
      </c>
      <c r="P78" s="65" t="s">
        <v>80</v>
      </c>
    </row>
    <row r="79" spans="1:16" ht="25.5" x14ac:dyDescent="0.2">
      <c r="A79" s="64" t="str">
        <f>HYPERLINK("#'" &amp; factor_list_table[[#This Row],[Series Number]] &amp; "'!A1", factor_list_table[[#This Row],[Series Number]])</f>
        <v>Table 2 (502)</v>
      </c>
      <c r="B79" s="65" t="s">
        <v>31</v>
      </c>
      <c r="C79" s="66" t="s">
        <v>366</v>
      </c>
      <c r="D79" s="65" t="s">
        <v>361</v>
      </c>
      <c r="E79" s="65" t="s">
        <v>367</v>
      </c>
      <c r="F79" s="65" t="s">
        <v>165</v>
      </c>
      <c r="G79" s="65" t="s">
        <v>363</v>
      </c>
      <c r="H79" s="66">
        <v>0</v>
      </c>
      <c r="I79" s="66" t="s">
        <v>368</v>
      </c>
      <c r="J79" s="66">
        <v>502</v>
      </c>
      <c r="K79" s="65" t="s">
        <v>369</v>
      </c>
      <c r="L79" s="65"/>
      <c r="M79" s="67">
        <v>46210</v>
      </c>
      <c r="N79" s="67">
        <v>46210</v>
      </c>
      <c r="O79" s="65" t="s">
        <v>163</v>
      </c>
      <c r="P79" s="65" t="s">
        <v>80</v>
      </c>
    </row>
    <row r="80" spans="1:16" ht="51" x14ac:dyDescent="0.2">
      <c r="A80" s="64" t="str">
        <f>HYPERLINK("#'" &amp; factor_list_table[[#This Row],[Series Number]] &amp; "'!A1", factor_list_table[[#This Row],[Series Number]])</f>
        <v>Table 3 (503)</v>
      </c>
      <c r="B80" s="65" t="s">
        <v>31</v>
      </c>
      <c r="C80" s="66" t="s">
        <v>370</v>
      </c>
      <c r="D80" s="65" t="s">
        <v>361</v>
      </c>
      <c r="E80" s="65" t="s">
        <v>371</v>
      </c>
      <c r="F80" s="65" t="s">
        <v>165</v>
      </c>
      <c r="G80" s="65" t="s">
        <v>363</v>
      </c>
      <c r="H80" s="66">
        <v>0</v>
      </c>
      <c r="I80" s="66" t="s">
        <v>372</v>
      </c>
      <c r="J80" s="66">
        <v>503</v>
      </c>
      <c r="K80" s="65" t="s">
        <v>373</v>
      </c>
      <c r="L80" s="65"/>
      <c r="M80" s="67">
        <v>46210</v>
      </c>
      <c r="N80" s="67">
        <v>46210</v>
      </c>
      <c r="O80" s="65" t="s">
        <v>163</v>
      </c>
      <c r="P80" s="65" t="s">
        <v>80</v>
      </c>
    </row>
    <row r="81" spans="1:16" ht="51" x14ac:dyDescent="0.2">
      <c r="A81" s="64" t="str">
        <f>HYPERLINK("#'" &amp; factor_list_table[[#This Row],[Series Number]] &amp; "'!A1", factor_list_table[[#This Row],[Series Number]])</f>
        <v>Table in Appendix (504)</v>
      </c>
      <c r="B81" s="65" t="s">
        <v>31</v>
      </c>
      <c r="C81" s="66">
        <v>2006</v>
      </c>
      <c r="D81" s="65" t="s">
        <v>374</v>
      </c>
      <c r="E81" s="65" t="s">
        <v>375</v>
      </c>
      <c r="F81" s="65" t="s">
        <v>165</v>
      </c>
      <c r="G81" s="65" t="s">
        <v>376</v>
      </c>
      <c r="H81" s="66">
        <v>1</v>
      </c>
      <c r="I81" s="66" t="s">
        <v>377</v>
      </c>
      <c r="J81" s="66">
        <v>504</v>
      </c>
      <c r="K81" s="65" t="s">
        <v>378</v>
      </c>
      <c r="L81" s="65"/>
      <c r="M81" s="67">
        <v>46210</v>
      </c>
      <c r="N81" s="67">
        <v>46210</v>
      </c>
      <c r="O81" s="65" t="s">
        <v>163</v>
      </c>
      <c r="P81" s="65" t="s">
        <v>80</v>
      </c>
    </row>
    <row r="82" spans="1:16" ht="25.5" x14ac:dyDescent="0.2">
      <c r="A82" s="64" t="str">
        <f>HYPERLINK("#'" &amp; factor_list_table[[#This Row],[Series Number]] &amp; "'!A1", factor_list_table[[#This Row],[Series Number]])</f>
        <v>Table 1 (505)</v>
      </c>
      <c r="B82" s="65" t="s">
        <v>31</v>
      </c>
      <c r="C82" s="66">
        <v>1988</v>
      </c>
      <c r="D82" s="65" t="s">
        <v>379</v>
      </c>
      <c r="E82" s="65" t="s">
        <v>380</v>
      </c>
      <c r="F82" s="65" t="s">
        <v>165</v>
      </c>
      <c r="G82" s="65" t="s">
        <v>381</v>
      </c>
      <c r="H82" s="66">
        <v>2</v>
      </c>
      <c r="I82" s="66" t="s">
        <v>382</v>
      </c>
      <c r="J82" s="66">
        <v>505</v>
      </c>
      <c r="K82" s="65" t="s">
        <v>365</v>
      </c>
      <c r="L82" s="65"/>
      <c r="M82" s="67">
        <v>46163</v>
      </c>
      <c r="N82" s="67">
        <v>46163</v>
      </c>
      <c r="O82" s="65" t="s">
        <v>163</v>
      </c>
      <c r="P82" s="65" t="s">
        <v>80</v>
      </c>
    </row>
    <row r="83" spans="1:16" ht="38.25" x14ac:dyDescent="0.2">
      <c r="A83" s="64" t="str">
        <f>HYPERLINK("#'" &amp; factor_list_table[[#This Row],[Series Number]] &amp; "'!A1", factor_list_table[[#This Row],[Series Number]])</f>
        <v>Table 2 (506)</v>
      </c>
      <c r="B83" s="65" t="s">
        <v>31</v>
      </c>
      <c r="C83" s="66">
        <v>1988</v>
      </c>
      <c r="D83" s="65" t="s">
        <v>379</v>
      </c>
      <c r="E83" s="65" t="s">
        <v>383</v>
      </c>
      <c r="F83" s="65" t="s">
        <v>165</v>
      </c>
      <c r="G83" s="65" t="s">
        <v>381</v>
      </c>
      <c r="H83" s="66">
        <v>2</v>
      </c>
      <c r="I83" s="66" t="s">
        <v>384</v>
      </c>
      <c r="J83" s="66">
        <v>506</v>
      </c>
      <c r="K83" s="65" t="s">
        <v>369</v>
      </c>
      <c r="L83" s="65"/>
      <c r="M83" s="67">
        <v>46163</v>
      </c>
      <c r="N83" s="67">
        <v>46163</v>
      </c>
      <c r="O83" s="65" t="s">
        <v>163</v>
      </c>
      <c r="P83" s="65" t="s">
        <v>80</v>
      </c>
    </row>
    <row r="84" spans="1:16" ht="25.5" x14ac:dyDescent="0.2">
      <c r="A84" s="64" t="str">
        <f>HYPERLINK("#'" &amp; factor_list_table[[#This Row],[Series Number]] &amp; "'!A1", factor_list_table[[#This Row],[Series Number]])</f>
        <v>Table 3 (507)</v>
      </c>
      <c r="B84" s="65" t="s">
        <v>31</v>
      </c>
      <c r="C84" s="66">
        <v>1988</v>
      </c>
      <c r="D84" s="65" t="s">
        <v>379</v>
      </c>
      <c r="E84" s="65" t="s">
        <v>385</v>
      </c>
      <c r="F84" s="65" t="s">
        <v>165</v>
      </c>
      <c r="G84" s="65" t="s">
        <v>381</v>
      </c>
      <c r="H84" s="66">
        <v>2</v>
      </c>
      <c r="I84" s="66" t="s">
        <v>386</v>
      </c>
      <c r="J84" s="66">
        <v>507</v>
      </c>
      <c r="K84" s="65" t="s">
        <v>373</v>
      </c>
      <c r="L84" s="65"/>
      <c r="M84" s="67">
        <v>46163</v>
      </c>
      <c r="N84" s="67">
        <v>46163</v>
      </c>
      <c r="O84" s="65" t="s">
        <v>163</v>
      </c>
      <c r="P84" s="65" t="s">
        <v>80</v>
      </c>
    </row>
    <row r="85" spans="1:16" ht="25.5" x14ac:dyDescent="0.2">
      <c r="A85" s="64" t="str">
        <f>HYPERLINK("#'" &amp; factor_list_table[[#This Row],[Series Number]] &amp; "'!A1", factor_list_table[[#This Row],[Series Number]])</f>
        <v>Table 4 (508)</v>
      </c>
      <c r="B85" s="65" t="s">
        <v>31</v>
      </c>
      <c r="C85" s="66" t="s">
        <v>370</v>
      </c>
      <c r="D85" s="65" t="s">
        <v>361</v>
      </c>
      <c r="E85" s="65" t="s">
        <v>387</v>
      </c>
      <c r="F85" s="65" t="s">
        <v>165</v>
      </c>
      <c r="G85" s="65" t="s">
        <v>388</v>
      </c>
      <c r="H85" s="66">
        <v>2</v>
      </c>
      <c r="I85" s="66" t="s">
        <v>389</v>
      </c>
      <c r="J85" s="66">
        <v>508</v>
      </c>
      <c r="K85" s="65" t="s">
        <v>390</v>
      </c>
      <c r="L85" s="65"/>
      <c r="M85" s="67">
        <v>46210</v>
      </c>
      <c r="N85" s="67">
        <v>46210</v>
      </c>
      <c r="O85" s="65" t="s">
        <v>163</v>
      </c>
      <c r="P85" s="65" t="s">
        <v>80</v>
      </c>
    </row>
    <row r="86" spans="1:16" ht="25.5" x14ac:dyDescent="0.2">
      <c r="A86" s="64" t="str">
        <f>HYPERLINK("#'" &amp; factor_list_table[[#This Row],[Series Number]] &amp; "'!A1", factor_list_table[[#This Row],[Series Number]])</f>
        <v>Table A_88 (601)</v>
      </c>
      <c r="B86" s="65" t="s">
        <v>31</v>
      </c>
      <c r="C86" s="66">
        <v>1988</v>
      </c>
      <c r="D86" s="65" t="s">
        <v>391</v>
      </c>
      <c r="E86" s="65" t="s">
        <v>392</v>
      </c>
      <c r="F86" s="65" t="s">
        <v>165</v>
      </c>
      <c r="G86" s="65" t="s">
        <v>160</v>
      </c>
      <c r="H86" s="66">
        <v>2</v>
      </c>
      <c r="I86" s="66" t="s">
        <v>393</v>
      </c>
      <c r="J86" s="66">
        <v>601</v>
      </c>
      <c r="K86" s="65" t="s">
        <v>394</v>
      </c>
      <c r="L86" s="65"/>
      <c r="M86" s="67">
        <v>45135</v>
      </c>
      <c r="N86" s="67">
        <v>45135</v>
      </c>
      <c r="O86" s="65" t="s">
        <v>163</v>
      </c>
      <c r="P86" s="65" t="s">
        <v>81</v>
      </c>
    </row>
    <row r="87" spans="1:16" ht="25.5" x14ac:dyDescent="0.2">
      <c r="A87" s="64" t="str">
        <f>HYPERLINK("#'" &amp; factor_list_table[[#This Row],[Series Number]] &amp; "'!A1", factor_list_table[[#This Row],[Series Number]])</f>
        <v>Table A_06 (602)</v>
      </c>
      <c r="B87" s="65" t="s">
        <v>31</v>
      </c>
      <c r="C87" s="66">
        <v>2006</v>
      </c>
      <c r="D87" s="65" t="s">
        <v>391</v>
      </c>
      <c r="E87" s="65" t="s">
        <v>392</v>
      </c>
      <c r="F87" s="65" t="s">
        <v>165</v>
      </c>
      <c r="G87" s="65" t="s">
        <v>160</v>
      </c>
      <c r="H87" s="66">
        <v>1</v>
      </c>
      <c r="I87" s="66" t="s">
        <v>395</v>
      </c>
      <c r="J87" s="66">
        <v>602</v>
      </c>
      <c r="K87" s="65" t="s">
        <v>396</v>
      </c>
      <c r="L87" s="65"/>
      <c r="M87" s="67">
        <v>45135</v>
      </c>
      <c r="N87" s="67">
        <v>45135</v>
      </c>
      <c r="O87" s="65" t="s">
        <v>163</v>
      </c>
      <c r="P87" s="65" t="s">
        <v>81</v>
      </c>
    </row>
    <row r="88" spans="1:16" ht="38.25" x14ac:dyDescent="0.2">
      <c r="A88" s="64" t="str">
        <f>HYPERLINK("#'" &amp; factor_list_table[[#This Row],[Series Number]] &amp; "'!A1", factor_list_table[[#This Row],[Series Number]])</f>
        <v>Table A_15_65 (603)</v>
      </c>
      <c r="B88" s="65" t="s">
        <v>31</v>
      </c>
      <c r="C88" s="66">
        <v>2015</v>
      </c>
      <c r="D88" s="65" t="s">
        <v>391</v>
      </c>
      <c r="E88" s="65" t="s">
        <v>392</v>
      </c>
      <c r="F88" s="65" t="s">
        <v>165</v>
      </c>
      <c r="G88" s="65" t="s">
        <v>160</v>
      </c>
      <c r="H88" s="66">
        <v>0</v>
      </c>
      <c r="I88" s="66" t="s">
        <v>397</v>
      </c>
      <c r="J88" s="66">
        <v>603</v>
      </c>
      <c r="K88" s="65" t="s">
        <v>398</v>
      </c>
      <c r="L88" s="65"/>
      <c r="M88" s="67">
        <v>45135</v>
      </c>
      <c r="N88" s="67">
        <v>45135</v>
      </c>
      <c r="O88" s="65" t="s">
        <v>163</v>
      </c>
      <c r="P88" s="65" t="s">
        <v>81</v>
      </c>
    </row>
    <row r="89" spans="1:16" ht="38.25" x14ac:dyDescent="0.2">
      <c r="A89" s="64" t="str">
        <f>HYPERLINK("#'" &amp; factor_list_table[[#This Row],[Series Number]] &amp; "'!A1", factor_list_table[[#This Row],[Series Number]])</f>
        <v>Table A_15_66 (604)</v>
      </c>
      <c r="B89" s="65" t="s">
        <v>31</v>
      </c>
      <c r="C89" s="66">
        <v>2015</v>
      </c>
      <c r="D89" s="65" t="s">
        <v>391</v>
      </c>
      <c r="E89" s="65" t="s">
        <v>392</v>
      </c>
      <c r="F89" s="65" t="s">
        <v>165</v>
      </c>
      <c r="G89" s="65" t="s">
        <v>160</v>
      </c>
      <c r="H89" s="66">
        <v>0</v>
      </c>
      <c r="I89" s="66" t="s">
        <v>399</v>
      </c>
      <c r="J89" s="66">
        <v>604</v>
      </c>
      <c r="K89" s="65" t="s">
        <v>400</v>
      </c>
      <c r="L89" s="65"/>
      <c r="M89" s="67">
        <v>45135</v>
      </c>
      <c r="N89" s="67">
        <v>45135</v>
      </c>
      <c r="O89" s="65" t="s">
        <v>163</v>
      </c>
      <c r="P89" s="65" t="s">
        <v>81</v>
      </c>
    </row>
    <row r="90" spans="1:16" ht="38.25" x14ac:dyDescent="0.2">
      <c r="A90" s="64" t="str">
        <f>HYPERLINK("#'" &amp; factor_list_table[[#This Row],[Series Number]] &amp; "'!A1", factor_list_table[[#This Row],[Series Number]])</f>
        <v>Table A_15_67 (605)</v>
      </c>
      <c r="B90" s="65" t="s">
        <v>31</v>
      </c>
      <c r="C90" s="66">
        <v>2015</v>
      </c>
      <c r="D90" s="65" t="s">
        <v>391</v>
      </c>
      <c r="E90" s="65" t="s">
        <v>392</v>
      </c>
      <c r="F90" s="65" t="s">
        <v>165</v>
      </c>
      <c r="G90" s="65" t="s">
        <v>160</v>
      </c>
      <c r="H90" s="66">
        <v>0</v>
      </c>
      <c r="I90" s="66" t="s">
        <v>401</v>
      </c>
      <c r="J90" s="66">
        <v>605</v>
      </c>
      <c r="K90" s="65" t="s">
        <v>402</v>
      </c>
      <c r="L90" s="65"/>
      <c r="M90" s="67">
        <v>45135</v>
      </c>
      <c r="N90" s="67">
        <v>45135</v>
      </c>
      <c r="O90" s="65" t="s">
        <v>163</v>
      </c>
      <c r="P90" s="65" t="s">
        <v>81</v>
      </c>
    </row>
    <row r="91" spans="1:16" ht="38.25" x14ac:dyDescent="0.2">
      <c r="A91" s="64" t="str">
        <f>HYPERLINK("#'" &amp; factor_list_table[[#This Row],[Series Number]] &amp; "'!A1", factor_list_table[[#This Row],[Series Number]])</f>
        <v>Table A_15_68 (606)</v>
      </c>
      <c r="B91" s="65" t="s">
        <v>31</v>
      </c>
      <c r="C91" s="66">
        <v>2015</v>
      </c>
      <c r="D91" s="65" t="s">
        <v>391</v>
      </c>
      <c r="E91" s="65" t="s">
        <v>392</v>
      </c>
      <c r="F91" s="65" t="s">
        <v>165</v>
      </c>
      <c r="G91" s="65" t="s">
        <v>160</v>
      </c>
      <c r="H91" s="66">
        <v>0</v>
      </c>
      <c r="I91" s="66" t="s">
        <v>403</v>
      </c>
      <c r="J91" s="66">
        <v>606</v>
      </c>
      <c r="K91" s="65" t="s">
        <v>404</v>
      </c>
      <c r="L91" s="65"/>
      <c r="M91" s="67">
        <v>45135</v>
      </c>
      <c r="N91" s="67">
        <v>45135</v>
      </c>
      <c r="O91" s="65" t="s">
        <v>163</v>
      </c>
      <c r="P91" s="65" t="s">
        <v>81</v>
      </c>
    </row>
    <row r="92" spans="1:16" ht="25.5" x14ac:dyDescent="0.2">
      <c r="A92" s="64" t="str">
        <f>HYPERLINK("#'" &amp; factor_list_table[[#This Row],[Series Number]] &amp; "'!A1", factor_list_table[[#This Row],[Series Number]])</f>
        <v>Table B_88 (607)</v>
      </c>
      <c r="B92" s="65" t="s">
        <v>31</v>
      </c>
      <c r="C92" s="66">
        <v>1988</v>
      </c>
      <c r="D92" s="65" t="s">
        <v>391</v>
      </c>
      <c r="E92" s="65" t="s">
        <v>405</v>
      </c>
      <c r="F92" s="65" t="s">
        <v>165</v>
      </c>
      <c r="G92" s="65" t="s">
        <v>288</v>
      </c>
      <c r="H92" s="66">
        <v>2</v>
      </c>
      <c r="I92" s="66" t="s">
        <v>406</v>
      </c>
      <c r="J92" s="66">
        <v>607</v>
      </c>
      <c r="K92" s="65" t="s">
        <v>407</v>
      </c>
      <c r="L92" s="65"/>
      <c r="M92" s="67">
        <v>45135</v>
      </c>
      <c r="N92" s="67">
        <v>45135</v>
      </c>
      <c r="O92" s="65" t="s">
        <v>163</v>
      </c>
      <c r="P92" s="65" t="s">
        <v>81</v>
      </c>
    </row>
    <row r="93" spans="1:16" ht="25.5" x14ac:dyDescent="0.2">
      <c r="A93" s="64" t="str">
        <f>HYPERLINK("#'" &amp; factor_list_table[[#This Row],[Series Number]] &amp; "'!A1", factor_list_table[[#This Row],[Series Number]])</f>
        <v>Table C_88 (608)</v>
      </c>
      <c r="B93" s="65" t="s">
        <v>31</v>
      </c>
      <c r="C93" s="66">
        <v>1988</v>
      </c>
      <c r="D93" s="65" t="s">
        <v>391</v>
      </c>
      <c r="E93" s="65" t="s">
        <v>408</v>
      </c>
      <c r="F93" s="65" t="s">
        <v>165</v>
      </c>
      <c r="G93" s="65" t="s">
        <v>288</v>
      </c>
      <c r="H93" s="66">
        <v>2</v>
      </c>
      <c r="I93" s="66" t="s">
        <v>409</v>
      </c>
      <c r="J93" s="66">
        <v>608</v>
      </c>
      <c r="K93" s="65" t="s">
        <v>410</v>
      </c>
      <c r="L93" s="65"/>
      <c r="M93" s="67">
        <v>45135</v>
      </c>
      <c r="N93" s="67">
        <v>45135</v>
      </c>
      <c r="O93" s="65" t="s">
        <v>163</v>
      </c>
      <c r="P93" s="65" t="s">
        <v>81</v>
      </c>
    </row>
    <row r="94" spans="1:16" ht="25.5" x14ac:dyDescent="0.2">
      <c r="A94" s="64" t="str">
        <f>HYPERLINK("#'" &amp; factor_list_table[[#This Row],[Series Number]] &amp; "'!A1", factor_list_table[[#This Row],[Series Number]])</f>
        <v>Table G_88 (609)</v>
      </c>
      <c r="B94" s="65" t="s">
        <v>31</v>
      </c>
      <c r="C94" s="66">
        <v>1988</v>
      </c>
      <c r="D94" s="65" t="s">
        <v>411</v>
      </c>
      <c r="E94" s="65" t="s">
        <v>412</v>
      </c>
      <c r="F94" s="65" t="s">
        <v>165</v>
      </c>
      <c r="G94" s="65" t="s">
        <v>160</v>
      </c>
      <c r="H94" s="66">
        <v>2</v>
      </c>
      <c r="I94" s="66" t="s">
        <v>413</v>
      </c>
      <c r="J94" s="66">
        <v>609</v>
      </c>
      <c r="K94" s="65" t="s">
        <v>414</v>
      </c>
      <c r="L94" s="65"/>
      <c r="M94" s="67">
        <v>45135</v>
      </c>
      <c r="N94" s="67">
        <v>45135</v>
      </c>
      <c r="O94" s="65" t="s">
        <v>415</v>
      </c>
      <c r="P94" s="65" t="s">
        <v>81</v>
      </c>
    </row>
    <row r="95" spans="1:16" ht="25.5" x14ac:dyDescent="0.2">
      <c r="A95" s="64" t="str">
        <f>HYPERLINK("#'" &amp; factor_list_table[[#This Row],[Series Number]] &amp; "'!A1", factor_list_table[[#This Row],[Series Number]])</f>
        <v>Table H_88 (610)</v>
      </c>
      <c r="B95" s="65" t="s">
        <v>31</v>
      </c>
      <c r="C95" s="66">
        <v>1988</v>
      </c>
      <c r="D95" s="65" t="s">
        <v>411</v>
      </c>
      <c r="E95" s="65" t="s">
        <v>416</v>
      </c>
      <c r="F95" s="65" t="s">
        <v>165</v>
      </c>
      <c r="G95" s="65" t="s">
        <v>160</v>
      </c>
      <c r="H95" s="66">
        <v>2</v>
      </c>
      <c r="I95" s="66" t="s">
        <v>417</v>
      </c>
      <c r="J95" s="66">
        <v>610</v>
      </c>
      <c r="K95" s="65" t="s">
        <v>418</v>
      </c>
      <c r="L95" s="65"/>
      <c r="M95" s="67">
        <v>45135</v>
      </c>
      <c r="N95" s="67">
        <v>45135</v>
      </c>
      <c r="O95" s="65" t="s">
        <v>415</v>
      </c>
      <c r="P95" s="65" t="s">
        <v>81</v>
      </c>
    </row>
    <row r="96" spans="1:16" ht="25.5" x14ac:dyDescent="0.2">
      <c r="A96" s="64" t="str">
        <f>HYPERLINK("#'" &amp; factor_list_table[[#This Row],[Series Number]] &amp; "'!A1", factor_list_table[[#This Row],[Series Number]])</f>
        <v>Table F_06 (611)</v>
      </c>
      <c r="B96" s="65" t="s">
        <v>31</v>
      </c>
      <c r="C96" s="66">
        <v>2006</v>
      </c>
      <c r="D96" s="65" t="s">
        <v>411</v>
      </c>
      <c r="E96" s="65" t="s">
        <v>419</v>
      </c>
      <c r="F96" s="65" t="s">
        <v>165</v>
      </c>
      <c r="G96" s="65" t="s">
        <v>160</v>
      </c>
      <c r="H96" s="66">
        <v>1</v>
      </c>
      <c r="I96" s="66" t="s">
        <v>420</v>
      </c>
      <c r="J96" s="66">
        <v>611</v>
      </c>
      <c r="K96" s="65" t="s">
        <v>421</v>
      </c>
      <c r="L96" s="65"/>
      <c r="M96" s="67">
        <v>45135</v>
      </c>
      <c r="N96" s="67">
        <v>45135</v>
      </c>
      <c r="O96" s="65" t="s">
        <v>415</v>
      </c>
      <c r="P96" s="65" t="s">
        <v>81</v>
      </c>
    </row>
    <row r="97" spans="1:16" ht="25.5" x14ac:dyDescent="0.2">
      <c r="A97" s="64" t="str">
        <f>HYPERLINK("#'" &amp; factor_list_table[[#This Row],[Series Number]] &amp; "'!A1", factor_list_table[[#This Row],[Series Number]])</f>
        <v>Table G_06 (612)</v>
      </c>
      <c r="B97" s="65" t="s">
        <v>31</v>
      </c>
      <c r="C97" s="66">
        <v>2006</v>
      </c>
      <c r="D97" s="65" t="s">
        <v>411</v>
      </c>
      <c r="E97" s="65" t="s">
        <v>422</v>
      </c>
      <c r="F97" s="65" t="s">
        <v>165</v>
      </c>
      <c r="G97" s="65" t="s">
        <v>160</v>
      </c>
      <c r="H97" s="66">
        <v>1</v>
      </c>
      <c r="I97" s="66" t="s">
        <v>423</v>
      </c>
      <c r="J97" s="66">
        <v>612</v>
      </c>
      <c r="K97" s="65" t="s">
        <v>424</v>
      </c>
      <c r="L97" s="65"/>
      <c r="M97" s="67">
        <v>45135</v>
      </c>
      <c r="N97" s="67">
        <v>45135</v>
      </c>
      <c r="O97" s="65" t="s">
        <v>415</v>
      </c>
      <c r="P97" s="65" t="s">
        <v>81</v>
      </c>
    </row>
    <row r="98" spans="1:16" ht="25.5" x14ac:dyDescent="0.2">
      <c r="A98" s="64" t="str">
        <f>HYPERLINK("#'" &amp; factor_list_table[[#This Row],[Series Number]] &amp; "'!A1", factor_list_table[[#This Row],[Series Number]])</f>
        <v>Table F_15 (613)</v>
      </c>
      <c r="B98" s="65" t="s">
        <v>31</v>
      </c>
      <c r="C98" s="66">
        <v>2015</v>
      </c>
      <c r="D98" s="65" t="s">
        <v>411</v>
      </c>
      <c r="E98" s="65" t="s">
        <v>419</v>
      </c>
      <c r="F98" s="65" t="s">
        <v>165</v>
      </c>
      <c r="G98" s="65" t="s">
        <v>160</v>
      </c>
      <c r="H98" s="66">
        <v>0</v>
      </c>
      <c r="I98" s="66" t="s">
        <v>425</v>
      </c>
      <c r="J98" s="66">
        <v>613</v>
      </c>
      <c r="K98" s="65" t="s">
        <v>426</v>
      </c>
      <c r="L98" s="65"/>
      <c r="M98" s="67">
        <v>45135</v>
      </c>
      <c r="N98" s="67">
        <v>45135</v>
      </c>
      <c r="O98" s="65" t="s">
        <v>415</v>
      </c>
      <c r="P98" s="65" t="s">
        <v>81</v>
      </c>
    </row>
    <row r="99" spans="1:16" ht="25.5" x14ac:dyDescent="0.2">
      <c r="A99" s="64" t="str">
        <f>HYPERLINK("#'" &amp; factor_list_table[[#This Row],[Series Number]] &amp; "'!A1", factor_list_table[[#This Row],[Series Number]])</f>
        <v>Table G_15 (614)</v>
      </c>
      <c r="B99" s="65" t="s">
        <v>31</v>
      </c>
      <c r="C99" s="66">
        <v>2015</v>
      </c>
      <c r="D99" s="65" t="s">
        <v>411</v>
      </c>
      <c r="E99" s="65" t="s">
        <v>422</v>
      </c>
      <c r="F99" s="65" t="s">
        <v>165</v>
      </c>
      <c r="G99" s="65" t="s">
        <v>160</v>
      </c>
      <c r="H99" s="66">
        <v>0</v>
      </c>
      <c r="I99" s="66" t="s">
        <v>427</v>
      </c>
      <c r="J99" s="66">
        <v>614</v>
      </c>
      <c r="K99" s="65" t="s">
        <v>428</v>
      </c>
      <c r="L99" s="65"/>
      <c r="M99" s="67">
        <v>45135</v>
      </c>
      <c r="N99" s="67">
        <v>45135</v>
      </c>
      <c r="O99" s="65" t="s">
        <v>415</v>
      </c>
      <c r="P99" s="65" t="s">
        <v>81</v>
      </c>
    </row>
    <row r="100" spans="1:16" ht="25.5" x14ac:dyDescent="0.2">
      <c r="A100" s="64" t="str">
        <f>HYPERLINK("#'" &amp; factor_list_table[[#This Row],[Series Number]] &amp; "'!A1", factor_list_table[[#This Row],[Series Number]])</f>
        <v>Table D1_88 (615)</v>
      </c>
      <c r="B100" s="65" t="s">
        <v>31</v>
      </c>
      <c r="C100" s="66">
        <v>1988</v>
      </c>
      <c r="D100" s="65" t="s">
        <v>429</v>
      </c>
      <c r="E100" s="65" t="s">
        <v>294</v>
      </c>
      <c r="F100" s="65" t="s">
        <v>165</v>
      </c>
      <c r="G100" s="65" t="s">
        <v>430</v>
      </c>
      <c r="H100" s="66">
        <v>2</v>
      </c>
      <c r="I100" s="66" t="s">
        <v>431</v>
      </c>
      <c r="J100" s="66">
        <v>615</v>
      </c>
      <c r="K100" s="65" t="s">
        <v>432</v>
      </c>
      <c r="L100" s="65"/>
      <c r="M100" s="67">
        <v>45135</v>
      </c>
      <c r="N100" s="67">
        <v>45135</v>
      </c>
      <c r="O100" s="65" t="s">
        <v>163</v>
      </c>
      <c r="P100" s="65" t="s">
        <v>81</v>
      </c>
    </row>
    <row r="101" spans="1:16" ht="25.5" x14ac:dyDescent="0.2">
      <c r="A101" s="64" t="str">
        <f>HYPERLINK("#'" &amp; factor_list_table[[#This Row],[Series Number]] &amp; "'!A1", factor_list_table[[#This Row],[Series Number]])</f>
        <v>Table D2_88 (616)</v>
      </c>
      <c r="B101" s="65" t="s">
        <v>31</v>
      </c>
      <c r="C101" s="66">
        <v>1988</v>
      </c>
      <c r="D101" s="65" t="s">
        <v>429</v>
      </c>
      <c r="E101" s="65" t="s">
        <v>306</v>
      </c>
      <c r="F101" s="65" t="s">
        <v>165</v>
      </c>
      <c r="G101" s="65" t="s">
        <v>430</v>
      </c>
      <c r="H101" s="66">
        <v>2</v>
      </c>
      <c r="I101" s="66" t="s">
        <v>433</v>
      </c>
      <c r="J101" s="66">
        <v>616</v>
      </c>
      <c r="K101" s="65" t="s">
        <v>434</v>
      </c>
      <c r="L101" s="65"/>
      <c r="M101" s="67">
        <v>45135</v>
      </c>
      <c r="N101" s="67">
        <v>45135</v>
      </c>
      <c r="O101" s="65" t="s">
        <v>163</v>
      </c>
      <c r="P101" s="65" t="s">
        <v>81</v>
      </c>
    </row>
    <row r="102" spans="1:16" ht="25.5" x14ac:dyDescent="0.2">
      <c r="A102" s="64" t="str">
        <f>HYPERLINK("#'" &amp; factor_list_table[[#This Row],[Series Number]] &amp; "'!A1", factor_list_table[[#This Row],[Series Number]])</f>
        <v>Table E1_88 (617)</v>
      </c>
      <c r="B102" s="65" t="s">
        <v>31</v>
      </c>
      <c r="C102" s="66">
        <v>1988</v>
      </c>
      <c r="D102" s="65" t="s">
        <v>429</v>
      </c>
      <c r="E102" s="65" t="s">
        <v>294</v>
      </c>
      <c r="F102" s="65" t="s">
        <v>165</v>
      </c>
      <c r="G102" s="65" t="s">
        <v>430</v>
      </c>
      <c r="H102" s="66">
        <v>2</v>
      </c>
      <c r="I102" s="66" t="s">
        <v>435</v>
      </c>
      <c r="J102" s="66">
        <v>617</v>
      </c>
      <c r="K102" s="65" t="s">
        <v>436</v>
      </c>
      <c r="L102" s="65"/>
      <c r="M102" s="67">
        <v>45135</v>
      </c>
      <c r="N102" s="67">
        <v>45135</v>
      </c>
      <c r="O102" s="65" t="s">
        <v>163</v>
      </c>
      <c r="P102" s="65" t="s">
        <v>81</v>
      </c>
    </row>
    <row r="103" spans="1:16" ht="25.5" x14ac:dyDescent="0.2">
      <c r="A103" s="64" t="str">
        <f>HYPERLINK("#'" &amp; factor_list_table[[#This Row],[Series Number]] &amp; "'!A1", factor_list_table[[#This Row],[Series Number]])</f>
        <v>Table E2_88 (618)</v>
      </c>
      <c r="B103" s="65" t="s">
        <v>31</v>
      </c>
      <c r="C103" s="66">
        <v>1988</v>
      </c>
      <c r="D103" s="65" t="s">
        <v>429</v>
      </c>
      <c r="E103" s="65" t="s">
        <v>298</v>
      </c>
      <c r="F103" s="65" t="s">
        <v>165</v>
      </c>
      <c r="G103" s="65" t="s">
        <v>430</v>
      </c>
      <c r="H103" s="66">
        <v>2</v>
      </c>
      <c r="I103" s="66" t="s">
        <v>437</v>
      </c>
      <c r="J103" s="66">
        <v>618</v>
      </c>
      <c r="K103" s="65" t="s">
        <v>438</v>
      </c>
      <c r="L103" s="65"/>
      <c r="M103" s="67">
        <v>45135</v>
      </c>
      <c r="N103" s="67">
        <v>45135</v>
      </c>
      <c r="O103" s="65" t="s">
        <v>163</v>
      </c>
      <c r="P103" s="65" t="s">
        <v>81</v>
      </c>
    </row>
    <row r="104" spans="1:16" ht="25.5" x14ac:dyDescent="0.2">
      <c r="A104" s="64" t="str">
        <f>HYPERLINK("#'" &amp; factor_list_table[[#This Row],[Series Number]] &amp; "'!A1", factor_list_table[[#This Row],[Series Number]])</f>
        <v>Table F1_88 (619)</v>
      </c>
      <c r="B104" s="65" t="s">
        <v>31</v>
      </c>
      <c r="C104" s="66">
        <v>1988</v>
      </c>
      <c r="D104" s="65" t="s">
        <v>429</v>
      </c>
      <c r="E104" s="65" t="s">
        <v>294</v>
      </c>
      <c r="F104" s="65" t="s">
        <v>165</v>
      </c>
      <c r="G104" s="65" t="s">
        <v>430</v>
      </c>
      <c r="H104" s="66">
        <v>2</v>
      </c>
      <c r="I104" s="66" t="s">
        <v>439</v>
      </c>
      <c r="J104" s="66">
        <v>619</v>
      </c>
      <c r="K104" s="65" t="s">
        <v>440</v>
      </c>
      <c r="L104" s="65"/>
      <c r="M104" s="67">
        <v>45135</v>
      </c>
      <c r="N104" s="67">
        <v>45135</v>
      </c>
      <c r="O104" s="65" t="s">
        <v>163</v>
      </c>
      <c r="P104" s="65" t="s">
        <v>81</v>
      </c>
    </row>
    <row r="105" spans="1:16" ht="25.5" x14ac:dyDescent="0.2">
      <c r="A105" s="64" t="str">
        <f>HYPERLINK("#'" &amp; factor_list_table[[#This Row],[Series Number]] &amp; "'!A1", factor_list_table[[#This Row],[Series Number]])</f>
        <v>Table F2_88 (620)</v>
      </c>
      <c r="B105" s="65" t="s">
        <v>31</v>
      </c>
      <c r="C105" s="66">
        <v>1988</v>
      </c>
      <c r="D105" s="65" t="s">
        <v>429</v>
      </c>
      <c r="E105" s="65" t="s">
        <v>306</v>
      </c>
      <c r="F105" s="65" t="s">
        <v>165</v>
      </c>
      <c r="G105" s="65" t="s">
        <v>430</v>
      </c>
      <c r="H105" s="66">
        <v>2</v>
      </c>
      <c r="I105" s="66" t="s">
        <v>441</v>
      </c>
      <c r="J105" s="66">
        <v>620</v>
      </c>
      <c r="K105" s="65" t="s">
        <v>442</v>
      </c>
      <c r="L105" s="65"/>
      <c r="M105" s="67">
        <v>45135</v>
      </c>
      <c r="N105" s="67">
        <v>45135</v>
      </c>
      <c r="O105" s="65" t="s">
        <v>163</v>
      </c>
      <c r="P105" s="65" t="s">
        <v>81</v>
      </c>
    </row>
    <row r="106" spans="1:16" ht="25.5" x14ac:dyDescent="0.2">
      <c r="A106" s="64" t="str">
        <f>HYPERLINK("#'" &amp; factor_list_table[[#This Row],[Series Number]] &amp; "'!A1", factor_list_table[[#This Row],[Series Number]])</f>
        <v>Table B_06 (621)</v>
      </c>
      <c r="B106" s="65" t="s">
        <v>31</v>
      </c>
      <c r="C106" s="66">
        <v>2006</v>
      </c>
      <c r="D106" s="65" t="s">
        <v>429</v>
      </c>
      <c r="E106" s="65" t="s">
        <v>443</v>
      </c>
      <c r="F106" s="65" t="s">
        <v>165</v>
      </c>
      <c r="G106" s="65" t="s">
        <v>288</v>
      </c>
      <c r="H106" s="66">
        <v>1</v>
      </c>
      <c r="I106" s="66" t="s">
        <v>444</v>
      </c>
      <c r="J106" s="66">
        <v>621</v>
      </c>
      <c r="K106" s="65" t="s">
        <v>445</v>
      </c>
      <c r="L106" s="65"/>
      <c r="M106" s="67">
        <v>45135</v>
      </c>
      <c r="N106" s="67">
        <v>45135</v>
      </c>
      <c r="O106" s="65" t="s">
        <v>163</v>
      </c>
      <c r="P106" s="65" t="s">
        <v>81</v>
      </c>
    </row>
    <row r="107" spans="1:16" ht="25.5" x14ac:dyDescent="0.2">
      <c r="A107" s="64" t="str">
        <f>HYPERLINK("#'" &amp; factor_list_table[[#This Row],[Series Number]] &amp; "'!A1", factor_list_table[[#This Row],[Series Number]])</f>
        <v>Table C_06 (622)</v>
      </c>
      <c r="B107" s="65" t="s">
        <v>31</v>
      </c>
      <c r="C107" s="66">
        <v>2006</v>
      </c>
      <c r="D107" s="65" t="s">
        <v>429</v>
      </c>
      <c r="E107" s="65" t="s">
        <v>446</v>
      </c>
      <c r="F107" s="65" t="s">
        <v>165</v>
      </c>
      <c r="G107" s="65" t="s">
        <v>288</v>
      </c>
      <c r="H107" s="66">
        <v>1</v>
      </c>
      <c r="I107" s="66" t="s">
        <v>447</v>
      </c>
      <c r="J107" s="66">
        <v>622</v>
      </c>
      <c r="K107" s="65" t="s">
        <v>448</v>
      </c>
      <c r="L107" s="65"/>
      <c r="M107" s="67">
        <v>45135</v>
      </c>
      <c r="N107" s="67">
        <v>45135</v>
      </c>
      <c r="O107" s="65" t="s">
        <v>163</v>
      </c>
      <c r="P107" s="65" t="s">
        <v>81</v>
      </c>
    </row>
    <row r="108" spans="1:16" ht="25.5" x14ac:dyDescent="0.2">
      <c r="A108" s="64" t="str">
        <f>HYPERLINK("#'" &amp; factor_list_table[[#This Row],[Series Number]] &amp; "'!A1", factor_list_table[[#This Row],[Series Number]])</f>
        <v>Table D_06 (623)</v>
      </c>
      <c r="B108" s="65" t="s">
        <v>31</v>
      </c>
      <c r="C108" s="66">
        <v>2006</v>
      </c>
      <c r="D108" s="65" t="s">
        <v>429</v>
      </c>
      <c r="E108" s="65" t="s">
        <v>449</v>
      </c>
      <c r="F108" s="65" t="s">
        <v>165</v>
      </c>
      <c r="G108" s="65" t="s">
        <v>288</v>
      </c>
      <c r="H108" s="66">
        <v>1</v>
      </c>
      <c r="I108" s="66" t="s">
        <v>450</v>
      </c>
      <c r="J108" s="66">
        <v>623</v>
      </c>
      <c r="K108" s="65" t="s">
        <v>451</v>
      </c>
      <c r="L108" s="65"/>
      <c r="M108" s="67">
        <v>45135</v>
      </c>
      <c r="N108" s="67">
        <v>45135</v>
      </c>
      <c r="O108" s="65" t="s">
        <v>163</v>
      </c>
      <c r="P108" s="65" t="s">
        <v>81</v>
      </c>
    </row>
    <row r="109" spans="1:16" ht="25.5" x14ac:dyDescent="0.2">
      <c r="A109" s="64" t="str">
        <f>HYPERLINK("#'" &amp; factor_list_table[[#This Row],[Series Number]] &amp; "'!A1", factor_list_table[[#This Row],[Series Number]])</f>
        <v>Table E_06 (624)</v>
      </c>
      <c r="B109" s="65" t="s">
        <v>31</v>
      </c>
      <c r="C109" s="66">
        <v>2006</v>
      </c>
      <c r="D109" s="65" t="s">
        <v>429</v>
      </c>
      <c r="E109" s="65" t="s">
        <v>452</v>
      </c>
      <c r="F109" s="65" t="s">
        <v>165</v>
      </c>
      <c r="G109" s="65" t="s">
        <v>288</v>
      </c>
      <c r="H109" s="66">
        <v>1</v>
      </c>
      <c r="I109" s="66" t="s">
        <v>453</v>
      </c>
      <c r="J109" s="66">
        <v>624</v>
      </c>
      <c r="K109" s="65" t="s">
        <v>454</v>
      </c>
      <c r="L109" s="65"/>
      <c r="M109" s="67">
        <v>45135</v>
      </c>
      <c r="N109" s="67">
        <v>45135</v>
      </c>
      <c r="O109" s="65" t="s">
        <v>163</v>
      </c>
      <c r="P109" s="65" t="s">
        <v>81</v>
      </c>
    </row>
    <row r="110" spans="1:16" ht="25.5" x14ac:dyDescent="0.2">
      <c r="A110" s="64" t="str">
        <f>HYPERLINK("#'" &amp; factor_list_table[[#This Row],[Series Number]] &amp; "'!A1", factor_list_table[[#This Row],[Series Number]])</f>
        <v>Table B_15 (625)</v>
      </c>
      <c r="B110" s="65" t="s">
        <v>31</v>
      </c>
      <c r="C110" s="66">
        <v>2015</v>
      </c>
      <c r="D110" s="65" t="s">
        <v>429</v>
      </c>
      <c r="E110" s="65" t="s">
        <v>455</v>
      </c>
      <c r="F110" s="65" t="s">
        <v>165</v>
      </c>
      <c r="G110" s="65" t="s">
        <v>330</v>
      </c>
      <c r="H110" s="66">
        <v>0</v>
      </c>
      <c r="I110" s="66" t="s">
        <v>456</v>
      </c>
      <c r="J110" s="66">
        <v>625</v>
      </c>
      <c r="K110" s="65" t="s">
        <v>457</v>
      </c>
      <c r="L110" s="65"/>
      <c r="M110" s="67">
        <v>45135</v>
      </c>
      <c r="N110" s="67">
        <v>45135</v>
      </c>
      <c r="O110" s="65" t="s">
        <v>163</v>
      </c>
      <c r="P110" s="65" t="s">
        <v>81</v>
      </c>
    </row>
    <row r="111" spans="1:16" ht="25.5" x14ac:dyDescent="0.2">
      <c r="A111" s="64" t="str">
        <f>HYPERLINK("#'" &amp; factor_list_table[[#This Row],[Series Number]] &amp; "'!A1", factor_list_table[[#This Row],[Series Number]])</f>
        <v>Table C_15 (626)</v>
      </c>
      <c r="B111" s="65" t="s">
        <v>31</v>
      </c>
      <c r="C111" s="66">
        <v>2015</v>
      </c>
      <c r="D111" s="65" t="s">
        <v>429</v>
      </c>
      <c r="E111" s="65" t="s">
        <v>458</v>
      </c>
      <c r="F111" s="65" t="s">
        <v>165</v>
      </c>
      <c r="G111" s="65" t="s">
        <v>330</v>
      </c>
      <c r="H111" s="66">
        <v>0</v>
      </c>
      <c r="I111" s="66" t="s">
        <v>459</v>
      </c>
      <c r="J111" s="66">
        <v>626</v>
      </c>
      <c r="K111" s="65" t="s">
        <v>460</v>
      </c>
      <c r="L111" s="65"/>
      <c r="M111" s="67">
        <v>45135</v>
      </c>
      <c r="N111" s="67">
        <v>45135</v>
      </c>
      <c r="O111" s="65" t="s">
        <v>163</v>
      </c>
      <c r="P111" s="65" t="s">
        <v>81</v>
      </c>
    </row>
    <row r="112" spans="1:16" ht="38.25" x14ac:dyDescent="0.2">
      <c r="A112" s="64" t="str">
        <f>HYPERLINK("#'" &amp; factor_list_table[[#This Row],[Series Number]] &amp; "'!A1", factor_list_table[[#This Row],[Series Number]])</f>
        <v>Table C (703)</v>
      </c>
      <c r="B112" s="65" t="s">
        <v>31</v>
      </c>
      <c r="C112" s="66">
        <v>2015</v>
      </c>
      <c r="D112" s="65" t="s">
        <v>461</v>
      </c>
      <c r="E112" s="65" t="s">
        <v>462</v>
      </c>
      <c r="F112" s="65" t="s">
        <v>165</v>
      </c>
      <c r="G112" s="65" t="s">
        <v>463</v>
      </c>
      <c r="H112" s="66">
        <v>0</v>
      </c>
      <c r="I112" s="66" t="s">
        <v>464</v>
      </c>
      <c r="J112" s="66">
        <v>703</v>
      </c>
      <c r="K112" s="65" t="s">
        <v>352</v>
      </c>
      <c r="L112" s="65"/>
      <c r="M112" s="67">
        <v>45196</v>
      </c>
      <c r="N112" s="67">
        <v>45197</v>
      </c>
      <c r="O112" s="65" t="s">
        <v>163</v>
      </c>
      <c r="P112" s="65" t="s">
        <v>81</v>
      </c>
    </row>
    <row r="113" spans="1:16" ht="25.5" x14ac:dyDescent="0.2">
      <c r="A113" s="64" t="str">
        <f>HYPERLINK("#'" &amp; factor_list_table[[#This Row],[Series Number]] &amp; "'!A1", factor_list_table[[#This Row],[Series Number]])</f>
        <v>Table 1 (801)</v>
      </c>
      <c r="B113" s="65" t="s">
        <v>31</v>
      </c>
      <c r="C113" s="66">
        <v>2015</v>
      </c>
      <c r="D113" s="65" t="s">
        <v>465</v>
      </c>
      <c r="E113" s="65" t="s">
        <v>466</v>
      </c>
      <c r="F113" s="65" t="s">
        <v>165</v>
      </c>
      <c r="G113" s="65" t="s">
        <v>345</v>
      </c>
      <c r="H113" s="66">
        <v>0</v>
      </c>
      <c r="I113" s="66" t="s">
        <v>467</v>
      </c>
      <c r="J113" s="66">
        <v>801</v>
      </c>
      <c r="K113" s="65" t="s">
        <v>365</v>
      </c>
      <c r="L113" s="65"/>
      <c r="M113" s="67">
        <v>45135</v>
      </c>
      <c r="N113" s="67">
        <v>45135</v>
      </c>
      <c r="O113" s="65" t="s">
        <v>163</v>
      </c>
      <c r="P113" s="65" t="s">
        <v>81</v>
      </c>
    </row>
    <row r="114" spans="1:16" ht="25.5" x14ac:dyDescent="0.2">
      <c r="A114" s="64" t="str">
        <f>HYPERLINK("#'" &amp; factor_list_table[[#This Row],[Series Number]] &amp; "'!A1", factor_list_table[[#This Row],[Series Number]])</f>
        <v>Table 2 (802)</v>
      </c>
      <c r="B114" s="65" t="s">
        <v>31</v>
      </c>
      <c r="C114" s="66">
        <v>2015</v>
      </c>
      <c r="D114" s="65" t="s">
        <v>465</v>
      </c>
      <c r="E114" s="65" t="s">
        <v>468</v>
      </c>
      <c r="F114" s="65" t="s">
        <v>165</v>
      </c>
      <c r="G114" s="65" t="s">
        <v>345</v>
      </c>
      <c r="H114" s="66">
        <v>0</v>
      </c>
      <c r="I114" s="66" t="s">
        <v>469</v>
      </c>
      <c r="J114" s="66">
        <v>802</v>
      </c>
      <c r="K114" s="65" t="s">
        <v>369</v>
      </c>
      <c r="L114" s="65"/>
      <c r="M114" s="67">
        <v>45135</v>
      </c>
      <c r="N114" s="67">
        <v>45135</v>
      </c>
      <c r="O114" s="65" t="s">
        <v>163</v>
      </c>
      <c r="P114" s="65" t="s">
        <v>81</v>
      </c>
    </row>
  </sheetData>
  <sheetProtection algorithmName="SHA-512" hashValue="H+7p31L/k3DKK73vVPrKMqGc9frTaTuONi0CuvimqxheC7mN3dvtsWM5mISxcxSG5h3C+K5dWFCpxGvzl0ckBw==" saltValue="44I5CZd6AgMA8PiDwqShLQ==" spinCount="100000" sheet="1" objects="1" scenarios="1" autoFilter="0"/>
  <phoneticPr fontId="38" type="noConversion"/>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4F42-A714-46F7-936E-E768F06DCF0F}">
  <sheetPr codeName="Sheet48"/>
  <dimension ref="A1:C106"/>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Pension Credit - x-318</v>
      </c>
    </row>
    <row r="6" spans="1:3" x14ac:dyDescent="0.2">
      <c r="A6" s="40" t="s">
        <v>470</v>
      </c>
      <c r="B6" s="47" t="s">
        <v>471</v>
      </c>
      <c r="C6" s="47"/>
    </row>
    <row r="7" spans="1:3" x14ac:dyDescent="0.2">
      <c r="A7" s="40" t="s">
        <v>472</v>
      </c>
      <c r="B7" s="47" t="s">
        <v>31</v>
      </c>
      <c r="C7" s="47"/>
    </row>
    <row r="8" spans="1:3" x14ac:dyDescent="0.2">
      <c r="A8" s="40" t="s">
        <v>144</v>
      </c>
      <c r="B8" s="47">
        <v>2015</v>
      </c>
      <c r="C8" s="47"/>
    </row>
    <row r="9" spans="1:3" x14ac:dyDescent="0.2">
      <c r="A9" s="40" t="s">
        <v>145</v>
      </c>
      <c r="B9" s="47" t="s">
        <v>265</v>
      </c>
      <c r="C9" s="47"/>
    </row>
    <row r="10" spans="1:3" ht="25.5" x14ac:dyDescent="0.2">
      <c r="A10" s="40" t="s">
        <v>6</v>
      </c>
      <c r="B10" s="47" t="s">
        <v>280</v>
      </c>
      <c r="C10" s="47"/>
    </row>
    <row r="11" spans="1:3" x14ac:dyDescent="0.2">
      <c r="A11" s="40" t="s">
        <v>146</v>
      </c>
      <c r="B11" s="47" t="s">
        <v>230</v>
      </c>
      <c r="C11" s="47"/>
    </row>
    <row r="12" spans="1:3" x14ac:dyDescent="0.2">
      <c r="A12" s="40" t="s">
        <v>147</v>
      </c>
      <c r="B12" s="47" t="s">
        <v>160</v>
      </c>
      <c r="C12" s="47"/>
    </row>
    <row r="13" spans="1:3" x14ac:dyDescent="0.2">
      <c r="A13" s="40" t="s">
        <v>473</v>
      </c>
      <c r="B13" s="47">
        <v>0</v>
      </c>
      <c r="C13" s="47"/>
    </row>
    <row r="14" spans="1:3" x14ac:dyDescent="0.2">
      <c r="A14" s="40" t="s">
        <v>149</v>
      </c>
      <c r="B14" s="47">
        <v>318</v>
      </c>
      <c r="C14" s="47"/>
    </row>
    <row r="15" spans="1:3" x14ac:dyDescent="0.2">
      <c r="A15" s="40" t="s">
        <v>474</v>
      </c>
      <c r="B15" s="47">
        <v>318</v>
      </c>
      <c r="C15" s="47"/>
    </row>
    <row r="16" spans="1:3" x14ac:dyDescent="0.2">
      <c r="A16" s="40" t="s">
        <v>151</v>
      </c>
      <c r="B16" s="47" t="s">
        <v>282</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496</v>
      </c>
      <c r="C26" s="62" t="s">
        <v>497</v>
      </c>
    </row>
    <row r="27" spans="1:3" x14ac:dyDescent="0.2">
      <c r="A27" s="42">
        <v>16</v>
      </c>
      <c r="B27" s="43">
        <v>6.43</v>
      </c>
      <c r="C27" s="43">
        <v>6.43</v>
      </c>
    </row>
    <row r="28" spans="1:3" x14ac:dyDescent="0.2">
      <c r="A28" s="42">
        <v>17</v>
      </c>
      <c r="B28" s="43">
        <v>6.54</v>
      </c>
      <c r="C28" s="43">
        <v>6.54</v>
      </c>
    </row>
    <row r="29" spans="1:3" x14ac:dyDescent="0.2">
      <c r="A29" s="42">
        <v>18</v>
      </c>
      <c r="B29" s="43">
        <v>6.66</v>
      </c>
      <c r="C29" s="43">
        <v>6.66</v>
      </c>
    </row>
    <row r="30" spans="1:3" x14ac:dyDescent="0.2">
      <c r="A30" s="42">
        <v>19</v>
      </c>
      <c r="B30" s="43">
        <v>6.77</v>
      </c>
      <c r="C30" s="43">
        <v>6.77</v>
      </c>
    </row>
    <row r="31" spans="1:3" x14ac:dyDescent="0.2">
      <c r="A31" s="42">
        <v>20</v>
      </c>
      <c r="B31" s="43">
        <v>6.89</v>
      </c>
      <c r="C31" s="43">
        <v>6.89</v>
      </c>
    </row>
    <row r="32" spans="1:3" x14ac:dyDescent="0.2">
      <c r="A32" s="42">
        <v>21</v>
      </c>
      <c r="B32" s="43">
        <v>7.01</v>
      </c>
      <c r="C32" s="43">
        <v>7.01</v>
      </c>
    </row>
    <row r="33" spans="1:3" x14ac:dyDescent="0.2">
      <c r="A33" s="42">
        <v>22</v>
      </c>
      <c r="B33" s="43">
        <v>7.14</v>
      </c>
      <c r="C33" s="43">
        <v>7.14</v>
      </c>
    </row>
    <row r="34" spans="1:3" x14ac:dyDescent="0.2">
      <c r="A34" s="42">
        <v>23</v>
      </c>
      <c r="B34" s="43">
        <v>7.26</v>
      </c>
      <c r="C34" s="43">
        <v>7.26</v>
      </c>
    </row>
    <row r="35" spans="1:3" x14ac:dyDescent="0.2">
      <c r="A35" s="42">
        <v>24</v>
      </c>
      <c r="B35" s="43">
        <v>7.39</v>
      </c>
      <c r="C35" s="43">
        <v>7.39</v>
      </c>
    </row>
    <row r="36" spans="1:3" x14ac:dyDescent="0.2">
      <c r="A36" s="42">
        <v>25</v>
      </c>
      <c r="B36" s="43">
        <v>7.52</v>
      </c>
      <c r="C36" s="43">
        <v>7.52</v>
      </c>
    </row>
    <row r="37" spans="1:3" x14ac:dyDescent="0.2">
      <c r="A37" s="42">
        <v>26</v>
      </c>
      <c r="B37" s="43">
        <v>7.65</v>
      </c>
      <c r="C37" s="43">
        <v>7.65</v>
      </c>
    </row>
    <row r="38" spans="1:3" x14ac:dyDescent="0.2">
      <c r="A38" s="42">
        <v>27</v>
      </c>
      <c r="B38" s="43">
        <v>7.78</v>
      </c>
      <c r="C38" s="43">
        <v>7.78</v>
      </c>
    </row>
    <row r="39" spans="1:3" x14ac:dyDescent="0.2">
      <c r="A39" s="42">
        <v>28</v>
      </c>
      <c r="B39" s="43">
        <v>7.92</v>
      </c>
      <c r="C39" s="43">
        <v>7.92</v>
      </c>
    </row>
    <row r="40" spans="1:3" x14ac:dyDescent="0.2">
      <c r="A40" s="42">
        <v>29</v>
      </c>
      <c r="B40" s="43">
        <v>8.06</v>
      </c>
      <c r="C40" s="43">
        <v>8.06</v>
      </c>
    </row>
    <row r="41" spans="1:3" x14ac:dyDescent="0.2">
      <c r="A41" s="42">
        <v>30</v>
      </c>
      <c r="B41" s="43">
        <v>8.1999999999999993</v>
      </c>
      <c r="C41" s="43">
        <v>8.1999999999999993</v>
      </c>
    </row>
    <row r="42" spans="1:3" x14ac:dyDescent="0.2">
      <c r="A42" s="42">
        <v>31</v>
      </c>
      <c r="B42" s="43">
        <v>8.34</v>
      </c>
      <c r="C42" s="43">
        <v>8.34</v>
      </c>
    </row>
    <row r="43" spans="1:3" x14ac:dyDescent="0.2">
      <c r="A43" s="42">
        <v>32</v>
      </c>
      <c r="B43" s="43">
        <v>8.49</v>
      </c>
      <c r="C43" s="43">
        <v>8.49</v>
      </c>
    </row>
    <row r="44" spans="1:3" x14ac:dyDescent="0.2">
      <c r="A44" s="42">
        <v>33</v>
      </c>
      <c r="B44" s="43">
        <v>8.64</v>
      </c>
      <c r="C44" s="43">
        <v>8.64</v>
      </c>
    </row>
    <row r="45" spans="1:3" x14ac:dyDescent="0.2">
      <c r="A45" s="42">
        <v>34</v>
      </c>
      <c r="B45" s="43">
        <v>8.7899999999999991</v>
      </c>
      <c r="C45" s="43">
        <v>8.7899999999999991</v>
      </c>
    </row>
    <row r="46" spans="1:3" x14ac:dyDescent="0.2">
      <c r="A46" s="42">
        <v>35</v>
      </c>
      <c r="B46" s="43">
        <v>8.94</v>
      </c>
      <c r="C46" s="43">
        <v>8.94</v>
      </c>
    </row>
    <row r="47" spans="1:3" x14ac:dyDescent="0.2">
      <c r="A47" s="42">
        <v>36</v>
      </c>
      <c r="B47" s="43">
        <v>9.1</v>
      </c>
      <c r="C47" s="43">
        <v>9.1</v>
      </c>
    </row>
    <row r="48" spans="1:3" x14ac:dyDescent="0.2">
      <c r="A48" s="42">
        <v>37</v>
      </c>
      <c r="B48" s="43">
        <v>9.26</v>
      </c>
      <c r="C48" s="43">
        <v>9.26</v>
      </c>
    </row>
    <row r="49" spans="1:3" x14ac:dyDescent="0.2">
      <c r="A49" s="42">
        <v>38</v>
      </c>
      <c r="B49" s="43">
        <v>9.42</v>
      </c>
      <c r="C49" s="43">
        <v>9.42</v>
      </c>
    </row>
    <row r="50" spans="1:3" x14ac:dyDescent="0.2">
      <c r="A50" s="42">
        <v>39</v>
      </c>
      <c r="B50" s="43">
        <v>9.58</v>
      </c>
      <c r="C50" s="43">
        <v>9.58</v>
      </c>
    </row>
    <row r="51" spans="1:3" x14ac:dyDescent="0.2">
      <c r="A51" s="42">
        <v>40</v>
      </c>
      <c r="B51" s="43">
        <v>9.75</v>
      </c>
      <c r="C51" s="43">
        <v>9.75</v>
      </c>
    </row>
    <row r="52" spans="1:3" x14ac:dyDescent="0.2">
      <c r="A52" s="42">
        <v>41</v>
      </c>
      <c r="B52" s="43">
        <v>9.92</v>
      </c>
      <c r="C52" s="43">
        <v>9.92</v>
      </c>
    </row>
    <row r="53" spans="1:3" x14ac:dyDescent="0.2">
      <c r="A53" s="42">
        <v>42</v>
      </c>
      <c r="B53" s="43">
        <v>10.1</v>
      </c>
      <c r="C53" s="43">
        <v>10.1</v>
      </c>
    </row>
    <row r="54" spans="1:3" x14ac:dyDescent="0.2">
      <c r="A54" s="42">
        <v>43</v>
      </c>
      <c r="B54" s="43">
        <v>10.28</v>
      </c>
      <c r="C54" s="43">
        <v>10.28</v>
      </c>
    </row>
    <row r="55" spans="1:3" x14ac:dyDescent="0.2">
      <c r="A55" s="42">
        <v>44</v>
      </c>
      <c r="B55" s="43">
        <v>10.46</v>
      </c>
      <c r="C55" s="43">
        <v>10.46</v>
      </c>
    </row>
    <row r="56" spans="1:3" x14ac:dyDescent="0.2">
      <c r="A56" s="42">
        <v>45</v>
      </c>
      <c r="B56" s="43">
        <v>10.65</v>
      </c>
      <c r="C56" s="43">
        <v>10.65</v>
      </c>
    </row>
    <row r="57" spans="1:3" x14ac:dyDescent="0.2">
      <c r="A57" s="42">
        <v>46</v>
      </c>
      <c r="B57" s="43">
        <v>10.84</v>
      </c>
      <c r="C57" s="43">
        <v>10.84</v>
      </c>
    </row>
    <row r="58" spans="1:3" x14ac:dyDescent="0.2">
      <c r="A58" s="42">
        <v>47</v>
      </c>
      <c r="B58" s="43">
        <v>11.03</v>
      </c>
      <c r="C58" s="43">
        <v>11.03</v>
      </c>
    </row>
    <row r="59" spans="1:3" x14ac:dyDescent="0.2">
      <c r="A59" s="42">
        <v>48</v>
      </c>
      <c r="B59" s="43">
        <v>11.23</v>
      </c>
      <c r="C59" s="43">
        <v>11.23</v>
      </c>
    </row>
    <row r="60" spans="1:3" x14ac:dyDescent="0.2">
      <c r="A60" s="42">
        <v>49</v>
      </c>
      <c r="B60" s="43">
        <v>11.43</v>
      </c>
      <c r="C60" s="43">
        <v>11.43</v>
      </c>
    </row>
    <row r="61" spans="1:3" x14ac:dyDescent="0.2">
      <c r="A61" s="42">
        <v>50</v>
      </c>
      <c r="B61" s="43">
        <v>11.64</v>
      </c>
      <c r="C61" s="43">
        <v>11.64</v>
      </c>
    </row>
    <row r="62" spans="1:3" x14ac:dyDescent="0.2">
      <c r="A62" s="42">
        <v>51</v>
      </c>
      <c r="B62" s="43">
        <v>11.85</v>
      </c>
      <c r="C62" s="43">
        <v>11.85</v>
      </c>
    </row>
    <row r="63" spans="1:3" x14ac:dyDescent="0.2">
      <c r="A63" s="42">
        <v>52</v>
      </c>
      <c r="B63" s="43">
        <v>12.07</v>
      </c>
      <c r="C63" s="43">
        <v>12.07</v>
      </c>
    </row>
    <row r="64" spans="1:3" x14ac:dyDescent="0.2">
      <c r="A64" s="42">
        <v>53</v>
      </c>
      <c r="B64" s="43">
        <v>12.3</v>
      </c>
      <c r="C64" s="43">
        <v>12.3</v>
      </c>
    </row>
    <row r="65" spans="1:3" x14ac:dyDescent="0.2">
      <c r="A65" s="42">
        <v>54</v>
      </c>
      <c r="B65" s="43">
        <v>12.53</v>
      </c>
      <c r="C65" s="43">
        <v>12.53</v>
      </c>
    </row>
    <row r="66" spans="1:3" x14ac:dyDescent="0.2">
      <c r="A66" s="42">
        <v>55</v>
      </c>
      <c r="B66" s="43">
        <v>12.77</v>
      </c>
      <c r="C66" s="43">
        <v>12.77</v>
      </c>
    </row>
    <row r="67" spans="1:3" x14ac:dyDescent="0.2">
      <c r="A67" s="42">
        <v>56</v>
      </c>
      <c r="B67" s="43">
        <v>13.01</v>
      </c>
      <c r="C67" s="43">
        <v>13.01</v>
      </c>
    </row>
    <row r="68" spans="1:3" x14ac:dyDescent="0.2">
      <c r="A68" s="42">
        <v>57</v>
      </c>
      <c r="B68" s="43">
        <v>13.26</v>
      </c>
      <c r="C68" s="43">
        <v>13.26</v>
      </c>
    </row>
    <row r="69" spans="1:3" x14ac:dyDescent="0.2">
      <c r="A69" s="42">
        <v>58</v>
      </c>
      <c r="B69" s="43">
        <v>13.53</v>
      </c>
      <c r="C69" s="43">
        <v>13.53</v>
      </c>
    </row>
    <row r="70" spans="1:3" x14ac:dyDescent="0.2">
      <c r="A70" s="42">
        <v>59</v>
      </c>
      <c r="B70" s="43">
        <v>13.8</v>
      </c>
      <c r="C70" s="43">
        <v>13.8</v>
      </c>
    </row>
    <row r="71" spans="1:3" x14ac:dyDescent="0.2">
      <c r="A71" s="42">
        <v>60</v>
      </c>
      <c r="B71" s="43">
        <v>14.08</v>
      </c>
      <c r="C71" s="43">
        <v>14.08</v>
      </c>
    </row>
    <row r="72" spans="1:3" x14ac:dyDescent="0.2">
      <c r="A72" s="42">
        <v>61</v>
      </c>
      <c r="B72" s="43">
        <v>14.37</v>
      </c>
      <c r="C72" s="43">
        <v>14.37</v>
      </c>
    </row>
    <row r="73" spans="1:3" x14ac:dyDescent="0.2">
      <c r="A73" s="42">
        <v>62</v>
      </c>
      <c r="B73" s="43">
        <v>14.67</v>
      </c>
      <c r="C73" s="43">
        <v>14.67</v>
      </c>
    </row>
    <row r="74" spans="1:3" x14ac:dyDescent="0.2">
      <c r="A74" s="42">
        <v>63</v>
      </c>
      <c r="B74" s="43">
        <v>14.98</v>
      </c>
      <c r="C74" s="43">
        <v>14.98</v>
      </c>
    </row>
    <row r="75" spans="1:3" x14ac:dyDescent="0.2">
      <c r="A75" s="42">
        <v>64</v>
      </c>
      <c r="B75" s="43">
        <v>15.31</v>
      </c>
      <c r="C75" s="43">
        <v>15.31</v>
      </c>
    </row>
    <row r="76" spans="1:3" x14ac:dyDescent="0.2">
      <c r="A76" s="42">
        <v>65</v>
      </c>
      <c r="B76" s="43">
        <v>15.65</v>
      </c>
      <c r="C76" s="43">
        <v>15.65</v>
      </c>
    </row>
    <row r="77" spans="1:3" x14ac:dyDescent="0.2">
      <c r="A77" s="42">
        <v>66</v>
      </c>
      <c r="B77" s="43">
        <v>16.010000000000002</v>
      </c>
      <c r="C77" s="43">
        <v>16.010000000000002</v>
      </c>
    </row>
    <row r="78" spans="1:3" x14ac:dyDescent="0.2">
      <c r="A78" s="42">
        <v>67</v>
      </c>
      <c r="B78" s="43">
        <v>16.38</v>
      </c>
      <c r="C78" s="43">
        <v>16.38</v>
      </c>
    </row>
    <row r="79" spans="1:3" x14ac:dyDescent="0.2">
      <c r="A79" s="42">
        <v>68</v>
      </c>
      <c r="B79" s="43">
        <v>16.27</v>
      </c>
      <c r="C79" s="43">
        <v>16.27</v>
      </c>
    </row>
    <row r="80" spans="1:3" x14ac:dyDescent="0.2">
      <c r="A80" s="42">
        <v>69</v>
      </c>
      <c r="B80" s="43">
        <v>15.65</v>
      </c>
      <c r="C80" s="43">
        <v>15.65</v>
      </c>
    </row>
    <row r="81" spans="1:3" x14ac:dyDescent="0.2">
      <c r="A81" s="42">
        <v>70</v>
      </c>
      <c r="B81" s="43">
        <v>15.03</v>
      </c>
      <c r="C81" s="43">
        <v>15.03</v>
      </c>
    </row>
    <row r="82" spans="1:3" x14ac:dyDescent="0.2">
      <c r="A82" s="42">
        <v>71</v>
      </c>
      <c r="B82" s="43">
        <v>14.41</v>
      </c>
      <c r="C82" s="43">
        <v>14.41</v>
      </c>
    </row>
    <row r="83" spans="1:3" x14ac:dyDescent="0.2">
      <c r="A83" s="42">
        <v>72</v>
      </c>
      <c r="B83" s="43">
        <v>13.79</v>
      </c>
      <c r="C83" s="43">
        <v>13.79</v>
      </c>
    </row>
    <row r="84" spans="1:3" x14ac:dyDescent="0.2">
      <c r="A84" s="42">
        <v>73</v>
      </c>
      <c r="B84" s="43">
        <v>13.16</v>
      </c>
      <c r="C84" s="43">
        <v>13.16</v>
      </c>
    </row>
    <row r="85" spans="1:3" x14ac:dyDescent="0.2">
      <c r="A85" s="42">
        <v>74</v>
      </c>
      <c r="B85" s="43">
        <v>12.54</v>
      </c>
      <c r="C85" s="43">
        <v>12.54</v>
      </c>
    </row>
    <row r="86" spans="1:3" x14ac:dyDescent="0.2">
      <c r="A86" s="42">
        <v>75</v>
      </c>
      <c r="B86" s="43">
        <v>11.92</v>
      </c>
      <c r="C86" s="43">
        <v>11.92</v>
      </c>
    </row>
    <row r="87" spans="1:3" x14ac:dyDescent="0.2">
      <c r="A87" s="42">
        <v>76</v>
      </c>
      <c r="B87" s="43">
        <v>11.31</v>
      </c>
      <c r="C87" s="43">
        <v>11.31</v>
      </c>
    </row>
    <row r="88" spans="1:3" x14ac:dyDescent="0.2">
      <c r="A88" s="42">
        <v>77</v>
      </c>
      <c r="B88" s="43">
        <v>10.71</v>
      </c>
      <c r="C88" s="43">
        <v>10.71</v>
      </c>
    </row>
    <row r="89" spans="1:3" x14ac:dyDescent="0.2">
      <c r="A89" s="42">
        <v>78</v>
      </c>
      <c r="B89" s="43">
        <v>10.11</v>
      </c>
      <c r="C89" s="43">
        <v>10.11</v>
      </c>
    </row>
    <row r="90" spans="1:3" x14ac:dyDescent="0.2">
      <c r="A90" s="42">
        <v>79</v>
      </c>
      <c r="B90" s="43">
        <v>9.52</v>
      </c>
      <c r="C90" s="43">
        <v>9.52</v>
      </c>
    </row>
    <row r="91" spans="1:3" x14ac:dyDescent="0.2">
      <c r="A91" s="42">
        <v>80</v>
      </c>
      <c r="B91" s="43">
        <v>8.93</v>
      </c>
      <c r="C91" s="43">
        <v>8.93</v>
      </c>
    </row>
    <row r="92" spans="1:3" x14ac:dyDescent="0.2">
      <c r="A92" s="42">
        <v>81</v>
      </c>
      <c r="B92" s="43">
        <v>8.34</v>
      </c>
      <c r="C92" s="43">
        <v>8.34</v>
      </c>
    </row>
    <row r="93" spans="1:3" x14ac:dyDescent="0.2">
      <c r="A93" s="42">
        <v>82</v>
      </c>
      <c r="B93" s="43">
        <v>7.76</v>
      </c>
      <c r="C93" s="43">
        <v>7.76</v>
      </c>
    </row>
    <row r="94" spans="1:3" x14ac:dyDescent="0.2">
      <c r="A94" s="42">
        <v>83</v>
      </c>
      <c r="B94" s="43">
        <v>7.2</v>
      </c>
      <c r="C94" s="43">
        <v>7.2</v>
      </c>
    </row>
    <row r="95" spans="1:3" x14ac:dyDescent="0.2">
      <c r="A95" s="42">
        <v>84</v>
      </c>
      <c r="B95" s="43">
        <v>6.65</v>
      </c>
      <c r="C95" s="43">
        <v>6.65</v>
      </c>
    </row>
    <row r="96" spans="1:3" x14ac:dyDescent="0.2">
      <c r="A96" s="42">
        <v>85</v>
      </c>
      <c r="B96" s="43">
        <v>6.12</v>
      </c>
      <c r="C96" s="43">
        <v>6.12</v>
      </c>
    </row>
    <row r="97" spans="1:3" x14ac:dyDescent="0.2">
      <c r="A97" s="42">
        <v>86</v>
      </c>
      <c r="B97" s="43">
        <v>5.62</v>
      </c>
      <c r="C97" s="43">
        <v>5.62</v>
      </c>
    </row>
    <row r="98" spans="1:3" x14ac:dyDescent="0.2">
      <c r="A98" s="42">
        <v>87</v>
      </c>
      <c r="B98" s="43">
        <v>5.14</v>
      </c>
      <c r="C98" s="43">
        <v>5.14</v>
      </c>
    </row>
    <row r="99" spans="1:3" x14ac:dyDescent="0.2">
      <c r="A99" s="42">
        <v>88</v>
      </c>
      <c r="B99" s="43">
        <v>4.7</v>
      </c>
      <c r="C99" s="43">
        <v>4.7</v>
      </c>
    </row>
    <row r="100" spans="1:3" x14ac:dyDescent="0.2">
      <c r="A100" s="42">
        <v>89</v>
      </c>
      <c r="B100" s="43">
        <v>4.28</v>
      </c>
      <c r="C100" s="43">
        <v>4.28</v>
      </c>
    </row>
    <row r="101" spans="1:3" x14ac:dyDescent="0.2">
      <c r="A101" s="42">
        <v>90</v>
      </c>
      <c r="B101" s="43">
        <v>3.9</v>
      </c>
      <c r="C101" s="43">
        <v>3.9</v>
      </c>
    </row>
    <row r="102" spans="1:3" x14ac:dyDescent="0.2">
      <c r="A102" s="42">
        <v>91</v>
      </c>
      <c r="B102" s="43">
        <v>3.54</v>
      </c>
      <c r="C102" s="43">
        <v>3.54</v>
      </c>
    </row>
    <row r="103" spans="1:3" x14ac:dyDescent="0.2">
      <c r="A103" s="42">
        <v>92</v>
      </c>
      <c r="B103" s="43">
        <v>3.2</v>
      </c>
      <c r="C103" s="43">
        <v>3.2</v>
      </c>
    </row>
    <row r="104" spans="1:3" x14ac:dyDescent="0.2">
      <c r="A104" s="42">
        <v>93</v>
      </c>
      <c r="B104" s="43">
        <v>2.9</v>
      </c>
      <c r="C104" s="43">
        <v>2.9</v>
      </c>
    </row>
    <row r="105" spans="1:3" x14ac:dyDescent="0.2">
      <c r="A105" s="42">
        <v>94</v>
      </c>
      <c r="B105" s="43">
        <v>2.62</v>
      </c>
      <c r="C105" s="43">
        <v>2.62</v>
      </c>
    </row>
    <row r="106" spans="1:3" x14ac:dyDescent="0.2">
      <c r="A106" s="42">
        <v>95</v>
      </c>
      <c r="B106" s="43">
        <v>2.37</v>
      </c>
      <c r="C106" s="43">
        <v>2.37</v>
      </c>
    </row>
  </sheetData>
  <sheetProtection algorithmName="SHA-512" hashValue="Ju2S4iQ7Cbi4U97r4W7q0gQbLR8U4cfMDNZwSOEAjzFnnR9dE+fGxV+Vn9/HBpRKJbn+ifa6QEWe6Ob/9M4/gg==" saltValue="M1vkrW7/KM9hto46OHAXHA==" spinCount="100000" sheet="1" objects="1" scenarios="1"/>
  <conditionalFormatting sqref="A6:A21">
    <cfRule type="expression" dxfId="669" priority="11" stopIfTrue="1">
      <formula>MOD(ROW(),2)=0</formula>
    </cfRule>
    <cfRule type="expression" dxfId="668" priority="12" stopIfTrue="1">
      <formula>MOD(ROW(),2)&lt;&gt;0</formula>
    </cfRule>
  </conditionalFormatting>
  <conditionalFormatting sqref="B6:C18 B20:C21 C19">
    <cfRule type="expression" dxfId="667" priority="13" stopIfTrue="1">
      <formula>MOD(ROW(),2)=0</formula>
    </cfRule>
    <cfRule type="expression" dxfId="666" priority="14" stopIfTrue="1">
      <formula>MOD(ROW(),2)&lt;&gt;0</formula>
    </cfRule>
  </conditionalFormatting>
  <conditionalFormatting sqref="A26:A106">
    <cfRule type="expression" dxfId="665" priority="15" stopIfTrue="1">
      <formula>MOD(ROW(),2)=0</formula>
    </cfRule>
    <cfRule type="expression" dxfId="664" priority="16" stopIfTrue="1">
      <formula>MOD(ROW(),2)&lt;&gt;0</formula>
    </cfRule>
  </conditionalFormatting>
  <conditionalFormatting sqref="B26:C106">
    <cfRule type="expression" dxfId="663" priority="17" stopIfTrue="1">
      <formula>MOD(ROW(),2)=0</formula>
    </cfRule>
    <cfRule type="expression" dxfId="662" priority="18" stopIfTrue="1">
      <formula>MOD(ROW(),2)&lt;&gt;0</formula>
    </cfRule>
  </conditionalFormatting>
  <conditionalFormatting sqref="B19">
    <cfRule type="expression" dxfId="661" priority="1" stopIfTrue="1">
      <formula>MOD(ROW(),2)=0</formula>
    </cfRule>
    <cfRule type="expression" dxfId="660" priority="2" stopIfTrue="1">
      <formula>MOD(ROW(),2)&lt;&gt;0</formula>
    </cfRule>
  </conditionalFormatting>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CADD5-8093-4EA9-A18A-55862F6B9F65}">
  <sheetPr codeName="Sheet49"/>
  <dimension ref="A1:C38"/>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Pension Credit - x-319</v>
      </c>
    </row>
    <row r="6" spans="1:3" x14ac:dyDescent="0.2">
      <c r="A6" s="40" t="s">
        <v>470</v>
      </c>
      <c r="B6" s="47" t="s">
        <v>471</v>
      </c>
      <c r="C6" s="47"/>
    </row>
    <row r="7" spans="1:3" x14ac:dyDescent="0.2">
      <c r="A7" s="40" t="s">
        <v>472</v>
      </c>
      <c r="B7" s="47" t="s">
        <v>31</v>
      </c>
      <c r="C7" s="47"/>
    </row>
    <row r="8" spans="1:3" x14ac:dyDescent="0.2">
      <c r="A8" s="40" t="s">
        <v>144</v>
      </c>
      <c r="B8" s="47">
        <v>1988</v>
      </c>
      <c r="C8" s="47"/>
    </row>
    <row r="9" spans="1:3" x14ac:dyDescent="0.2">
      <c r="A9" s="40" t="s">
        <v>145</v>
      </c>
      <c r="B9" s="47" t="s">
        <v>265</v>
      </c>
      <c r="C9" s="47"/>
    </row>
    <row r="10" spans="1:3" x14ac:dyDescent="0.2">
      <c r="A10" s="40" t="s">
        <v>6</v>
      </c>
      <c r="B10" s="47" t="s">
        <v>283</v>
      </c>
      <c r="C10" s="47"/>
    </row>
    <row r="11" spans="1:3" x14ac:dyDescent="0.2">
      <c r="A11" s="40" t="s">
        <v>146</v>
      </c>
      <c r="B11" s="47" t="s">
        <v>230</v>
      </c>
      <c r="C11" s="47"/>
    </row>
    <row r="12" spans="1:3" x14ac:dyDescent="0.2">
      <c r="A12" s="40" t="s">
        <v>147</v>
      </c>
      <c r="B12" s="47" t="s">
        <v>160</v>
      </c>
      <c r="C12" s="47"/>
    </row>
    <row r="13" spans="1:3" x14ac:dyDescent="0.2">
      <c r="A13" s="40" t="s">
        <v>473</v>
      </c>
      <c r="B13" s="47">
        <v>2</v>
      </c>
      <c r="C13" s="47"/>
    </row>
    <row r="14" spans="1:3" x14ac:dyDescent="0.2">
      <c r="A14" s="40" t="s">
        <v>149</v>
      </c>
      <c r="B14" s="47">
        <v>319</v>
      </c>
      <c r="C14" s="47"/>
    </row>
    <row r="15" spans="1:3" x14ac:dyDescent="0.2">
      <c r="A15" s="40" t="s">
        <v>474</v>
      </c>
      <c r="B15" s="47">
        <v>319</v>
      </c>
      <c r="C15" s="47"/>
    </row>
    <row r="16" spans="1:3" x14ac:dyDescent="0.2">
      <c r="A16" s="40" t="s">
        <v>151</v>
      </c>
      <c r="B16" s="47" t="s">
        <v>285</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x14ac:dyDescent="0.2">
      <c r="A26" s="62" t="s">
        <v>477</v>
      </c>
      <c r="B26" s="62" t="s">
        <v>500</v>
      </c>
      <c r="C26" s="62" t="s">
        <v>501</v>
      </c>
    </row>
    <row r="27" spans="1:3" x14ac:dyDescent="0.2">
      <c r="A27" s="42">
        <v>43</v>
      </c>
      <c r="B27" s="43">
        <v>18.690000000000001</v>
      </c>
      <c r="C27" s="43">
        <v>18.690000000000001</v>
      </c>
    </row>
    <row r="28" spans="1:3" x14ac:dyDescent="0.2">
      <c r="A28" s="42">
        <v>44</v>
      </c>
      <c r="B28" s="43">
        <v>19.05</v>
      </c>
      <c r="C28" s="43">
        <v>19.05</v>
      </c>
    </row>
    <row r="29" spans="1:3" x14ac:dyDescent="0.2">
      <c r="A29" s="42">
        <v>45</v>
      </c>
      <c r="B29" s="43">
        <v>19.41</v>
      </c>
      <c r="C29" s="43">
        <v>19.41</v>
      </c>
    </row>
    <row r="30" spans="1:3" x14ac:dyDescent="0.2">
      <c r="A30" s="42">
        <v>46</v>
      </c>
      <c r="B30" s="43">
        <v>19.79</v>
      </c>
      <c r="C30" s="43">
        <v>19.79</v>
      </c>
    </row>
    <row r="31" spans="1:3" x14ac:dyDescent="0.2">
      <c r="A31" s="42">
        <v>47</v>
      </c>
      <c r="B31" s="43">
        <v>20.170000000000002</v>
      </c>
      <c r="C31" s="43">
        <v>20.170000000000002</v>
      </c>
    </row>
    <row r="32" spans="1:3" x14ac:dyDescent="0.2">
      <c r="A32" s="42">
        <v>48</v>
      </c>
      <c r="B32" s="43">
        <v>20.56</v>
      </c>
      <c r="C32" s="43">
        <v>20.56</v>
      </c>
    </row>
    <row r="33" spans="1:3" x14ac:dyDescent="0.2">
      <c r="A33" s="42">
        <v>49</v>
      </c>
      <c r="B33" s="43">
        <v>20.97</v>
      </c>
      <c r="C33" s="43">
        <v>20.97</v>
      </c>
    </row>
    <row r="34" spans="1:3" x14ac:dyDescent="0.2">
      <c r="A34" s="42">
        <v>50</v>
      </c>
      <c r="B34" s="43">
        <v>21.38</v>
      </c>
      <c r="C34" s="43">
        <v>21.38</v>
      </c>
    </row>
    <row r="35" spans="1:3" x14ac:dyDescent="0.2">
      <c r="A35" s="42">
        <v>51</v>
      </c>
      <c r="B35" s="43">
        <v>21.8</v>
      </c>
      <c r="C35" s="43">
        <v>21.8</v>
      </c>
    </row>
    <row r="36" spans="1:3" x14ac:dyDescent="0.2">
      <c r="A36" s="42">
        <v>52</v>
      </c>
      <c r="B36" s="43">
        <v>22.24</v>
      </c>
      <c r="C36" s="43">
        <v>22.24</v>
      </c>
    </row>
    <row r="37" spans="1:3" x14ac:dyDescent="0.2">
      <c r="A37" s="42">
        <v>53</v>
      </c>
      <c r="B37" s="43">
        <v>22.68</v>
      </c>
      <c r="C37" s="43">
        <v>22.68</v>
      </c>
    </row>
    <row r="38" spans="1:3" x14ac:dyDescent="0.2">
      <c r="A38" s="42">
        <v>54</v>
      </c>
      <c r="B38" s="43">
        <v>23.15</v>
      </c>
      <c r="C38" s="43">
        <v>23.15</v>
      </c>
    </row>
  </sheetData>
  <sheetProtection algorithmName="SHA-512" hashValue="WrpSlRcOLtoDCOhmCe1IQFbSGqshVZ0E5EVYGdIli4UasyqKPaEw9jmoSGGlOGi1vUKv8z9zxOTz9p5bHOXxWw==" saltValue="NyrvAYb2K/QvaRkCVe2jYQ==" spinCount="100000" sheet="1" objects="1" scenarios="1"/>
  <conditionalFormatting sqref="A6:A21">
    <cfRule type="expression" dxfId="657" priority="11" stopIfTrue="1">
      <formula>MOD(ROW(),2)=0</formula>
    </cfRule>
    <cfRule type="expression" dxfId="656" priority="12" stopIfTrue="1">
      <formula>MOD(ROW(),2)&lt;&gt;0</formula>
    </cfRule>
  </conditionalFormatting>
  <conditionalFormatting sqref="B6:C18 B20:C21 C19">
    <cfRule type="expression" dxfId="655" priority="13" stopIfTrue="1">
      <formula>MOD(ROW(),2)=0</formula>
    </cfRule>
    <cfRule type="expression" dxfId="654" priority="14" stopIfTrue="1">
      <formula>MOD(ROW(),2)&lt;&gt;0</formula>
    </cfRule>
  </conditionalFormatting>
  <conditionalFormatting sqref="A26:A38">
    <cfRule type="expression" dxfId="653" priority="15" stopIfTrue="1">
      <formula>MOD(ROW(),2)=0</formula>
    </cfRule>
    <cfRule type="expression" dxfId="652" priority="16" stopIfTrue="1">
      <formula>MOD(ROW(),2)&lt;&gt;0</formula>
    </cfRule>
  </conditionalFormatting>
  <conditionalFormatting sqref="B26:C38">
    <cfRule type="expression" dxfId="651" priority="17" stopIfTrue="1">
      <formula>MOD(ROW(),2)=0</formula>
    </cfRule>
    <cfRule type="expression" dxfId="650" priority="18" stopIfTrue="1">
      <formula>MOD(ROW(),2)&lt;&gt;0</formula>
    </cfRule>
  </conditionalFormatting>
  <conditionalFormatting sqref="B19">
    <cfRule type="expression" dxfId="649" priority="1" stopIfTrue="1">
      <formula>MOD(ROW(),2)=0</formula>
    </cfRule>
    <cfRule type="expression" dxfId="648" priority="2" stopIfTrue="1">
      <formula>MOD(ROW(),2)&lt;&gt;0</formula>
    </cfRule>
  </conditionalFormatting>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9F622-8DAC-4D7A-8EEF-4C2CBC20BE1C}">
  <sheetPr codeName="Sheet50"/>
  <dimension ref="A1:X38"/>
  <sheetViews>
    <sheetView showGridLines="0" workbookViewId="0">
      <selection activeCell="A6" sqref="A6"/>
    </sheetView>
  </sheetViews>
  <sheetFormatPr defaultRowHeight="12.75" x14ac:dyDescent="0.2"/>
  <cols>
    <col min="1" max="1" width="31.85546875" customWidth="1"/>
    <col min="2" max="24" width="22.85546875" customWidth="1"/>
  </cols>
  <sheetData>
    <row r="1" spans="1:24" s="1" customFormat="1" ht="20.25" x14ac:dyDescent="0.3">
      <c r="A1" s="2" t="s">
        <v>0</v>
      </c>
    </row>
    <row r="2" spans="1:24" s="1" customFormat="1" ht="15.75" x14ac:dyDescent="0.25">
      <c r="A2" s="30" t="s">
        <v>1</v>
      </c>
      <c r="B2" s="3" t="str">
        <f>wb_title</f>
        <v>Police_NI - Consolidated Factor Spreadsheet</v>
      </c>
    </row>
    <row r="3" spans="1:24" s="1" customFormat="1" ht="15.75" x14ac:dyDescent="0.25">
      <c r="A3" s="30" t="s">
        <v>2</v>
      </c>
      <c r="B3" s="3" t="str">
        <f>TABLE_FACTOR_TYPE_1 &amp; " - x-" &amp; TABLE_SERIES_NUMBER_1</f>
        <v>Pension Debit - x-320</v>
      </c>
    </row>
    <row r="6" spans="1:24" x14ac:dyDescent="0.2">
      <c r="A6" s="40" t="s">
        <v>470</v>
      </c>
      <c r="B6" s="47" t="s">
        <v>471</v>
      </c>
      <c r="C6" s="47"/>
      <c r="D6" s="47"/>
      <c r="E6" s="47"/>
      <c r="F6" s="47"/>
      <c r="G6" s="47"/>
      <c r="H6" s="47"/>
      <c r="I6" s="47"/>
      <c r="J6" s="47"/>
      <c r="K6" s="47"/>
      <c r="L6" s="47"/>
      <c r="M6" s="47"/>
      <c r="N6" s="50"/>
      <c r="O6" s="50"/>
      <c r="P6" s="50"/>
      <c r="Q6" s="50"/>
      <c r="R6" s="50"/>
      <c r="S6" s="50"/>
      <c r="T6" s="50"/>
      <c r="U6" s="50"/>
      <c r="V6" s="50"/>
      <c r="W6" s="50"/>
      <c r="X6" s="50"/>
    </row>
    <row r="7" spans="1:24" x14ac:dyDescent="0.2">
      <c r="A7" s="40" t="s">
        <v>472</v>
      </c>
      <c r="B7" s="47" t="s">
        <v>31</v>
      </c>
      <c r="C7" s="47"/>
      <c r="D7" s="47"/>
      <c r="E7" s="47"/>
      <c r="F7" s="47"/>
      <c r="G7" s="47"/>
      <c r="H7" s="47"/>
      <c r="I7" s="47"/>
      <c r="J7" s="47"/>
      <c r="K7" s="47"/>
      <c r="L7" s="47"/>
      <c r="M7" s="47"/>
      <c r="N7" s="50"/>
      <c r="O7" s="50"/>
      <c r="P7" s="50"/>
      <c r="Q7" s="50"/>
      <c r="R7" s="50"/>
      <c r="S7" s="50"/>
      <c r="T7" s="50"/>
      <c r="U7" s="50"/>
      <c r="V7" s="50"/>
      <c r="W7" s="50"/>
      <c r="X7" s="50"/>
    </row>
    <row r="8" spans="1:24" x14ac:dyDescent="0.2">
      <c r="A8" s="40" t="s">
        <v>144</v>
      </c>
      <c r="B8" s="47">
        <v>1988</v>
      </c>
      <c r="C8" s="47"/>
      <c r="D8" s="47"/>
      <c r="E8" s="47"/>
      <c r="F8" s="47"/>
      <c r="G8" s="47"/>
      <c r="H8" s="47"/>
      <c r="I8" s="47"/>
      <c r="J8" s="47"/>
      <c r="K8" s="47"/>
      <c r="L8" s="47"/>
      <c r="M8" s="47"/>
      <c r="N8" s="50"/>
      <c r="O8" s="50"/>
      <c r="P8" s="50"/>
      <c r="Q8" s="50"/>
      <c r="R8" s="50"/>
      <c r="S8" s="50"/>
      <c r="T8" s="50"/>
      <c r="U8" s="50"/>
      <c r="V8" s="50"/>
      <c r="W8" s="50"/>
      <c r="X8" s="50"/>
    </row>
    <row r="9" spans="1:24" x14ac:dyDescent="0.2">
      <c r="A9" s="40" t="s">
        <v>145</v>
      </c>
      <c r="B9" s="47" t="s">
        <v>286</v>
      </c>
      <c r="C9" s="47"/>
      <c r="D9" s="47"/>
      <c r="E9" s="47"/>
      <c r="F9" s="47"/>
      <c r="G9" s="47"/>
      <c r="H9" s="47"/>
      <c r="I9" s="47"/>
      <c r="J9" s="47"/>
      <c r="K9" s="47"/>
      <c r="L9" s="47"/>
      <c r="M9" s="47"/>
      <c r="N9" s="50"/>
      <c r="O9" s="50"/>
      <c r="P9" s="50"/>
      <c r="Q9" s="50"/>
      <c r="R9" s="50"/>
      <c r="S9" s="50"/>
      <c r="T9" s="50"/>
      <c r="U9" s="50"/>
      <c r="V9" s="50"/>
      <c r="W9" s="50"/>
      <c r="X9" s="50"/>
    </row>
    <row r="10" spans="1:24" x14ac:dyDescent="0.2">
      <c r="A10" s="40" t="s">
        <v>6</v>
      </c>
      <c r="B10" s="47" t="s">
        <v>287</v>
      </c>
      <c r="C10" s="47"/>
      <c r="D10" s="47"/>
      <c r="E10" s="47"/>
      <c r="F10" s="47"/>
      <c r="G10" s="47"/>
      <c r="H10" s="47"/>
      <c r="I10" s="47"/>
      <c r="J10" s="47"/>
      <c r="K10" s="47"/>
      <c r="L10" s="47"/>
      <c r="M10" s="47"/>
      <c r="N10" s="50"/>
      <c r="O10" s="50"/>
      <c r="P10" s="50"/>
      <c r="Q10" s="50"/>
      <c r="R10" s="50"/>
      <c r="S10" s="50"/>
      <c r="T10" s="50"/>
      <c r="U10" s="50"/>
      <c r="V10" s="50"/>
      <c r="W10" s="50"/>
      <c r="X10" s="50"/>
    </row>
    <row r="11" spans="1:24" x14ac:dyDescent="0.2">
      <c r="A11" s="40" t="s">
        <v>146</v>
      </c>
      <c r="B11" s="47" t="s">
        <v>165</v>
      </c>
      <c r="C11" s="47"/>
      <c r="D11" s="47"/>
      <c r="E11" s="47"/>
      <c r="F11" s="47"/>
      <c r="G11" s="47"/>
      <c r="H11" s="47"/>
      <c r="I11" s="47"/>
      <c r="J11" s="47"/>
      <c r="K11" s="47"/>
      <c r="L11" s="47"/>
      <c r="M11" s="47"/>
      <c r="N11" s="50"/>
      <c r="O11" s="50"/>
      <c r="P11" s="50"/>
      <c r="Q11" s="50"/>
      <c r="R11" s="50"/>
      <c r="S11" s="50"/>
      <c r="T11" s="50"/>
      <c r="U11" s="50"/>
      <c r="V11" s="50"/>
      <c r="W11" s="50"/>
      <c r="X11" s="50"/>
    </row>
    <row r="12" spans="1:24" x14ac:dyDescent="0.2">
      <c r="A12" s="40" t="s">
        <v>147</v>
      </c>
      <c r="B12" s="47" t="s">
        <v>288</v>
      </c>
      <c r="C12" s="47"/>
      <c r="D12" s="47"/>
      <c r="E12" s="47"/>
      <c r="F12" s="47"/>
      <c r="G12" s="47"/>
      <c r="H12" s="47"/>
      <c r="I12" s="47"/>
      <c r="J12" s="47"/>
      <c r="K12" s="47"/>
      <c r="L12" s="47"/>
      <c r="M12" s="47"/>
      <c r="N12" s="50"/>
      <c r="O12" s="50"/>
      <c r="P12" s="50"/>
      <c r="Q12" s="50"/>
      <c r="R12" s="50"/>
      <c r="S12" s="50"/>
      <c r="T12" s="50"/>
      <c r="U12" s="50"/>
      <c r="V12" s="50"/>
      <c r="W12" s="50"/>
      <c r="X12" s="50"/>
    </row>
    <row r="13" spans="1:24" x14ac:dyDescent="0.2">
      <c r="A13" s="40" t="s">
        <v>473</v>
      </c>
      <c r="B13" s="47">
        <v>2</v>
      </c>
      <c r="C13" s="47"/>
      <c r="D13" s="47"/>
      <c r="E13" s="47"/>
      <c r="F13" s="47"/>
      <c r="G13" s="47"/>
      <c r="H13" s="47"/>
      <c r="I13" s="47"/>
      <c r="J13" s="47"/>
      <c r="K13" s="47"/>
      <c r="L13" s="47"/>
      <c r="M13" s="47"/>
      <c r="N13" s="50"/>
      <c r="O13" s="50"/>
      <c r="P13" s="50"/>
      <c r="Q13" s="50"/>
      <c r="R13" s="50"/>
      <c r="S13" s="50"/>
      <c r="T13" s="50"/>
      <c r="U13" s="50"/>
      <c r="V13" s="50"/>
      <c r="W13" s="50"/>
      <c r="X13" s="50"/>
    </row>
    <row r="14" spans="1:24" x14ac:dyDescent="0.2">
      <c r="A14" s="40" t="s">
        <v>149</v>
      </c>
      <c r="B14" s="47">
        <v>320</v>
      </c>
      <c r="C14" s="47"/>
      <c r="D14" s="47"/>
      <c r="E14" s="47"/>
      <c r="F14" s="47"/>
      <c r="G14" s="47"/>
      <c r="H14" s="47"/>
      <c r="I14" s="47"/>
      <c r="J14" s="47"/>
      <c r="K14" s="47"/>
      <c r="L14" s="47"/>
      <c r="M14" s="47"/>
      <c r="N14" s="50"/>
      <c r="O14" s="50"/>
      <c r="P14" s="50"/>
      <c r="Q14" s="50"/>
      <c r="R14" s="50"/>
      <c r="S14" s="50"/>
      <c r="T14" s="50"/>
      <c r="U14" s="50"/>
      <c r="V14" s="50"/>
      <c r="W14" s="50"/>
      <c r="X14" s="50"/>
    </row>
    <row r="15" spans="1:24" x14ac:dyDescent="0.2">
      <c r="A15" s="40" t="s">
        <v>474</v>
      </c>
      <c r="B15" s="47">
        <v>320</v>
      </c>
      <c r="C15" s="47"/>
      <c r="D15" s="47"/>
      <c r="E15" s="47"/>
      <c r="F15" s="47"/>
      <c r="G15" s="47"/>
      <c r="H15" s="47"/>
      <c r="I15" s="47"/>
      <c r="J15" s="47"/>
      <c r="K15" s="47"/>
      <c r="L15" s="47"/>
      <c r="M15" s="47"/>
      <c r="N15" s="50"/>
      <c r="O15" s="50"/>
      <c r="P15" s="50"/>
      <c r="Q15" s="50"/>
      <c r="R15" s="50"/>
      <c r="S15" s="50"/>
      <c r="T15" s="50"/>
      <c r="U15" s="50"/>
      <c r="V15" s="50"/>
      <c r="W15" s="50"/>
      <c r="X15" s="50"/>
    </row>
    <row r="16" spans="1:24" x14ac:dyDescent="0.2">
      <c r="A16" s="40" t="s">
        <v>151</v>
      </c>
      <c r="B16" s="47" t="s">
        <v>290</v>
      </c>
      <c r="C16" s="47"/>
      <c r="D16" s="47"/>
      <c r="E16" s="47"/>
      <c r="F16" s="47"/>
      <c r="G16" s="47"/>
      <c r="H16" s="47"/>
      <c r="I16" s="47"/>
      <c r="J16" s="47"/>
      <c r="K16" s="47"/>
      <c r="L16" s="47"/>
      <c r="M16" s="47"/>
      <c r="N16" s="50"/>
      <c r="O16" s="50"/>
      <c r="P16" s="50"/>
      <c r="Q16" s="50"/>
      <c r="R16" s="50"/>
      <c r="S16" s="50"/>
      <c r="T16" s="50"/>
      <c r="U16" s="50"/>
      <c r="V16" s="50"/>
      <c r="W16" s="50"/>
      <c r="X16" s="50"/>
    </row>
    <row r="17" spans="1:24" x14ac:dyDescent="0.2">
      <c r="A17" s="41" t="s">
        <v>475</v>
      </c>
      <c r="B17" s="47"/>
      <c r="C17" s="47"/>
      <c r="D17" s="47"/>
      <c r="E17" s="47"/>
      <c r="F17" s="47"/>
      <c r="G17" s="47"/>
      <c r="H17" s="47"/>
      <c r="I17" s="47"/>
      <c r="J17" s="47"/>
      <c r="K17" s="47"/>
      <c r="L17" s="47"/>
      <c r="M17" s="47"/>
      <c r="N17" s="50"/>
      <c r="O17" s="50"/>
      <c r="P17" s="50"/>
      <c r="Q17" s="50"/>
      <c r="R17" s="50"/>
      <c r="S17" s="50"/>
      <c r="T17" s="50"/>
      <c r="U17" s="50"/>
      <c r="V17" s="50"/>
      <c r="W17" s="50"/>
      <c r="X17" s="50"/>
    </row>
    <row r="18" spans="1:24" x14ac:dyDescent="0.2">
      <c r="A18" s="40" t="s">
        <v>153</v>
      </c>
      <c r="B18" s="49">
        <v>46163</v>
      </c>
      <c r="C18" s="48"/>
      <c r="D18" s="48"/>
      <c r="E18" s="48"/>
      <c r="F18" s="48"/>
      <c r="G18" s="48"/>
      <c r="H18" s="48"/>
      <c r="I18" s="48"/>
      <c r="J18" s="48"/>
      <c r="K18" s="48"/>
      <c r="L18" s="48"/>
      <c r="M18" s="48"/>
      <c r="N18" s="50"/>
      <c r="O18" s="50"/>
      <c r="P18" s="50"/>
      <c r="Q18" s="50"/>
      <c r="R18" s="50"/>
      <c r="S18" s="50"/>
      <c r="T18" s="50"/>
      <c r="U18" s="50"/>
      <c r="V18" s="50"/>
      <c r="W18" s="50"/>
      <c r="X18" s="50"/>
    </row>
    <row r="19" spans="1:24" x14ac:dyDescent="0.2">
      <c r="A19" s="40" t="s">
        <v>154</v>
      </c>
      <c r="B19" s="49">
        <v>46161</v>
      </c>
      <c r="C19" s="49"/>
      <c r="D19" s="49"/>
      <c r="E19" s="49"/>
      <c r="F19" s="49"/>
      <c r="G19" s="49"/>
      <c r="H19" s="49"/>
      <c r="I19" s="49"/>
      <c r="J19" s="49"/>
      <c r="K19" s="49"/>
      <c r="L19" s="49"/>
      <c r="M19" s="49"/>
      <c r="N19" s="50"/>
      <c r="O19" s="50"/>
      <c r="P19" s="50"/>
      <c r="Q19" s="50"/>
      <c r="R19" s="50"/>
      <c r="S19" s="50"/>
      <c r="T19" s="50"/>
      <c r="U19" s="50"/>
      <c r="V19" s="50"/>
      <c r="W19" s="50"/>
      <c r="X19" s="50"/>
    </row>
    <row r="20" spans="1:24" x14ac:dyDescent="0.2">
      <c r="A20" s="40" t="s">
        <v>155</v>
      </c>
      <c r="B20" s="47" t="s">
        <v>163</v>
      </c>
      <c r="C20" s="47"/>
      <c r="D20" s="47"/>
      <c r="E20" s="47"/>
      <c r="F20" s="47"/>
      <c r="G20" s="47"/>
      <c r="H20" s="47"/>
      <c r="I20" s="47"/>
      <c r="J20" s="47"/>
      <c r="K20" s="47"/>
      <c r="L20" s="47"/>
      <c r="M20" s="47"/>
      <c r="N20" s="50"/>
      <c r="O20" s="50"/>
      <c r="P20" s="50"/>
      <c r="Q20" s="50"/>
      <c r="R20" s="50"/>
      <c r="S20" s="50"/>
      <c r="T20" s="50"/>
      <c r="U20" s="50"/>
      <c r="V20" s="50"/>
      <c r="W20" s="50"/>
      <c r="X20" s="50"/>
    </row>
    <row r="21" spans="1:24" x14ac:dyDescent="0.2">
      <c r="A21" s="40" t="s">
        <v>476</v>
      </c>
      <c r="B21" s="47" t="s">
        <v>80</v>
      </c>
      <c r="C21" s="47"/>
      <c r="D21" s="47"/>
      <c r="E21" s="47"/>
      <c r="F21" s="47"/>
      <c r="G21" s="47"/>
      <c r="H21" s="47"/>
      <c r="I21" s="47"/>
      <c r="J21" s="47"/>
      <c r="K21" s="47"/>
      <c r="L21" s="47"/>
      <c r="M21" s="47"/>
      <c r="N21" s="50"/>
      <c r="O21" s="50"/>
      <c r="P21" s="50"/>
      <c r="Q21" s="50"/>
      <c r="R21" s="50"/>
      <c r="S21" s="50"/>
      <c r="T21" s="50"/>
      <c r="U21" s="50"/>
      <c r="V21" s="50"/>
      <c r="W21" s="50"/>
      <c r="X21" s="50"/>
    </row>
    <row r="23" spans="1:24" x14ac:dyDescent="0.2">
      <c r="A23" s="23" t="str">
        <f>HYPERLINK("#'Factor List'!A1", "Back to Factor List")</f>
        <v>Back to Factor List</v>
      </c>
      <c r="B23" s="23" t="str">
        <f>HYPERLINK("#'Assumptions'!A1", "Assumptions")</f>
        <v>Assumptions</v>
      </c>
    </row>
    <row r="26" spans="1:24" s="63" customFormat="1" x14ac:dyDescent="0.2">
      <c r="A26" s="62" t="s">
        <v>502</v>
      </c>
      <c r="B26" s="62">
        <v>48</v>
      </c>
      <c r="C26" s="62">
        <v>49</v>
      </c>
      <c r="D26" s="62">
        <v>50</v>
      </c>
      <c r="E26" s="62">
        <v>51</v>
      </c>
      <c r="F26" s="62">
        <v>52</v>
      </c>
      <c r="G26" s="62">
        <v>53</v>
      </c>
      <c r="H26" s="62">
        <v>54</v>
      </c>
      <c r="I26" s="62">
        <v>55</v>
      </c>
      <c r="J26" s="62">
        <v>56</v>
      </c>
      <c r="K26" s="62">
        <v>57</v>
      </c>
      <c r="L26" s="62">
        <v>58</v>
      </c>
      <c r="M26" s="62">
        <v>59</v>
      </c>
      <c r="N26" s="62">
        <v>60</v>
      </c>
      <c r="O26" s="62">
        <v>61</v>
      </c>
      <c r="P26" s="62">
        <v>62</v>
      </c>
      <c r="Q26" s="62">
        <v>63</v>
      </c>
      <c r="R26" s="62">
        <v>64</v>
      </c>
      <c r="S26" s="62">
        <v>65</v>
      </c>
      <c r="T26" s="62">
        <v>66</v>
      </c>
      <c r="U26" s="62">
        <v>67</v>
      </c>
      <c r="V26" s="62">
        <v>68</v>
      </c>
      <c r="W26" s="62">
        <v>69</v>
      </c>
      <c r="X26" s="62">
        <v>70</v>
      </c>
    </row>
    <row r="27" spans="1:24" x14ac:dyDescent="0.2">
      <c r="A27" s="42">
        <v>0</v>
      </c>
      <c r="B27" s="45">
        <v>0.61599999999999999</v>
      </c>
      <c r="C27" s="45">
        <v>0.63700000000000001</v>
      </c>
      <c r="D27" s="45">
        <v>0.65900000000000003</v>
      </c>
      <c r="E27" s="45">
        <v>0.68300000000000005</v>
      </c>
      <c r="F27" s="45">
        <v>0.70799999999999996</v>
      </c>
      <c r="G27" s="45">
        <v>0.73599999999999999</v>
      </c>
      <c r="H27" s="45">
        <v>0.76600000000000001</v>
      </c>
      <c r="I27" s="45">
        <v>0.79800000000000004</v>
      </c>
      <c r="J27" s="45">
        <v>0.83299999999999996</v>
      </c>
      <c r="K27" s="45">
        <v>0.87</v>
      </c>
      <c r="L27" s="45">
        <v>0.91</v>
      </c>
      <c r="M27" s="45">
        <v>0.95299999999999996</v>
      </c>
      <c r="N27" s="45">
        <v>1</v>
      </c>
      <c r="O27" s="45">
        <v>1.05</v>
      </c>
      <c r="P27" s="45">
        <v>1.1040000000000001</v>
      </c>
      <c r="Q27" s="45">
        <v>1.163</v>
      </c>
      <c r="R27" s="45">
        <v>1.226</v>
      </c>
      <c r="S27" s="45">
        <v>1.2949999999999999</v>
      </c>
      <c r="T27" s="45">
        <v>1.369</v>
      </c>
      <c r="U27" s="45">
        <v>1.4510000000000001</v>
      </c>
      <c r="V27" s="45">
        <v>1.54</v>
      </c>
      <c r="W27" s="45">
        <v>1.637</v>
      </c>
      <c r="X27" s="45">
        <v>1.7450000000000001</v>
      </c>
    </row>
    <row r="28" spans="1:24" x14ac:dyDescent="0.2">
      <c r="A28" s="42">
        <v>1</v>
      </c>
      <c r="B28" s="45">
        <v>0.61799999999999999</v>
      </c>
      <c r="C28" s="45">
        <v>0.63900000000000001</v>
      </c>
      <c r="D28" s="45">
        <v>0.66100000000000003</v>
      </c>
      <c r="E28" s="45">
        <v>0.68500000000000005</v>
      </c>
      <c r="F28" s="45">
        <v>0.71099999999999997</v>
      </c>
      <c r="G28" s="45">
        <v>0.73799999999999999</v>
      </c>
      <c r="H28" s="45">
        <v>0.76800000000000002</v>
      </c>
      <c r="I28" s="45">
        <v>0.80100000000000005</v>
      </c>
      <c r="J28" s="45">
        <v>0.83599999999999997</v>
      </c>
      <c r="K28" s="45">
        <v>0.874</v>
      </c>
      <c r="L28" s="45">
        <v>0.91400000000000003</v>
      </c>
      <c r="M28" s="45">
        <v>0.95699999999999996</v>
      </c>
      <c r="N28" s="45">
        <v>1.004</v>
      </c>
      <c r="O28" s="45">
        <v>1.0549999999999999</v>
      </c>
      <c r="P28" s="45">
        <v>1.109</v>
      </c>
      <c r="Q28" s="45">
        <v>1.1679999999999999</v>
      </c>
      <c r="R28" s="45">
        <v>1.232</v>
      </c>
      <c r="S28" s="45">
        <v>1.3009999999999999</v>
      </c>
      <c r="T28" s="45">
        <v>1.3759999999999999</v>
      </c>
      <c r="U28" s="45">
        <v>1.458</v>
      </c>
      <c r="V28" s="45">
        <v>1.548</v>
      </c>
      <c r="W28" s="45">
        <v>1.6459999999999999</v>
      </c>
      <c r="X28" s="45"/>
    </row>
    <row r="29" spans="1:24" x14ac:dyDescent="0.2">
      <c r="A29" s="42">
        <v>2</v>
      </c>
      <c r="B29" s="45">
        <v>0.62</v>
      </c>
      <c r="C29" s="45">
        <v>0.64100000000000001</v>
      </c>
      <c r="D29" s="45">
        <v>0.66300000000000003</v>
      </c>
      <c r="E29" s="45">
        <v>0.68700000000000006</v>
      </c>
      <c r="F29" s="45">
        <v>0.71299999999999997</v>
      </c>
      <c r="G29" s="45">
        <v>0.74099999999999999</v>
      </c>
      <c r="H29" s="45">
        <v>0.77100000000000002</v>
      </c>
      <c r="I29" s="45">
        <v>0.80400000000000005</v>
      </c>
      <c r="J29" s="45">
        <v>0.83899999999999997</v>
      </c>
      <c r="K29" s="45">
        <v>0.877</v>
      </c>
      <c r="L29" s="45">
        <v>0.91800000000000004</v>
      </c>
      <c r="M29" s="45">
        <v>0.96099999999999997</v>
      </c>
      <c r="N29" s="45">
        <v>1.008</v>
      </c>
      <c r="O29" s="45">
        <v>1.0589999999999999</v>
      </c>
      <c r="P29" s="45">
        <v>1.1140000000000001</v>
      </c>
      <c r="Q29" s="45">
        <v>1.173</v>
      </c>
      <c r="R29" s="45">
        <v>1.2370000000000001</v>
      </c>
      <c r="S29" s="45">
        <v>1.3069999999999999</v>
      </c>
      <c r="T29" s="45">
        <v>1.383</v>
      </c>
      <c r="U29" s="45">
        <v>1.4650000000000001</v>
      </c>
      <c r="V29" s="45">
        <v>1.556</v>
      </c>
      <c r="W29" s="45">
        <v>1.655</v>
      </c>
      <c r="X29" s="45"/>
    </row>
    <row r="30" spans="1:24" x14ac:dyDescent="0.2">
      <c r="A30" s="42">
        <v>3</v>
      </c>
      <c r="B30" s="45">
        <v>0.622</v>
      </c>
      <c r="C30" s="45">
        <v>0.64300000000000002</v>
      </c>
      <c r="D30" s="45">
        <v>0.66500000000000004</v>
      </c>
      <c r="E30" s="45">
        <v>0.68899999999999995</v>
      </c>
      <c r="F30" s="45">
        <v>0.71499999999999997</v>
      </c>
      <c r="G30" s="45">
        <v>0.74299999999999999</v>
      </c>
      <c r="H30" s="45">
        <v>0.77400000000000002</v>
      </c>
      <c r="I30" s="45">
        <v>0.80700000000000005</v>
      </c>
      <c r="J30" s="45">
        <v>0.84199999999999997</v>
      </c>
      <c r="K30" s="45">
        <v>0.88</v>
      </c>
      <c r="L30" s="45">
        <v>0.92100000000000004</v>
      </c>
      <c r="M30" s="45">
        <v>0.96499999999999997</v>
      </c>
      <c r="N30" s="45">
        <v>1.0129999999999999</v>
      </c>
      <c r="O30" s="45">
        <v>1.0640000000000001</v>
      </c>
      <c r="P30" s="45">
        <v>1.119</v>
      </c>
      <c r="Q30" s="45">
        <v>1.1779999999999999</v>
      </c>
      <c r="R30" s="45">
        <v>1.2430000000000001</v>
      </c>
      <c r="S30" s="45">
        <v>1.3129999999999999</v>
      </c>
      <c r="T30" s="45">
        <v>1.39</v>
      </c>
      <c r="U30" s="45">
        <v>1.4730000000000001</v>
      </c>
      <c r="V30" s="45">
        <v>1.5640000000000001</v>
      </c>
      <c r="W30" s="45">
        <v>1.6639999999999999</v>
      </c>
      <c r="X30" s="45"/>
    </row>
    <row r="31" spans="1:24" x14ac:dyDescent="0.2">
      <c r="A31" s="42">
        <v>4</v>
      </c>
      <c r="B31" s="45">
        <v>0.623</v>
      </c>
      <c r="C31" s="45">
        <v>0.64400000000000002</v>
      </c>
      <c r="D31" s="45">
        <v>0.66700000000000004</v>
      </c>
      <c r="E31" s="45">
        <v>0.69099999999999995</v>
      </c>
      <c r="F31" s="45">
        <v>0.71699999999999997</v>
      </c>
      <c r="G31" s="45">
        <v>0.746</v>
      </c>
      <c r="H31" s="45">
        <v>0.77600000000000002</v>
      </c>
      <c r="I31" s="45">
        <v>0.81</v>
      </c>
      <c r="J31" s="45">
        <v>0.84499999999999997</v>
      </c>
      <c r="K31" s="45">
        <v>0.88400000000000001</v>
      </c>
      <c r="L31" s="45">
        <v>0.92500000000000004</v>
      </c>
      <c r="M31" s="45">
        <v>0.96899999999999997</v>
      </c>
      <c r="N31" s="45">
        <v>1.0169999999999999</v>
      </c>
      <c r="O31" s="45">
        <v>1.0680000000000001</v>
      </c>
      <c r="P31" s="45">
        <v>1.1240000000000001</v>
      </c>
      <c r="Q31" s="45">
        <v>1.1839999999999999</v>
      </c>
      <c r="R31" s="45">
        <v>1.2490000000000001</v>
      </c>
      <c r="S31" s="45">
        <v>1.319</v>
      </c>
      <c r="T31" s="45">
        <v>1.3959999999999999</v>
      </c>
      <c r="U31" s="45">
        <v>1.48</v>
      </c>
      <c r="V31" s="45">
        <v>1.5720000000000001</v>
      </c>
      <c r="W31" s="45">
        <v>1.673</v>
      </c>
      <c r="X31" s="45"/>
    </row>
    <row r="32" spans="1:24" x14ac:dyDescent="0.2">
      <c r="A32" s="42">
        <v>5</v>
      </c>
      <c r="B32" s="45">
        <v>0.625</v>
      </c>
      <c r="C32" s="45">
        <v>0.64600000000000002</v>
      </c>
      <c r="D32" s="45">
        <v>0.66900000000000004</v>
      </c>
      <c r="E32" s="45">
        <v>0.69299999999999995</v>
      </c>
      <c r="F32" s="45">
        <v>0.72</v>
      </c>
      <c r="G32" s="45">
        <v>0.748</v>
      </c>
      <c r="H32" s="45">
        <v>0.77900000000000003</v>
      </c>
      <c r="I32" s="45">
        <v>0.81200000000000006</v>
      </c>
      <c r="J32" s="45">
        <v>0.84799999999999998</v>
      </c>
      <c r="K32" s="45">
        <v>0.88700000000000001</v>
      </c>
      <c r="L32" s="45">
        <v>0.92800000000000005</v>
      </c>
      <c r="M32" s="45">
        <v>0.97299999999999998</v>
      </c>
      <c r="N32" s="45">
        <v>1.0209999999999999</v>
      </c>
      <c r="O32" s="45">
        <v>1.073</v>
      </c>
      <c r="P32" s="45">
        <v>1.129</v>
      </c>
      <c r="Q32" s="45">
        <v>1.1890000000000001</v>
      </c>
      <c r="R32" s="45">
        <v>1.254</v>
      </c>
      <c r="S32" s="45">
        <v>1.3260000000000001</v>
      </c>
      <c r="T32" s="45">
        <v>1.403</v>
      </c>
      <c r="U32" s="45">
        <v>1.488</v>
      </c>
      <c r="V32" s="45">
        <v>1.58</v>
      </c>
      <c r="W32" s="45">
        <v>1.6819999999999999</v>
      </c>
      <c r="X32" s="45"/>
    </row>
    <row r="33" spans="1:24" x14ac:dyDescent="0.2">
      <c r="A33" s="42">
        <v>6</v>
      </c>
      <c r="B33" s="45">
        <v>0.627</v>
      </c>
      <c r="C33" s="45">
        <v>0.64800000000000002</v>
      </c>
      <c r="D33" s="45">
        <v>0.67100000000000004</v>
      </c>
      <c r="E33" s="45">
        <v>0.69599999999999995</v>
      </c>
      <c r="F33" s="45">
        <v>0.72199999999999998</v>
      </c>
      <c r="G33" s="45">
        <v>0.751</v>
      </c>
      <c r="H33" s="45">
        <v>0.78200000000000003</v>
      </c>
      <c r="I33" s="45">
        <v>0.81499999999999995</v>
      </c>
      <c r="J33" s="45">
        <v>0.85099999999999998</v>
      </c>
      <c r="K33" s="45">
        <v>0.89</v>
      </c>
      <c r="L33" s="45">
        <v>0.93200000000000005</v>
      </c>
      <c r="M33" s="45">
        <v>0.97699999999999998</v>
      </c>
      <c r="N33" s="45">
        <v>1.0249999999999999</v>
      </c>
      <c r="O33" s="45">
        <v>1.077</v>
      </c>
      <c r="P33" s="45">
        <v>1.133</v>
      </c>
      <c r="Q33" s="45">
        <v>1.194</v>
      </c>
      <c r="R33" s="45">
        <v>1.26</v>
      </c>
      <c r="S33" s="45">
        <v>1.3320000000000001</v>
      </c>
      <c r="T33" s="45">
        <v>1.41</v>
      </c>
      <c r="U33" s="45">
        <v>1.4950000000000001</v>
      </c>
      <c r="V33" s="45">
        <v>1.589</v>
      </c>
      <c r="W33" s="45">
        <v>1.6910000000000001</v>
      </c>
      <c r="X33" s="45"/>
    </row>
    <row r="34" spans="1:24" x14ac:dyDescent="0.2">
      <c r="A34" s="42">
        <v>7</v>
      </c>
      <c r="B34" s="45">
        <v>0.628</v>
      </c>
      <c r="C34" s="45">
        <v>0.65</v>
      </c>
      <c r="D34" s="45">
        <v>0.67300000000000004</v>
      </c>
      <c r="E34" s="45">
        <v>0.69799999999999995</v>
      </c>
      <c r="F34" s="45">
        <v>0.72399999999999998</v>
      </c>
      <c r="G34" s="45">
        <v>0.753</v>
      </c>
      <c r="H34" s="45">
        <v>0.78400000000000003</v>
      </c>
      <c r="I34" s="45">
        <v>0.81799999999999995</v>
      </c>
      <c r="J34" s="45">
        <v>0.85499999999999998</v>
      </c>
      <c r="K34" s="45">
        <v>0.89400000000000002</v>
      </c>
      <c r="L34" s="45">
        <v>0.93600000000000005</v>
      </c>
      <c r="M34" s="45">
        <v>0.98099999999999998</v>
      </c>
      <c r="N34" s="45">
        <v>1.0289999999999999</v>
      </c>
      <c r="O34" s="45">
        <v>1.0820000000000001</v>
      </c>
      <c r="P34" s="45">
        <v>1.1379999999999999</v>
      </c>
      <c r="Q34" s="45">
        <v>1.2</v>
      </c>
      <c r="R34" s="45">
        <v>1.266</v>
      </c>
      <c r="S34" s="45">
        <v>1.3380000000000001</v>
      </c>
      <c r="T34" s="45">
        <v>1.417</v>
      </c>
      <c r="U34" s="45">
        <v>1.5029999999999999</v>
      </c>
      <c r="V34" s="45">
        <v>1.597</v>
      </c>
      <c r="W34" s="45">
        <v>1.7</v>
      </c>
      <c r="X34" s="45"/>
    </row>
    <row r="35" spans="1:24" x14ac:dyDescent="0.2">
      <c r="A35" s="42">
        <v>8</v>
      </c>
      <c r="B35" s="45">
        <v>0.63</v>
      </c>
      <c r="C35" s="45">
        <v>0.65200000000000002</v>
      </c>
      <c r="D35" s="45">
        <v>0.67500000000000004</v>
      </c>
      <c r="E35" s="45">
        <v>0.7</v>
      </c>
      <c r="F35" s="45">
        <v>0.72699999999999998</v>
      </c>
      <c r="G35" s="45">
        <v>0.75600000000000001</v>
      </c>
      <c r="H35" s="45">
        <v>0.78700000000000003</v>
      </c>
      <c r="I35" s="45">
        <v>0.82099999999999995</v>
      </c>
      <c r="J35" s="45">
        <v>0.85799999999999998</v>
      </c>
      <c r="K35" s="45">
        <v>0.89700000000000002</v>
      </c>
      <c r="L35" s="45">
        <v>0.93899999999999995</v>
      </c>
      <c r="M35" s="45">
        <v>0.98399999999999999</v>
      </c>
      <c r="N35" s="45">
        <v>1.0329999999999999</v>
      </c>
      <c r="O35" s="45">
        <v>1.0860000000000001</v>
      </c>
      <c r="P35" s="45">
        <v>1.143</v>
      </c>
      <c r="Q35" s="45">
        <v>1.2050000000000001</v>
      </c>
      <c r="R35" s="45">
        <v>1.272</v>
      </c>
      <c r="S35" s="45">
        <v>1.3440000000000001</v>
      </c>
      <c r="T35" s="45">
        <v>1.423</v>
      </c>
      <c r="U35" s="45">
        <v>1.51</v>
      </c>
      <c r="V35" s="45">
        <v>1.605</v>
      </c>
      <c r="W35" s="45">
        <v>1.7090000000000001</v>
      </c>
      <c r="X35" s="45"/>
    </row>
    <row r="36" spans="1:24" x14ac:dyDescent="0.2">
      <c r="A36" s="42">
        <v>9</v>
      </c>
      <c r="B36" s="45">
        <v>0.63200000000000001</v>
      </c>
      <c r="C36" s="45">
        <v>0.65400000000000003</v>
      </c>
      <c r="D36" s="45">
        <v>0.67700000000000005</v>
      </c>
      <c r="E36" s="45">
        <v>0.70199999999999996</v>
      </c>
      <c r="F36" s="45">
        <v>0.72899999999999998</v>
      </c>
      <c r="G36" s="45">
        <v>0.75800000000000001</v>
      </c>
      <c r="H36" s="45">
        <v>0.79</v>
      </c>
      <c r="I36" s="45">
        <v>0.82399999999999995</v>
      </c>
      <c r="J36" s="45">
        <v>0.86099999999999999</v>
      </c>
      <c r="K36" s="45">
        <v>0.9</v>
      </c>
      <c r="L36" s="45">
        <v>0.94299999999999995</v>
      </c>
      <c r="M36" s="45">
        <v>0.98799999999999999</v>
      </c>
      <c r="N36" s="45">
        <v>1.038</v>
      </c>
      <c r="O36" s="45">
        <v>1.091</v>
      </c>
      <c r="P36" s="45">
        <v>1.1479999999999999</v>
      </c>
      <c r="Q36" s="45">
        <v>1.21</v>
      </c>
      <c r="R36" s="45">
        <v>1.2769999999999999</v>
      </c>
      <c r="S36" s="45">
        <v>1.35</v>
      </c>
      <c r="T36" s="45">
        <v>1.43</v>
      </c>
      <c r="U36" s="45">
        <v>1.5169999999999999</v>
      </c>
      <c r="V36" s="45">
        <v>1.613</v>
      </c>
      <c r="W36" s="45">
        <v>1.718</v>
      </c>
      <c r="X36" s="45"/>
    </row>
    <row r="37" spans="1:24" x14ac:dyDescent="0.2">
      <c r="A37" s="42">
        <v>10</v>
      </c>
      <c r="B37" s="45">
        <v>0.63400000000000001</v>
      </c>
      <c r="C37" s="45">
        <v>0.65500000000000003</v>
      </c>
      <c r="D37" s="45">
        <v>0.67900000000000005</v>
      </c>
      <c r="E37" s="45">
        <v>0.70399999999999996</v>
      </c>
      <c r="F37" s="45">
        <v>0.73099999999999998</v>
      </c>
      <c r="G37" s="45">
        <v>0.76100000000000001</v>
      </c>
      <c r="H37" s="45">
        <v>0.79200000000000004</v>
      </c>
      <c r="I37" s="45">
        <v>0.82699999999999996</v>
      </c>
      <c r="J37" s="45">
        <v>0.86399999999999999</v>
      </c>
      <c r="K37" s="45">
        <v>0.90400000000000003</v>
      </c>
      <c r="L37" s="45">
        <v>0.94599999999999995</v>
      </c>
      <c r="M37" s="45">
        <v>0.99199999999999999</v>
      </c>
      <c r="N37" s="45">
        <v>1.042</v>
      </c>
      <c r="O37" s="45">
        <v>1.095</v>
      </c>
      <c r="P37" s="45">
        <v>1.153</v>
      </c>
      <c r="Q37" s="45">
        <v>1.2150000000000001</v>
      </c>
      <c r="R37" s="45">
        <v>1.2829999999999999</v>
      </c>
      <c r="S37" s="45">
        <v>1.357</v>
      </c>
      <c r="T37" s="45">
        <v>1.4370000000000001</v>
      </c>
      <c r="U37" s="45">
        <v>1.5249999999999999</v>
      </c>
      <c r="V37" s="45">
        <v>1.621</v>
      </c>
      <c r="W37" s="45">
        <v>1.7270000000000001</v>
      </c>
      <c r="X37" s="45"/>
    </row>
    <row r="38" spans="1:24" x14ac:dyDescent="0.2">
      <c r="A38" s="42">
        <v>11</v>
      </c>
      <c r="B38" s="45">
        <v>0.63500000000000001</v>
      </c>
      <c r="C38" s="45">
        <v>0.65700000000000003</v>
      </c>
      <c r="D38" s="45">
        <v>0.68100000000000005</v>
      </c>
      <c r="E38" s="45">
        <v>0.70599999999999996</v>
      </c>
      <c r="F38" s="45">
        <v>0.73299999999999998</v>
      </c>
      <c r="G38" s="45">
        <v>0.76300000000000001</v>
      </c>
      <c r="H38" s="45">
        <v>0.79500000000000004</v>
      </c>
      <c r="I38" s="45">
        <v>0.83</v>
      </c>
      <c r="J38" s="45">
        <v>0.86699999999999999</v>
      </c>
      <c r="K38" s="45">
        <v>0.90700000000000003</v>
      </c>
      <c r="L38" s="45">
        <v>0.95</v>
      </c>
      <c r="M38" s="45">
        <v>0.996</v>
      </c>
      <c r="N38" s="45">
        <v>1.046</v>
      </c>
      <c r="O38" s="45">
        <v>1.1000000000000001</v>
      </c>
      <c r="P38" s="45">
        <v>1.1579999999999999</v>
      </c>
      <c r="Q38" s="45">
        <v>1.2210000000000001</v>
      </c>
      <c r="R38" s="45">
        <v>1.2889999999999999</v>
      </c>
      <c r="S38" s="45">
        <v>1.363</v>
      </c>
      <c r="T38" s="45">
        <v>1.444</v>
      </c>
      <c r="U38" s="45">
        <v>1.532</v>
      </c>
      <c r="V38" s="45">
        <v>1.629</v>
      </c>
      <c r="W38" s="45">
        <v>1.736</v>
      </c>
      <c r="X38" s="45"/>
    </row>
  </sheetData>
  <sheetProtection algorithmName="SHA-512" hashValue="seI9THPCIqt/q8HIWUhSQqSIRTczK9WNxFqdGowU9S+R0MzMGKtf25EWyYwoXScs56WnTXZ8p1MzujkG/hm5AA==" saltValue="qRWNMz+odZx2mKbjUIzg/A==" spinCount="100000" sheet="1" objects="1" scenarios="1"/>
  <conditionalFormatting sqref="A6:A21">
    <cfRule type="expression" dxfId="645" priority="11" stopIfTrue="1">
      <formula>MOD(ROW(),2)=0</formula>
    </cfRule>
    <cfRule type="expression" dxfId="644" priority="12" stopIfTrue="1">
      <formula>MOD(ROW(),2)&lt;&gt;0</formula>
    </cfRule>
  </conditionalFormatting>
  <conditionalFormatting sqref="B6:X18 B20:X21 C19:X19">
    <cfRule type="expression" dxfId="643" priority="13" stopIfTrue="1">
      <formula>MOD(ROW(),2)=0</formula>
    </cfRule>
    <cfRule type="expression" dxfId="642" priority="14" stopIfTrue="1">
      <formula>MOD(ROW(),2)&lt;&gt;0</formula>
    </cfRule>
  </conditionalFormatting>
  <conditionalFormatting sqref="A26:A38">
    <cfRule type="expression" dxfId="641" priority="15" stopIfTrue="1">
      <formula>MOD(ROW(),2)=0</formula>
    </cfRule>
    <cfRule type="expression" dxfId="640" priority="16" stopIfTrue="1">
      <formula>MOD(ROW(),2)&lt;&gt;0</formula>
    </cfRule>
  </conditionalFormatting>
  <conditionalFormatting sqref="B26:X38">
    <cfRule type="expression" dxfId="639" priority="17" stopIfTrue="1">
      <formula>MOD(ROW(),2)=0</formula>
    </cfRule>
    <cfRule type="expression" dxfId="638" priority="18" stopIfTrue="1">
      <formula>MOD(ROW(),2)&lt;&gt;0</formula>
    </cfRule>
  </conditionalFormatting>
  <conditionalFormatting sqref="B19">
    <cfRule type="expression" dxfId="637" priority="1" stopIfTrue="1">
      <formula>MOD(ROW(),2)=0</formula>
    </cfRule>
    <cfRule type="expression" dxfId="636" priority="2" stopIfTrue="1">
      <formula>MOD(ROW(),2)&lt;&gt;0</formula>
    </cfRule>
  </conditionalFormatting>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2C4FA-3412-4DE5-930D-B3AF3A680050}">
  <sheetPr codeName="Sheet51"/>
  <dimension ref="A1:AF38"/>
  <sheetViews>
    <sheetView showGridLines="0" workbookViewId="0">
      <selection activeCell="A6" sqref="A6"/>
    </sheetView>
  </sheetViews>
  <sheetFormatPr defaultRowHeight="12.75" x14ac:dyDescent="0.2"/>
  <cols>
    <col min="1" max="1" width="31.85546875" customWidth="1"/>
    <col min="2" max="32" width="22.85546875" customWidth="1"/>
  </cols>
  <sheetData>
    <row r="1" spans="1:32" s="1" customFormat="1" ht="20.25" x14ac:dyDescent="0.3">
      <c r="A1" s="2" t="s">
        <v>0</v>
      </c>
    </row>
    <row r="2" spans="1:32" s="1" customFormat="1" ht="15.75" x14ac:dyDescent="0.25">
      <c r="A2" s="30" t="s">
        <v>1</v>
      </c>
      <c r="B2" s="3" t="str">
        <f>wb_title</f>
        <v>Police_NI - Consolidated Factor Spreadsheet</v>
      </c>
    </row>
    <row r="3" spans="1:32" s="1" customFormat="1" ht="15.75" x14ac:dyDescent="0.25">
      <c r="A3" s="30" t="s">
        <v>2</v>
      </c>
      <c r="B3" s="3" t="str">
        <f>TABLE_FACTOR_TYPE_1 &amp; " - x-" &amp; TABLE_SERIES_NUMBER_1</f>
        <v>Pension Debit - x-321</v>
      </c>
    </row>
    <row r="6" spans="1:32" x14ac:dyDescent="0.2">
      <c r="A6" s="40" t="s">
        <v>470</v>
      </c>
      <c r="B6" s="47" t="s">
        <v>471</v>
      </c>
      <c r="C6" s="47"/>
      <c r="D6" s="47"/>
      <c r="E6" s="47"/>
      <c r="F6" s="47"/>
      <c r="G6" s="47"/>
      <c r="H6" s="47"/>
      <c r="I6" s="47"/>
      <c r="J6" s="47"/>
      <c r="K6" s="47"/>
      <c r="L6" s="47"/>
      <c r="M6" s="47"/>
      <c r="N6" s="50"/>
      <c r="O6" s="50"/>
      <c r="P6" s="50"/>
      <c r="Q6" s="50"/>
      <c r="R6" s="50"/>
      <c r="S6" s="50"/>
      <c r="T6" s="50"/>
      <c r="U6" s="50"/>
      <c r="V6" s="50"/>
      <c r="W6" s="50"/>
      <c r="X6" s="50"/>
      <c r="Y6" s="50"/>
      <c r="Z6" s="50"/>
      <c r="AA6" s="50"/>
      <c r="AB6" s="50"/>
      <c r="AC6" s="50"/>
      <c r="AD6" s="50"/>
      <c r="AE6" s="50"/>
      <c r="AF6" s="50"/>
    </row>
    <row r="7" spans="1:32" x14ac:dyDescent="0.2">
      <c r="A7" s="40" t="s">
        <v>472</v>
      </c>
      <c r="B7" s="47" t="s">
        <v>31</v>
      </c>
      <c r="C7" s="47"/>
      <c r="D7" s="47"/>
      <c r="E7" s="47"/>
      <c r="F7" s="47"/>
      <c r="G7" s="47"/>
      <c r="H7" s="47"/>
      <c r="I7" s="47"/>
      <c r="J7" s="47"/>
      <c r="K7" s="47"/>
      <c r="L7" s="47"/>
      <c r="M7" s="47"/>
      <c r="N7" s="50"/>
      <c r="O7" s="50"/>
      <c r="P7" s="50"/>
      <c r="Q7" s="50"/>
      <c r="R7" s="50"/>
      <c r="S7" s="50"/>
      <c r="T7" s="50"/>
      <c r="U7" s="50"/>
      <c r="V7" s="50"/>
      <c r="W7" s="50"/>
      <c r="X7" s="50"/>
      <c r="Y7" s="50"/>
      <c r="Z7" s="50"/>
      <c r="AA7" s="50"/>
      <c r="AB7" s="50"/>
      <c r="AC7" s="50"/>
      <c r="AD7" s="50"/>
      <c r="AE7" s="50"/>
      <c r="AF7" s="50"/>
    </row>
    <row r="8" spans="1:32" x14ac:dyDescent="0.2">
      <c r="A8" s="40" t="s">
        <v>144</v>
      </c>
      <c r="B8" s="47">
        <v>1988</v>
      </c>
      <c r="C8" s="47"/>
      <c r="D8" s="47"/>
      <c r="E8" s="47"/>
      <c r="F8" s="47"/>
      <c r="G8" s="47"/>
      <c r="H8" s="47"/>
      <c r="I8" s="47"/>
      <c r="J8" s="47"/>
      <c r="K8" s="47"/>
      <c r="L8" s="47"/>
      <c r="M8" s="47"/>
      <c r="N8" s="50"/>
      <c r="O8" s="50"/>
      <c r="P8" s="50"/>
      <c r="Q8" s="50"/>
      <c r="R8" s="50"/>
      <c r="S8" s="50"/>
      <c r="T8" s="50"/>
      <c r="U8" s="50"/>
      <c r="V8" s="50"/>
      <c r="W8" s="50"/>
      <c r="X8" s="50"/>
      <c r="Y8" s="50"/>
      <c r="Z8" s="50"/>
      <c r="AA8" s="50"/>
      <c r="AB8" s="50"/>
      <c r="AC8" s="50"/>
      <c r="AD8" s="50"/>
      <c r="AE8" s="50"/>
      <c r="AF8" s="50"/>
    </row>
    <row r="9" spans="1:32" x14ac:dyDescent="0.2">
      <c r="A9" s="40" t="s">
        <v>145</v>
      </c>
      <c r="B9" s="47" t="s">
        <v>286</v>
      </c>
      <c r="C9" s="47"/>
      <c r="D9" s="47"/>
      <c r="E9" s="47"/>
      <c r="F9" s="47"/>
      <c r="G9" s="47"/>
      <c r="H9" s="47"/>
      <c r="I9" s="47"/>
      <c r="J9" s="47"/>
      <c r="K9" s="47"/>
      <c r="L9" s="47"/>
      <c r="M9" s="47"/>
      <c r="N9" s="50"/>
      <c r="O9" s="50"/>
      <c r="P9" s="50"/>
      <c r="Q9" s="50"/>
      <c r="R9" s="50"/>
      <c r="S9" s="50"/>
      <c r="T9" s="50"/>
      <c r="U9" s="50"/>
      <c r="V9" s="50"/>
      <c r="W9" s="50"/>
      <c r="X9" s="50"/>
      <c r="Y9" s="50"/>
      <c r="Z9" s="50"/>
      <c r="AA9" s="50"/>
      <c r="AB9" s="50"/>
      <c r="AC9" s="50"/>
      <c r="AD9" s="50"/>
      <c r="AE9" s="50"/>
      <c r="AF9" s="50"/>
    </row>
    <row r="10" spans="1:32" x14ac:dyDescent="0.2">
      <c r="A10" s="40" t="s">
        <v>6</v>
      </c>
      <c r="B10" s="47" t="s">
        <v>291</v>
      </c>
      <c r="C10" s="47"/>
      <c r="D10" s="47"/>
      <c r="E10" s="47"/>
      <c r="F10" s="47"/>
      <c r="G10" s="47"/>
      <c r="H10" s="47"/>
      <c r="I10" s="47"/>
      <c r="J10" s="47"/>
      <c r="K10" s="47"/>
      <c r="L10" s="47"/>
      <c r="M10" s="47"/>
      <c r="N10" s="50"/>
      <c r="O10" s="50"/>
      <c r="P10" s="50"/>
      <c r="Q10" s="50"/>
      <c r="R10" s="50"/>
      <c r="S10" s="50"/>
      <c r="T10" s="50"/>
      <c r="U10" s="50"/>
      <c r="V10" s="50"/>
      <c r="W10" s="50"/>
      <c r="X10" s="50"/>
      <c r="Y10" s="50"/>
      <c r="Z10" s="50"/>
      <c r="AA10" s="50"/>
      <c r="AB10" s="50"/>
      <c r="AC10" s="50"/>
      <c r="AD10" s="50"/>
      <c r="AE10" s="50"/>
      <c r="AF10" s="50"/>
    </row>
    <row r="11" spans="1:32" x14ac:dyDescent="0.2">
      <c r="A11" s="40" t="s">
        <v>146</v>
      </c>
      <c r="B11" s="47" t="s">
        <v>165</v>
      </c>
      <c r="C11" s="47"/>
      <c r="D11" s="47"/>
      <c r="E11" s="47"/>
      <c r="F11" s="47"/>
      <c r="G11" s="47"/>
      <c r="H11" s="47"/>
      <c r="I11" s="47"/>
      <c r="J11" s="47"/>
      <c r="K11" s="47"/>
      <c r="L11" s="47"/>
      <c r="M11" s="47"/>
      <c r="N11" s="50"/>
      <c r="O11" s="50"/>
      <c r="P11" s="50"/>
      <c r="Q11" s="50"/>
      <c r="R11" s="50"/>
      <c r="S11" s="50"/>
      <c r="T11" s="50"/>
      <c r="U11" s="50"/>
      <c r="V11" s="50"/>
      <c r="W11" s="50"/>
      <c r="X11" s="50"/>
      <c r="Y11" s="50"/>
      <c r="Z11" s="50"/>
      <c r="AA11" s="50"/>
      <c r="AB11" s="50"/>
      <c r="AC11" s="50"/>
      <c r="AD11" s="50"/>
      <c r="AE11" s="50"/>
      <c r="AF11" s="50"/>
    </row>
    <row r="12" spans="1:32" x14ac:dyDescent="0.2">
      <c r="A12" s="40" t="s">
        <v>147</v>
      </c>
      <c r="B12" s="47" t="s">
        <v>288</v>
      </c>
      <c r="C12" s="47"/>
      <c r="D12" s="47"/>
      <c r="E12" s="47"/>
      <c r="F12" s="47"/>
      <c r="G12" s="47"/>
      <c r="H12" s="47"/>
      <c r="I12" s="47"/>
      <c r="J12" s="47"/>
      <c r="K12" s="47"/>
      <c r="L12" s="47"/>
      <c r="M12" s="47"/>
      <c r="N12" s="50"/>
      <c r="O12" s="50"/>
      <c r="P12" s="50"/>
      <c r="Q12" s="50"/>
      <c r="R12" s="50"/>
      <c r="S12" s="50"/>
      <c r="T12" s="50"/>
      <c r="U12" s="50"/>
      <c r="V12" s="50"/>
      <c r="W12" s="50"/>
      <c r="X12" s="50"/>
      <c r="Y12" s="50"/>
      <c r="Z12" s="50"/>
      <c r="AA12" s="50"/>
      <c r="AB12" s="50"/>
      <c r="AC12" s="50"/>
      <c r="AD12" s="50"/>
      <c r="AE12" s="50"/>
      <c r="AF12" s="50"/>
    </row>
    <row r="13" spans="1:32" x14ac:dyDescent="0.2">
      <c r="A13" s="40" t="s">
        <v>473</v>
      </c>
      <c r="B13" s="47">
        <v>2</v>
      </c>
      <c r="C13" s="47"/>
      <c r="D13" s="47"/>
      <c r="E13" s="47"/>
      <c r="F13" s="47"/>
      <c r="G13" s="47"/>
      <c r="H13" s="47"/>
      <c r="I13" s="47"/>
      <c r="J13" s="47"/>
      <c r="K13" s="47"/>
      <c r="L13" s="47"/>
      <c r="M13" s="47"/>
      <c r="N13" s="50"/>
      <c r="O13" s="50"/>
      <c r="P13" s="50"/>
      <c r="Q13" s="50"/>
      <c r="R13" s="50"/>
      <c r="S13" s="50"/>
      <c r="T13" s="50"/>
      <c r="U13" s="50"/>
      <c r="V13" s="50"/>
      <c r="W13" s="50"/>
      <c r="X13" s="50"/>
      <c r="Y13" s="50"/>
      <c r="Z13" s="50"/>
      <c r="AA13" s="50"/>
      <c r="AB13" s="50"/>
      <c r="AC13" s="50"/>
      <c r="AD13" s="50"/>
      <c r="AE13" s="50"/>
      <c r="AF13" s="50"/>
    </row>
    <row r="14" spans="1:32" x14ac:dyDescent="0.2">
      <c r="A14" s="40" t="s">
        <v>149</v>
      </c>
      <c r="B14" s="47">
        <v>321</v>
      </c>
      <c r="C14" s="47"/>
      <c r="D14" s="47"/>
      <c r="E14" s="47"/>
      <c r="F14" s="47"/>
      <c r="G14" s="47"/>
      <c r="H14" s="47"/>
      <c r="I14" s="47"/>
      <c r="J14" s="47"/>
      <c r="K14" s="47"/>
      <c r="L14" s="47"/>
      <c r="M14" s="47"/>
      <c r="N14" s="50"/>
      <c r="O14" s="50"/>
      <c r="P14" s="50"/>
      <c r="Q14" s="50"/>
      <c r="R14" s="50"/>
      <c r="S14" s="50"/>
      <c r="T14" s="50"/>
      <c r="U14" s="50"/>
      <c r="V14" s="50"/>
      <c r="W14" s="50"/>
      <c r="X14" s="50"/>
      <c r="Y14" s="50"/>
      <c r="Z14" s="50"/>
      <c r="AA14" s="50"/>
      <c r="AB14" s="50"/>
      <c r="AC14" s="50"/>
      <c r="AD14" s="50"/>
      <c r="AE14" s="50"/>
      <c r="AF14" s="50"/>
    </row>
    <row r="15" spans="1:32" x14ac:dyDescent="0.2">
      <c r="A15" s="40" t="s">
        <v>474</v>
      </c>
      <c r="B15" s="47">
        <v>321</v>
      </c>
      <c r="C15" s="47"/>
      <c r="D15" s="47"/>
      <c r="E15" s="47"/>
      <c r="F15" s="47"/>
      <c r="G15" s="47"/>
      <c r="H15" s="47"/>
      <c r="I15" s="47"/>
      <c r="J15" s="47"/>
      <c r="K15" s="47"/>
      <c r="L15" s="47"/>
      <c r="M15" s="47"/>
      <c r="N15" s="50"/>
      <c r="O15" s="50"/>
      <c r="P15" s="50"/>
      <c r="Q15" s="50"/>
      <c r="R15" s="50"/>
      <c r="S15" s="50"/>
      <c r="T15" s="50"/>
      <c r="U15" s="50"/>
      <c r="V15" s="50"/>
      <c r="W15" s="50"/>
      <c r="X15" s="50"/>
      <c r="Y15" s="50"/>
      <c r="Z15" s="50"/>
      <c r="AA15" s="50"/>
      <c r="AB15" s="50"/>
      <c r="AC15" s="50"/>
      <c r="AD15" s="50"/>
      <c r="AE15" s="50"/>
      <c r="AF15" s="50"/>
    </row>
    <row r="16" spans="1:32" x14ac:dyDescent="0.2">
      <c r="A16" s="40" t="s">
        <v>151</v>
      </c>
      <c r="B16" s="47" t="s">
        <v>293</v>
      </c>
      <c r="C16" s="47"/>
      <c r="D16" s="47"/>
      <c r="E16" s="47"/>
      <c r="F16" s="47"/>
      <c r="G16" s="47"/>
      <c r="H16" s="47"/>
      <c r="I16" s="47"/>
      <c r="J16" s="47"/>
      <c r="K16" s="47"/>
      <c r="L16" s="47"/>
      <c r="M16" s="47"/>
      <c r="N16" s="50"/>
      <c r="O16" s="50"/>
      <c r="P16" s="50"/>
      <c r="Q16" s="50"/>
      <c r="R16" s="50"/>
      <c r="S16" s="50"/>
      <c r="T16" s="50"/>
      <c r="U16" s="50"/>
      <c r="V16" s="50"/>
      <c r="W16" s="50"/>
      <c r="X16" s="50"/>
      <c r="Y16" s="50"/>
      <c r="Z16" s="50"/>
      <c r="AA16" s="50"/>
      <c r="AB16" s="50"/>
      <c r="AC16" s="50"/>
      <c r="AD16" s="50"/>
      <c r="AE16" s="50"/>
      <c r="AF16" s="50"/>
    </row>
    <row r="17" spans="1:32" x14ac:dyDescent="0.2">
      <c r="A17" s="41" t="s">
        <v>475</v>
      </c>
      <c r="B17" s="47"/>
      <c r="C17" s="47"/>
      <c r="D17" s="47"/>
      <c r="E17" s="47"/>
      <c r="F17" s="47"/>
      <c r="G17" s="47"/>
      <c r="H17" s="47"/>
      <c r="I17" s="47"/>
      <c r="J17" s="47"/>
      <c r="K17" s="47"/>
      <c r="L17" s="47"/>
      <c r="M17" s="47"/>
      <c r="N17" s="50"/>
      <c r="O17" s="50"/>
      <c r="P17" s="50"/>
      <c r="Q17" s="50"/>
      <c r="R17" s="50"/>
      <c r="S17" s="50"/>
      <c r="T17" s="50"/>
      <c r="U17" s="50"/>
      <c r="V17" s="50"/>
      <c r="W17" s="50"/>
      <c r="X17" s="50"/>
      <c r="Y17" s="50"/>
      <c r="Z17" s="50"/>
      <c r="AA17" s="50"/>
      <c r="AB17" s="50"/>
      <c r="AC17" s="50"/>
      <c r="AD17" s="50"/>
      <c r="AE17" s="50"/>
      <c r="AF17" s="50"/>
    </row>
    <row r="18" spans="1:32" x14ac:dyDescent="0.2">
      <c r="A18" s="40" t="s">
        <v>153</v>
      </c>
      <c r="B18" s="49">
        <v>46163</v>
      </c>
      <c r="C18" s="48"/>
      <c r="D18" s="48"/>
      <c r="E18" s="48"/>
      <c r="F18" s="48"/>
      <c r="G18" s="48"/>
      <c r="H18" s="48"/>
      <c r="I18" s="48"/>
      <c r="J18" s="48"/>
      <c r="K18" s="48"/>
      <c r="L18" s="48"/>
      <c r="M18" s="48"/>
      <c r="N18" s="50"/>
      <c r="O18" s="50"/>
      <c r="P18" s="50"/>
      <c r="Q18" s="50"/>
      <c r="R18" s="50"/>
      <c r="S18" s="50"/>
      <c r="T18" s="50"/>
      <c r="U18" s="50"/>
      <c r="V18" s="50"/>
      <c r="W18" s="50"/>
      <c r="X18" s="50"/>
      <c r="Y18" s="50"/>
      <c r="Z18" s="50"/>
      <c r="AA18" s="50"/>
      <c r="AB18" s="50"/>
      <c r="AC18" s="50"/>
      <c r="AD18" s="50"/>
      <c r="AE18" s="50"/>
      <c r="AF18" s="50"/>
    </row>
    <row r="19" spans="1:32" x14ac:dyDescent="0.2">
      <c r="A19" s="40" t="s">
        <v>154</v>
      </c>
      <c r="B19" s="49">
        <v>46161</v>
      </c>
      <c r="C19" s="49"/>
      <c r="D19" s="49"/>
      <c r="E19" s="49"/>
      <c r="F19" s="49"/>
      <c r="G19" s="49"/>
      <c r="H19" s="49"/>
      <c r="I19" s="49"/>
      <c r="J19" s="49"/>
      <c r="K19" s="49"/>
      <c r="L19" s="49"/>
      <c r="M19" s="49"/>
      <c r="N19" s="50"/>
      <c r="O19" s="50"/>
      <c r="P19" s="50"/>
      <c r="Q19" s="50"/>
      <c r="R19" s="50"/>
      <c r="S19" s="50"/>
      <c r="T19" s="50"/>
      <c r="U19" s="50"/>
      <c r="V19" s="50"/>
      <c r="W19" s="50"/>
      <c r="X19" s="50"/>
      <c r="Y19" s="50"/>
      <c r="Z19" s="50"/>
      <c r="AA19" s="50"/>
      <c r="AB19" s="50"/>
      <c r="AC19" s="50"/>
      <c r="AD19" s="50"/>
      <c r="AE19" s="50"/>
      <c r="AF19" s="50"/>
    </row>
    <row r="20" spans="1:32" x14ac:dyDescent="0.2">
      <c r="A20" s="40" t="s">
        <v>155</v>
      </c>
      <c r="B20" s="47" t="s">
        <v>163</v>
      </c>
      <c r="C20" s="47"/>
      <c r="D20" s="47"/>
      <c r="E20" s="47"/>
      <c r="F20" s="47"/>
      <c r="G20" s="47"/>
      <c r="H20" s="47"/>
      <c r="I20" s="47"/>
      <c r="J20" s="47"/>
      <c r="K20" s="47"/>
      <c r="L20" s="47"/>
      <c r="M20" s="47"/>
      <c r="N20" s="50"/>
      <c r="O20" s="50"/>
      <c r="P20" s="50"/>
      <c r="Q20" s="50"/>
      <c r="R20" s="50"/>
      <c r="S20" s="50"/>
      <c r="T20" s="50"/>
      <c r="U20" s="50"/>
      <c r="V20" s="50"/>
      <c r="W20" s="50"/>
      <c r="X20" s="50"/>
      <c r="Y20" s="50"/>
      <c r="Z20" s="50"/>
      <c r="AA20" s="50"/>
      <c r="AB20" s="50"/>
      <c r="AC20" s="50"/>
      <c r="AD20" s="50"/>
      <c r="AE20" s="50"/>
      <c r="AF20" s="50"/>
    </row>
    <row r="21" spans="1:32" x14ac:dyDescent="0.2">
      <c r="A21" s="40" t="s">
        <v>476</v>
      </c>
      <c r="B21" s="47" t="s">
        <v>80</v>
      </c>
      <c r="C21" s="47"/>
      <c r="D21" s="47"/>
      <c r="E21" s="47"/>
      <c r="F21" s="47"/>
      <c r="G21" s="47"/>
      <c r="H21" s="47"/>
      <c r="I21" s="47"/>
      <c r="J21" s="47"/>
      <c r="K21" s="47"/>
      <c r="L21" s="47"/>
      <c r="M21" s="47"/>
      <c r="N21" s="50"/>
      <c r="O21" s="50"/>
      <c r="P21" s="50"/>
      <c r="Q21" s="50"/>
      <c r="R21" s="50"/>
      <c r="S21" s="50"/>
      <c r="T21" s="50"/>
      <c r="U21" s="50"/>
      <c r="V21" s="50"/>
      <c r="W21" s="50"/>
      <c r="X21" s="50"/>
      <c r="Y21" s="50"/>
      <c r="Z21" s="50"/>
      <c r="AA21" s="50"/>
      <c r="AB21" s="50"/>
      <c r="AC21" s="50"/>
      <c r="AD21" s="50"/>
      <c r="AE21" s="50"/>
      <c r="AF21" s="50"/>
    </row>
    <row r="23" spans="1:32" x14ac:dyDescent="0.2">
      <c r="A23" s="23" t="str">
        <f>HYPERLINK("#'Factor List'!A1", "Back to Factor List")</f>
        <v>Back to Factor List</v>
      </c>
      <c r="B23" s="23" t="str">
        <f>HYPERLINK("#'Assumptions'!A1", "Assumptions")</f>
        <v>Assumptions</v>
      </c>
    </row>
    <row r="26" spans="1:32" s="63" customFormat="1" x14ac:dyDescent="0.2">
      <c r="A26" s="62" t="s">
        <v>502</v>
      </c>
      <c r="B26" s="62">
        <v>25</v>
      </c>
      <c r="C26" s="62">
        <v>26</v>
      </c>
      <c r="D26" s="62">
        <v>27</v>
      </c>
      <c r="E26" s="62">
        <v>28</v>
      </c>
      <c r="F26" s="62">
        <v>29</v>
      </c>
      <c r="G26" s="62">
        <v>30</v>
      </c>
      <c r="H26" s="62">
        <v>31</v>
      </c>
      <c r="I26" s="62">
        <v>32</v>
      </c>
      <c r="J26" s="62">
        <v>33</v>
      </c>
      <c r="K26" s="62">
        <v>34</v>
      </c>
      <c r="L26" s="62">
        <v>35</v>
      </c>
      <c r="M26" s="62">
        <v>36</v>
      </c>
      <c r="N26" s="62">
        <v>37</v>
      </c>
      <c r="O26" s="62">
        <v>38</v>
      </c>
      <c r="P26" s="62">
        <v>39</v>
      </c>
      <c r="Q26" s="62">
        <v>40</v>
      </c>
      <c r="R26" s="62">
        <v>41</v>
      </c>
      <c r="S26" s="62">
        <v>42</v>
      </c>
      <c r="T26" s="62">
        <v>43</v>
      </c>
      <c r="U26" s="62">
        <v>44</v>
      </c>
      <c r="V26" s="62">
        <v>45</v>
      </c>
      <c r="W26" s="62">
        <v>46</v>
      </c>
      <c r="X26" s="62">
        <v>47</v>
      </c>
      <c r="Y26" s="62">
        <v>48</v>
      </c>
      <c r="Z26" s="62">
        <v>49</v>
      </c>
      <c r="AA26" s="62">
        <v>50</v>
      </c>
      <c r="AB26" s="62">
        <v>51</v>
      </c>
      <c r="AC26" s="62">
        <v>52</v>
      </c>
      <c r="AD26" s="62">
        <v>53</v>
      </c>
      <c r="AE26" s="62">
        <v>54</v>
      </c>
      <c r="AF26" s="62">
        <v>55</v>
      </c>
    </row>
    <row r="27" spans="1:32" x14ac:dyDescent="0.2">
      <c r="A27" s="42">
        <v>0</v>
      </c>
      <c r="B27" s="45">
        <v>0.28599999999999998</v>
      </c>
      <c r="C27" s="45">
        <v>0.29399999999999998</v>
      </c>
      <c r="D27" s="45">
        <v>0.30199999999999999</v>
      </c>
      <c r="E27" s="45">
        <v>0.31</v>
      </c>
      <c r="F27" s="45">
        <v>0.31900000000000001</v>
      </c>
      <c r="G27" s="45">
        <v>0.32800000000000001</v>
      </c>
      <c r="H27" s="45">
        <v>0.33800000000000002</v>
      </c>
      <c r="I27" s="45">
        <v>0.34799999999999998</v>
      </c>
      <c r="J27" s="45">
        <v>0.35799999999999998</v>
      </c>
      <c r="K27" s="45">
        <v>0.36899999999999999</v>
      </c>
      <c r="L27" s="45">
        <v>0.38</v>
      </c>
      <c r="M27" s="45">
        <v>0.39200000000000002</v>
      </c>
      <c r="N27" s="45">
        <v>0.40400000000000003</v>
      </c>
      <c r="O27" s="45">
        <v>0.41699999999999998</v>
      </c>
      <c r="P27" s="45">
        <v>0.43</v>
      </c>
      <c r="Q27" s="45">
        <v>0.44400000000000001</v>
      </c>
      <c r="R27" s="45">
        <v>0.45900000000000002</v>
      </c>
      <c r="S27" s="45">
        <v>0.47499999999999998</v>
      </c>
      <c r="T27" s="45">
        <v>0.49099999999999999</v>
      </c>
      <c r="U27" s="45">
        <v>0.50900000000000001</v>
      </c>
      <c r="V27" s="45">
        <v>0.52700000000000002</v>
      </c>
      <c r="W27" s="45">
        <v>0.54600000000000004</v>
      </c>
      <c r="X27" s="45">
        <v>0.56699999999999995</v>
      </c>
      <c r="Y27" s="45">
        <v>0.58799999999999997</v>
      </c>
      <c r="Z27" s="45">
        <v>0.61199999999999999</v>
      </c>
      <c r="AA27" s="45">
        <v>0.63600000000000001</v>
      </c>
      <c r="AB27" s="45">
        <v>0.66200000000000003</v>
      </c>
      <c r="AC27" s="45">
        <v>0.69</v>
      </c>
      <c r="AD27" s="45">
        <v>0.71899999999999997</v>
      </c>
      <c r="AE27" s="45">
        <v>0.751</v>
      </c>
      <c r="AF27" s="45">
        <v>0.78500000000000003</v>
      </c>
    </row>
    <row r="28" spans="1:32" x14ac:dyDescent="0.2">
      <c r="A28" s="42">
        <v>1</v>
      </c>
      <c r="B28" s="45">
        <v>0.28699999999999998</v>
      </c>
      <c r="C28" s="45">
        <v>0.29499999999999998</v>
      </c>
      <c r="D28" s="45">
        <v>0.30299999999999999</v>
      </c>
      <c r="E28" s="45">
        <v>0.311</v>
      </c>
      <c r="F28" s="45">
        <v>0.32</v>
      </c>
      <c r="G28" s="45">
        <v>0.32900000000000001</v>
      </c>
      <c r="H28" s="45">
        <v>0.33900000000000002</v>
      </c>
      <c r="I28" s="45">
        <v>0.34899999999999998</v>
      </c>
      <c r="J28" s="45">
        <v>0.35899999999999999</v>
      </c>
      <c r="K28" s="45">
        <v>0.37</v>
      </c>
      <c r="L28" s="45">
        <v>0.38100000000000001</v>
      </c>
      <c r="M28" s="45">
        <v>0.39300000000000002</v>
      </c>
      <c r="N28" s="45">
        <v>0.40500000000000003</v>
      </c>
      <c r="O28" s="45">
        <v>0.41799999999999998</v>
      </c>
      <c r="P28" s="45">
        <v>0.43099999999999999</v>
      </c>
      <c r="Q28" s="45">
        <v>0.44600000000000001</v>
      </c>
      <c r="R28" s="45">
        <v>0.46100000000000002</v>
      </c>
      <c r="S28" s="45">
        <v>0.47599999999999998</v>
      </c>
      <c r="T28" s="45">
        <v>0.49299999999999999</v>
      </c>
      <c r="U28" s="45">
        <v>0.51</v>
      </c>
      <c r="V28" s="45">
        <v>0.52900000000000003</v>
      </c>
      <c r="W28" s="45">
        <v>0.54800000000000004</v>
      </c>
      <c r="X28" s="45">
        <v>0.56899999999999995</v>
      </c>
      <c r="Y28" s="45">
        <v>0.59</v>
      </c>
      <c r="Z28" s="45">
        <v>0.61399999999999999</v>
      </c>
      <c r="AA28" s="45">
        <v>0.63800000000000001</v>
      </c>
      <c r="AB28" s="45">
        <v>0.66400000000000003</v>
      </c>
      <c r="AC28" s="45">
        <v>0.69199999999999995</v>
      </c>
      <c r="AD28" s="45">
        <v>0.72199999999999998</v>
      </c>
      <c r="AE28" s="45">
        <v>0.754</v>
      </c>
      <c r="AF28" s="45"/>
    </row>
    <row r="29" spans="1:32" x14ac:dyDescent="0.2">
      <c r="A29" s="42">
        <v>2</v>
      </c>
      <c r="B29" s="45">
        <v>0.28699999999999998</v>
      </c>
      <c r="C29" s="45">
        <v>0.29499999999999998</v>
      </c>
      <c r="D29" s="45">
        <v>0.30299999999999999</v>
      </c>
      <c r="E29" s="45">
        <v>0.312</v>
      </c>
      <c r="F29" s="45">
        <v>0.32100000000000001</v>
      </c>
      <c r="G29" s="45">
        <v>0.33</v>
      </c>
      <c r="H29" s="45">
        <v>0.33900000000000002</v>
      </c>
      <c r="I29" s="45">
        <v>0.34899999999999998</v>
      </c>
      <c r="J29" s="45">
        <v>0.36</v>
      </c>
      <c r="K29" s="45">
        <v>0.371</v>
      </c>
      <c r="L29" s="45">
        <v>0.38200000000000001</v>
      </c>
      <c r="M29" s="45">
        <v>0.39400000000000002</v>
      </c>
      <c r="N29" s="45">
        <v>0.40600000000000003</v>
      </c>
      <c r="O29" s="45">
        <v>0.41899999999999998</v>
      </c>
      <c r="P29" s="45">
        <v>0.433</v>
      </c>
      <c r="Q29" s="45">
        <v>0.44700000000000001</v>
      </c>
      <c r="R29" s="45">
        <v>0.46200000000000002</v>
      </c>
      <c r="S29" s="45">
        <v>0.47799999999999998</v>
      </c>
      <c r="T29" s="45">
        <v>0.49399999999999999</v>
      </c>
      <c r="U29" s="45">
        <v>0.51200000000000001</v>
      </c>
      <c r="V29" s="45">
        <v>0.53</v>
      </c>
      <c r="W29" s="45">
        <v>0.55000000000000004</v>
      </c>
      <c r="X29" s="45">
        <v>0.56999999999999995</v>
      </c>
      <c r="Y29" s="45">
        <v>0.59199999999999997</v>
      </c>
      <c r="Z29" s="45">
        <v>0.61599999999999999</v>
      </c>
      <c r="AA29" s="45">
        <v>0.64</v>
      </c>
      <c r="AB29" s="45">
        <v>0.66700000000000004</v>
      </c>
      <c r="AC29" s="45">
        <v>0.69499999999999995</v>
      </c>
      <c r="AD29" s="45">
        <v>0.72499999999999998</v>
      </c>
      <c r="AE29" s="45">
        <v>0.75700000000000001</v>
      </c>
      <c r="AF29" s="45"/>
    </row>
    <row r="30" spans="1:32" x14ac:dyDescent="0.2">
      <c r="A30" s="42">
        <v>3</v>
      </c>
      <c r="B30" s="45">
        <v>0.28799999999999998</v>
      </c>
      <c r="C30" s="45">
        <v>0.29599999999999999</v>
      </c>
      <c r="D30" s="45">
        <v>0.30399999999999999</v>
      </c>
      <c r="E30" s="45">
        <v>0.313</v>
      </c>
      <c r="F30" s="45">
        <v>0.32100000000000001</v>
      </c>
      <c r="G30" s="45">
        <v>0.33100000000000002</v>
      </c>
      <c r="H30" s="45">
        <v>0.34</v>
      </c>
      <c r="I30" s="45">
        <v>0.35</v>
      </c>
      <c r="J30" s="45">
        <v>0.36099999999999999</v>
      </c>
      <c r="K30" s="45">
        <v>0.372</v>
      </c>
      <c r="L30" s="45">
        <v>0.38300000000000001</v>
      </c>
      <c r="M30" s="45">
        <v>0.39500000000000002</v>
      </c>
      <c r="N30" s="45">
        <v>0.40699999999999997</v>
      </c>
      <c r="O30" s="45">
        <v>0.42</v>
      </c>
      <c r="P30" s="45">
        <v>0.434</v>
      </c>
      <c r="Q30" s="45">
        <v>0.44800000000000001</v>
      </c>
      <c r="R30" s="45">
        <v>0.46300000000000002</v>
      </c>
      <c r="S30" s="45">
        <v>0.47899999999999998</v>
      </c>
      <c r="T30" s="45">
        <v>0.496</v>
      </c>
      <c r="U30" s="45">
        <v>0.51300000000000001</v>
      </c>
      <c r="V30" s="45">
        <v>0.53200000000000003</v>
      </c>
      <c r="W30" s="45">
        <v>0.55100000000000005</v>
      </c>
      <c r="X30" s="45">
        <v>0.57199999999999995</v>
      </c>
      <c r="Y30" s="45">
        <v>0.59399999999999997</v>
      </c>
      <c r="Z30" s="45">
        <v>0.61799999999999999</v>
      </c>
      <c r="AA30" s="45">
        <v>0.64300000000000002</v>
      </c>
      <c r="AB30" s="45">
        <v>0.66900000000000004</v>
      </c>
      <c r="AC30" s="45">
        <v>0.69699999999999995</v>
      </c>
      <c r="AD30" s="45">
        <v>0.72699999999999998</v>
      </c>
      <c r="AE30" s="45">
        <v>0.76</v>
      </c>
      <c r="AF30" s="45"/>
    </row>
    <row r="31" spans="1:32" x14ac:dyDescent="0.2">
      <c r="A31" s="42">
        <v>4</v>
      </c>
      <c r="B31" s="45">
        <v>0.28899999999999998</v>
      </c>
      <c r="C31" s="45">
        <v>0.29699999999999999</v>
      </c>
      <c r="D31" s="45">
        <v>0.30499999999999999</v>
      </c>
      <c r="E31" s="45">
        <v>0.313</v>
      </c>
      <c r="F31" s="45">
        <v>0.32200000000000001</v>
      </c>
      <c r="G31" s="45">
        <v>0.33100000000000002</v>
      </c>
      <c r="H31" s="45">
        <v>0.34100000000000003</v>
      </c>
      <c r="I31" s="45">
        <v>0.35099999999999998</v>
      </c>
      <c r="J31" s="45">
        <v>0.36199999999999999</v>
      </c>
      <c r="K31" s="45">
        <v>0.372</v>
      </c>
      <c r="L31" s="45">
        <v>0.38400000000000001</v>
      </c>
      <c r="M31" s="45">
        <v>0.39600000000000002</v>
      </c>
      <c r="N31" s="45">
        <v>0.40799999999999997</v>
      </c>
      <c r="O31" s="45">
        <v>0.42099999999999999</v>
      </c>
      <c r="P31" s="45">
        <v>0.435</v>
      </c>
      <c r="Q31" s="45">
        <v>0.44900000000000001</v>
      </c>
      <c r="R31" s="45">
        <v>0.46400000000000002</v>
      </c>
      <c r="S31" s="45">
        <v>0.48</v>
      </c>
      <c r="T31" s="45">
        <v>0.497</v>
      </c>
      <c r="U31" s="45">
        <v>0.51500000000000001</v>
      </c>
      <c r="V31" s="45">
        <v>0.53300000000000003</v>
      </c>
      <c r="W31" s="45">
        <v>0.55300000000000005</v>
      </c>
      <c r="X31" s="45">
        <v>0.57399999999999995</v>
      </c>
      <c r="Y31" s="45">
        <v>0.59599999999999997</v>
      </c>
      <c r="Z31" s="45">
        <v>0.62</v>
      </c>
      <c r="AA31" s="45">
        <v>0.64500000000000002</v>
      </c>
      <c r="AB31" s="45">
        <v>0.67100000000000004</v>
      </c>
      <c r="AC31" s="45">
        <v>0.7</v>
      </c>
      <c r="AD31" s="45">
        <v>0.73</v>
      </c>
      <c r="AE31" s="45">
        <v>0.76300000000000001</v>
      </c>
      <c r="AF31" s="45"/>
    </row>
    <row r="32" spans="1:32" x14ac:dyDescent="0.2">
      <c r="A32" s="42">
        <v>5</v>
      </c>
      <c r="B32" s="45">
        <v>0.28899999999999998</v>
      </c>
      <c r="C32" s="45">
        <v>0.29699999999999999</v>
      </c>
      <c r="D32" s="45">
        <v>0.30599999999999999</v>
      </c>
      <c r="E32" s="45">
        <v>0.314</v>
      </c>
      <c r="F32" s="45">
        <v>0.32300000000000001</v>
      </c>
      <c r="G32" s="45">
        <v>0.33200000000000002</v>
      </c>
      <c r="H32" s="45">
        <v>0.34200000000000003</v>
      </c>
      <c r="I32" s="45">
        <v>0.35199999999999998</v>
      </c>
      <c r="J32" s="45">
        <v>0.36199999999999999</v>
      </c>
      <c r="K32" s="45">
        <v>0.373</v>
      </c>
      <c r="L32" s="45">
        <v>0.38500000000000001</v>
      </c>
      <c r="M32" s="45">
        <v>0.39700000000000002</v>
      </c>
      <c r="N32" s="45">
        <v>0.40899999999999997</v>
      </c>
      <c r="O32" s="45">
        <v>0.42199999999999999</v>
      </c>
      <c r="P32" s="45">
        <v>0.436</v>
      </c>
      <c r="Q32" s="45">
        <v>0.45100000000000001</v>
      </c>
      <c r="R32" s="45">
        <v>0.46600000000000003</v>
      </c>
      <c r="S32" s="45">
        <v>0.48199999999999998</v>
      </c>
      <c r="T32" s="45">
        <v>0.499</v>
      </c>
      <c r="U32" s="45">
        <v>0.51600000000000001</v>
      </c>
      <c r="V32" s="45">
        <v>0.53500000000000003</v>
      </c>
      <c r="W32" s="45">
        <v>0.55500000000000005</v>
      </c>
      <c r="X32" s="45">
        <v>0.57599999999999996</v>
      </c>
      <c r="Y32" s="45">
        <v>0.59799999999999998</v>
      </c>
      <c r="Z32" s="45">
        <v>0.622</v>
      </c>
      <c r="AA32" s="45">
        <v>0.64700000000000002</v>
      </c>
      <c r="AB32" s="45">
        <v>0.67400000000000004</v>
      </c>
      <c r="AC32" s="45">
        <v>0.70199999999999996</v>
      </c>
      <c r="AD32" s="45">
        <v>0.73299999999999998</v>
      </c>
      <c r="AE32" s="45">
        <v>0.76500000000000001</v>
      </c>
      <c r="AF32" s="45"/>
    </row>
    <row r="33" spans="1:32" x14ac:dyDescent="0.2">
      <c r="A33" s="42">
        <v>6</v>
      </c>
      <c r="B33" s="45">
        <v>0.28999999999999998</v>
      </c>
      <c r="C33" s="45">
        <v>0.29799999999999999</v>
      </c>
      <c r="D33" s="45">
        <v>0.30599999999999999</v>
      </c>
      <c r="E33" s="45">
        <v>0.315</v>
      </c>
      <c r="F33" s="45">
        <v>0.32400000000000001</v>
      </c>
      <c r="G33" s="45">
        <v>0.33300000000000002</v>
      </c>
      <c r="H33" s="45">
        <v>0.34300000000000003</v>
      </c>
      <c r="I33" s="45">
        <v>0.35299999999999998</v>
      </c>
      <c r="J33" s="45">
        <v>0.36299999999999999</v>
      </c>
      <c r="K33" s="45">
        <v>0.374</v>
      </c>
      <c r="L33" s="45">
        <v>0.38600000000000001</v>
      </c>
      <c r="M33" s="45">
        <v>0.39800000000000002</v>
      </c>
      <c r="N33" s="45">
        <v>0.41</v>
      </c>
      <c r="O33" s="45">
        <v>0.42399999999999999</v>
      </c>
      <c r="P33" s="45">
        <v>0.437</v>
      </c>
      <c r="Q33" s="45">
        <v>0.45200000000000001</v>
      </c>
      <c r="R33" s="45">
        <v>0.46700000000000003</v>
      </c>
      <c r="S33" s="45">
        <v>0.48299999999999998</v>
      </c>
      <c r="T33" s="45">
        <v>0.5</v>
      </c>
      <c r="U33" s="45">
        <v>0.51800000000000002</v>
      </c>
      <c r="V33" s="45">
        <v>0.53700000000000003</v>
      </c>
      <c r="W33" s="45">
        <v>0.55700000000000005</v>
      </c>
      <c r="X33" s="45">
        <v>0.57799999999999996</v>
      </c>
      <c r="Y33" s="45">
        <v>0.6</v>
      </c>
      <c r="Z33" s="45">
        <v>0.624</v>
      </c>
      <c r="AA33" s="45">
        <v>0.64900000000000002</v>
      </c>
      <c r="AB33" s="45">
        <v>0.67600000000000005</v>
      </c>
      <c r="AC33" s="45">
        <v>0.70499999999999996</v>
      </c>
      <c r="AD33" s="45">
        <v>0.73499999999999999</v>
      </c>
      <c r="AE33" s="45">
        <v>0.76800000000000002</v>
      </c>
      <c r="AF33" s="45"/>
    </row>
    <row r="34" spans="1:32" x14ac:dyDescent="0.2">
      <c r="A34" s="42">
        <v>7</v>
      </c>
      <c r="B34" s="45">
        <v>0.29099999999999998</v>
      </c>
      <c r="C34" s="45">
        <v>0.29899999999999999</v>
      </c>
      <c r="D34" s="45">
        <v>0.307</v>
      </c>
      <c r="E34" s="45">
        <v>0.316</v>
      </c>
      <c r="F34" s="45">
        <v>0.32500000000000001</v>
      </c>
      <c r="G34" s="45">
        <v>0.33400000000000002</v>
      </c>
      <c r="H34" s="45">
        <v>0.34399999999999997</v>
      </c>
      <c r="I34" s="45">
        <v>0.35399999999999998</v>
      </c>
      <c r="J34" s="45">
        <v>0.36399999999999999</v>
      </c>
      <c r="K34" s="45">
        <v>0.375</v>
      </c>
      <c r="L34" s="45">
        <v>0.38700000000000001</v>
      </c>
      <c r="M34" s="45">
        <v>0.39900000000000002</v>
      </c>
      <c r="N34" s="45">
        <v>0.41099999999999998</v>
      </c>
      <c r="O34" s="45">
        <v>0.42499999999999999</v>
      </c>
      <c r="P34" s="45">
        <v>0.439</v>
      </c>
      <c r="Q34" s="45">
        <v>0.45300000000000001</v>
      </c>
      <c r="R34" s="45">
        <v>0.46800000000000003</v>
      </c>
      <c r="S34" s="45">
        <v>0.48399999999999999</v>
      </c>
      <c r="T34" s="45">
        <v>0.501</v>
      </c>
      <c r="U34" s="45">
        <v>0.51900000000000002</v>
      </c>
      <c r="V34" s="45">
        <v>0.53800000000000003</v>
      </c>
      <c r="W34" s="45">
        <v>0.55800000000000005</v>
      </c>
      <c r="X34" s="45">
        <v>0.57899999999999996</v>
      </c>
      <c r="Y34" s="45">
        <v>0.60199999999999998</v>
      </c>
      <c r="Z34" s="45">
        <v>0.626</v>
      </c>
      <c r="AA34" s="45">
        <v>0.65100000000000002</v>
      </c>
      <c r="AB34" s="45">
        <v>0.67800000000000005</v>
      </c>
      <c r="AC34" s="45">
        <v>0.70699999999999996</v>
      </c>
      <c r="AD34" s="45">
        <v>0.73799999999999999</v>
      </c>
      <c r="AE34" s="45">
        <v>0.77100000000000002</v>
      </c>
      <c r="AF34" s="45"/>
    </row>
    <row r="35" spans="1:32" x14ac:dyDescent="0.2">
      <c r="A35" s="42">
        <v>8</v>
      </c>
      <c r="B35" s="45">
        <v>0.29099999999999998</v>
      </c>
      <c r="C35" s="45">
        <v>0.29899999999999999</v>
      </c>
      <c r="D35" s="45">
        <v>0.308</v>
      </c>
      <c r="E35" s="45">
        <v>0.316</v>
      </c>
      <c r="F35" s="45">
        <v>0.32500000000000001</v>
      </c>
      <c r="G35" s="45">
        <v>0.33500000000000002</v>
      </c>
      <c r="H35" s="45">
        <v>0.34399999999999997</v>
      </c>
      <c r="I35" s="45">
        <v>0.35499999999999998</v>
      </c>
      <c r="J35" s="45">
        <v>0.36499999999999999</v>
      </c>
      <c r="K35" s="45">
        <v>0.376</v>
      </c>
      <c r="L35" s="45">
        <v>0.38800000000000001</v>
      </c>
      <c r="M35" s="45">
        <v>0.4</v>
      </c>
      <c r="N35" s="45">
        <v>0.41199999999999998</v>
      </c>
      <c r="O35" s="45">
        <v>0.42599999999999999</v>
      </c>
      <c r="P35" s="45">
        <v>0.44</v>
      </c>
      <c r="Q35" s="45">
        <v>0.45400000000000001</v>
      </c>
      <c r="R35" s="45">
        <v>0.47</v>
      </c>
      <c r="S35" s="45">
        <v>0.48599999999999999</v>
      </c>
      <c r="T35" s="45">
        <v>0.503</v>
      </c>
      <c r="U35" s="45">
        <v>0.52100000000000002</v>
      </c>
      <c r="V35" s="45">
        <v>0.54</v>
      </c>
      <c r="W35" s="45">
        <v>0.56000000000000005</v>
      </c>
      <c r="X35" s="45">
        <v>0.58099999999999996</v>
      </c>
      <c r="Y35" s="45">
        <v>0.60399999999999998</v>
      </c>
      <c r="Z35" s="45">
        <v>0.628</v>
      </c>
      <c r="AA35" s="45">
        <v>0.65300000000000002</v>
      </c>
      <c r="AB35" s="45">
        <v>0.68100000000000005</v>
      </c>
      <c r="AC35" s="45">
        <v>0.71</v>
      </c>
      <c r="AD35" s="45">
        <v>0.74099999999999999</v>
      </c>
      <c r="AE35" s="45">
        <v>0.77400000000000002</v>
      </c>
      <c r="AF35" s="45"/>
    </row>
    <row r="36" spans="1:32" x14ac:dyDescent="0.2">
      <c r="A36" s="42">
        <v>9</v>
      </c>
      <c r="B36" s="45">
        <v>0.29199999999999998</v>
      </c>
      <c r="C36" s="45">
        <v>0.3</v>
      </c>
      <c r="D36" s="45">
        <v>0.308</v>
      </c>
      <c r="E36" s="45">
        <v>0.317</v>
      </c>
      <c r="F36" s="45">
        <v>0.32600000000000001</v>
      </c>
      <c r="G36" s="45">
        <v>0.33500000000000002</v>
      </c>
      <c r="H36" s="45">
        <v>0.34499999999999997</v>
      </c>
      <c r="I36" s="45">
        <v>0.35499999999999998</v>
      </c>
      <c r="J36" s="45">
        <v>0.36599999999999999</v>
      </c>
      <c r="K36" s="45">
        <v>0.377</v>
      </c>
      <c r="L36" s="45">
        <v>0.38900000000000001</v>
      </c>
      <c r="M36" s="45">
        <v>0.40100000000000002</v>
      </c>
      <c r="N36" s="45">
        <v>0.41399999999999998</v>
      </c>
      <c r="O36" s="45">
        <v>0.42699999999999999</v>
      </c>
      <c r="P36" s="45">
        <v>0.441</v>
      </c>
      <c r="Q36" s="45">
        <v>0.45600000000000002</v>
      </c>
      <c r="R36" s="45">
        <v>0.47099999999999997</v>
      </c>
      <c r="S36" s="45">
        <v>0.48699999999999999</v>
      </c>
      <c r="T36" s="45">
        <v>0.504</v>
      </c>
      <c r="U36" s="45">
        <v>0.52200000000000002</v>
      </c>
      <c r="V36" s="45">
        <v>0.54100000000000004</v>
      </c>
      <c r="W36" s="45">
        <v>0.56200000000000006</v>
      </c>
      <c r="X36" s="45">
        <v>0.58299999999999996</v>
      </c>
      <c r="Y36" s="45">
        <v>0.60599999999999998</v>
      </c>
      <c r="Z36" s="45">
        <v>0.63</v>
      </c>
      <c r="AA36" s="45">
        <v>0.65600000000000003</v>
      </c>
      <c r="AB36" s="45">
        <v>0.68300000000000005</v>
      </c>
      <c r="AC36" s="45">
        <v>0.71199999999999997</v>
      </c>
      <c r="AD36" s="45">
        <v>0.74299999999999999</v>
      </c>
      <c r="AE36" s="45">
        <v>0.77700000000000002</v>
      </c>
      <c r="AF36" s="45"/>
    </row>
    <row r="37" spans="1:32" x14ac:dyDescent="0.2">
      <c r="A37" s="42">
        <v>10</v>
      </c>
      <c r="B37" s="45">
        <v>0.29299999999999998</v>
      </c>
      <c r="C37" s="45">
        <v>0.30099999999999999</v>
      </c>
      <c r="D37" s="45">
        <v>0.309</v>
      </c>
      <c r="E37" s="45">
        <v>0.318</v>
      </c>
      <c r="F37" s="45">
        <v>0.32700000000000001</v>
      </c>
      <c r="G37" s="45">
        <v>0.33600000000000002</v>
      </c>
      <c r="H37" s="45">
        <v>0.34599999999999997</v>
      </c>
      <c r="I37" s="45">
        <v>0.35599999999999998</v>
      </c>
      <c r="J37" s="45">
        <v>0.36699999999999999</v>
      </c>
      <c r="K37" s="45">
        <v>0.378</v>
      </c>
      <c r="L37" s="45">
        <v>0.39</v>
      </c>
      <c r="M37" s="45">
        <v>0.40200000000000002</v>
      </c>
      <c r="N37" s="45">
        <v>0.41499999999999998</v>
      </c>
      <c r="O37" s="45">
        <v>0.42799999999999999</v>
      </c>
      <c r="P37" s="45">
        <v>0.442</v>
      </c>
      <c r="Q37" s="45">
        <v>0.45700000000000002</v>
      </c>
      <c r="R37" s="45">
        <v>0.47199999999999998</v>
      </c>
      <c r="S37" s="45">
        <v>0.48899999999999999</v>
      </c>
      <c r="T37" s="45">
        <v>0.50600000000000001</v>
      </c>
      <c r="U37" s="45">
        <v>0.52400000000000002</v>
      </c>
      <c r="V37" s="45">
        <v>0.54300000000000004</v>
      </c>
      <c r="W37" s="45">
        <v>0.56299999999999994</v>
      </c>
      <c r="X37" s="45">
        <v>0.58499999999999996</v>
      </c>
      <c r="Y37" s="45">
        <v>0.60799999999999998</v>
      </c>
      <c r="Z37" s="45">
        <v>0.63200000000000001</v>
      </c>
      <c r="AA37" s="45">
        <v>0.65800000000000003</v>
      </c>
      <c r="AB37" s="45">
        <v>0.68500000000000005</v>
      </c>
      <c r="AC37" s="45">
        <v>0.71499999999999997</v>
      </c>
      <c r="AD37" s="45">
        <v>0.746</v>
      </c>
      <c r="AE37" s="45">
        <v>0.78</v>
      </c>
      <c r="AF37" s="45"/>
    </row>
    <row r="38" spans="1:32" x14ac:dyDescent="0.2">
      <c r="A38" s="42">
        <v>11</v>
      </c>
      <c r="B38" s="45">
        <v>0.29299999999999998</v>
      </c>
      <c r="C38" s="45">
        <v>0.30099999999999999</v>
      </c>
      <c r="D38" s="45">
        <v>0.31</v>
      </c>
      <c r="E38" s="45">
        <v>0.318</v>
      </c>
      <c r="F38" s="45">
        <v>0.32800000000000001</v>
      </c>
      <c r="G38" s="45">
        <v>0.33700000000000002</v>
      </c>
      <c r="H38" s="45">
        <v>0.34699999999999998</v>
      </c>
      <c r="I38" s="45">
        <v>0.35699999999999998</v>
      </c>
      <c r="J38" s="45">
        <v>0.36799999999999999</v>
      </c>
      <c r="K38" s="45">
        <v>0.379</v>
      </c>
      <c r="L38" s="45">
        <v>0.39100000000000001</v>
      </c>
      <c r="M38" s="45">
        <v>0.40300000000000002</v>
      </c>
      <c r="N38" s="45">
        <v>0.41599999999999998</v>
      </c>
      <c r="O38" s="45">
        <v>0.42899999999999999</v>
      </c>
      <c r="P38" s="45">
        <v>0.443</v>
      </c>
      <c r="Q38" s="45">
        <v>0.45800000000000002</v>
      </c>
      <c r="R38" s="45">
        <v>0.47399999999999998</v>
      </c>
      <c r="S38" s="45">
        <v>0.49</v>
      </c>
      <c r="T38" s="45">
        <v>0.50700000000000001</v>
      </c>
      <c r="U38" s="45">
        <v>0.52500000000000002</v>
      </c>
      <c r="V38" s="45">
        <v>0.54500000000000004</v>
      </c>
      <c r="W38" s="45">
        <v>0.56499999999999995</v>
      </c>
      <c r="X38" s="45">
        <v>0.58699999999999997</v>
      </c>
      <c r="Y38" s="45">
        <v>0.61</v>
      </c>
      <c r="Z38" s="45">
        <v>0.63400000000000001</v>
      </c>
      <c r="AA38" s="45">
        <v>0.66</v>
      </c>
      <c r="AB38" s="45">
        <v>0.68700000000000006</v>
      </c>
      <c r="AC38" s="45">
        <v>0.71699999999999997</v>
      </c>
      <c r="AD38" s="45">
        <v>0.749</v>
      </c>
      <c r="AE38" s="45">
        <v>0.78200000000000003</v>
      </c>
      <c r="AF38" s="45"/>
    </row>
  </sheetData>
  <sheetProtection algorithmName="SHA-512" hashValue="hrY3rHRMd3u7TR4tWT6i1iBxXelKkYfab+TwCXrhdtucH/XyBTN/qma1rqzqI3yrnEgANLztaODo6LbvYbgW9w==" saltValue="3ZE6BNTT0wkiVVVHFFXR3Q==" spinCount="100000" sheet="1" objects="1" scenarios="1"/>
  <conditionalFormatting sqref="A6:A21">
    <cfRule type="expression" dxfId="633" priority="11" stopIfTrue="1">
      <formula>MOD(ROW(),2)=0</formula>
    </cfRule>
    <cfRule type="expression" dxfId="632" priority="12" stopIfTrue="1">
      <formula>MOD(ROW(),2)&lt;&gt;0</formula>
    </cfRule>
  </conditionalFormatting>
  <conditionalFormatting sqref="B6:AF18 B20:AF21 C19:AF19">
    <cfRule type="expression" dxfId="631" priority="13" stopIfTrue="1">
      <formula>MOD(ROW(),2)=0</formula>
    </cfRule>
    <cfRule type="expression" dxfId="630" priority="14" stopIfTrue="1">
      <formula>MOD(ROW(),2)&lt;&gt;0</formula>
    </cfRule>
  </conditionalFormatting>
  <conditionalFormatting sqref="A26:A38">
    <cfRule type="expression" dxfId="629" priority="15" stopIfTrue="1">
      <formula>MOD(ROW(),2)=0</formula>
    </cfRule>
    <cfRule type="expression" dxfId="628" priority="16" stopIfTrue="1">
      <formula>MOD(ROW(),2)&lt;&gt;0</formula>
    </cfRule>
  </conditionalFormatting>
  <conditionalFormatting sqref="B26:AF38">
    <cfRule type="expression" dxfId="627" priority="17" stopIfTrue="1">
      <formula>MOD(ROW(),2)=0</formula>
    </cfRule>
    <cfRule type="expression" dxfId="626" priority="18" stopIfTrue="1">
      <formula>MOD(ROW(),2)&lt;&gt;0</formula>
    </cfRule>
  </conditionalFormatting>
  <conditionalFormatting sqref="B19">
    <cfRule type="expression" dxfId="625" priority="1" stopIfTrue="1">
      <formula>MOD(ROW(),2)=0</formula>
    </cfRule>
    <cfRule type="expression" dxfId="624" priority="2" stopIfTrue="1">
      <formula>MOD(ROW(),2)&lt;&gt;0</formula>
    </cfRule>
  </conditionalFormatting>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05015-26BF-4E4E-8D91-0222D6EB4C0D}">
  <sheetPr codeName="Sheet52"/>
  <dimension ref="A1:I38"/>
  <sheetViews>
    <sheetView showGridLines="0" workbookViewId="0">
      <selection activeCell="A6" sqref="A6"/>
    </sheetView>
  </sheetViews>
  <sheetFormatPr defaultRowHeight="12.75" x14ac:dyDescent="0.2"/>
  <cols>
    <col min="1" max="1" width="31.85546875" customWidth="1"/>
    <col min="2" max="9" width="22.85546875" customWidth="1"/>
  </cols>
  <sheetData>
    <row r="1" spans="1:9" s="1" customFormat="1" ht="20.25" x14ac:dyDescent="0.3">
      <c r="A1" s="2" t="s">
        <v>0</v>
      </c>
    </row>
    <row r="2" spans="1:9" s="1" customFormat="1" ht="15.75" x14ac:dyDescent="0.25">
      <c r="A2" s="30" t="s">
        <v>1</v>
      </c>
      <c r="B2" s="3" t="str">
        <f>wb_title</f>
        <v>Police_NI - Consolidated Factor Spreadsheet</v>
      </c>
    </row>
    <row r="3" spans="1:9" s="1" customFormat="1" ht="15.75" x14ac:dyDescent="0.25">
      <c r="A3" s="30" t="s">
        <v>2</v>
      </c>
      <c r="B3" s="3" t="str">
        <f>TABLE_FACTOR_TYPE_1 &amp; " - x-" &amp; TABLE_SERIES_NUMBER_1</f>
        <v>Pension Debit - x-322</v>
      </c>
    </row>
    <row r="6" spans="1:9" x14ac:dyDescent="0.2">
      <c r="A6" s="40" t="s">
        <v>470</v>
      </c>
      <c r="B6" s="47" t="s">
        <v>471</v>
      </c>
      <c r="C6" s="47"/>
      <c r="D6" s="47"/>
      <c r="E6" s="47"/>
      <c r="F6" s="47"/>
      <c r="G6" s="47"/>
      <c r="H6" s="47"/>
      <c r="I6" s="47"/>
    </row>
    <row r="7" spans="1:9" x14ac:dyDescent="0.2">
      <c r="A7" s="40" t="s">
        <v>472</v>
      </c>
      <c r="B7" s="47" t="s">
        <v>31</v>
      </c>
      <c r="C7" s="47"/>
      <c r="D7" s="47"/>
      <c r="E7" s="47"/>
      <c r="F7" s="47"/>
      <c r="G7" s="47"/>
      <c r="H7" s="47"/>
      <c r="I7" s="47"/>
    </row>
    <row r="8" spans="1:9" x14ac:dyDescent="0.2">
      <c r="A8" s="40" t="s">
        <v>144</v>
      </c>
      <c r="B8" s="47">
        <v>1988</v>
      </c>
      <c r="C8" s="47"/>
      <c r="D8" s="47"/>
      <c r="E8" s="47"/>
      <c r="F8" s="47"/>
      <c r="G8" s="47"/>
      <c r="H8" s="47"/>
      <c r="I8" s="47"/>
    </row>
    <row r="9" spans="1:9" x14ac:dyDescent="0.2">
      <c r="A9" s="40" t="s">
        <v>145</v>
      </c>
      <c r="B9" s="47" t="s">
        <v>286</v>
      </c>
      <c r="C9" s="47"/>
      <c r="D9" s="47"/>
      <c r="E9" s="47"/>
      <c r="F9" s="47"/>
      <c r="G9" s="47"/>
      <c r="H9" s="47"/>
      <c r="I9" s="47"/>
    </row>
    <row r="10" spans="1:9" x14ac:dyDescent="0.2">
      <c r="A10" s="40" t="s">
        <v>6</v>
      </c>
      <c r="B10" s="47" t="s">
        <v>294</v>
      </c>
      <c r="C10" s="47"/>
      <c r="D10" s="47"/>
      <c r="E10" s="47"/>
      <c r="F10" s="47"/>
      <c r="G10" s="47"/>
      <c r="H10" s="47"/>
      <c r="I10" s="47"/>
    </row>
    <row r="11" spans="1:9" x14ac:dyDescent="0.2">
      <c r="A11" s="40" t="s">
        <v>146</v>
      </c>
      <c r="B11" s="47" t="s">
        <v>165</v>
      </c>
      <c r="C11" s="47"/>
      <c r="D11" s="47"/>
      <c r="E11" s="47"/>
      <c r="F11" s="47"/>
      <c r="G11" s="47"/>
      <c r="H11" s="47"/>
      <c r="I11" s="47"/>
    </row>
    <row r="12" spans="1:9" x14ac:dyDescent="0.2">
      <c r="A12" s="40" t="s">
        <v>147</v>
      </c>
      <c r="B12" s="47" t="s">
        <v>295</v>
      </c>
      <c r="C12" s="47"/>
      <c r="D12" s="47"/>
      <c r="E12" s="47"/>
      <c r="F12" s="47"/>
      <c r="G12" s="47"/>
      <c r="H12" s="47"/>
      <c r="I12" s="47"/>
    </row>
    <row r="13" spans="1:9" x14ac:dyDescent="0.2">
      <c r="A13" s="40" t="s">
        <v>473</v>
      </c>
      <c r="B13" s="47">
        <v>2</v>
      </c>
      <c r="C13" s="47"/>
      <c r="D13" s="47"/>
      <c r="E13" s="47"/>
      <c r="F13" s="47"/>
      <c r="G13" s="47"/>
      <c r="H13" s="47"/>
      <c r="I13" s="47"/>
    </row>
    <row r="14" spans="1:9" x14ac:dyDescent="0.2">
      <c r="A14" s="40" t="s">
        <v>149</v>
      </c>
      <c r="B14" s="47">
        <v>322</v>
      </c>
      <c r="C14" s="47"/>
      <c r="D14" s="47"/>
      <c r="E14" s="47"/>
      <c r="F14" s="47"/>
      <c r="G14" s="47"/>
      <c r="H14" s="47"/>
      <c r="I14" s="47"/>
    </row>
    <row r="15" spans="1:9" x14ac:dyDescent="0.2">
      <c r="A15" s="40" t="s">
        <v>474</v>
      </c>
      <c r="B15" s="47">
        <v>322</v>
      </c>
      <c r="C15" s="47"/>
      <c r="D15" s="47"/>
      <c r="E15" s="47"/>
      <c r="F15" s="47"/>
      <c r="G15" s="47"/>
      <c r="H15" s="47"/>
      <c r="I15" s="47"/>
    </row>
    <row r="16" spans="1:9" x14ac:dyDescent="0.2">
      <c r="A16" s="40" t="s">
        <v>151</v>
      </c>
      <c r="B16" s="47" t="s">
        <v>297</v>
      </c>
      <c r="C16" s="47"/>
      <c r="D16" s="47"/>
      <c r="E16" s="47"/>
      <c r="F16" s="47"/>
      <c r="G16" s="47"/>
      <c r="H16" s="47"/>
      <c r="I16" s="47"/>
    </row>
    <row r="17" spans="1:9" x14ac:dyDescent="0.2">
      <c r="A17" s="41" t="s">
        <v>475</v>
      </c>
      <c r="B17" s="47"/>
      <c r="C17" s="47"/>
      <c r="D17" s="47"/>
      <c r="E17" s="47"/>
      <c r="F17" s="47"/>
      <c r="G17" s="47"/>
      <c r="H17" s="47"/>
      <c r="I17" s="47"/>
    </row>
    <row r="18" spans="1:9" x14ac:dyDescent="0.2">
      <c r="A18" s="40" t="s">
        <v>153</v>
      </c>
      <c r="B18" s="49">
        <v>46163</v>
      </c>
      <c r="C18" s="48"/>
      <c r="D18" s="48"/>
      <c r="E18" s="48"/>
      <c r="F18" s="48"/>
      <c r="G18" s="48"/>
      <c r="H18" s="48"/>
      <c r="I18" s="48"/>
    </row>
    <row r="19" spans="1:9" x14ac:dyDescent="0.2">
      <c r="A19" s="40" t="s">
        <v>154</v>
      </c>
      <c r="B19" s="49">
        <v>46161</v>
      </c>
      <c r="C19" s="49"/>
      <c r="D19" s="49"/>
      <c r="E19" s="49"/>
      <c r="F19" s="49"/>
      <c r="G19" s="49"/>
      <c r="H19" s="49"/>
      <c r="I19" s="49"/>
    </row>
    <row r="20" spans="1:9" x14ac:dyDescent="0.2">
      <c r="A20" s="40" t="s">
        <v>155</v>
      </c>
      <c r="B20" s="47" t="s">
        <v>163</v>
      </c>
      <c r="C20" s="47"/>
      <c r="D20" s="47"/>
      <c r="E20" s="47"/>
      <c r="F20" s="47"/>
      <c r="G20" s="47"/>
      <c r="H20" s="47"/>
      <c r="I20" s="47"/>
    </row>
    <row r="21" spans="1:9" x14ac:dyDescent="0.2">
      <c r="A21" s="40" t="s">
        <v>476</v>
      </c>
      <c r="B21" s="47" t="s">
        <v>80</v>
      </c>
      <c r="C21" s="47"/>
      <c r="D21" s="47"/>
      <c r="E21" s="47"/>
      <c r="F21" s="47"/>
      <c r="G21" s="47"/>
      <c r="H21" s="47"/>
      <c r="I21" s="47"/>
    </row>
    <row r="23" spans="1:9" x14ac:dyDescent="0.2">
      <c r="A23" s="23" t="str">
        <f>HYPERLINK("#'Factor List'!A1", "Back to Factor List")</f>
        <v>Back to Factor List</v>
      </c>
      <c r="B23" s="23" t="str">
        <f>HYPERLINK("#'Assumptions'!A1", "Assumptions")</f>
        <v>Assumptions</v>
      </c>
    </row>
    <row r="26" spans="1:9" s="63" customFormat="1" x14ac:dyDescent="0.2">
      <c r="A26" s="62" t="s">
        <v>502</v>
      </c>
      <c r="B26" s="62">
        <v>48</v>
      </c>
      <c r="C26" s="62">
        <v>49</v>
      </c>
      <c r="D26" s="62">
        <v>50</v>
      </c>
      <c r="E26" s="62">
        <v>51</v>
      </c>
      <c r="F26" s="62">
        <v>52</v>
      </c>
      <c r="G26" s="62">
        <v>53</v>
      </c>
      <c r="H26" s="62">
        <v>54</v>
      </c>
      <c r="I26" s="62">
        <v>55</v>
      </c>
    </row>
    <row r="27" spans="1:9" x14ac:dyDescent="0.2">
      <c r="A27" s="42">
        <v>0</v>
      </c>
      <c r="B27" s="43">
        <v>6.08</v>
      </c>
      <c r="C27" s="43">
        <v>5.31</v>
      </c>
      <c r="D27" s="43">
        <v>4.5199999999999996</v>
      </c>
      <c r="E27" s="43">
        <v>3.69</v>
      </c>
      <c r="F27" s="43">
        <v>2.82</v>
      </c>
      <c r="G27" s="43">
        <v>1.92</v>
      </c>
      <c r="H27" s="43">
        <v>0.98</v>
      </c>
      <c r="I27" s="43">
        <v>0</v>
      </c>
    </row>
    <row r="28" spans="1:9" x14ac:dyDescent="0.2">
      <c r="A28" s="42">
        <v>1</v>
      </c>
      <c r="B28" s="43">
        <v>6.02</v>
      </c>
      <c r="C28" s="43">
        <v>5.25</v>
      </c>
      <c r="D28" s="43">
        <v>4.45</v>
      </c>
      <c r="E28" s="43">
        <v>3.61</v>
      </c>
      <c r="F28" s="43">
        <v>2.74</v>
      </c>
      <c r="G28" s="43">
        <v>1.84</v>
      </c>
      <c r="H28" s="43">
        <v>0.9</v>
      </c>
      <c r="I28" s="43"/>
    </row>
    <row r="29" spans="1:9" x14ac:dyDescent="0.2">
      <c r="A29" s="42">
        <v>2</v>
      </c>
      <c r="B29" s="43">
        <v>5.95</v>
      </c>
      <c r="C29" s="43">
        <v>5.18</v>
      </c>
      <c r="D29" s="43">
        <v>4.38</v>
      </c>
      <c r="E29" s="43">
        <v>3.54</v>
      </c>
      <c r="F29" s="43">
        <v>2.67</v>
      </c>
      <c r="G29" s="43">
        <v>1.76</v>
      </c>
      <c r="H29" s="43">
        <v>0.82</v>
      </c>
      <c r="I29" s="43"/>
    </row>
    <row r="30" spans="1:9" x14ac:dyDescent="0.2">
      <c r="A30" s="42">
        <v>3</v>
      </c>
      <c r="B30" s="43">
        <v>5.89</v>
      </c>
      <c r="C30" s="43">
        <v>5.1100000000000003</v>
      </c>
      <c r="D30" s="43">
        <v>4.3099999999999996</v>
      </c>
      <c r="E30" s="43">
        <v>3.47</v>
      </c>
      <c r="F30" s="43">
        <v>2.59</v>
      </c>
      <c r="G30" s="43">
        <v>1.68</v>
      </c>
      <c r="H30" s="43">
        <v>0.73</v>
      </c>
      <c r="I30" s="43"/>
    </row>
    <row r="31" spans="1:9" x14ac:dyDescent="0.2">
      <c r="A31" s="42">
        <v>4</v>
      </c>
      <c r="B31" s="43">
        <v>5.82</v>
      </c>
      <c r="C31" s="43">
        <v>5.05</v>
      </c>
      <c r="D31" s="43">
        <v>4.24</v>
      </c>
      <c r="E31" s="43">
        <v>3.4</v>
      </c>
      <c r="F31" s="43">
        <v>2.52</v>
      </c>
      <c r="G31" s="43">
        <v>1.61</v>
      </c>
      <c r="H31" s="43">
        <v>0.65</v>
      </c>
      <c r="I31" s="43"/>
    </row>
    <row r="32" spans="1:9" x14ac:dyDescent="0.2">
      <c r="A32" s="42">
        <v>5</v>
      </c>
      <c r="B32" s="43">
        <v>5.76</v>
      </c>
      <c r="C32" s="43">
        <v>4.9800000000000004</v>
      </c>
      <c r="D32" s="43">
        <v>4.17</v>
      </c>
      <c r="E32" s="43">
        <v>3.32</v>
      </c>
      <c r="F32" s="43">
        <v>2.44</v>
      </c>
      <c r="G32" s="43">
        <v>1.53</v>
      </c>
      <c r="H32" s="43">
        <v>0.56999999999999995</v>
      </c>
      <c r="I32" s="43"/>
    </row>
    <row r="33" spans="1:9" x14ac:dyDescent="0.2">
      <c r="A33" s="42">
        <v>6</v>
      </c>
      <c r="B33" s="43">
        <v>5.7</v>
      </c>
      <c r="C33" s="43">
        <v>4.91</v>
      </c>
      <c r="D33" s="43">
        <v>4.0999999999999996</v>
      </c>
      <c r="E33" s="43">
        <v>3.25</v>
      </c>
      <c r="F33" s="43">
        <v>2.37</v>
      </c>
      <c r="G33" s="43">
        <v>1.45</v>
      </c>
      <c r="H33" s="43">
        <v>0.49</v>
      </c>
      <c r="I33" s="43"/>
    </row>
    <row r="34" spans="1:9" x14ac:dyDescent="0.2">
      <c r="A34" s="42">
        <v>7</v>
      </c>
      <c r="B34" s="43">
        <v>5.63</v>
      </c>
      <c r="C34" s="43">
        <v>4.8499999999999996</v>
      </c>
      <c r="D34" s="43">
        <v>4.03</v>
      </c>
      <c r="E34" s="43">
        <v>3.18</v>
      </c>
      <c r="F34" s="43">
        <v>2.29</v>
      </c>
      <c r="G34" s="43">
        <v>1.37</v>
      </c>
      <c r="H34" s="43">
        <v>0.41</v>
      </c>
      <c r="I34" s="43"/>
    </row>
    <row r="35" spans="1:9" x14ac:dyDescent="0.2">
      <c r="A35" s="42">
        <v>8</v>
      </c>
      <c r="B35" s="43">
        <v>5.57</v>
      </c>
      <c r="C35" s="43">
        <v>4.78</v>
      </c>
      <c r="D35" s="43">
        <v>3.96</v>
      </c>
      <c r="E35" s="43">
        <v>3.11</v>
      </c>
      <c r="F35" s="43">
        <v>2.2200000000000002</v>
      </c>
      <c r="G35" s="43">
        <v>1.29</v>
      </c>
      <c r="H35" s="43">
        <v>0.33</v>
      </c>
      <c r="I35" s="43"/>
    </row>
    <row r="36" spans="1:9" x14ac:dyDescent="0.2">
      <c r="A36" s="42">
        <v>9</v>
      </c>
      <c r="B36" s="43">
        <v>5.5</v>
      </c>
      <c r="C36" s="43">
        <v>4.72</v>
      </c>
      <c r="D36" s="43">
        <v>3.89</v>
      </c>
      <c r="E36" s="43">
        <v>3.04</v>
      </c>
      <c r="F36" s="43">
        <v>2.14</v>
      </c>
      <c r="G36" s="43">
        <v>1.21</v>
      </c>
      <c r="H36" s="43">
        <v>0.24</v>
      </c>
      <c r="I36" s="43"/>
    </row>
    <row r="37" spans="1:9" x14ac:dyDescent="0.2">
      <c r="A37" s="42">
        <v>10</v>
      </c>
      <c r="B37" s="43">
        <v>5.44</v>
      </c>
      <c r="C37" s="43">
        <v>4.6500000000000004</v>
      </c>
      <c r="D37" s="43">
        <v>3.82</v>
      </c>
      <c r="E37" s="43">
        <v>2.96</v>
      </c>
      <c r="F37" s="43">
        <v>2.0699999999999998</v>
      </c>
      <c r="G37" s="43">
        <v>1.1399999999999999</v>
      </c>
      <c r="H37" s="43">
        <v>0.16</v>
      </c>
      <c r="I37" s="43"/>
    </row>
    <row r="38" spans="1:9" x14ac:dyDescent="0.2">
      <c r="A38" s="42">
        <v>11</v>
      </c>
      <c r="B38" s="43">
        <v>5.38</v>
      </c>
      <c r="C38" s="43">
        <v>4.58</v>
      </c>
      <c r="D38" s="43">
        <v>3.75</v>
      </c>
      <c r="E38" s="43">
        <v>2.89</v>
      </c>
      <c r="F38" s="43">
        <v>1.99</v>
      </c>
      <c r="G38" s="43">
        <v>1.06</v>
      </c>
      <c r="H38" s="43">
        <v>0.08</v>
      </c>
      <c r="I38" s="43"/>
    </row>
  </sheetData>
  <sheetProtection algorithmName="SHA-512" hashValue="w4kBl4m3yurILnue3pSfkOjUlqoubswYgAM0cE9kRbk6EtgFB14GEjeKTj/qXtog3qbJG6eq6hFWpFfY93huQg==" saltValue="R46cofLufA2b/9rQWtJCQA==" spinCount="100000" sheet="1" objects="1" scenarios="1"/>
  <conditionalFormatting sqref="A6:A21">
    <cfRule type="expression" dxfId="621" priority="11" stopIfTrue="1">
      <formula>MOD(ROW(),2)=0</formula>
    </cfRule>
    <cfRule type="expression" dxfId="620" priority="12" stopIfTrue="1">
      <formula>MOD(ROW(),2)&lt;&gt;0</formula>
    </cfRule>
  </conditionalFormatting>
  <conditionalFormatting sqref="B6:I18 B20:I21 C19:I19">
    <cfRule type="expression" dxfId="619" priority="13" stopIfTrue="1">
      <formula>MOD(ROW(),2)=0</formula>
    </cfRule>
    <cfRule type="expression" dxfId="618" priority="14" stopIfTrue="1">
      <formula>MOD(ROW(),2)&lt;&gt;0</formula>
    </cfRule>
  </conditionalFormatting>
  <conditionalFormatting sqref="A26:A38">
    <cfRule type="expression" dxfId="617" priority="15" stopIfTrue="1">
      <formula>MOD(ROW(),2)=0</formula>
    </cfRule>
    <cfRule type="expression" dxfId="616" priority="16" stopIfTrue="1">
      <formula>MOD(ROW(),2)&lt;&gt;0</formula>
    </cfRule>
  </conditionalFormatting>
  <conditionalFormatting sqref="B26:I38">
    <cfRule type="expression" dxfId="615" priority="17" stopIfTrue="1">
      <formula>MOD(ROW(),2)=0</formula>
    </cfRule>
    <cfRule type="expression" dxfId="614" priority="18" stopIfTrue="1">
      <formula>MOD(ROW(),2)&lt;&gt;0</formula>
    </cfRule>
  </conditionalFormatting>
  <conditionalFormatting sqref="B19">
    <cfRule type="expression" dxfId="613" priority="1" stopIfTrue="1">
      <formula>MOD(ROW(),2)=0</formula>
    </cfRule>
    <cfRule type="expression" dxfId="612" priority="2" stopIfTrue="1">
      <formula>MOD(ROW(),2)&lt;&gt;0</formula>
    </cfRule>
  </conditionalFormatting>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03AF2-55C6-4471-9B42-834EAB655832}">
  <sheetPr codeName="Sheet53"/>
  <dimension ref="A1:AF38"/>
  <sheetViews>
    <sheetView showGridLines="0" workbookViewId="0">
      <selection activeCell="A6" sqref="A6"/>
    </sheetView>
  </sheetViews>
  <sheetFormatPr defaultRowHeight="12.75" x14ac:dyDescent="0.2"/>
  <cols>
    <col min="1" max="1" width="31.85546875" customWidth="1"/>
    <col min="2" max="32" width="22.85546875" customWidth="1"/>
  </cols>
  <sheetData>
    <row r="1" spans="1:32" s="1" customFormat="1" ht="20.25" x14ac:dyDescent="0.3">
      <c r="A1" s="2" t="s">
        <v>0</v>
      </c>
    </row>
    <row r="2" spans="1:32" s="1" customFormat="1" ht="15.75" x14ac:dyDescent="0.25">
      <c r="A2" s="30" t="s">
        <v>1</v>
      </c>
      <c r="B2" s="3" t="str">
        <f>wb_title</f>
        <v>Police_NI - Consolidated Factor Spreadsheet</v>
      </c>
    </row>
    <row r="3" spans="1:32" s="1" customFormat="1" ht="15.75" x14ac:dyDescent="0.25">
      <c r="A3" s="30" t="s">
        <v>2</v>
      </c>
      <c r="B3" s="3" t="str">
        <f>TABLE_FACTOR_TYPE_1 &amp; " - x-" &amp; TABLE_SERIES_NUMBER_1</f>
        <v>Pension Debit - x-323</v>
      </c>
    </row>
    <row r="6" spans="1:32" x14ac:dyDescent="0.2">
      <c r="A6" s="40" t="s">
        <v>470</v>
      </c>
      <c r="B6" s="47" t="s">
        <v>471</v>
      </c>
      <c r="C6" s="47"/>
      <c r="D6" s="47"/>
      <c r="E6" s="47"/>
      <c r="F6" s="47"/>
      <c r="G6" s="47"/>
      <c r="H6" s="47"/>
      <c r="I6" s="47"/>
      <c r="J6" s="47"/>
      <c r="K6" s="47"/>
      <c r="L6" s="47"/>
      <c r="M6" s="47"/>
      <c r="N6" s="50"/>
      <c r="O6" s="50"/>
      <c r="P6" s="50"/>
      <c r="Q6" s="50"/>
      <c r="R6" s="50"/>
      <c r="S6" s="50"/>
      <c r="T6" s="50"/>
      <c r="U6" s="50"/>
      <c r="V6" s="50"/>
      <c r="W6" s="50"/>
      <c r="X6" s="50"/>
      <c r="Y6" s="50"/>
      <c r="Z6" s="50"/>
      <c r="AA6" s="50"/>
      <c r="AB6" s="50"/>
      <c r="AC6" s="50"/>
      <c r="AD6" s="50"/>
      <c r="AE6" s="50"/>
      <c r="AF6" s="50"/>
    </row>
    <row r="7" spans="1:32" x14ac:dyDescent="0.2">
      <c r="A7" s="40" t="s">
        <v>472</v>
      </c>
      <c r="B7" s="47" t="s">
        <v>31</v>
      </c>
      <c r="C7" s="47"/>
      <c r="D7" s="47"/>
      <c r="E7" s="47"/>
      <c r="F7" s="47"/>
      <c r="G7" s="47"/>
      <c r="H7" s="47"/>
      <c r="I7" s="47"/>
      <c r="J7" s="47"/>
      <c r="K7" s="47"/>
      <c r="L7" s="47"/>
      <c r="M7" s="47"/>
      <c r="N7" s="50"/>
      <c r="O7" s="50"/>
      <c r="P7" s="50"/>
      <c r="Q7" s="50"/>
      <c r="R7" s="50"/>
      <c r="S7" s="50"/>
      <c r="T7" s="50"/>
      <c r="U7" s="50"/>
      <c r="V7" s="50"/>
      <c r="W7" s="50"/>
      <c r="X7" s="50"/>
      <c r="Y7" s="50"/>
      <c r="Z7" s="50"/>
      <c r="AA7" s="50"/>
      <c r="AB7" s="50"/>
      <c r="AC7" s="50"/>
      <c r="AD7" s="50"/>
      <c r="AE7" s="50"/>
      <c r="AF7" s="50"/>
    </row>
    <row r="8" spans="1:32" x14ac:dyDescent="0.2">
      <c r="A8" s="40" t="s">
        <v>144</v>
      </c>
      <c r="B8" s="47">
        <v>1988</v>
      </c>
      <c r="C8" s="47"/>
      <c r="D8" s="47"/>
      <c r="E8" s="47"/>
      <c r="F8" s="47"/>
      <c r="G8" s="47"/>
      <c r="H8" s="47"/>
      <c r="I8" s="47"/>
      <c r="J8" s="47"/>
      <c r="K8" s="47"/>
      <c r="L8" s="47"/>
      <c r="M8" s="47"/>
      <c r="N8" s="50"/>
      <c r="O8" s="50"/>
      <c r="P8" s="50"/>
      <c r="Q8" s="50"/>
      <c r="R8" s="50"/>
      <c r="S8" s="50"/>
      <c r="T8" s="50"/>
      <c r="U8" s="50"/>
      <c r="V8" s="50"/>
      <c r="W8" s="50"/>
      <c r="X8" s="50"/>
      <c r="Y8" s="50"/>
      <c r="Z8" s="50"/>
      <c r="AA8" s="50"/>
      <c r="AB8" s="50"/>
      <c r="AC8" s="50"/>
      <c r="AD8" s="50"/>
      <c r="AE8" s="50"/>
      <c r="AF8" s="50"/>
    </row>
    <row r="9" spans="1:32" x14ac:dyDescent="0.2">
      <c r="A9" s="40" t="s">
        <v>145</v>
      </c>
      <c r="B9" s="47" t="s">
        <v>286</v>
      </c>
      <c r="C9" s="47"/>
      <c r="D9" s="47"/>
      <c r="E9" s="47"/>
      <c r="F9" s="47"/>
      <c r="G9" s="47"/>
      <c r="H9" s="47"/>
      <c r="I9" s="47"/>
      <c r="J9" s="47"/>
      <c r="K9" s="47"/>
      <c r="L9" s="47"/>
      <c r="M9" s="47"/>
      <c r="N9" s="50"/>
      <c r="O9" s="50"/>
      <c r="P9" s="50"/>
      <c r="Q9" s="50"/>
      <c r="R9" s="50"/>
      <c r="S9" s="50"/>
      <c r="T9" s="50"/>
      <c r="U9" s="50"/>
      <c r="V9" s="50"/>
      <c r="W9" s="50"/>
      <c r="X9" s="50"/>
      <c r="Y9" s="50"/>
      <c r="Z9" s="50"/>
      <c r="AA9" s="50"/>
      <c r="AB9" s="50"/>
      <c r="AC9" s="50"/>
      <c r="AD9" s="50"/>
      <c r="AE9" s="50"/>
      <c r="AF9" s="50"/>
    </row>
    <row r="10" spans="1:32" x14ac:dyDescent="0.2">
      <c r="A10" s="40" t="s">
        <v>6</v>
      </c>
      <c r="B10" s="47" t="s">
        <v>298</v>
      </c>
      <c r="C10" s="47"/>
      <c r="D10" s="47"/>
      <c r="E10" s="47"/>
      <c r="F10" s="47"/>
      <c r="G10" s="47"/>
      <c r="H10" s="47"/>
      <c r="I10" s="47"/>
      <c r="J10" s="47"/>
      <c r="K10" s="47"/>
      <c r="L10" s="47"/>
      <c r="M10" s="47"/>
      <c r="N10" s="50"/>
      <c r="O10" s="50"/>
      <c r="P10" s="50"/>
      <c r="Q10" s="50"/>
      <c r="R10" s="50"/>
      <c r="S10" s="50"/>
      <c r="T10" s="50"/>
      <c r="U10" s="50"/>
      <c r="V10" s="50"/>
      <c r="W10" s="50"/>
      <c r="X10" s="50"/>
      <c r="Y10" s="50"/>
      <c r="Z10" s="50"/>
      <c r="AA10" s="50"/>
      <c r="AB10" s="50"/>
      <c r="AC10" s="50"/>
      <c r="AD10" s="50"/>
      <c r="AE10" s="50"/>
      <c r="AF10" s="50"/>
    </row>
    <row r="11" spans="1:32" x14ac:dyDescent="0.2">
      <c r="A11" s="40" t="s">
        <v>146</v>
      </c>
      <c r="B11" s="47" t="s">
        <v>165</v>
      </c>
      <c r="C11" s="47"/>
      <c r="D11" s="47"/>
      <c r="E11" s="47"/>
      <c r="F11" s="47"/>
      <c r="G11" s="47"/>
      <c r="H11" s="47"/>
      <c r="I11" s="47"/>
      <c r="J11" s="47"/>
      <c r="K11" s="47"/>
      <c r="L11" s="47"/>
      <c r="M11" s="47"/>
      <c r="N11" s="50"/>
      <c r="O11" s="50"/>
      <c r="P11" s="50"/>
      <c r="Q11" s="50"/>
      <c r="R11" s="50"/>
      <c r="S11" s="50"/>
      <c r="T11" s="50"/>
      <c r="U11" s="50"/>
      <c r="V11" s="50"/>
      <c r="W11" s="50"/>
      <c r="X11" s="50"/>
      <c r="Y11" s="50"/>
      <c r="Z11" s="50"/>
      <c r="AA11" s="50"/>
      <c r="AB11" s="50"/>
      <c r="AC11" s="50"/>
      <c r="AD11" s="50"/>
      <c r="AE11" s="50"/>
      <c r="AF11" s="50"/>
    </row>
    <row r="12" spans="1:32" x14ac:dyDescent="0.2">
      <c r="A12" s="40" t="s">
        <v>147</v>
      </c>
      <c r="B12" s="47" t="s">
        <v>295</v>
      </c>
      <c r="C12" s="47"/>
      <c r="D12" s="47"/>
      <c r="E12" s="47"/>
      <c r="F12" s="47"/>
      <c r="G12" s="47"/>
      <c r="H12" s="47"/>
      <c r="I12" s="47"/>
      <c r="J12" s="47"/>
      <c r="K12" s="47"/>
      <c r="L12" s="47"/>
      <c r="M12" s="47"/>
      <c r="N12" s="50"/>
      <c r="O12" s="50"/>
      <c r="P12" s="50"/>
      <c r="Q12" s="50"/>
      <c r="R12" s="50"/>
      <c r="S12" s="50"/>
      <c r="T12" s="50"/>
      <c r="U12" s="50"/>
      <c r="V12" s="50"/>
      <c r="W12" s="50"/>
      <c r="X12" s="50"/>
      <c r="Y12" s="50"/>
      <c r="Z12" s="50"/>
      <c r="AA12" s="50"/>
      <c r="AB12" s="50"/>
      <c r="AC12" s="50"/>
      <c r="AD12" s="50"/>
      <c r="AE12" s="50"/>
      <c r="AF12" s="50"/>
    </row>
    <row r="13" spans="1:32" x14ac:dyDescent="0.2">
      <c r="A13" s="40" t="s">
        <v>473</v>
      </c>
      <c r="B13" s="47">
        <v>2</v>
      </c>
      <c r="C13" s="47"/>
      <c r="D13" s="47"/>
      <c r="E13" s="47"/>
      <c r="F13" s="47"/>
      <c r="G13" s="47"/>
      <c r="H13" s="47"/>
      <c r="I13" s="47"/>
      <c r="J13" s="47"/>
      <c r="K13" s="47"/>
      <c r="L13" s="47"/>
      <c r="M13" s="47"/>
      <c r="N13" s="50"/>
      <c r="O13" s="50"/>
      <c r="P13" s="50"/>
      <c r="Q13" s="50"/>
      <c r="R13" s="50"/>
      <c r="S13" s="50"/>
      <c r="T13" s="50"/>
      <c r="U13" s="50"/>
      <c r="V13" s="50"/>
      <c r="W13" s="50"/>
      <c r="X13" s="50"/>
      <c r="Y13" s="50"/>
      <c r="Z13" s="50"/>
      <c r="AA13" s="50"/>
      <c r="AB13" s="50"/>
      <c r="AC13" s="50"/>
      <c r="AD13" s="50"/>
      <c r="AE13" s="50"/>
      <c r="AF13" s="50"/>
    </row>
    <row r="14" spans="1:32" x14ac:dyDescent="0.2">
      <c r="A14" s="40" t="s">
        <v>149</v>
      </c>
      <c r="B14" s="47">
        <v>323</v>
      </c>
      <c r="C14" s="47"/>
      <c r="D14" s="47"/>
      <c r="E14" s="47"/>
      <c r="F14" s="47"/>
      <c r="G14" s="47"/>
      <c r="H14" s="47"/>
      <c r="I14" s="47"/>
      <c r="J14" s="47"/>
      <c r="K14" s="47"/>
      <c r="L14" s="47"/>
      <c r="M14" s="47"/>
      <c r="N14" s="50"/>
      <c r="O14" s="50"/>
      <c r="P14" s="50"/>
      <c r="Q14" s="50"/>
      <c r="R14" s="50"/>
      <c r="S14" s="50"/>
      <c r="T14" s="50"/>
      <c r="U14" s="50"/>
      <c r="V14" s="50"/>
      <c r="W14" s="50"/>
      <c r="X14" s="50"/>
      <c r="Y14" s="50"/>
      <c r="Z14" s="50"/>
      <c r="AA14" s="50"/>
      <c r="AB14" s="50"/>
      <c r="AC14" s="50"/>
      <c r="AD14" s="50"/>
      <c r="AE14" s="50"/>
      <c r="AF14" s="50"/>
    </row>
    <row r="15" spans="1:32" x14ac:dyDescent="0.2">
      <c r="A15" s="40" t="s">
        <v>474</v>
      </c>
      <c r="B15" s="47">
        <v>323</v>
      </c>
      <c r="C15" s="47"/>
      <c r="D15" s="47"/>
      <c r="E15" s="47"/>
      <c r="F15" s="47"/>
      <c r="G15" s="47"/>
      <c r="H15" s="47"/>
      <c r="I15" s="47"/>
      <c r="J15" s="47"/>
      <c r="K15" s="47"/>
      <c r="L15" s="47"/>
      <c r="M15" s="47"/>
      <c r="N15" s="50"/>
      <c r="O15" s="50"/>
      <c r="P15" s="50"/>
      <c r="Q15" s="50"/>
      <c r="R15" s="50"/>
      <c r="S15" s="50"/>
      <c r="T15" s="50"/>
      <c r="U15" s="50"/>
      <c r="V15" s="50"/>
      <c r="W15" s="50"/>
      <c r="X15" s="50"/>
      <c r="Y15" s="50"/>
      <c r="Z15" s="50"/>
      <c r="AA15" s="50"/>
      <c r="AB15" s="50"/>
      <c r="AC15" s="50"/>
      <c r="AD15" s="50"/>
      <c r="AE15" s="50"/>
      <c r="AF15" s="50"/>
    </row>
    <row r="16" spans="1:32" x14ac:dyDescent="0.2">
      <c r="A16" s="40" t="s">
        <v>151</v>
      </c>
      <c r="B16" s="47" t="s">
        <v>300</v>
      </c>
      <c r="C16" s="47"/>
      <c r="D16" s="47"/>
      <c r="E16" s="47"/>
      <c r="F16" s="47"/>
      <c r="G16" s="47"/>
      <c r="H16" s="47"/>
      <c r="I16" s="47"/>
      <c r="J16" s="47"/>
      <c r="K16" s="47"/>
      <c r="L16" s="47"/>
      <c r="M16" s="47"/>
      <c r="N16" s="50"/>
      <c r="O16" s="50"/>
      <c r="P16" s="50"/>
      <c r="Q16" s="50"/>
      <c r="R16" s="50"/>
      <c r="S16" s="50"/>
      <c r="T16" s="50"/>
      <c r="U16" s="50"/>
      <c r="V16" s="50"/>
      <c r="W16" s="50"/>
      <c r="X16" s="50"/>
      <c r="Y16" s="50"/>
      <c r="Z16" s="50"/>
      <c r="AA16" s="50"/>
      <c r="AB16" s="50"/>
      <c r="AC16" s="50"/>
      <c r="AD16" s="50"/>
      <c r="AE16" s="50"/>
      <c r="AF16" s="50"/>
    </row>
    <row r="17" spans="1:32" x14ac:dyDescent="0.2">
      <c r="A17" s="41" t="s">
        <v>475</v>
      </c>
      <c r="B17" s="47"/>
      <c r="C17" s="47"/>
      <c r="D17" s="47"/>
      <c r="E17" s="47"/>
      <c r="F17" s="47"/>
      <c r="G17" s="47"/>
      <c r="H17" s="47"/>
      <c r="I17" s="47"/>
      <c r="J17" s="47"/>
      <c r="K17" s="47"/>
      <c r="L17" s="47"/>
      <c r="M17" s="47"/>
      <c r="N17" s="50"/>
      <c r="O17" s="50"/>
      <c r="P17" s="50"/>
      <c r="Q17" s="50"/>
      <c r="R17" s="50"/>
      <c r="S17" s="50"/>
      <c r="T17" s="50"/>
      <c r="U17" s="50"/>
      <c r="V17" s="50"/>
      <c r="W17" s="50"/>
      <c r="X17" s="50"/>
      <c r="Y17" s="50"/>
      <c r="Z17" s="50"/>
      <c r="AA17" s="50"/>
      <c r="AB17" s="50"/>
      <c r="AC17" s="50"/>
      <c r="AD17" s="50"/>
      <c r="AE17" s="50"/>
      <c r="AF17" s="50"/>
    </row>
    <row r="18" spans="1:32" x14ac:dyDescent="0.2">
      <c r="A18" s="40" t="s">
        <v>153</v>
      </c>
      <c r="B18" s="49">
        <v>46163</v>
      </c>
      <c r="C18" s="48"/>
      <c r="D18" s="48"/>
      <c r="E18" s="48"/>
      <c r="F18" s="48"/>
      <c r="G18" s="48"/>
      <c r="H18" s="48"/>
      <c r="I18" s="48"/>
      <c r="J18" s="48"/>
      <c r="K18" s="48"/>
      <c r="L18" s="48"/>
      <c r="M18" s="48"/>
      <c r="N18" s="50"/>
      <c r="O18" s="50"/>
      <c r="P18" s="50"/>
      <c r="Q18" s="50"/>
      <c r="R18" s="50"/>
      <c r="S18" s="50"/>
      <c r="T18" s="50"/>
      <c r="U18" s="50"/>
      <c r="V18" s="50"/>
      <c r="W18" s="50"/>
      <c r="X18" s="50"/>
      <c r="Y18" s="50"/>
      <c r="Z18" s="50"/>
      <c r="AA18" s="50"/>
      <c r="AB18" s="50"/>
      <c r="AC18" s="50"/>
      <c r="AD18" s="50"/>
      <c r="AE18" s="50"/>
      <c r="AF18" s="50"/>
    </row>
    <row r="19" spans="1:32" x14ac:dyDescent="0.2">
      <c r="A19" s="40" t="s">
        <v>154</v>
      </c>
      <c r="B19" s="49">
        <v>46161</v>
      </c>
      <c r="C19" s="49"/>
      <c r="D19" s="49"/>
      <c r="E19" s="49"/>
      <c r="F19" s="49"/>
      <c r="G19" s="49"/>
      <c r="H19" s="49"/>
      <c r="I19" s="49"/>
      <c r="J19" s="49"/>
      <c r="K19" s="49"/>
      <c r="L19" s="49"/>
      <c r="M19" s="49"/>
      <c r="N19" s="50"/>
      <c r="O19" s="50"/>
      <c r="P19" s="50"/>
      <c r="Q19" s="50"/>
      <c r="R19" s="50"/>
      <c r="S19" s="50"/>
      <c r="T19" s="50"/>
      <c r="U19" s="50"/>
      <c r="V19" s="50"/>
      <c r="W19" s="50"/>
      <c r="X19" s="50"/>
      <c r="Y19" s="50"/>
      <c r="Z19" s="50"/>
      <c r="AA19" s="50"/>
      <c r="AB19" s="50"/>
      <c r="AC19" s="50"/>
      <c r="AD19" s="50"/>
      <c r="AE19" s="50"/>
      <c r="AF19" s="50"/>
    </row>
    <row r="20" spans="1:32" x14ac:dyDescent="0.2">
      <c r="A20" s="40" t="s">
        <v>155</v>
      </c>
      <c r="B20" s="47" t="s">
        <v>163</v>
      </c>
      <c r="C20" s="47"/>
      <c r="D20" s="47"/>
      <c r="E20" s="47"/>
      <c r="F20" s="47"/>
      <c r="G20" s="47"/>
      <c r="H20" s="47"/>
      <c r="I20" s="47"/>
      <c r="J20" s="47"/>
      <c r="K20" s="47"/>
      <c r="L20" s="47"/>
      <c r="M20" s="47"/>
      <c r="N20" s="50"/>
      <c r="O20" s="50"/>
      <c r="P20" s="50"/>
      <c r="Q20" s="50"/>
      <c r="R20" s="50"/>
      <c r="S20" s="50"/>
      <c r="T20" s="50"/>
      <c r="U20" s="50"/>
      <c r="V20" s="50"/>
      <c r="W20" s="50"/>
      <c r="X20" s="50"/>
      <c r="Y20" s="50"/>
      <c r="Z20" s="50"/>
      <c r="AA20" s="50"/>
      <c r="AB20" s="50"/>
      <c r="AC20" s="50"/>
      <c r="AD20" s="50"/>
      <c r="AE20" s="50"/>
      <c r="AF20" s="50"/>
    </row>
    <row r="21" spans="1:32" x14ac:dyDescent="0.2">
      <c r="A21" s="40" t="s">
        <v>476</v>
      </c>
      <c r="B21" s="47" t="s">
        <v>80</v>
      </c>
      <c r="C21" s="47"/>
      <c r="D21" s="47"/>
      <c r="E21" s="47"/>
      <c r="F21" s="47"/>
      <c r="G21" s="47"/>
      <c r="H21" s="47"/>
      <c r="I21" s="47"/>
      <c r="J21" s="47"/>
      <c r="K21" s="47"/>
      <c r="L21" s="47"/>
      <c r="M21" s="47"/>
      <c r="N21" s="50"/>
      <c r="O21" s="50"/>
      <c r="P21" s="50"/>
      <c r="Q21" s="50"/>
      <c r="R21" s="50"/>
      <c r="S21" s="50"/>
      <c r="T21" s="50"/>
      <c r="U21" s="50"/>
      <c r="V21" s="50"/>
      <c r="W21" s="50"/>
      <c r="X21" s="50"/>
      <c r="Y21" s="50"/>
      <c r="Z21" s="50"/>
      <c r="AA21" s="50"/>
      <c r="AB21" s="50"/>
      <c r="AC21" s="50"/>
      <c r="AD21" s="50"/>
      <c r="AE21" s="50"/>
      <c r="AF21" s="50"/>
    </row>
    <row r="23" spans="1:32" x14ac:dyDescent="0.2">
      <c r="A23" s="23" t="str">
        <f>HYPERLINK("#'Factor List'!A1", "Back to Factor List")</f>
        <v>Back to Factor List</v>
      </c>
      <c r="B23" s="23" t="str">
        <f>HYPERLINK("#'Assumptions'!A1", "Assumptions")</f>
        <v>Assumptions</v>
      </c>
    </row>
    <row r="26" spans="1:32" s="63" customFormat="1" x14ac:dyDescent="0.2">
      <c r="A26" s="62" t="s">
        <v>502</v>
      </c>
      <c r="B26" s="62">
        <v>25</v>
      </c>
      <c r="C26" s="62">
        <v>26</v>
      </c>
      <c r="D26" s="62">
        <v>27</v>
      </c>
      <c r="E26" s="62">
        <v>28</v>
      </c>
      <c r="F26" s="62">
        <v>29</v>
      </c>
      <c r="G26" s="62">
        <v>30</v>
      </c>
      <c r="H26" s="62">
        <v>31</v>
      </c>
      <c r="I26" s="62">
        <v>32</v>
      </c>
      <c r="J26" s="62">
        <v>33</v>
      </c>
      <c r="K26" s="62">
        <v>34</v>
      </c>
      <c r="L26" s="62">
        <v>35</v>
      </c>
      <c r="M26" s="62">
        <v>36</v>
      </c>
      <c r="N26" s="62">
        <v>37</v>
      </c>
      <c r="O26" s="62">
        <v>38</v>
      </c>
      <c r="P26" s="62">
        <v>39</v>
      </c>
      <c r="Q26" s="62">
        <v>40</v>
      </c>
      <c r="R26" s="62">
        <v>41</v>
      </c>
      <c r="S26" s="62">
        <v>42</v>
      </c>
      <c r="T26" s="62">
        <v>43</v>
      </c>
      <c r="U26" s="62">
        <v>44</v>
      </c>
      <c r="V26" s="62">
        <v>45</v>
      </c>
      <c r="W26" s="62">
        <v>46</v>
      </c>
      <c r="X26" s="62">
        <v>47</v>
      </c>
      <c r="Y26" s="62">
        <v>48</v>
      </c>
      <c r="Z26" s="62">
        <v>49</v>
      </c>
      <c r="AA26" s="62">
        <v>50</v>
      </c>
      <c r="AB26" s="62">
        <v>51</v>
      </c>
      <c r="AC26" s="62">
        <v>52</v>
      </c>
      <c r="AD26" s="62">
        <v>53</v>
      </c>
      <c r="AE26" s="62">
        <v>54</v>
      </c>
      <c r="AF26" s="62">
        <v>55</v>
      </c>
    </row>
    <row r="27" spans="1:32" x14ac:dyDescent="0.2">
      <c r="A27" s="42">
        <v>0</v>
      </c>
      <c r="B27" s="43">
        <v>17.399999999999999</v>
      </c>
      <c r="C27" s="43">
        <v>17.09</v>
      </c>
      <c r="D27" s="43">
        <v>16.77</v>
      </c>
      <c r="E27" s="43">
        <v>16.440000000000001</v>
      </c>
      <c r="F27" s="43">
        <v>16.09</v>
      </c>
      <c r="G27" s="43">
        <v>15.72</v>
      </c>
      <c r="H27" s="43">
        <v>15.35</v>
      </c>
      <c r="I27" s="43">
        <v>14.96</v>
      </c>
      <c r="J27" s="43">
        <v>14.55</v>
      </c>
      <c r="K27" s="43">
        <v>14.12</v>
      </c>
      <c r="L27" s="43">
        <v>13.68</v>
      </c>
      <c r="M27" s="43">
        <v>13.22</v>
      </c>
      <c r="N27" s="43">
        <v>12.75</v>
      </c>
      <c r="O27" s="43">
        <v>12.25</v>
      </c>
      <c r="P27" s="43">
        <v>11.73</v>
      </c>
      <c r="Q27" s="43">
        <v>11.2</v>
      </c>
      <c r="R27" s="43">
        <v>10.64</v>
      </c>
      <c r="S27" s="43">
        <v>10.06</v>
      </c>
      <c r="T27" s="43">
        <v>9.4600000000000009</v>
      </c>
      <c r="U27" s="43">
        <v>8.83</v>
      </c>
      <c r="V27" s="43">
        <v>8.18</v>
      </c>
      <c r="W27" s="43">
        <v>7.5</v>
      </c>
      <c r="X27" s="43">
        <v>6.8</v>
      </c>
      <c r="Y27" s="43">
        <v>6.06</v>
      </c>
      <c r="Z27" s="43">
        <v>5.3</v>
      </c>
      <c r="AA27" s="43">
        <v>4.51</v>
      </c>
      <c r="AB27" s="43">
        <v>3.68</v>
      </c>
      <c r="AC27" s="43">
        <v>2.82</v>
      </c>
      <c r="AD27" s="43">
        <v>1.92</v>
      </c>
      <c r="AE27" s="43">
        <v>0.98</v>
      </c>
      <c r="AF27" s="43">
        <v>0</v>
      </c>
    </row>
    <row r="28" spans="1:32" x14ac:dyDescent="0.2">
      <c r="A28" s="42">
        <v>1</v>
      </c>
      <c r="B28" s="43">
        <v>17.38</v>
      </c>
      <c r="C28" s="43">
        <v>17.07</v>
      </c>
      <c r="D28" s="43">
        <v>16.739999999999998</v>
      </c>
      <c r="E28" s="43">
        <v>16.41</v>
      </c>
      <c r="F28" s="43">
        <v>16.059999999999999</v>
      </c>
      <c r="G28" s="43">
        <v>15.69</v>
      </c>
      <c r="H28" s="43">
        <v>15.32</v>
      </c>
      <c r="I28" s="43">
        <v>14.92</v>
      </c>
      <c r="J28" s="43">
        <v>14.51</v>
      </c>
      <c r="K28" s="43">
        <v>14.09</v>
      </c>
      <c r="L28" s="43">
        <v>13.64</v>
      </c>
      <c r="M28" s="43">
        <v>13.18</v>
      </c>
      <c r="N28" s="43">
        <v>12.7</v>
      </c>
      <c r="O28" s="43">
        <v>12.21</v>
      </c>
      <c r="P28" s="43">
        <v>11.69</v>
      </c>
      <c r="Q28" s="43">
        <v>11.15</v>
      </c>
      <c r="R28" s="43">
        <v>10.59</v>
      </c>
      <c r="S28" s="43">
        <v>10.01</v>
      </c>
      <c r="T28" s="43">
        <v>9.41</v>
      </c>
      <c r="U28" s="43">
        <v>8.7799999999999994</v>
      </c>
      <c r="V28" s="43">
        <v>8.1199999999999992</v>
      </c>
      <c r="W28" s="43">
        <v>7.44</v>
      </c>
      <c r="X28" s="43">
        <v>6.74</v>
      </c>
      <c r="Y28" s="43">
        <v>6</v>
      </c>
      <c r="Z28" s="43">
        <v>5.23</v>
      </c>
      <c r="AA28" s="43">
        <v>4.4400000000000004</v>
      </c>
      <c r="AB28" s="43">
        <v>3.61</v>
      </c>
      <c r="AC28" s="43">
        <v>2.74</v>
      </c>
      <c r="AD28" s="43">
        <v>1.84</v>
      </c>
      <c r="AE28" s="43">
        <v>0.9</v>
      </c>
      <c r="AF28" s="43"/>
    </row>
    <row r="29" spans="1:32" x14ac:dyDescent="0.2">
      <c r="A29" s="42">
        <v>2</v>
      </c>
      <c r="B29" s="43">
        <v>17.350000000000001</v>
      </c>
      <c r="C29" s="43">
        <v>17.04</v>
      </c>
      <c r="D29" s="43">
        <v>16.72</v>
      </c>
      <c r="E29" s="43">
        <v>16.38</v>
      </c>
      <c r="F29" s="43">
        <v>16.03</v>
      </c>
      <c r="G29" s="43">
        <v>15.66</v>
      </c>
      <c r="H29" s="43">
        <v>15.28</v>
      </c>
      <c r="I29" s="43">
        <v>14.89</v>
      </c>
      <c r="J29" s="43">
        <v>14.48</v>
      </c>
      <c r="K29" s="43">
        <v>14.05</v>
      </c>
      <c r="L29" s="43">
        <v>13.61</v>
      </c>
      <c r="M29" s="43">
        <v>13.14</v>
      </c>
      <c r="N29" s="43">
        <v>12.66</v>
      </c>
      <c r="O29" s="43">
        <v>12.16</v>
      </c>
      <c r="P29" s="43">
        <v>11.64</v>
      </c>
      <c r="Q29" s="43">
        <v>11.11</v>
      </c>
      <c r="R29" s="43">
        <v>10.54</v>
      </c>
      <c r="S29" s="43">
        <v>9.9600000000000009</v>
      </c>
      <c r="T29" s="43">
        <v>9.35</v>
      </c>
      <c r="U29" s="43">
        <v>8.7200000000000006</v>
      </c>
      <c r="V29" s="43">
        <v>8.07</v>
      </c>
      <c r="W29" s="43">
        <v>7.38</v>
      </c>
      <c r="X29" s="43">
        <v>6.68</v>
      </c>
      <c r="Y29" s="43">
        <v>5.94</v>
      </c>
      <c r="Z29" s="43">
        <v>5.17</v>
      </c>
      <c r="AA29" s="43">
        <v>4.37</v>
      </c>
      <c r="AB29" s="43">
        <v>3.53</v>
      </c>
      <c r="AC29" s="43">
        <v>2.67</v>
      </c>
      <c r="AD29" s="43">
        <v>1.76</v>
      </c>
      <c r="AE29" s="43">
        <v>0.82</v>
      </c>
      <c r="AF29" s="43"/>
    </row>
    <row r="30" spans="1:32" x14ac:dyDescent="0.2">
      <c r="A30" s="42">
        <v>3</v>
      </c>
      <c r="B30" s="43">
        <v>17.329999999999998</v>
      </c>
      <c r="C30" s="43">
        <v>17.010000000000002</v>
      </c>
      <c r="D30" s="43">
        <v>16.690000000000001</v>
      </c>
      <c r="E30" s="43">
        <v>16.350000000000001</v>
      </c>
      <c r="F30" s="43">
        <v>16</v>
      </c>
      <c r="G30" s="43">
        <v>15.63</v>
      </c>
      <c r="H30" s="43">
        <v>15.25</v>
      </c>
      <c r="I30" s="43">
        <v>14.85</v>
      </c>
      <c r="J30" s="43">
        <v>14.44</v>
      </c>
      <c r="K30" s="43">
        <v>14.01</v>
      </c>
      <c r="L30" s="43">
        <v>13.57</v>
      </c>
      <c r="M30" s="43">
        <v>13.1</v>
      </c>
      <c r="N30" s="43">
        <v>12.62</v>
      </c>
      <c r="O30" s="43">
        <v>12.12</v>
      </c>
      <c r="P30" s="43">
        <v>11.6</v>
      </c>
      <c r="Q30" s="43">
        <v>11.06</v>
      </c>
      <c r="R30" s="43">
        <v>10.5</v>
      </c>
      <c r="S30" s="43">
        <v>9.91</v>
      </c>
      <c r="T30" s="43">
        <v>9.3000000000000007</v>
      </c>
      <c r="U30" s="43">
        <v>8.67</v>
      </c>
      <c r="V30" s="43">
        <v>8.01</v>
      </c>
      <c r="W30" s="43">
        <v>7.33</v>
      </c>
      <c r="X30" s="43">
        <v>6.61</v>
      </c>
      <c r="Y30" s="43">
        <v>5.87</v>
      </c>
      <c r="Z30" s="43">
        <v>5.0999999999999996</v>
      </c>
      <c r="AA30" s="43">
        <v>4.3</v>
      </c>
      <c r="AB30" s="43">
        <v>3.46</v>
      </c>
      <c r="AC30" s="43">
        <v>2.59</v>
      </c>
      <c r="AD30" s="43">
        <v>1.68</v>
      </c>
      <c r="AE30" s="43">
        <v>0.73</v>
      </c>
      <c r="AF30" s="43"/>
    </row>
    <row r="31" spans="1:32" x14ac:dyDescent="0.2">
      <c r="A31" s="42">
        <v>4</v>
      </c>
      <c r="B31" s="43">
        <v>17.3</v>
      </c>
      <c r="C31" s="43">
        <v>16.989999999999998</v>
      </c>
      <c r="D31" s="43">
        <v>16.66</v>
      </c>
      <c r="E31" s="43">
        <v>16.32</v>
      </c>
      <c r="F31" s="43">
        <v>15.97</v>
      </c>
      <c r="G31" s="43">
        <v>15.6</v>
      </c>
      <c r="H31" s="43">
        <v>15.22</v>
      </c>
      <c r="I31" s="43">
        <v>14.82</v>
      </c>
      <c r="J31" s="43">
        <v>14.41</v>
      </c>
      <c r="K31" s="43">
        <v>13.98</v>
      </c>
      <c r="L31" s="43">
        <v>13.53</v>
      </c>
      <c r="M31" s="43">
        <v>13.06</v>
      </c>
      <c r="N31" s="43">
        <v>12.58</v>
      </c>
      <c r="O31" s="43">
        <v>12.08</v>
      </c>
      <c r="P31" s="43">
        <v>11.56</v>
      </c>
      <c r="Q31" s="43">
        <v>11.01</v>
      </c>
      <c r="R31" s="43">
        <v>10.45</v>
      </c>
      <c r="S31" s="43">
        <v>9.86</v>
      </c>
      <c r="T31" s="43">
        <v>9.25</v>
      </c>
      <c r="U31" s="43">
        <v>8.61</v>
      </c>
      <c r="V31" s="43">
        <v>7.95</v>
      </c>
      <c r="W31" s="43">
        <v>7.27</v>
      </c>
      <c r="X31" s="43">
        <v>6.55</v>
      </c>
      <c r="Y31" s="43">
        <v>5.81</v>
      </c>
      <c r="Z31" s="43">
        <v>5.04</v>
      </c>
      <c r="AA31" s="43">
        <v>4.2300000000000004</v>
      </c>
      <c r="AB31" s="43">
        <v>3.39</v>
      </c>
      <c r="AC31" s="43">
        <v>2.52</v>
      </c>
      <c r="AD31" s="43">
        <v>1.6</v>
      </c>
      <c r="AE31" s="43">
        <v>0.65</v>
      </c>
      <c r="AF31" s="43"/>
    </row>
    <row r="32" spans="1:32" x14ac:dyDescent="0.2">
      <c r="A32" s="42">
        <v>5</v>
      </c>
      <c r="B32" s="43">
        <v>17.27</v>
      </c>
      <c r="C32" s="43">
        <v>16.96</v>
      </c>
      <c r="D32" s="43">
        <v>16.63</v>
      </c>
      <c r="E32" s="43">
        <v>16.29</v>
      </c>
      <c r="F32" s="43">
        <v>15.94</v>
      </c>
      <c r="G32" s="43">
        <v>15.57</v>
      </c>
      <c r="H32" s="43">
        <v>15.18</v>
      </c>
      <c r="I32" s="43">
        <v>14.79</v>
      </c>
      <c r="J32" s="43">
        <v>14.37</v>
      </c>
      <c r="K32" s="43">
        <v>13.94</v>
      </c>
      <c r="L32" s="43">
        <v>13.49</v>
      </c>
      <c r="M32" s="43">
        <v>13.02</v>
      </c>
      <c r="N32" s="43">
        <v>12.54</v>
      </c>
      <c r="O32" s="43">
        <v>12.04</v>
      </c>
      <c r="P32" s="43">
        <v>11.51</v>
      </c>
      <c r="Q32" s="43">
        <v>10.97</v>
      </c>
      <c r="R32" s="43">
        <v>10.4</v>
      </c>
      <c r="S32" s="43">
        <v>9.81</v>
      </c>
      <c r="T32" s="43">
        <v>9.1999999999999993</v>
      </c>
      <c r="U32" s="43">
        <v>8.56</v>
      </c>
      <c r="V32" s="43">
        <v>7.9</v>
      </c>
      <c r="W32" s="43">
        <v>7.21</v>
      </c>
      <c r="X32" s="43">
        <v>6.49</v>
      </c>
      <c r="Y32" s="43">
        <v>5.75</v>
      </c>
      <c r="Z32" s="43">
        <v>4.97</v>
      </c>
      <c r="AA32" s="43">
        <v>4.16</v>
      </c>
      <c r="AB32" s="43">
        <v>3.32</v>
      </c>
      <c r="AC32" s="43">
        <v>2.44</v>
      </c>
      <c r="AD32" s="43">
        <v>1.53</v>
      </c>
      <c r="AE32" s="43">
        <v>0.56999999999999995</v>
      </c>
      <c r="AF32" s="43"/>
    </row>
    <row r="33" spans="1:32" x14ac:dyDescent="0.2">
      <c r="A33" s="42">
        <v>6</v>
      </c>
      <c r="B33" s="43">
        <v>17.25</v>
      </c>
      <c r="C33" s="43">
        <v>16.93</v>
      </c>
      <c r="D33" s="43">
        <v>16.600000000000001</v>
      </c>
      <c r="E33" s="43">
        <v>16.260000000000002</v>
      </c>
      <c r="F33" s="43">
        <v>15.91</v>
      </c>
      <c r="G33" s="43">
        <v>15.54</v>
      </c>
      <c r="H33" s="43">
        <v>15.15</v>
      </c>
      <c r="I33" s="43">
        <v>14.75</v>
      </c>
      <c r="J33" s="43">
        <v>14.34</v>
      </c>
      <c r="K33" s="43">
        <v>13.9</v>
      </c>
      <c r="L33" s="43">
        <v>13.45</v>
      </c>
      <c r="M33" s="43">
        <v>12.98</v>
      </c>
      <c r="N33" s="43">
        <v>12.5</v>
      </c>
      <c r="O33" s="43">
        <v>11.99</v>
      </c>
      <c r="P33" s="43">
        <v>11.47</v>
      </c>
      <c r="Q33" s="43">
        <v>10.92</v>
      </c>
      <c r="R33" s="43">
        <v>10.35</v>
      </c>
      <c r="S33" s="43">
        <v>9.76</v>
      </c>
      <c r="T33" s="43">
        <v>9.15</v>
      </c>
      <c r="U33" s="43">
        <v>8.51</v>
      </c>
      <c r="V33" s="43">
        <v>7.84</v>
      </c>
      <c r="W33" s="43">
        <v>7.15</v>
      </c>
      <c r="X33" s="43">
        <v>6.43</v>
      </c>
      <c r="Y33" s="43">
        <v>5.68</v>
      </c>
      <c r="Z33" s="43">
        <v>4.9000000000000004</v>
      </c>
      <c r="AA33" s="43">
        <v>4.09</v>
      </c>
      <c r="AB33" s="43">
        <v>3.25</v>
      </c>
      <c r="AC33" s="43">
        <v>2.37</v>
      </c>
      <c r="AD33" s="43">
        <v>1.45</v>
      </c>
      <c r="AE33" s="43">
        <v>0.49</v>
      </c>
      <c r="AF33" s="43"/>
    </row>
    <row r="34" spans="1:32" x14ac:dyDescent="0.2">
      <c r="A34" s="42">
        <v>7</v>
      </c>
      <c r="B34" s="43">
        <v>17.22</v>
      </c>
      <c r="C34" s="43">
        <v>16.91</v>
      </c>
      <c r="D34" s="43">
        <v>16.579999999999998</v>
      </c>
      <c r="E34" s="43">
        <v>16.23</v>
      </c>
      <c r="F34" s="43">
        <v>15.88</v>
      </c>
      <c r="G34" s="43">
        <v>15.5</v>
      </c>
      <c r="H34" s="43">
        <v>15.12</v>
      </c>
      <c r="I34" s="43">
        <v>14.72</v>
      </c>
      <c r="J34" s="43">
        <v>14.3</v>
      </c>
      <c r="K34" s="43">
        <v>13.87</v>
      </c>
      <c r="L34" s="43">
        <v>13.41</v>
      </c>
      <c r="M34" s="43">
        <v>12.94</v>
      </c>
      <c r="N34" s="43">
        <v>12.46</v>
      </c>
      <c r="O34" s="43">
        <v>11.95</v>
      </c>
      <c r="P34" s="43">
        <v>11.42</v>
      </c>
      <c r="Q34" s="43">
        <v>10.87</v>
      </c>
      <c r="R34" s="43">
        <v>10.3</v>
      </c>
      <c r="S34" s="43">
        <v>9.7100000000000009</v>
      </c>
      <c r="T34" s="43">
        <v>9.09</v>
      </c>
      <c r="U34" s="43">
        <v>8.4499999999999993</v>
      </c>
      <c r="V34" s="43">
        <v>7.78</v>
      </c>
      <c r="W34" s="43">
        <v>7.09</v>
      </c>
      <c r="X34" s="43">
        <v>6.37</v>
      </c>
      <c r="Y34" s="43">
        <v>5.62</v>
      </c>
      <c r="Z34" s="43">
        <v>4.84</v>
      </c>
      <c r="AA34" s="43">
        <v>4.0199999999999996</v>
      </c>
      <c r="AB34" s="43">
        <v>3.17</v>
      </c>
      <c r="AC34" s="43">
        <v>2.29</v>
      </c>
      <c r="AD34" s="43">
        <v>1.37</v>
      </c>
      <c r="AE34" s="43">
        <v>0.41</v>
      </c>
      <c r="AF34" s="43"/>
    </row>
    <row r="35" spans="1:32" x14ac:dyDescent="0.2">
      <c r="A35" s="42">
        <v>8</v>
      </c>
      <c r="B35" s="43">
        <v>17.2</v>
      </c>
      <c r="C35" s="43">
        <v>16.88</v>
      </c>
      <c r="D35" s="43">
        <v>16.55</v>
      </c>
      <c r="E35" s="43">
        <v>16.2</v>
      </c>
      <c r="F35" s="43">
        <v>15.85</v>
      </c>
      <c r="G35" s="43">
        <v>15.47</v>
      </c>
      <c r="H35" s="43">
        <v>15.09</v>
      </c>
      <c r="I35" s="43">
        <v>14.68</v>
      </c>
      <c r="J35" s="43">
        <v>14.26</v>
      </c>
      <c r="K35" s="43">
        <v>13.83</v>
      </c>
      <c r="L35" s="43">
        <v>13.38</v>
      </c>
      <c r="M35" s="43">
        <v>12.91</v>
      </c>
      <c r="N35" s="43">
        <v>12.42</v>
      </c>
      <c r="O35" s="43">
        <v>11.91</v>
      </c>
      <c r="P35" s="43">
        <v>11.38</v>
      </c>
      <c r="Q35" s="43">
        <v>10.83</v>
      </c>
      <c r="R35" s="43">
        <v>10.25</v>
      </c>
      <c r="S35" s="43">
        <v>9.66</v>
      </c>
      <c r="T35" s="43">
        <v>9.0399999999999991</v>
      </c>
      <c r="U35" s="43">
        <v>8.4</v>
      </c>
      <c r="V35" s="43">
        <v>7.73</v>
      </c>
      <c r="W35" s="43">
        <v>7.03</v>
      </c>
      <c r="X35" s="43">
        <v>6.31</v>
      </c>
      <c r="Y35" s="43">
        <v>5.55</v>
      </c>
      <c r="Z35" s="43">
        <v>4.7699999999999996</v>
      </c>
      <c r="AA35" s="43">
        <v>3.95</v>
      </c>
      <c r="AB35" s="43">
        <v>3.1</v>
      </c>
      <c r="AC35" s="43">
        <v>2.2200000000000002</v>
      </c>
      <c r="AD35" s="43">
        <v>1.29</v>
      </c>
      <c r="AE35" s="43">
        <v>0.33</v>
      </c>
      <c r="AF35" s="43"/>
    </row>
    <row r="36" spans="1:32" x14ac:dyDescent="0.2">
      <c r="A36" s="42">
        <v>9</v>
      </c>
      <c r="B36" s="43">
        <v>17.170000000000002</v>
      </c>
      <c r="C36" s="43">
        <v>16.850000000000001</v>
      </c>
      <c r="D36" s="43">
        <v>16.52</v>
      </c>
      <c r="E36" s="43">
        <v>16.170000000000002</v>
      </c>
      <c r="F36" s="43">
        <v>15.82</v>
      </c>
      <c r="G36" s="43">
        <v>15.44</v>
      </c>
      <c r="H36" s="43">
        <v>15.05</v>
      </c>
      <c r="I36" s="43">
        <v>14.65</v>
      </c>
      <c r="J36" s="43">
        <v>14.23</v>
      </c>
      <c r="K36" s="43">
        <v>13.79</v>
      </c>
      <c r="L36" s="43">
        <v>13.34</v>
      </c>
      <c r="M36" s="43">
        <v>12.87</v>
      </c>
      <c r="N36" s="43">
        <v>12.37</v>
      </c>
      <c r="O36" s="43">
        <v>11.86</v>
      </c>
      <c r="P36" s="43">
        <v>11.33</v>
      </c>
      <c r="Q36" s="43">
        <v>10.78</v>
      </c>
      <c r="R36" s="43">
        <v>10.210000000000001</v>
      </c>
      <c r="S36" s="43">
        <v>9.61</v>
      </c>
      <c r="T36" s="43">
        <v>8.99</v>
      </c>
      <c r="U36" s="43">
        <v>8.34</v>
      </c>
      <c r="V36" s="43">
        <v>7.67</v>
      </c>
      <c r="W36" s="43">
        <v>6.97</v>
      </c>
      <c r="X36" s="43">
        <v>6.25</v>
      </c>
      <c r="Y36" s="43">
        <v>5.49</v>
      </c>
      <c r="Z36" s="43">
        <v>4.7</v>
      </c>
      <c r="AA36" s="43">
        <v>3.88</v>
      </c>
      <c r="AB36" s="43">
        <v>3.03</v>
      </c>
      <c r="AC36" s="43">
        <v>2.14</v>
      </c>
      <c r="AD36" s="43">
        <v>1.21</v>
      </c>
      <c r="AE36" s="43">
        <v>0.24</v>
      </c>
      <c r="AF36" s="43"/>
    </row>
    <row r="37" spans="1:32" x14ac:dyDescent="0.2">
      <c r="A37" s="42">
        <v>10</v>
      </c>
      <c r="B37" s="43">
        <v>17.14</v>
      </c>
      <c r="C37" s="43">
        <v>16.82</v>
      </c>
      <c r="D37" s="43">
        <v>16.489999999999998</v>
      </c>
      <c r="E37" s="43">
        <v>16.149999999999999</v>
      </c>
      <c r="F37" s="43">
        <v>15.79</v>
      </c>
      <c r="G37" s="43">
        <v>15.41</v>
      </c>
      <c r="H37" s="43">
        <v>15.02</v>
      </c>
      <c r="I37" s="43">
        <v>14.62</v>
      </c>
      <c r="J37" s="43">
        <v>14.19</v>
      </c>
      <c r="K37" s="43">
        <v>13.76</v>
      </c>
      <c r="L37" s="43">
        <v>13.3</v>
      </c>
      <c r="M37" s="43">
        <v>12.83</v>
      </c>
      <c r="N37" s="43">
        <v>12.33</v>
      </c>
      <c r="O37" s="43">
        <v>11.82</v>
      </c>
      <c r="P37" s="43">
        <v>11.29</v>
      </c>
      <c r="Q37" s="43">
        <v>10.73</v>
      </c>
      <c r="R37" s="43">
        <v>10.16</v>
      </c>
      <c r="S37" s="43">
        <v>9.56</v>
      </c>
      <c r="T37" s="43">
        <v>8.94</v>
      </c>
      <c r="U37" s="43">
        <v>8.2899999999999991</v>
      </c>
      <c r="V37" s="43">
        <v>7.62</v>
      </c>
      <c r="W37" s="43">
        <v>6.91</v>
      </c>
      <c r="X37" s="43">
        <v>6.19</v>
      </c>
      <c r="Y37" s="43">
        <v>5.43</v>
      </c>
      <c r="Z37" s="43">
        <v>4.6399999999999997</v>
      </c>
      <c r="AA37" s="43">
        <v>3.82</v>
      </c>
      <c r="AB37" s="43">
        <v>2.96</v>
      </c>
      <c r="AC37" s="43">
        <v>2.0699999999999998</v>
      </c>
      <c r="AD37" s="43">
        <v>1.1399999999999999</v>
      </c>
      <c r="AE37" s="43">
        <v>0.16</v>
      </c>
      <c r="AF37" s="43"/>
    </row>
    <row r="38" spans="1:32" x14ac:dyDescent="0.2">
      <c r="A38" s="42">
        <v>11</v>
      </c>
      <c r="B38" s="43">
        <v>17.12</v>
      </c>
      <c r="C38" s="43">
        <v>16.8</v>
      </c>
      <c r="D38" s="43">
        <v>16.46</v>
      </c>
      <c r="E38" s="43">
        <v>16.12</v>
      </c>
      <c r="F38" s="43">
        <v>15.76</v>
      </c>
      <c r="G38" s="43">
        <v>15.38</v>
      </c>
      <c r="H38" s="43">
        <v>14.99</v>
      </c>
      <c r="I38" s="43">
        <v>14.58</v>
      </c>
      <c r="J38" s="43">
        <v>14.16</v>
      </c>
      <c r="K38" s="43">
        <v>13.72</v>
      </c>
      <c r="L38" s="43">
        <v>13.26</v>
      </c>
      <c r="M38" s="43">
        <v>12.79</v>
      </c>
      <c r="N38" s="43">
        <v>12.29</v>
      </c>
      <c r="O38" s="43">
        <v>11.78</v>
      </c>
      <c r="P38" s="43">
        <v>11.24</v>
      </c>
      <c r="Q38" s="43">
        <v>10.69</v>
      </c>
      <c r="R38" s="43">
        <v>10.11</v>
      </c>
      <c r="S38" s="43">
        <v>9.51</v>
      </c>
      <c r="T38" s="43">
        <v>8.8800000000000008</v>
      </c>
      <c r="U38" s="43">
        <v>8.23</v>
      </c>
      <c r="V38" s="43">
        <v>7.56</v>
      </c>
      <c r="W38" s="43">
        <v>6.86</v>
      </c>
      <c r="X38" s="43">
        <v>6.12</v>
      </c>
      <c r="Y38" s="43">
        <v>5.36</v>
      </c>
      <c r="Z38" s="43">
        <v>4.57</v>
      </c>
      <c r="AA38" s="43">
        <v>3.75</v>
      </c>
      <c r="AB38" s="43">
        <v>2.89</v>
      </c>
      <c r="AC38" s="43">
        <v>1.99</v>
      </c>
      <c r="AD38" s="43">
        <v>1.06</v>
      </c>
      <c r="AE38" s="43">
        <v>0.08</v>
      </c>
      <c r="AF38" s="43"/>
    </row>
  </sheetData>
  <sheetProtection algorithmName="SHA-512" hashValue="Vf9X1njHcmREXxAET/QvqHynWebU+OAxF36zLb521U1vAduGJB9VnShLQob2HBR8cBAacBx3ykoK4HmS8oCJww==" saltValue="8fSrWgbUm8Dj01TxfrP6mA==" spinCount="100000" sheet="1" objects="1" scenarios="1"/>
  <conditionalFormatting sqref="A6:A21">
    <cfRule type="expression" dxfId="609" priority="11" stopIfTrue="1">
      <formula>MOD(ROW(),2)=0</formula>
    </cfRule>
    <cfRule type="expression" dxfId="608" priority="12" stopIfTrue="1">
      <formula>MOD(ROW(),2)&lt;&gt;0</formula>
    </cfRule>
  </conditionalFormatting>
  <conditionalFormatting sqref="B6:AF18 B20:AF21 C19:AF19">
    <cfRule type="expression" dxfId="607" priority="13" stopIfTrue="1">
      <formula>MOD(ROW(),2)=0</formula>
    </cfRule>
    <cfRule type="expression" dxfId="606" priority="14" stopIfTrue="1">
      <formula>MOD(ROW(),2)&lt;&gt;0</formula>
    </cfRule>
  </conditionalFormatting>
  <conditionalFormatting sqref="A26:A38">
    <cfRule type="expression" dxfId="605" priority="15" stopIfTrue="1">
      <formula>MOD(ROW(),2)=0</formula>
    </cfRule>
    <cfRule type="expression" dxfId="604" priority="16" stopIfTrue="1">
      <formula>MOD(ROW(),2)&lt;&gt;0</formula>
    </cfRule>
  </conditionalFormatting>
  <conditionalFormatting sqref="B26:AF38">
    <cfRule type="expression" dxfId="603" priority="17" stopIfTrue="1">
      <formula>MOD(ROW(),2)=0</formula>
    </cfRule>
    <cfRule type="expression" dxfId="602" priority="18" stopIfTrue="1">
      <formula>MOD(ROW(),2)&lt;&gt;0</formula>
    </cfRule>
  </conditionalFormatting>
  <conditionalFormatting sqref="B19">
    <cfRule type="expression" dxfId="601" priority="1" stopIfTrue="1">
      <formula>MOD(ROW(),2)=0</formula>
    </cfRule>
    <cfRule type="expression" dxfId="600" priority="2" stopIfTrue="1">
      <formula>MOD(ROW(),2)&lt;&gt;0</formula>
    </cfRule>
  </conditionalFormatting>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BA508-7D5C-4A4A-A604-B958FD4BCC1C}">
  <sheetPr codeName="Sheet54"/>
  <dimension ref="A1:AP38"/>
  <sheetViews>
    <sheetView showGridLines="0" workbookViewId="0">
      <selection activeCell="A6" sqref="A6"/>
    </sheetView>
  </sheetViews>
  <sheetFormatPr defaultRowHeight="12.75" x14ac:dyDescent="0.2"/>
  <cols>
    <col min="1" max="1" width="31.85546875" customWidth="1"/>
    <col min="2" max="42" width="22.85546875" customWidth="1"/>
  </cols>
  <sheetData>
    <row r="1" spans="1:42" s="1" customFormat="1" ht="20.25" x14ac:dyDescent="0.3">
      <c r="A1" s="2" t="s">
        <v>0</v>
      </c>
    </row>
    <row r="2" spans="1:42" s="1" customFormat="1" ht="15.75" x14ac:dyDescent="0.25">
      <c r="A2" s="30" t="s">
        <v>1</v>
      </c>
      <c r="B2" s="3" t="str">
        <f>wb_title</f>
        <v>Police_NI - Consolidated Factor Spreadsheet</v>
      </c>
    </row>
    <row r="3" spans="1:42" s="1" customFormat="1" ht="15.75" x14ac:dyDescent="0.25">
      <c r="A3" s="30" t="s">
        <v>2</v>
      </c>
      <c r="B3" s="3" t="str">
        <f>TABLE_FACTOR_TYPE_1 &amp; " - x-" &amp; TABLE_SERIES_NUMBER_1</f>
        <v>Pension Debit - x-324</v>
      </c>
    </row>
    <row r="6" spans="1:42" x14ac:dyDescent="0.2">
      <c r="A6" s="40" t="s">
        <v>470</v>
      </c>
      <c r="B6" s="47" t="s">
        <v>471</v>
      </c>
      <c r="C6" s="47"/>
      <c r="D6" s="47"/>
      <c r="E6" s="47"/>
      <c r="F6" s="47"/>
      <c r="G6" s="47"/>
      <c r="H6" s="47"/>
      <c r="I6" s="47"/>
      <c r="J6" s="47"/>
      <c r="K6" s="47"/>
      <c r="L6" s="47"/>
      <c r="M6" s="47"/>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row>
    <row r="7" spans="1:42" x14ac:dyDescent="0.2">
      <c r="A7" s="40" t="s">
        <v>472</v>
      </c>
      <c r="B7" s="47" t="s">
        <v>31</v>
      </c>
      <c r="C7" s="47"/>
      <c r="D7" s="47"/>
      <c r="E7" s="47"/>
      <c r="F7" s="47"/>
      <c r="G7" s="47"/>
      <c r="H7" s="47"/>
      <c r="I7" s="47"/>
      <c r="J7" s="47"/>
      <c r="K7" s="47"/>
      <c r="L7" s="47"/>
      <c r="M7" s="47"/>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row>
    <row r="8" spans="1:42" x14ac:dyDescent="0.2">
      <c r="A8" s="40" t="s">
        <v>144</v>
      </c>
      <c r="B8" s="47">
        <v>1988</v>
      </c>
      <c r="C8" s="47"/>
      <c r="D8" s="47"/>
      <c r="E8" s="47"/>
      <c r="F8" s="47"/>
      <c r="G8" s="47"/>
      <c r="H8" s="47"/>
      <c r="I8" s="47"/>
      <c r="J8" s="47"/>
      <c r="K8" s="47"/>
      <c r="L8" s="47"/>
      <c r="M8" s="47"/>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row>
    <row r="9" spans="1:42" x14ac:dyDescent="0.2">
      <c r="A9" s="40" t="s">
        <v>145</v>
      </c>
      <c r="B9" s="47" t="s">
        <v>286</v>
      </c>
      <c r="C9" s="47"/>
      <c r="D9" s="47"/>
      <c r="E9" s="47"/>
      <c r="F9" s="47"/>
      <c r="G9" s="47"/>
      <c r="H9" s="47"/>
      <c r="I9" s="47"/>
      <c r="J9" s="47"/>
      <c r="K9" s="47"/>
      <c r="L9" s="47"/>
      <c r="M9" s="47"/>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row>
    <row r="10" spans="1:42" x14ac:dyDescent="0.2">
      <c r="A10" s="40" t="s">
        <v>6</v>
      </c>
      <c r="B10" s="47" t="s">
        <v>301</v>
      </c>
      <c r="C10" s="47"/>
      <c r="D10" s="47"/>
      <c r="E10" s="47"/>
      <c r="F10" s="47"/>
      <c r="G10" s="47"/>
      <c r="H10" s="47"/>
      <c r="I10" s="47"/>
      <c r="J10" s="47"/>
      <c r="K10" s="47"/>
      <c r="L10" s="47"/>
      <c r="M10" s="47"/>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row>
    <row r="11" spans="1:42" x14ac:dyDescent="0.2">
      <c r="A11" s="40" t="s">
        <v>146</v>
      </c>
      <c r="B11" s="47" t="s">
        <v>165</v>
      </c>
      <c r="C11" s="47"/>
      <c r="D11" s="47"/>
      <c r="E11" s="47"/>
      <c r="F11" s="47"/>
      <c r="G11" s="47"/>
      <c r="H11" s="47"/>
      <c r="I11" s="47"/>
      <c r="J11" s="47"/>
      <c r="K11" s="47"/>
      <c r="L11" s="47"/>
      <c r="M11" s="47"/>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row>
    <row r="12" spans="1:42" x14ac:dyDescent="0.2">
      <c r="A12" s="40" t="s">
        <v>147</v>
      </c>
      <c r="B12" s="47" t="s">
        <v>295</v>
      </c>
      <c r="C12" s="47"/>
      <c r="D12" s="47"/>
      <c r="E12" s="47"/>
      <c r="F12" s="47"/>
      <c r="G12" s="47"/>
      <c r="H12" s="47"/>
      <c r="I12" s="47"/>
      <c r="J12" s="47"/>
      <c r="K12" s="47"/>
      <c r="L12" s="47"/>
      <c r="M12" s="47"/>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row>
    <row r="13" spans="1:42" x14ac:dyDescent="0.2">
      <c r="A13" s="40" t="s">
        <v>473</v>
      </c>
      <c r="B13" s="47">
        <v>2</v>
      </c>
      <c r="C13" s="47"/>
      <c r="D13" s="47"/>
      <c r="E13" s="47"/>
      <c r="F13" s="47"/>
      <c r="G13" s="47"/>
      <c r="H13" s="47"/>
      <c r="I13" s="47"/>
      <c r="J13" s="47"/>
      <c r="K13" s="47"/>
      <c r="L13" s="47"/>
      <c r="M13" s="47"/>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row>
    <row r="14" spans="1:42" x14ac:dyDescent="0.2">
      <c r="A14" s="40" t="s">
        <v>149</v>
      </c>
      <c r="B14" s="47">
        <v>324</v>
      </c>
      <c r="C14" s="47"/>
      <c r="D14" s="47"/>
      <c r="E14" s="47"/>
      <c r="F14" s="47"/>
      <c r="G14" s="47"/>
      <c r="H14" s="47"/>
      <c r="I14" s="47"/>
      <c r="J14" s="47"/>
      <c r="K14" s="47"/>
      <c r="L14" s="47"/>
      <c r="M14" s="47"/>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row>
    <row r="15" spans="1:42" x14ac:dyDescent="0.2">
      <c r="A15" s="40" t="s">
        <v>474</v>
      </c>
      <c r="B15" s="47">
        <v>324</v>
      </c>
      <c r="C15" s="47"/>
      <c r="D15" s="47"/>
      <c r="E15" s="47"/>
      <c r="F15" s="47"/>
      <c r="G15" s="47"/>
      <c r="H15" s="47"/>
      <c r="I15" s="47"/>
      <c r="J15" s="47"/>
      <c r="K15" s="47"/>
      <c r="L15" s="47"/>
      <c r="M15" s="47"/>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row>
    <row r="16" spans="1:42" x14ac:dyDescent="0.2">
      <c r="A16" s="40" t="s">
        <v>151</v>
      </c>
      <c r="B16" s="47" t="s">
        <v>303</v>
      </c>
      <c r="C16" s="47"/>
      <c r="D16" s="47"/>
      <c r="E16" s="47"/>
      <c r="F16" s="47"/>
      <c r="G16" s="47"/>
      <c r="H16" s="47"/>
      <c r="I16" s="47"/>
      <c r="J16" s="47"/>
      <c r="K16" s="47"/>
      <c r="L16" s="47"/>
      <c r="M16" s="47"/>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row>
    <row r="17" spans="1:42" x14ac:dyDescent="0.2">
      <c r="A17" s="41" t="s">
        <v>475</v>
      </c>
      <c r="B17" s="47"/>
      <c r="C17" s="47"/>
      <c r="D17" s="47"/>
      <c r="E17" s="47"/>
      <c r="F17" s="47"/>
      <c r="G17" s="47"/>
      <c r="H17" s="47"/>
      <c r="I17" s="47"/>
      <c r="J17" s="47"/>
      <c r="K17" s="47"/>
      <c r="L17" s="47"/>
      <c r="M17" s="47"/>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row>
    <row r="18" spans="1:42" x14ac:dyDescent="0.2">
      <c r="A18" s="40" t="s">
        <v>153</v>
      </c>
      <c r="B18" s="49">
        <v>46163</v>
      </c>
      <c r="C18" s="48"/>
      <c r="D18" s="48"/>
      <c r="E18" s="48"/>
      <c r="F18" s="48"/>
      <c r="G18" s="48"/>
      <c r="H18" s="48"/>
      <c r="I18" s="48"/>
      <c r="J18" s="48"/>
      <c r="K18" s="48"/>
      <c r="L18" s="48"/>
      <c r="M18" s="48"/>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row>
    <row r="19" spans="1:42" x14ac:dyDescent="0.2">
      <c r="A19" s="40" t="s">
        <v>154</v>
      </c>
      <c r="B19" s="49">
        <v>46161</v>
      </c>
      <c r="C19" s="49"/>
      <c r="D19" s="49"/>
      <c r="E19" s="49"/>
      <c r="F19" s="49"/>
      <c r="G19" s="49"/>
      <c r="H19" s="49"/>
      <c r="I19" s="49"/>
      <c r="J19" s="49"/>
      <c r="K19" s="49"/>
      <c r="L19" s="49"/>
      <c r="M19" s="49"/>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row>
    <row r="20" spans="1:42" x14ac:dyDescent="0.2">
      <c r="A20" s="40" t="s">
        <v>155</v>
      </c>
      <c r="B20" s="47" t="s">
        <v>163</v>
      </c>
      <c r="C20" s="47"/>
      <c r="D20" s="47"/>
      <c r="E20" s="47"/>
      <c r="F20" s="47"/>
      <c r="G20" s="47"/>
      <c r="H20" s="47"/>
      <c r="I20" s="47"/>
      <c r="J20" s="47"/>
      <c r="K20" s="47"/>
      <c r="L20" s="47"/>
      <c r="M20" s="47"/>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row>
    <row r="21" spans="1:42" x14ac:dyDescent="0.2">
      <c r="A21" s="40" t="s">
        <v>476</v>
      </c>
      <c r="B21" s="47" t="s">
        <v>80</v>
      </c>
      <c r="C21" s="47"/>
      <c r="D21" s="47"/>
      <c r="E21" s="47"/>
      <c r="F21" s="47"/>
      <c r="G21" s="47"/>
      <c r="H21" s="47"/>
      <c r="I21" s="47"/>
      <c r="J21" s="47"/>
      <c r="K21" s="47"/>
      <c r="L21" s="47"/>
      <c r="M21" s="47"/>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row>
    <row r="23" spans="1:42" x14ac:dyDescent="0.2">
      <c r="A23" s="23" t="str">
        <f>HYPERLINK("#'Factor List'!A1", "Back to Factor List")</f>
        <v>Back to Factor List</v>
      </c>
      <c r="B23" s="23" t="str">
        <f>HYPERLINK("#'Assumptions'!A1", "Assumptions")</f>
        <v>Assumptions</v>
      </c>
    </row>
    <row r="26" spans="1:42" s="63" customFormat="1" x14ac:dyDescent="0.2">
      <c r="A26" s="62" t="s">
        <v>502</v>
      </c>
      <c r="B26" s="62">
        <v>25</v>
      </c>
      <c r="C26" s="62">
        <v>26</v>
      </c>
      <c r="D26" s="62">
        <v>27</v>
      </c>
      <c r="E26" s="62">
        <v>28</v>
      </c>
      <c r="F26" s="62">
        <v>29</v>
      </c>
      <c r="G26" s="62">
        <v>30</v>
      </c>
      <c r="H26" s="62">
        <v>31</v>
      </c>
      <c r="I26" s="62">
        <v>32</v>
      </c>
      <c r="J26" s="62">
        <v>33</v>
      </c>
      <c r="K26" s="62">
        <v>34</v>
      </c>
      <c r="L26" s="62">
        <v>35</v>
      </c>
      <c r="M26" s="62">
        <v>36</v>
      </c>
      <c r="N26" s="62">
        <v>37</v>
      </c>
      <c r="O26" s="62">
        <v>38</v>
      </c>
      <c r="P26" s="62">
        <v>39</v>
      </c>
      <c r="Q26" s="62">
        <v>40</v>
      </c>
      <c r="R26" s="62">
        <v>41</v>
      </c>
      <c r="S26" s="62">
        <v>42</v>
      </c>
      <c r="T26" s="62">
        <v>43</v>
      </c>
      <c r="U26" s="62">
        <v>44</v>
      </c>
      <c r="V26" s="62">
        <v>45</v>
      </c>
      <c r="W26" s="62">
        <v>46</v>
      </c>
      <c r="X26" s="62">
        <v>47</v>
      </c>
      <c r="Y26" s="62">
        <v>48</v>
      </c>
      <c r="Z26" s="62">
        <v>49</v>
      </c>
      <c r="AA26" s="62">
        <v>50</v>
      </c>
      <c r="AB26" s="62">
        <v>51</v>
      </c>
      <c r="AC26" s="62">
        <v>52</v>
      </c>
      <c r="AD26" s="62">
        <v>53</v>
      </c>
      <c r="AE26" s="62">
        <v>54</v>
      </c>
      <c r="AF26" s="62">
        <v>55</v>
      </c>
      <c r="AG26" s="62">
        <v>56</v>
      </c>
      <c r="AH26" s="62">
        <v>57</v>
      </c>
      <c r="AI26" s="62">
        <v>58</v>
      </c>
      <c r="AJ26" s="62">
        <v>59</v>
      </c>
      <c r="AK26" s="62">
        <v>60</v>
      </c>
      <c r="AL26" s="62">
        <v>61</v>
      </c>
      <c r="AM26" s="62">
        <v>62</v>
      </c>
      <c r="AN26" s="62">
        <v>63</v>
      </c>
      <c r="AO26" s="62">
        <v>64</v>
      </c>
      <c r="AP26" s="62">
        <v>65</v>
      </c>
    </row>
    <row r="27" spans="1:42" x14ac:dyDescent="0.2">
      <c r="A27" s="42">
        <v>0</v>
      </c>
      <c r="B27" s="77">
        <v>1834</v>
      </c>
      <c r="C27" s="77">
        <v>1762</v>
      </c>
      <c r="D27" s="77">
        <v>1693</v>
      </c>
      <c r="E27" s="77">
        <v>1627</v>
      </c>
      <c r="F27" s="77">
        <v>1563</v>
      </c>
      <c r="G27" s="77">
        <v>1501</v>
      </c>
      <c r="H27" s="77">
        <v>1442</v>
      </c>
      <c r="I27" s="77">
        <v>1386</v>
      </c>
      <c r="J27" s="77">
        <v>1331</v>
      </c>
      <c r="K27" s="77">
        <v>1279</v>
      </c>
      <c r="L27" s="77">
        <v>1228</v>
      </c>
      <c r="M27" s="77">
        <v>1180</v>
      </c>
      <c r="N27" s="77">
        <v>1133</v>
      </c>
      <c r="O27" s="77">
        <v>1089</v>
      </c>
      <c r="P27" s="77">
        <v>1046</v>
      </c>
      <c r="Q27" s="77">
        <v>1004</v>
      </c>
      <c r="R27" s="77">
        <v>965</v>
      </c>
      <c r="S27" s="77">
        <v>927</v>
      </c>
      <c r="T27" s="77">
        <v>890</v>
      </c>
      <c r="U27" s="77">
        <v>855</v>
      </c>
      <c r="V27" s="77">
        <v>821</v>
      </c>
      <c r="W27" s="77">
        <v>788</v>
      </c>
      <c r="X27" s="77">
        <v>756</v>
      </c>
      <c r="Y27" s="77">
        <v>726</v>
      </c>
      <c r="Z27" s="77">
        <v>697</v>
      </c>
      <c r="AA27" s="77">
        <v>669</v>
      </c>
      <c r="AB27" s="77">
        <v>642</v>
      </c>
      <c r="AC27" s="77">
        <v>616</v>
      </c>
      <c r="AD27" s="77">
        <v>591</v>
      </c>
      <c r="AE27" s="77">
        <v>567</v>
      </c>
      <c r="AF27" s="77">
        <v>544</v>
      </c>
      <c r="AG27" s="77">
        <v>521</v>
      </c>
      <c r="AH27" s="77">
        <v>500</v>
      </c>
      <c r="AI27" s="77">
        <v>479</v>
      </c>
      <c r="AJ27" s="77">
        <v>459</v>
      </c>
      <c r="AK27" s="77">
        <v>440</v>
      </c>
      <c r="AL27" s="77">
        <v>421</v>
      </c>
      <c r="AM27" s="77">
        <v>403</v>
      </c>
      <c r="AN27" s="77">
        <v>386</v>
      </c>
      <c r="AO27" s="77">
        <v>369</v>
      </c>
      <c r="AP27" s="77">
        <v>353</v>
      </c>
    </row>
    <row r="28" spans="1:42" x14ac:dyDescent="0.2">
      <c r="A28" s="42">
        <v>1</v>
      </c>
      <c r="B28" s="77">
        <v>1828</v>
      </c>
      <c r="C28" s="77">
        <v>1756</v>
      </c>
      <c r="D28" s="77">
        <v>1688</v>
      </c>
      <c r="E28" s="77">
        <v>1621</v>
      </c>
      <c r="F28" s="77">
        <v>1558</v>
      </c>
      <c r="G28" s="77">
        <v>1496</v>
      </c>
      <c r="H28" s="77">
        <v>1438</v>
      </c>
      <c r="I28" s="77">
        <v>1381</v>
      </c>
      <c r="J28" s="77">
        <v>1327</v>
      </c>
      <c r="K28" s="77">
        <v>1275</v>
      </c>
      <c r="L28" s="77">
        <v>1224</v>
      </c>
      <c r="M28" s="77">
        <v>1176</v>
      </c>
      <c r="N28" s="77">
        <v>1130</v>
      </c>
      <c r="O28" s="77">
        <v>1085</v>
      </c>
      <c r="P28" s="77">
        <v>1042</v>
      </c>
      <c r="Q28" s="77">
        <v>1001</v>
      </c>
      <c r="R28" s="77">
        <v>962</v>
      </c>
      <c r="S28" s="77">
        <v>924</v>
      </c>
      <c r="T28" s="77">
        <v>887</v>
      </c>
      <c r="U28" s="77">
        <v>852</v>
      </c>
      <c r="V28" s="77">
        <v>818</v>
      </c>
      <c r="W28" s="77">
        <v>785</v>
      </c>
      <c r="X28" s="77">
        <v>754</v>
      </c>
      <c r="Y28" s="77">
        <v>724</v>
      </c>
      <c r="Z28" s="77">
        <v>695</v>
      </c>
      <c r="AA28" s="77">
        <v>667</v>
      </c>
      <c r="AB28" s="77">
        <v>640</v>
      </c>
      <c r="AC28" s="77">
        <v>614</v>
      </c>
      <c r="AD28" s="77">
        <v>589</v>
      </c>
      <c r="AE28" s="77">
        <v>565</v>
      </c>
      <c r="AF28" s="77">
        <v>542</v>
      </c>
      <c r="AG28" s="77">
        <v>519</v>
      </c>
      <c r="AH28" s="77">
        <v>498</v>
      </c>
      <c r="AI28" s="77">
        <v>477</v>
      </c>
      <c r="AJ28" s="77">
        <v>457</v>
      </c>
      <c r="AK28" s="77">
        <v>438</v>
      </c>
      <c r="AL28" s="77">
        <v>420</v>
      </c>
      <c r="AM28" s="77">
        <v>402</v>
      </c>
      <c r="AN28" s="77">
        <v>384</v>
      </c>
      <c r="AO28" s="77">
        <v>368</v>
      </c>
      <c r="AP28" s="77"/>
    </row>
    <row r="29" spans="1:42" x14ac:dyDescent="0.2">
      <c r="A29" s="42">
        <v>2</v>
      </c>
      <c r="B29" s="77">
        <v>1822</v>
      </c>
      <c r="C29" s="77">
        <v>1751</v>
      </c>
      <c r="D29" s="77">
        <v>1682</v>
      </c>
      <c r="E29" s="77">
        <v>1616</v>
      </c>
      <c r="F29" s="77">
        <v>1552</v>
      </c>
      <c r="G29" s="77">
        <v>1491</v>
      </c>
      <c r="H29" s="77">
        <v>1433</v>
      </c>
      <c r="I29" s="77">
        <v>1377</v>
      </c>
      <c r="J29" s="77">
        <v>1322</v>
      </c>
      <c r="K29" s="77">
        <v>1270</v>
      </c>
      <c r="L29" s="77">
        <v>1220</v>
      </c>
      <c r="M29" s="77">
        <v>1172</v>
      </c>
      <c r="N29" s="77">
        <v>1126</v>
      </c>
      <c r="O29" s="77">
        <v>1082</v>
      </c>
      <c r="P29" s="77">
        <v>1039</v>
      </c>
      <c r="Q29" s="77">
        <v>998</v>
      </c>
      <c r="R29" s="77">
        <v>958</v>
      </c>
      <c r="S29" s="77">
        <v>920</v>
      </c>
      <c r="T29" s="77">
        <v>884</v>
      </c>
      <c r="U29" s="77">
        <v>849</v>
      </c>
      <c r="V29" s="77">
        <v>815</v>
      </c>
      <c r="W29" s="77">
        <v>783</v>
      </c>
      <c r="X29" s="77">
        <v>751</v>
      </c>
      <c r="Y29" s="77">
        <v>721</v>
      </c>
      <c r="Z29" s="77">
        <v>692</v>
      </c>
      <c r="AA29" s="77">
        <v>664</v>
      </c>
      <c r="AB29" s="77">
        <v>638</v>
      </c>
      <c r="AC29" s="77">
        <v>612</v>
      </c>
      <c r="AD29" s="77">
        <v>587</v>
      </c>
      <c r="AE29" s="77">
        <v>563</v>
      </c>
      <c r="AF29" s="77">
        <v>540</v>
      </c>
      <c r="AG29" s="77">
        <v>518</v>
      </c>
      <c r="AH29" s="77">
        <v>496</v>
      </c>
      <c r="AI29" s="77">
        <v>476</v>
      </c>
      <c r="AJ29" s="77">
        <v>456</v>
      </c>
      <c r="AK29" s="77">
        <v>437</v>
      </c>
      <c r="AL29" s="77">
        <v>418</v>
      </c>
      <c r="AM29" s="77">
        <v>400</v>
      </c>
      <c r="AN29" s="77">
        <v>383</v>
      </c>
      <c r="AO29" s="77">
        <v>366</v>
      </c>
      <c r="AP29" s="77"/>
    </row>
    <row r="30" spans="1:42" x14ac:dyDescent="0.2">
      <c r="A30" s="42">
        <v>3</v>
      </c>
      <c r="B30" s="77">
        <v>1816</v>
      </c>
      <c r="C30" s="77">
        <v>1745</v>
      </c>
      <c r="D30" s="77">
        <v>1676</v>
      </c>
      <c r="E30" s="77">
        <v>1611</v>
      </c>
      <c r="F30" s="77">
        <v>1547</v>
      </c>
      <c r="G30" s="77">
        <v>1487</v>
      </c>
      <c r="H30" s="77">
        <v>1428</v>
      </c>
      <c r="I30" s="77">
        <v>1372</v>
      </c>
      <c r="J30" s="77">
        <v>1318</v>
      </c>
      <c r="K30" s="77">
        <v>1266</v>
      </c>
      <c r="L30" s="77">
        <v>1216</v>
      </c>
      <c r="M30" s="77">
        <v>1168</v>
      </c>
      <c r="N30" s="77">
        <v>1122</v>
      </c>
      <c r="O30" s="77">
        <v>1078</v>
      </c>
      <c r="P30" s="77">
        <v>1035</v>
      </c>
      <c r="Q30" s="77">
        <v>995</v>
      </c>
      <c r="R30" s="77">
        <v>955</v>
      </c>
      <c r="S30" s="77">
        <v>917</v>
      </c>
      <c r="T30" s="77">
        <v>881</v>
      </c>
      <c r="U30" s="77">
        <v>846</v>
      </c>
      <c r="V30" s="77">
        <v>812</v>
      </c>
      <c r="W30" s="77">
        <v>780</v>
      </c>
      <c r="X30" s="77">
        <v>749</v>
      </c>
      <c r="Y30" s="77">
        <v>719</v>
      </c>
      <c r="Z30" s="77">
        <v>690</v>
      </c>
      <c r="AA30" s="77">
        <v>662</v>
      </c>
      <c r="AB30" s="77">
        <v>635</v>
      </c>
      <c r="AC30" s="77">
        <v>610</v>
      </c>
      <c r="AD30" s="77">
        <v>585</v>
      </c>
      <c r="AE30" s="77">
        <v>561</v>
      </c>
      <c r="AF30" s="77">
        <v>538</v>
      </c>
      <c r="AG30" s="77">
        <v>516</v>
      </c>
      <c r="AH30" s="77">
        <v>495</v>
      </c>
      <c r="AI30" s="77">
        <v>474</v>
      </c>
      <c r="AJ30" s="77">
        <v>454</v>
      </c>
      <c r="AK30" s="77">
        <v>435</v>
      </c>
      <c r="AL30" s="77">
        <v>417</v>
      </c>
      <c r="AM30" s="77">
        <v>399</v>
      </c>
      <c r="AN30" s="77">
        <v>382</v>
      </c>
      <c r="AO30" s="77">
        <v>365</v>
      </c>
      <c r="AP30" s="77"/>
    </row>
    <row r="31" spans="1:42" x14ac:dyDescent="0.2">
      <c r="A31" s="42">
        <v>4</v>
      </c>
      <c r="B31" s="77">
        <v>1810</v>
      </c>
      <c r="C31" s="77">
        <v>1739</v>
      </c>
      <c r="D31" s="77">
        <v>1671</v>
      </c>
      <c r="E31" s="77">
        <v>1605</v>
      </c>
      <c r="F31" s="77">
        <v>1542</v>
      </c>
      <c r="G31" s="77">
        <v>1482</v>
      </c>
      <c r="H31" s="77">
        <v>1423</v>
      </c>
      <c r="I31" s="77">
        <v>1367</v>
      </c>
      <c r="J31" s="77">
        <v>1314</v>
      </c>
      <c r="K31" s="77">
        <v>1262</v>
      </c>
      <c r="L31" s="77">
        <v>1212</v>
      </c>
      <c r="M31" s="77">
        <v>1164</v>
      </c>
      <c r="N31" s="77">
        <v>1119</v>
      </c>
      <c r="O31" s="77">
        <v>1074</v>
      </c>
      <c r="P31" s="77">
        <v>1032</v>
      </c>
      <c r="Q31" s="77">
        <v>991</v>
      </c>
      <c r="R31" s="77">
        <v>952</v>
      </c>
      <c r="S31" s="77">
        <v>914</v>
      </c>
      <c r="T31" s="77">
        <v>878</v>
      </c>
      <c r="U31" s="77">
        <v>843</v>
      </c>
      <c r="V31" s="77">
        <v>810</v>
      </c>
      <c r="W31" s="77">
        <v>777</v>
      </c>
      <c r="X31" s="77">
        <v>746</v>
      </c>
      <c r="Y31" s="77">
        <v>716</v>
      </c>
      <c r="Z31" s="77">
        <v>688</v>
      </c>
      <c r="AA31" s="77">
        <v>660</v>
      </c>
      <c r="AB31" s="77">
        <v>633</v>
      </c>
      <c r="AC31" s="77">
        <v>608</v>
      </c>
      <c r="AD31" s="77">
        <v>583</v>
      </c>
      <c r="AE31" s="77">
        <v>559</v>
      </c>
      <c r="AF31" s="77">
        <v>536</v>
      </c>
      <c r="AG31" s="77">
        <v>514</v>
      </c>
      <c r="AH31" s="77">
        <v>493</v>
      </c>
      <c r="AI31" s="77">
        <v>472</v>
      </c>
      <c r="AJ31" s="77">
        <v>453</v>
      </c>
      <c r="AK31" s="77">
        <v>434</v>
      </c>
      <c r="AL31" s="77">
        <v>415</v>
      </c>
      <c r="AM31" s="77">
        <v>397</v>
      </c>
      <c r="AN31" s="77">
        <v>380</v>
      </c>
      <c r="AO31" s="77">
        <v>364</v>
      </c>
      <c r="AP31" s="77"/>
    </row>
    <row r="32" spans="1:42" x14ac:dyDescent="0.2">
      <c r="A32" s="42">
        <v>5</v>
      </c>
      <c r="B32" s="77">
        <v>1804</v>
      </c>
      <c r="C32" s="77">
        <v>1733</v>
      </c>
      <c r="D32" s="77">
        <v>1665</v>
      </c>
      <c r="E32" s="77">
        <v>1600</v>
      </c>
      <c r="F32" s="77">
        <v>1537</v>
      </c>
      <c r="G32" s="77">
        <v>1477</v>
      </c>
      <c r="H32" s="77">
        <v>1419</v>
      </c>
      <c r="I32" s="77">
        <v>1363</v>
      </c>
      <c r="J32" s="77">
        <v>1309</v>
      </c>
      <c r="K32" s="77">
        <v>1258</v>
      </c>
      <c r="L32" s="77">
        <v>1208</v>
      </c>
      <c r="M32" s="77">
        <v>1161</v>
      </c>
      <c r="N32" s="77">
        <v>1115</v>
      </c>
      <c r="O32" s="77">
        <v>1071</v>
      </c>
      <c r="P32" s="77">
        <v>1029</v>
      </c>
      <c r="Q32" s="77">
        <v>988</v>
      </c>
      <c r="R32" s="77">
        <v>949</v>
      </c>
      <c r="S32" s="77">
        <v>911</v>
      </c>
      <c r="T32" s="77">
        <v>875</v>
      </c>
      <c r="U32" s="77">
        <v>840</v>
      </c>
      <c r="V32" s="77">
        <v>807</v>
      </c>
      <c r="W32" s="77">
        <v>775</v>
      </c>
      <c r="X32" s="77">
        <v>744</v>
      </c>
      <c r="Y32" s="77">
        <v>714</v>
      </c>
      <c r="Z32" s="77">
        <v>685</v>
      </c>
      <c r="AA32" s="77">
        <v>658</v>
      </c>
      <c r="AB32" s="77">
        <v>631</v>
      </c>
      <c r="AC32" s="77">
        <v>606</v>
      </c>
      <c r="AD32" s="77">
        <v>581</v>
      </c>
      <c r="AE32" s="77">
        <v>557</v>
      </c>
      <c r="AF32" s="77">
        <v>534</v>
      </c>
      <c r="AG32" s="77">
        <v>512</v>
      </c>
      <c r="AH32" s="77">
        <v>491</v>
      </c>
      <c r="AI32" s="77">
        <v>471</v>
      </c>
      <c r="AJ32" s="77">
        <v>451</v>
      </c>
      <c r="AK32" s="77">
        <v>432</v>
      </c>
      <c r="AL32" s="77">
        <v>414</v>
      </c>
      <c r="AM32" s="77">
        <v>396</v>
      </c>
      <c r="AN32" s="77">
        <v>379</v>
      </c>
      <c r="AO32" s="77">
        <v>362</v>
      </c>
      <c r="AP32" s="77"/>
    </row>
    <row r="33" spans="1:42" x14ac:dyDescent="0.2">
      <c r="A33" s="42">
        <v>6</v>
      </c>
      <c r="B33" s="77">
        <v>1798</v>
      </c>
      <c r="C33" s="77">
        <v>1728</v>
      </c>
      <c r="D33" s="77">
        <v>1660</v>
      </c>
      <c r="E33" s="77">
        <v>1595</v>
      </c>
      <c r="F33" s="77">
        <v>1532</v>
      </c>
      <c r="G33" s="77">
        <v>1472</v>
      </c>
      <c r="H33" s="77">
        <v>1414</v>
      </c>
      <c r="I33" s="77">
        <v>1358</v>
      </c>
      <c r="J33" s="77">
        <v>1305</v>
      </c>
      <c r="K33" s="77">
        <v>1254</v>
      </c>
      <c r="L33" s="77">
        <v>1204</v>
      </c>
      <c r="M33" s="77">
        <v>1157</v>
      </c>
      <c r="N33" s="77">
        <v>1111</v>
      </c>
      <c r="O33" s="77">
        <v>1067</v>
      </c>
      <c r="P33" s="77">
        <v>1025</v>
      </c>
      <c r="Q33" s="77">
        <v>985</v>
      </c>
      <c r="R33" s="77">
        <v>946</v>
      </c>
      <c r="S33" s="77">
        <v>908</v>
      </c>
      <c r="T33" s="77">
        <v>872</v>
      </c>
      <c r="U33" s="77">
        <v>838</v>
      </c>
      <c r="V33" s="77">
        <v>804</v>
      </c>
      <c r="W33" s="77">
        <v>772</v>
      </c>
      <c r="X33" s="77">
        <v>741</v>
      </c>
      <c r="Y33" s="77">
        <v>712</v>
      </c>
      <c r="Z33" s="77">
        <v>683</v>
      </c>
      <c r="AA33" s="77">
        <v>655</v>
      </c>
      <c r="AB33" s="77">
        <v>629</v>
      </c>
      <c r="AC33" s="77">
        <v>603</v>
      </c>
      <c r="AD33" s="77">
        <v>579</v>
      </c>
      <c r="AE33" s="77">
        <v>555</v>
      </c>
      <c r="AF33" s="77">
        <v>532</v>
      </c>
      <c r="AG33" s="77">
        <v>510</v>
      </c>
      <c r="AH33" s="77">
        <v>489</v>
      </c>
      <c r="AI33" s="77">
        <v>469</v>
      </c>
      <c r="AJ33" s="77">
        <v>449</v>
      </c>
      <c r="AK33" s="77">
        <v>430</v>
      </c>
      <c r="AL33" s="77">
        <v>412</v>
      </c>
      <c r="AM33" s="77">
        <v>395</v>
      </c>
      <c r="AN33" s="77">
        <v>378</v>
      </c>
      <c r="AO33" s="77">
        <v>361</v>
      </c>
      <c r="AP33" s="77"/>
    </row>
    <row r="34" spans="1:42" x14ac:dyDescent="0.2">
      <c r="A34" s="42">
        <v>7</v>
      </c>
      <c r="B34" s="77">
        <v>1792</v>
      </c>
      <c r="C34" s="77">
        <v>1722</v>
      </c>
      <c r="D34" s="77">
        <v>1654</v>
      </c>
      <c r="E34" s="77">
        <v>1589</v>
      </c>
      <c r="F34" s="77">
        <v>1527</v>
      </c>
      <c r="G34" s="77">
        <v>1467</v>
      </c>
      <c r="H34" s="77">
        <v>1409</v>
      </c>
      <c r="I34" s="77">
        <v>1354</v>
      </c>
      <c r="J34" s="77">
        <v>1301</v>
      </c>
      <c r="K34" s="77">
        <v>1249</v>
      </c>
      <c r="L34" s="77">
        <v>1200</v>
      </c>
      <c r="M34" s="77">
        <v>1153</v>
      </c>
      <c r="N34" s="77">
        <v>1107</v>
      </c>
      <c r="O34" s="77">
        <v>1064</v>
      </c>
      <c r="P34" s="77">
        <v>1022</v>
      </c>
      <c r="Q34" s="77">
        <v>981</v>
      </c>
      <c r="R34" s="77">
        <v>942</v>
      </c>
      <c r="S34" s="77">
        <v>905</v>
      </c>
      <c r="T34" s="77">
        <v>869</v>
      </c>
      <c r="U34" s="77">
        <v>835</v>
      </c>
      <c r="V34" s="77">
        <v>801</v>
      </c>
      <c r="W34" s="77">
        <v>769</v>
      </c>
      <c r="X34" s="77">
        <v>739</v>
      </c>
      <c r="Y34" s="77">
        <v>709</v>
      </c>
      <c r="Z34" s="77">
        <v>681</v>
      </c>
      <c r="AA34" s="77">
        <v>653</v>
      </c>
      <c r="AB34" s="77">
        <v>627</v>
      </c>
      <c r="AC34" s="77">
        <v>601</v>
      </c>
      <c r="AD34" s="77">
        <v>577</v>
      </c>
      <c r="AE34" s="77">
        <v>553</v>
      </c>
      <c r="AF34" s="77">
        <v>531</v>
      </c>
      <c r="AG34" s="77">
        <v>509</v>
      </c>
      <c r="AH34" s="77">
        <v>488</v>
      </c>
      <c r="AI34" s="77">
        <v>467</v>
      </c>
      <c r="AJ34" s="77">
        <v>448</v>
      </c>
      <c r="AK34" s="77">
        <v>429</v>
      </c>
      <c r="AL34" s="77">
        <v>411</v>
      </c>
      <c r="AM34" s="77">
        <v>393</v>
      </c>
      <c r="AN34" s="77">
        <v>376</v>
      </c>
      <c r="AO34" s="77">
        <v>360</v>
      </c>
      <c r="AP34" s="77"/>
    </row>
    <row r="35" spans="1:42" x14ac:dyDescent="0.2">
      <c r="A35" s="42">
        <v>8</v>
      </c>
      <c r="B35" s="77">
        <v>1786</v>
      </c>
      <c r="C35" s="77">
        <v>1716</v>
      </c>
      <c r="D35" s="77">
        <v>1649</v>
      </c>
      <c r="E35" s="77">
        <v>1584</v>
      </c>
      <c r="F35" s="77">
        <v>1522</v>
      </c>
      <c r="G35" s="77">
        <v>1462</v>
      </c>
      <c r="H35" s="77">
        <v>1405</v>
      </c>
      <c r="I35" s="77">
        <v>1349</v>
      </c>
      <c r="J35" s="77">
        <v>1296</v>
      </c>
      <c r="K35" s="77">
        <v>1245</v>
      </c>
      <c r="L35" s="77">
        <v>1196</v>
      </c>
      <c r="M35" s="77">
        <v>1149</v>
      </c>
      <c r="N35" s="77">
        <v>1104</v>
      </c>
      <c r="O35" s="77">
        <v>1060</v>
      </c>
      <c r="P35" s="77">
        <v>1018</v>
      </c>
      <c r="Q35" s="77">
        <v>978</v>
      </c>
      <c r="R35" s="77">
        <v>939</v>
      </c>
      <c r="S35" s="77">
        <v>902</v>
      </c>
      <c r="T35" s="77">
        <v>866</v>
      </c>
      <c r="U35" s="77">
        <v>832</v>
      </c>
      <c r="V35" s="77">
        <v>799</v>
      </c>
      <c r="W35" s="77">
        <v>767</v>
      </c>
      <c r="X35" s="77">
        <v>736</v>
      </c>
      <c r="Y35" s="77">
        <v>707</v>
      </c>
      <c r="Z35" s="77">
        <v>678</v>
      </c>
      <c r="AA35" s="77">
        <v>651</v>
      </c>
      <c r="AB35" s="77">
        <v>625</v>
      </c>
      <c r="AC35" s="77">
        <v>599</v>
      </c>
      <c r="AD35" s="77">
        <v>575</v>
      </c>
      <c r="AE35" s="77">
        <v>551</v>
      </c>
      <c r="AF35" s="77">
        <v>529</v>
      </c>
      <c r="AG35" s="77">
        <v>507</v>
      </c>
      <c r="AH35" s="77">
        <v>486</v>
      </c>
      <c r="AI35" s="77">
        <v>466</v>
      </c>
      <c r="AJ35" s="77">
        <v>446</v>
      </c>
      <c r="AK35" s="77">
        <v>427</v>
      </c>
      <c r="AL35" s="77">
        <v>409</v>
      </c>
      <c r="AM35" s="77">
        <v>392</v>
      </c>
      <c r="AN35" s="77">
        <v>375</v>
      </c>
      <c r="AO35" s="77">
        <v>358</v>
      </c>
      <c r="AP35" s="77"/>
    </row>
    <row r="36" spans="1:42" x14ac:dyDescent="0.2">
      <c r="A36" s="42">
        <v>9</v>
      </c>
      <c r="B36" s="77">
        <v>1780</v>
      </c>
      <c r="C36" s="77">
        <v>1710</v>
      </c>
      <c r="D36" s="77">
        <v>1643</v>
      </c>
      <c r="E36" s="77">
        <v>1579</v>
      </c>
      <c r="F36" s="77">
        <v>1517</v>
      </c>
      <c r="G36" s="77">
        <v>1457</v>
      </c>
      <c r="H36" s="77">
        <v>1400</v>
      </c>
      <c r="I36" s="77">
        <v>1345</v>
      </c>
      <c r="J36" s="77">
        <v>1292</v>
      </c>
      <c r="K36" s="77">
        <v>1241</v>
      </c>
      <c r="L36" s="77">
        <v>1192</v>
      </c>
      <c r="M36" s="77">
        <v>1145</v>
      </c>
      <c r="N36" s="77">
        <v>1100</v>
      </c>
      <c r="O36" s="77">
        <v>1057</v>
      </c>
      <c r="P36" s="77">
        <v>1015</v>
      </c>
      <c r="Q36" s="77">
        <v>975</v>
      </c>
      <c r="R36" s="77">
        <v>936</v>
      </c>
      <c r="S36" s="77">
        <v>899</v>
      </c>
      <c r="T36" s="77">
        <v>863</v>
      </c>
      <c r="U36" s="77">
        <v>829</v>
      </c>
      <c r="V36" s="77">
        <v>796</v>
      </c>
      <c r="W36" s="77">
        <v>764</v>
      </c>
      <c r="X36" s="77">
        <v>734</v>
      </c>
      <c r="Y36" s="77">
        <v>704</v>
      </c>
      <c r="Z36" s="77">
        <v>676</v>
      </c>
      <c r="AA36" s="77">
        <v>649</v>
      </c>
      <c r="AB36" s="77">
        <v>622</v>
      </c>
      <c r="AC36" s="77">
        <v>597</v>
      </c>
      <c r="AD36" s="77">
        <v>573</v>
      </c>
      <c r="AE36" s="77">
        <v>549</v>
      </c>
      <c r="AF36" s="77">
        <v>527</v>
      </c>
      <c r="AG36" s="77">
        <v>505</v>
      </c>
      <c r="AH36" s="77">
        <v>484</v>
      </c>
      <c r="AI36" s="77">
        <v>464</v>
      </c>
      <c r="AJ36" s="77">
        <v>445</v>
      </c>
      <c r="AK36" s="77">
        <v>426</v>
      </c>
      <c r="AL36" s="77">
        <v>408</v>
      </c>
      <c r="AM36" s="77">
        <v>390</v>
      </c>
      <c r="AN36" s="77">
        <v>373</v>
      </c>
      <c r="AO36" s="77">
        <v>357</v>
      </c>
      <c r="AP36" s="77"/>
    </row>
    <row r="37" spans="1:42" x14ac:dyDescent="0.2">
      <c r="A37" s="42">
        <v>10</v>
      </c>
      <c r="B37" s="77">
        <v>1774</v>
      </c>
      <c r="C37" s="77">
        <v>1705</v>
      </c>
      <c r="D37" s="77">
        <v>1638</v>
      </c>
      <c r="E37" s="77">
        <v>1573</v>
      </c>
      <c r="F37" s="77">
        <v>1512</v>
      </c>
      <c r="G37" s="77">
        <v>1452</v>
      </c>
      <c r="H37" s="77">
        <v>1395</v>
      </c>
      <c r="I37" s="77">
        <v>1340</v>
      </c>
      <c r="J37" s="77">
        <v>1287</v>
      </c>
      <c r="K37" s="77">
        <v>1237</v>
      </c>
      <c r="L37" s="77">
        <v>1188</v>
      </c>
      <c r="M37" s="77">
        <v>1141</v>
      </c>
      <c r="N37" s="77">
        <v>1096</v>
      </c>
      <c r="O37" s="77">
        <v>1053</v>
      </c>
      <c r="P37" s="77">
        <v>1011</v>
      </c>
      <c r="Q37" s="77">
        <v>971</v>
      </c>
      <c r="R37" s="77">
        <v>933</v>
      </c>
      <c r="S37" s="77">
        <v>896</v>
      </c>
      <c r="T37" s="77">
        <v>860</v>
      </c>
      <c r="U37" s="77">
        <v>826</v>
      </c>
      <c r="V37" s="77">
        <v>793</v>
      </c>
      <c r="W37" s="77">
        <v>762</v>
      </c>
      <c r="X37" s="77">
        <v>731</v>
      </c>
      <c r="Y37" s="77">
        <v>702</v>
      </c>
      <c r="Z37" s="77">
        <v>674</v>
      </c>
      <c r="AA37" s="77">
        <v>646</v>
      </c>
      <c r="AB37" s="77">
        <v>620</v>
      </c>
      <c r="AC37" s="77">
        <v>595</v>
      </c>
      <c r="AD37" s="77">
        <v>571</v>
      </c>
      <c r="AE37" s="77">
        <v>547</v>
      </c>
      <c r="AF37" s="77">
        <v>525</v>
      </c>
      <c r="AG37" s="77">
        <v>503</v>
      </c>
      <c r="AH37" s="77">
        <v>482</v>
      </c>
      <c r="AI37" s="77">
        <v>462</v>
      </c>
      <c r="AJ37" s="77">
        <v>443</v>
      </c>
      <c r="AK37" s="77">
        <v>424</v>
      </c>
      <c r="AL37" s="77">
        <v>406</v>
      </c>
      <c r="AM37" s="77">
        <v>389</v>
      </c>
      <c r="AN37" s="77">
        <v>372</v>
      </c>
      <c r="AO37" s="77">
        <v>356</v>
      </c>
      <c r="AP37" s="77"/>
    </row>
    <row r="38" spans="1:42" x14ac:dyDescent="0.2">
      <c r="A38" s="42">
        <v>11</v>
      </c>
      <c r="B38" s="77">
        <v>1768</v>
      </c>
      <c r="C38" s="77">
        <v>1699</v>
      </c>
      <c r="D38" s="77">
        <v>1632</v>
      </c>
      <c r="E38" s="77">
        <v>1568</v>
      </c>
      <c r="F38" s="77">
        <v>1506</v>
      </c>
      <c r="G38" s="77">
        <v>1447</v>
      </c>
      <c r="H38" s="77">
        <v>1390</v>
      </c>
      <c r="I38" s="77">
        <v>1336</v>
      </c>
      <c r="J38" s="77">
        <v>1283</v>
      </c>
      <c r="K38" s="77">
        <v>1233</v>
      </c>
      <c r="L38" s="77">
        <v>1184</v>
      </c>
      <c r="M38" s="77">
        <v>1137</v>
      </c>
      <c r="N38" s="77">
        <v>1092</v>
      </c>
      <c r="O38" s="77">
        <v>1049</v>
      </c>
      <c r="P38" s="77">
        <v>1008</v>
      </c>
      <c r="Q38" s="77">
        <v>968</v>
      </c>
      <c r="R38" s="77">
        <v>930</v>
      </c>
      <c r="S38" s="77">
        <v>893</v>
      </c>
      <c r="T38" s="77">
        <v>857</v>
      </c>
      <c r="U38" s="77">
        <v>823</v>
      </c>
      <c r="V38" s="77">
        <v>791</v>
      </c>
      <c r="W38" s="77">
        <v>759</v>
      </c>
      <c r="X38" s="77">
        <v>729</v>
      </c>
      <c r="Y38" s="77">
        <v>699</v>
      </c>
      <c r="Z38" s="77">
        <v>671</v>
      </c>
      <c r="AA38" s="77">
        <v>644</v>
      </c>
      <c r="AB38" s="77">
        <v>618</v>
      </c>
      <c r="AC38" s="77">
        <v>593</v>
      </c>
      <c r="AD38" s="77">
        <v>569</v>
      </c>
      <c r="AE38" s="77">
        <v>546</v>
      </c>
      <c r="AF38" s="77">
        <v>523</v>
      </c>
      <c r="AG38" s="77">
        <v>502</v>
      </c>
      <c r="AH38" s="77">
        <v>481</v>
      </c>
      <c r="AI38" s="77">
        <v>461</v>
      </c>
      <c r="AJ38" s="77">
        <v>441</v>
      </c>
      <c r="AK38" s="77">
        <v>423</v>
      </c>
      <c r="AL38" s="77">
        <v>405</v>
      </c>
      <c r="AM38" s="77">
        <v>387</v>
      </c>
      <c r="AN38" s="77">
        <v>371</v>
      </c>
      <c r="AO38" s="77">
        <v>354</v>
      </c>
      <c r="AP38" s="77"/>
    </row>
  </sheetData>
  <sheetProtection algorithmName="SHA-512" hashValue="KwCFOiAkd3B/FLQOZsAvJ6X45kApa+708bDg/poUDQNpGK6BsBBTcJ5vO2UBHQH6DGEYUPxqIRGi/P2vPQd+ZQ==" saltValue="TD+JQzA0XoCyVfuhK3Mv2w==" spinCount="100000" sheet="1" objects="1" scenarios="1"/>
  <conditionalFormatting sqref="A6:A21">
    <cfRule type="expression" dxfId="597" priority="11" stopIfTrue="1">
      <formula>MOD(ROW(),2)=0</formula>
    </cfRule>
    <cfRule type="expression" dxfId="596" priority="12" stopIfTrue="1">
      <formula>MOD(ROW(),2)&lt;&gt;0</formula>
    </cfRule>
  </conditionalFormatting>
  <conditionalFormatting sqref="B6:AP18 B20:AP21 C19:AP19">
    <cfRule type="expression" dxfId="595" priority="13" stopIfTrue="1">
      <formula>MOD(ROW(),2)=0</formula>
    </cfRule>
    <cfRule type="expression" dxfId="594" priority="14" stopIfTrue="1">
      <formula>MOD(ROW(),2)&lt;&gt;0</formula>
    </cfRule>
  </conditionalFormatting>
  <conditionalFormatting sqref="A26:A38">
    <cfRule type="expression" dxfId="593" priority="15" stopIfTrue="1">
      <formula>MOD(ROW(),2)=0</formula>
    </cfRule>
    <cfRule type="expression" dxfId="592" priority="16" stopIfTrue="1">
      <formula>MOD(ROW(),2)&lt;&gt;0</formula>
    </cfRule>
  </conditionalFormatting>
  <conditionalFormatting sqref="B26:AP38">
    <cfRule type="expression" dxfId="591" priority="17" stopIfTrue="1">
      <formula>MOD(ROW(),2)=0</formula>
    </cfRule>
    <cfRule type="expression" dxfId="590" priority="18" stopIfTrue="1">
      <formula>MOD(ROW(),2)&lt;&gt;0</formula>
    </cfRule>
  </conditionalFormatting>
  <conditionalFormatting sqref="B19">
    <cfRule type="expression" dxfId="589" priority="1" stopIfTrue="1">
      <formula>MOD(ROW(),2)=0</formula>
    </cfRule>
    <cfRule type="expression" dxfId="588" priority="2" stopIfTrue="1">
      <formula>MOD(ROW(),2)&lt;&gt;0</formula>
    </cfRule>
  </conditionalFormatting>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D7684-374F-4547-9A65-26F773D02404}">
  <sheetPr codeName="Sheet55"/>
  <dimension ref="A1:S38"/>
  <sheetViews>
    <sheetView showGridLines="0" workbookViewId="0">
      <selection activeCell="A6" sqref="A6"/>
    </sheetView>
  </sheetViews>
  <sheetFormatPr defaultRowHeight="12.75" x14ac:dyDescent="0.2"/>
  <cols>
    <col min="1" max="1" width="31.85546875" customWidth="1"/>
    <col min="2" max="19" width="22.85546875" customWidth="1"/>
  </cols>
  <sheetData>
    <row r="1" spans="1:19" s="1" customFormat="1" ht="20.25" x14ac:dyDescent="0.3">
      <c r="A1" s="2" t="s">
        <v>0</v>
      </c>
    </row>
    <row r="2" spans="1:19" s="1" customFormat="1" ht="15.75" x14ac:dyDescent="0.25">
      <c r="A2" s="30" t="s">
        <v>1</v>
      </c>
      <c r="B2" s="3" t="str">
        <f>wb_title</f>
        <v>Police_NI - Consolidated Factor Spreadsheet</v>
      </c>
    </row>
    <row r="3" spans="1:19" s="1" customFormat="1" ht="15.75" x14ac:dyDescent="0.25">
      <c r="A3" s="30" t="s">
        <v>2</v>
      </c>
      <c r="B3" s="3" t="str">
        <f>TABLE_FACTOR_TYPE_1 &amp; " - x-" &amp; TABLE_SERIES_NUMBER_1</f>
        <v>Pension Debit - x-325</v>
      </c>
    </row>
    <row r="6" spans="1:19" x14ac:dyDescent="0.2">
      <c r="A6" s="40" t="s">
        <v>470</v>
      </c>
      <c r="B6" s="47" t="s">
        <v>471</v>
      </c>
      <c r="C6" s="47"/>
      <c r="D6" s="47"/>
      <c r="E6" s="47"/>
      <c r="F6" s="47"/>
      <c r="G6" s="47"/>
      <c r="H6" s="47"/>
      <c r="I6" s="47"/>
      <c r="J6" s="47"/>
      <c r="K6" s="47"/>
      <c r="L6" s="47"/>
      <c r="M6" s="47"/>
      <c r="N6" s="50"/>
      <c r="O6" s="50"/>
      <c r="P6" s="50"/>
      <c r="Q6" s="50"/>
      <c r="R6" s="50"/>
      <c r="S6" s="50"/>
    </row>
    <row r="7" spans="1:19" x14ac:dyDescent="0.2">
      <c r="A7" s="40" t="s">
        <v>472</v>
      </c>
      <c r="B7" s="47" t="s">
        <v>31</v>
      </c>
      <c r="C7" s="47"/>
      <c r="D7" s="47"/>
      <c r="E7" s="47"/>
      <c r="F7" s="47"/>
      <c r="G7" s="47"/>
      <c r="H7" s="47"/>
      <c r="I7" s="47"/>
      <c r="J7" s="47"/>
      <c r="K7" s="47"/>
      <c r="L7" s="47"/>
      <c r="M7" s="47"/>
      <c r="N7" s="50"/>
      <c r="O7" s="50"/>
      <c r="P7" s="50"/>
      <c r="Q7" s="50"/>
      <c r="R7" s="50"/>
      <c r="S7" s="50"/>
    </row>
    <row r="8" spans="1:19" x14ac:dyDescent="0.2">
      <c r="A8" s="40" t="s">
        <v>144</v>
      </c>
      <c r="B8" s="47">
        <v>1988</v>
      </c>
      <c r="C8" s="47"/>
      <c r="D8" s="47"/>
      <c r="E8" s="47"/>
      <c r="F8" s="47"/>
      <c r="G8" s="47"/>
      <c r="H8" s="47"/>
      <c r="I8" s="47"/>
      <c r="J8" s="47"/>
      <c r="K8" s="47"/>
      <c r="L8" s="47"/>
      <c r="M8" s="47"/>
      <c r="N8" s="50"/>
      <c r="O8" s="50"/>
      <c r="P8" s="50"/>
      <c r="Q8" s="50"/>
      <c r="R8" s="50"/>
      <c r="S8" s="50"/>
    </row>
    <row r="9" spans="1:19" x14ac:dyDescent="0.2">
      <c r="A9" s="40" t="s">
        <v>145</v>
      </c>
      <c r="B9" s="47" t="s">
        <v>286</v>
      </c>
      <c r="C9" s="47"/>
      <c r="D9" s="47"/>
      <c r="E9" s="47"/>
      <c r="F9" s="47"/>
      <c r="G9" s="47"/>
      <c r="H9" s="47"/>
      <c r="I9" s="47"/>
      <c r="J9" s="47"/>
      <c r="K9" s="47"/>
      <c r="L9" s="47"/>
      <c r="M9" s="47"/>
      <c r="N9" s="50"/>
      <c r="O9" s="50"/>
      <c r="P9" s="50"/>
      <c r="Q9" s="50"/>
      <c r="R9" s="50"/>
      <c r="S9" s="50"/>
    </row>
    <row r="10" spans="1:19" x14ac:dyDescent="0.2">
      <c r="A10" s="40" t="s">
        <v>6</v>
      </c>
      <c r="B10" s="47" t="s">
        <v>294</v>
      </c>
      <c r="C10" s="47"/>
      <c r="D10" s="47"/>
      <c r="E10" s="47"/>
      <c r="F10" s="47"/>
      <c r="G10" s="47"/>
      <c r="H10" s="47"/>
      <c r="I10" s="47"/>
      <c r="J10" s="47"/>
      <c r="K10" s="47"/>
      <c r="L10" s="47"/>
      <c r="M10" s="47"/>
      <c r="N10" s="50"/>
      <c r="O10" s="50"/>
      <c r="P10" s="50"/>
      <c r="Q10" s="50"/>
      <c r="R10" s="50"/>
      <c r="S10" s="50"/>
    </row>
    <row r="11" spans="1:19" x14ac:dyDescent="0.2">
      <c r="A11" s="40" t="s">
        <v>146</v>
      </c>
      <c r="B11" s="47" t="s">
        <v>165</v>
      </c>
      <c r="C11" s="47"/>
      <c r="D11" s="47"/>
      <c r="E11" s="47"/>
      <c r="F11" s="47"/>
      <c r="G11" s="47"/>
      <c r="H11" s="47"/>
      <c r="I11" s="47"/>
      <c r="J11" s="47"/>
      <c r="K11" s="47"/>
      <c r="L11" s="47"/>
      <c r="M11" s="47"/>
      <c r="N11" s="50"/>
      <c r="O11" s="50"/>
      <c r="P11" s="50"/>
      <c r="Q11" s="50"/>
      <c r="R11" s="50"/>
      <c r="S11" s="50"/>
    </row>
    <row r="12" spans="1:19" x14ac:dyDescent="0.2">
      <c r="A12" s="40" t="s">
        <v>147</v>
      </c>
      <c r="B12" s="47" t="s">
        <v>295</v>
      </c>
      <c r="C12" s="47"/>
      <c r="D12" s="47"/>
      <c r="E12" s="47"/>
      <c r="F12" s="47"/>
      <c r="G12" s="47"/>
      <c r="H12" s="47"/>
      <c r="I12" s="47"/>
      <c r="J12" s="47"/>
      <c r="K12" s="47"/>
      <c r="L12" s="47"/>
      <c r="M12" s="47"/>
      <c r="N12" s="50"/>
      <c r="O12" s="50"/>
      <c r="P12" s="50"/>
      <c r="Q12" s="50"/>
      <c r="R12" s="50"/>
      <c r="S12" s="50"/>
    </row>
    <row r="13" spans="1:19" x14ac:dyDescent="0.2">
      <c r="A13" s="40" t="s">
        <v>473</v>
      </c>
      <c r="B13" s="47">
        <v>2</v>
      </c>
      <c r="C13" s="47"/>
      <c r="D13" s="47"/>
      <c r="E13" s="47"/>
      <c r="F13" s="47"/>
      <c r="G13" s="47"/>
      <c r="H13" s="47"/>
      <c r="I13" s="47"/>
      <c r="J13" s="47"/>
      <c r="K13" s="47"/>
      <c r="L13" s="47"/>
      <c r="M13" s="47"/>
      <c r="N13" s="50"/>
      <c r="O13" s="50"/>
      <c r="P13" s="50"/>
      <c r="Q13" s="50"/>
      <c r="R13" s="50"/>
      <c r="S13" s="50"/>
    </row>
    <row r="14" spans="1:19" x14ac:dyDescent="0.2">
      <c r="A14" s="40" t="s">
        <v>149</v>
      </c>
      <c r="B14" s="47">
        <v>325</v>
      </c>
      <c r="C14" s="47"/>
      <c r="D14" s="47"/>
      <c r="E14" s="47"/>
      <c r="F14" s="47"/>
      <c r="G14" s="47"/>
      <c r="H14" s="47"/>
      <c r="I14" s="47"/>
      <c r="J14" s="47"/>
      <c r="K14" s="47"/>
      <c r="L14" s="47"/>
      <c r="M14" s="47"/>
      <c r="N14" s="50"/>
      <c r="O14" s="50"/>
      <c r="P14" s="50"/>
      <c r="Q14" s="50"/>
      <c r="R14" s="50"/>
      <c r="S14" s="50"/>
    </row>
    <row r="15" spans="1:19" x14ac:dyDescent="0.2">
      <c r="A15" s="40" t="s">
        <v>474</v>
      </c>
      <c r="B15" s="47">
        <v>325</v>
      </c>
      <c r="C15" s="47"/>
      <c r="D15" s="47"/>
      <c r="E15" s="47"/>
      <c r="F15" s="47"/>
      <c r="G15" s="47"/>
      <c r="H15" s="47"/>
      <c r="I15" s="47"/>
      <c r="J15" s="47"/>
      <c r="K15" s="47"/>
      <c r="L15" s="47"/>
      <c r="M15" s="47"/>
      <c r="N15" s="50"/>
      <c r="O15" s="50"/>
      <c r="P15" s="50"/>
      <c r="Q15" s="50"/>
      <c r="R15" s="50"/>
      <c r="S15" s="50"/>
    </row>
    <row r="16" spans="1:19" x14ac:dyDescent="0.2">
      <c r="A16" s="40" t="s">
        <v>151</v>
      </c>
      <c r="B16" s="47" t="s">
        <v>305</v>
      </c>
      <c r="C16" s="47"/>
      <c r="D16" s="47"/>
      <c r="E16" s="47"/>
      <c r="F16" s="47"/>
      <c r="G16" s="47"/>
      <c r="H16" s="47"/>
      <c r="I16" s="47"/>
      <c r="J16" s="47"/>
      <c r="K16" s="47"/>
      <c r="L16" s="47"/>
      <c r="M16" s="47"/>
      <c r="N16" s="50"/>
      <c r="O16" s="50"/>
      <c r="P16" s="50"/>
      <c r="Q16" s="50"/>
      <c r="R16" s="50"/>
      <c r="S16" s="50"/>
    </row>
    <row r="17" spans="1:19" x14ac:dyDescent="0.2">
      <c r="A17" s="41" t="s">
        <v>475</v>
      </c>
      <c r="B17" s="47"/>
      <c r="C17" s="47"/>
      <c r="D17" s="47"/>
      <c r="E17" s="47"/>
      <c r="F17" s="47"/>
      <c r="G17" s="47"/>
      <c r="H17" s="47"/>
      <c r="I17" s="47"/>
      <c r="J17" s="47"/>
      <c r="K17" s="47"/>
      <c r="L17" s="47"/>
      <c r="M17" s="47"/>
      <c r="N17" s="50"/>
      <c r="O17" s="50"/>
      <c r="P17" s="50"/>
      <c r="Q17" s="50"/>
      <c r="R17" s="50"/>
      <c r="S17" s="50"/>
    </row>
    <row r="18" spans="1:19" x14ac:dyDescent="0.2">
      <c r="A18" s="40" t="s">
        <v>153</v>
      </c>
      <c r="B18" s="49">
        <v>46163</v>
      </c>
      <c r="C18" s="48"/>
      <c r="D18" s="48"/>
      <c r="E18" s="48"/>
      <c r="F18" s="48"/>
      <c r="G18" s="48"/>
      <c r="H18" s="48"/>
      <c r="I18" s="48"/>
      <c r="J18" s="48"/>
      <c r="K18" s="48"/>
      <c r="L18" s="48"/>
      <c r="M18" s="48"/>
      <c r="N18" s="50"/>
      <c r="O18" s="50"/>
      <c r="P18" s="50"/>
      <c r="Q18" s="50"/>
      <c r="R18" s="50"/>
      <c r="S18" s="50"/>
    </row>
    <row r="19" spans="1:19" x14ac:dyDescent="0.2">
      <c r="A19" s="40" t="s">
        <v>154</v>
      </c>
      <c r="B19" s="49">
        <v>46161</v>
      </c>
      <c r="C19" s="49"/>
      <c r="D19" s="49"/>
      <c r="E19" s="49"/>
      <c r="F19" s="49"/>
      <c r="G19" s="49"/>
      <c r="H19" s="49"/>
      <c r="I19" s="49"/>
      <c r="J19" s="49"/>
      <c r="K19" s="49"/>
      <c r="L19" s="49"/>
      <c r="M19" s="49"/>
      <c r="N19" s="50"/>
      <c r="O19" s="50"/>
      <c r="P19" s="50"/>
      <c r="Q19" s="50"/>
      <c r="R19" s="50"/>
      <c r="S19" s="50"/>
    </row>
    <row r="20" spans="1:19" x14ac:dyDescent="0.2">
      <c r="A20" s="40" t="s">
        <v>155</v>
      </c>
      <c r="B20" s="47" t="s">
        <v>163</v>
      </c>
      <c r="C20" s="47"/>
      <c r="D20" s="47"/>
      <c r="E20" s="47"/>
      <c r="F20" s="47"/>
      <c r="G20" s="47"/>
      <c r="H20" s="47"/>
      <c r="I20" s="47"/>
      <c r="J20" s="47"/>
      <c r="K20" s="47"/>
      <c r="L20" s="47"/>
      <c r="M20" s="47"/>
      <c r="N20" s="50"/>
      <c r="O20" s="50"/>
      <c r="P20" s="50"/>
      <c r="Q20" s="50"/>
      <c r="R20" s="50"/>
      <c r="S20" s="50"/>
    </row>
    <row r="21" spans="1:19" x14ac:dyDescent="0.2">
      <c r="A21" s="40" t="s">
        <v>476</v>
      </c>
      <c r="B21" s="47" t="s">
        <v>80</v>
      </c>
      <c r="C21" s="47"/>
      <c r="D21" s="47"/>
      <c r="E21" s="47"/>
      <c r="F21" s="47"/>
      <c r="G21" s="47"/>
      <c r="H21" s="47"/>
      <c r="I21" s="47"/>
      <c r="J21" s="47"/>
      <c r="K21" s="47"/>
      <c r="L21" s="47"/>
      <c r="M21" s="47"/>
      <c r="N21" s="50"/>
      <c r="O21" s="50"/>
      <c r="P21" s="50"/>
      <c r="Q21" s="50"/>
      <c r="R21" s="50"/>
      <c r="S21" s="50"/>
    </row>
    <row r="23" spans="1:19" x14ac:dyDescent="0.2">
      <c r="A23" s="23" t="str">
        <f>HYPERLINK("#'Factor List'!A1", "Back to Factor List")</f>
        <v>Back to Factor List</v>
      </c>
      <c r="B23" s="23" t="str">
        <f>HYPERLINK("#'Assumptions'!A1", "Assumptions")</f>
        <v>Assumptions</v>
      </c>
    </row>
    <row r="26" spans="1:19" s="63" customFormat="1" x14ac:dyDescent="0.2">
      <c r="A26" s="62" t="s">
        <v>502</v>
      </c>
      <c r="B26" s="62">
        <v>48</v>
      </c>
      <c r="C26" s="62">
        <v>49</v>
      </c>
      <c r="D26" s="62">
        <v>50</v>
      </c>
      <c r="E26" s="62">
        <v>51</v>
      </c>
      <c r="F26" s="62">
        <v>52</v>
      </c>
      <c r="G26" s="62">
        <v>53</v>
      </c>
      <c r="H26" s="62">
        <v>54</v>
      </c>
      <c r="I26" s="62">
        <v>55</v>
      </c>
      <c r="J26" s="62">
        <v>56</v>
      </c>
      <c r="K26" s="62">
        <v>57</v>
      </c>
      <c r="L26" s="62">
        <v>58</v>
      </c>
      <c r="M26" s="62">
        <v>59</v>
      </c>
      <c r="N26" s="62">
        <v>60</v>
      </c>
      <c r="O26" s="62">
        <v>61</v>
      </c>
      <c r="P26" s="62">
        <v>62</v>
      </c>
      <c r="Q26" s="62">
        <v>63</v>
      </c>
      <c r="R26" s="62">
        <v>64</v>
      </c>
      <c r="S26" s="62">
        <v>65</v>
      </c>
    </row>
    <row r="27" spans="1:19" x14ac:dyDescent="0.2">
      <c r="A27" s="42">
        <v>0</v>
      </c>
      <c r="B27" s="43">
        <v>20.36</v>
      </c>
      <c r="C27" s="43">
        <v>20.76</v>
      </c>
      <c r="D27" s="43">
        <v>21.17</v>
      </c>
      <c r="E27" s="43">
        <v>21.59</v>
      </c>
      <c r="F27" s="43">
        <v>22.02</v>
      </c>
      <c r="G27" s="43">
        <v>22.46</v>
      </c>
      <c r="H27" s="43">
        <v>22.91</v>
      </c>
      <c r="I27" s="43">
        <v>23.38</v>
      </c>
      <c r="J27" s="43">
        <v>23.87</v>
      </c>
      <c r="K27" s="43">
        <v>24.37</v>
      </c>
      <c r="L27" s="43">
        <v>24.89</v>
      </c>
      <c r="M27" s="43">
        <v>25.41</v>
      </c>
      <c r="N27" s="43">
        <v>25.95</v>
      </c>
      <c r="O27" s="43">
        <v>26.51</v>
      </c>
      <c r="P27" s="43">
        <v>27.09</v>
      </c>
      <c r="Q27" s="43">
        <v>27.68</v>
      </c>
      <c r="R27" s="43">
        <v>28.28</v>
      </c>
      <c r="S27" s="43">
        <v>28.91</v>
      </c>
    </row>
    <row r="28" spans="1:19" x14ac:dyDescent="0.2">
      <c r="A28" s="42">
        <v>1</v>
      </c>
      <c r="B28" s="43">
        <v>20.399999999999999</v>
      </c>
      <c r="C28" s="43">
        <v>20.8</v>
      </c>
      <c r="D28" s="43">
        <v>21.2</v>
      </c>
      <c r="E28" s="43">
        <v>21.62</v>
      </c>
      <c r="F28" s="43">
        <v>22.05</v>
      </c>
      <c r="G28" s="43">
        <v>22.49</v>
      </c>
      <c r="H28" s="43">
        <v>22.95</v>
      </c>
      <c r="I28" s="43">
        <v>23.42</v>
      </c>
      <c r="J28" s="43">
        <v>23.91</v>
      </c>
      <c r="K28" s="43">
        <v>24.42</v>
      </c>
      <c r="L28" s="43">
        <v>24.93</v>
      </c>
      <c r="M28" s="43">
        <v>25.46</v>
      </c>
      <c r="N28" s="43">
        <v>26</v>
      </c>
      <c r="O28" s="43">
        <v>26.56</v>
      </c>
      <c r="P28" s="43">
        <v>27.13</v>
      </c>
      <c r="Q28" s="43">
        <v>27.73</v>
      </c>
      <c r="R28" s="43">
        <v>28.33</v>
      </c>
      <c r="S28" s="43"/>
    </row>
    <row r="29" spans="1:19" x14ac:dyDescent="0.2">
      <c r="A29" s="42">
        <v>2</v>
      </c>
      <c r="B29" s="43">
        <v>20.43</v>
      </c>
      <c r="C29" s="43">
        <v>20.83</v>
      </c>
      <c r="D29" s="43">
        <v>21.24</v>
      </c>
      <c r="E29" s="43">
        <v>21.66</v>
      </c>
      <c r="F29" s="43">
        <v>22.09</v>
      </c>
      <c r="G29" s="43">
        <v>22.53</v>
      </c>
      <c r="H29" s="43">
        <v>22.99</v>
      </c>
      <c r="I29" s="43">
        <v>23.47</v>
      </c>
      <c r="J29" s="43">
        <v>23.96</v>
      </c>
      <c r="K29" s="43">
        <v>24.46</v>
      </c>
      <c r="L29" s="43">
        <v>24.97</v>
      </c>
      <c r="M29" s="43">
        <v>25.5</v>
      </c>
      <c r="N29" s="43">
        <v>26.05</v>
      </c>
      <c r="O29" s="43">
        <v>26.61</v>
      </c>
      <c r="P29" s="43">
        <v>27.18</v>
      </c>
      <c r="Q29" s="43">
        <v>27.78</v>
      </c>
      <c r="R29" s="43">
        <v>28.39</v>
      </c>
      <c r="S29" s="43"/>
    </row>
    <row r="30" spans="1:19" x14ac:dyDescent="0.2">
      <c r="A30" s="42">
        <v>3</v>
      </c>
      <c r="B30" s="43">
        <v>20.46</v>
      </c>
      <c r="C30" s="43">
        <v>20.86</v>
      </c>
      <c r="D30" s="43">
        <v>21.27</v>
      </c>
      <c r="E30" s="43">
        <v>21.69</v>
      </c>
      <c r="F30" s="43">
        <v>22.13</v>
      </c>
      <c r="G30" s="43">
        <v>22.57</v>
      </c>
      <c r="H30" s="43">
        <v>23.03</v>
      </c>
      <c r="I30" s="43">
        <v>23.51</v>
      </c>
      <c r="J30" s="43">
        <v>24</v>
      </c>
      <c r="K30" s="43">
        <v>24.5</v>
      </c>
      <c r="L30" s="43">
        <v>25.02</v>
      </c>
      <c r="M30" s="43">
        <v>25.55</v>
      </c>
      <c r="N30" s="43">
        <v>26.09</v>
      </c>
      <c r="O30" s="43">
        <v>26.66</v>
      </c>
      <c r="P30" s="43">
        <v>27.23</v>
      </c>
      <c r="Q30" s="43">
        <v>27.83</v>
      </c>
      <c r="R30" s="43">
        <v>28.44</v>
      </c>
      <c r="S30" s="43"/>
    </row>
    <row r="31" spans="1:19" x14ac:dyDescent="0.2">
      <c r="A31" s="42">
        <v>4</v>
      </c>
      <c r="B31" s="43">
        <v>20.5</v>
      </c>
      <c r="C31" s="43">
        <v>20.9</v>
      </c>
      <c r="D31" s="43">
        <v>21.31</v>
      </c>
      <c r="E31" s="43">
        <v>21.73</v>
      </c>
      <c r="F31" s="43">
        <v>22.16</v>
      </c>
      <c r="G31" s="43">
        <v>22.61</v>
      </c>
      <c r="H31" s="43">
        <v>23.07</v>
      </c>
      <c r="I31" s="43">
        <v>23.55</v>
      </c>
      <c r="J31" s="43">
        <v>24.04</v>
      </c>
      <c r="K31" s="43">
        <v>24.54</v>
      </c>
      <c r="L31" s="43">
        <v>25.06</v>
      </c>
      <c r="M31" s="43">
        <v>25.59</v>
      </c>
      <c r="N31" s="43">
        <v>26.14</v>
      </c>
      <c r="O31" s="43">
        <v>26.7</v>
      </c>
      <c r="P31" s="43">
        <v>27.28</v>
      </c>
      <c r="Q31" s="43">
        <v>27.88</v>
      </c>
      <c r="R31" s="43">
        <v>28.49</v>
      </c>
      <c r="S31" s="43"/>
    </row>
    <row r="32" spans="1:19" x14ac:dyDescent="0.2">
      <c r="A32" s="42">
        <v>5</v>
      </c>
      <c r="B32" s="43">
        <v>20.53</v>
      </c>
      <c r="C32" s="43">
        <v>20.93</v>
      </c>
      <c r="D32" s="43">
        <v>21.34</v>
      </c>
      <c r="E32" s="43">
        <v>21.77</v>
      </c>
      <c r="F32" s="43">
        <v>22.2</v>
      </c>
      <c r="G32" s="43">
        <v>22.65</v>
      </c>
      <c r="H32" s="43">
        <v>23.11</v>
      </c>
      <c r="I32" s="43">
        <v>23.59</v>
      </c>
      <c r="J32" s="43">
        <v>24.08</v>
      </c>
      <c r="K32" s="43">
        <v>24.59</v>
      </c>
      <c r="L32" s="43">
        <v>25.11</v>
      </c>
      <c r="M32" s="43">
        <v>25.64</v>
      </c>
      <c r="N32" s="43">
        <v>26.19</v>
      </c>
      <c r="O32" s="43">
        <v>26.75</v>
      </c>
      <c r="P32" s="43">
        <v>27.33</v>
      </c>
      <c r="Q32" s="43">
        <v>27.93</v>
      </c>
      <c r="R32" s="43">
        <v>28.54</v>
      </c>
      <c r="S32" s="43"/>
    </row>
    <row r="33" spans="1:19" x14ac:dyDescent="0.2">
      <c r="A33" s="42">
        <v>6</v>
      </c>
      <c r="B33" s="43">
        <v>20.56</v>
      </c>
      <c r="C33" s="43">
        <v>20.97</v>
      </c>
      <c r="D33" s="43">
        <v>21.38</v>
      </c>
      <c r="E33" s="43">
        <v>21.8</v>
      </c>
      <c r="F33" s="43">
        <v>22.24</v>
      </c>
      <c r="G33" s="43">
        <v>22.68</v>
      </c>
      <c r="H33" s="43">
        <v>23.15</v>
      </c>
      <c r="I33" s="43">
        <v>23.63</v>
      </c>
      <c r="J33" s="43">
        <v>24.12</v>
      </c>
      <c r="K33" s="43">
        <v>24.63</v>
      </c>
      <c r="L33" s="43">
        <v>25.15</v>
      </c>
      <c r="M33" s="43">
        <v>25.68</v>
      </c>
      <c r="N33" s="43">
        <v>26.23</v>
      </c>
      <c r="O33" s="43">
        <v>26.8</v>
      </c>
      <c r="P33" s="43">
        <v>27.38</v>
      </c>
      <c r="Q33" s="43">
        <v>27.98</v>
      </c>
      <c r="R33" s="43">
        <v>28.59</v>
      </c>
      <c r="S33" s="43"/>
    </row>
    <row r="34" spans="1:19" x14ac:dyDescent="0.2">
      <c r="A34" s="42">
        <v>7</v>
      </c>
      <c r="B34" s="43">
        <v>20.6</v>
      </c>
      <c r="C34" s="43">
        <v>21</v>
      </c>
      <c r="D34" s="43">
        <v>21.41</v>
      </c>
      <c r="E34" s="43">
        <v>21.84</v>
      </c>
      <c r="F34" s="43">
        <v>22.27</v>
      </c>
      <c r="G34" s="43">
        <v>22.72</v>
      </c>
      <c r="H34" s="43">
        <v>23.19</v>
      </c>
      <c r="I34" s="43">
        <v>23.67</v>
      </c>
      <c r="J34" s="43">
        <v>24.16</v>
      </c>
      <c r="K34" s="43">
        <v>24.67</v>
      </c>
      <c r="L34" s="43">
        <v>25.19</v>
      </c>
      <c r="M34" s="43">
        <v>25.73</v>
      </c>
      <c r="N34" s="43">
        <v>26.28</v>
      </c>
      <c r="O34" s="43">
        <v>26.85</v>
      </c>
      <c r="P34" s="43">
        <v>27.43</v>
      </c>
      <c r="Q34" s="43">
        <v>28.03</v>
      </c>
      <c r="R34" s="43">
        <v>28.65</v>
      </c>
      <c r="S34" s="43"/>
    </row>
    <row r="35" spans="1:19" x14ac:dyDescent="0.2">
      <c r="A35" s="42">
        <v>8</v>
      </c>
      <c r="B35" s="43">
        <v>20.63</v>
      </c>
      <c r="C35" s="43">
        <v>21.03</v>
      </c>
      <c r="D35" s="43">
        <v>21.45</v>
      </c>
      <c r="E35" s="43">
        <v>21.87</v>
      </c>
      <c r="F35" s="43">
        <v>22.31</v>
      </c>
      <c r="G35" s="43">
        <v>22.76</v>
      </c>
      <c r="H35" s="43">
        <v>23.23</v>
      </c>
      <c r="I35" s="43">
        <v>23.71</v>
      </c>
      <c r="J35" s="43">
        <v>24.21</v>
      </c>
      <c r="K35" s="43">
        <v>24.72</v>
      </c>
      <c r="L35" s="43">
        <v>25.24</v>
      </c>
      <c r="M35" s="43">
        <v>25.77</v>
      </c>
      <c r="N35" s="43">
        <v>26.33</v>
      </c>
      <c r="O35" s="43">
        <v>26.89</v>
      </c>
      <c r="P35" s="43">
        <v>27.48</v>
      </c>
      <c r="Q35" s="43">
        <v>28.08</v>
      </c>
      <c r="R35" s="43">
        <v>28.7</v>
      </c>
      <c r="S35" s="43"/>
    </row>
    <row r="36" spans="1:19" x14ac:dyDescent="0.2">
      <c r="A36" s="42">
        <v>9</v>
      </c>
      <c r="B36" s="43">
        <v>20.66</v>
      </c>
      <c r="C36" s="43">
        <v>21.07</v>
      </c>
      <c r="D36" s="43">
        <v>21.48</v>
      </c>
      <c r="E36" s="43">
        <v>21.91</v>
      </c>
      <c r="F36" s="43">
        <v>22.35</v>
      </c>
      <c r="G36" s="43">
        <v>22.8</v>
      </c>
      <c r="H36" s="43">
        <v>23.27</v>
      </c>
      <c r="I36" s="43">
        <v>23.75</v>
      </c>
      <c r="J36" s="43">
        <v>24.25</v>
      </c>
      <c r="K36" s="43">
        <v>24.76</v>
      </c>
      <c r="L36" s="43">
        <v>25.28</v>
      </c>
      <c r="M36" s="43">
        <v>25.82</v>
      </c>
      <c r="N36" s="43">
        <v>26.37</v>
      </c>
      <c r="O36" s="43">
        <v>26.94</v>
      </c>
      <c r="P36" s="43">
        <v>27.53</v>
      </c>
      <c r="Q36" s="43">
        <v>28.13</v>
      </c>
      <c r="R36" s="43">
        <v>28.75</v>
      </c>
      <c r="S36" s="43"/>
    </row>
    <row r="37" spans="1:19" x14ac:dyDescent="0.2">
      <c r="A37" s="42">
        <v>10</v>
      </c>
      <c r="B37" s="43">
        <v>20.7</v>
      </c>
      <c r="C37" s="43">
        <v>21.1</v>
      </c>
      <c r="D37" s="43">
        <v>21.52</v>
      </c>
      <c r="E37" s="43">
        <v>21.94</v>
      </c>
      <c r="F37" s="43">
        <v>22.38</v>
      </c>
      <c r="G37" s="43">
        <v>22.84</v>
      </c>
      <c r="H37" s="43">
        <v>23.31</v>
      </c>
      <c r="I37" s="43">
        <v>23.79</v>
      </c>
      <c r="J37" s="43">
        <v>24.29</v>
      </c>
      <c r="K37" s="43">
        <v>24.8</v>
      </c>
      <c r="L37" s="43">
        <v>25.33</v>
      </c>
      <c r="M37" s="43">
        <v>25.86</v>
      </c>
      <c r="N37" s="43">
        <v>26.42</v>
      </c>
      <c r="O37" s="43">
        <v>26.99</v>
      </c>
      <c r="P37" s="43">
        <v>27.58</v>
      </c>
      <c r="Q37" s="43">
        <v>28.18</v>
      </c>
      <c r="R37" s="43">
        <v>28.8</v>
      </c>
      <c r="S37" s="43"/>
    </row>
    <row r="38" spans="1:19" x14ac:dyDescent="0.2">
      <c r="A38" s="42">
        <v>11</v>
      </c>
      <c r="B38" s="43">
        <v>20.73</v>
      </c>
      <c r="C38" s="43">
        <v>21.14</v>
      </c>
      <c r="D38" s="43">
        <v>21.55</v>
      </c>
      <c r="E38" s="43">
        <v>21.98</v>
      </c>
      <c r="F38" s="43">
        <v>22.42</v>
      </c>
      <c r="G38" s="43">
        <v>22.87</v>
      </c>
      <c r="H38" s="43">
        <v>23.34</v>
      </c>
      <c r="I38" s="43">
        <v>23.83</v>
      </c>
      <c r="J38" s="43">
        <v>24.33</v>
      </c>
      <c r="K38" s="43">
        <v>24.84</v>
      </c>
      <c r="L38" s="43">
        <v>25.37</v>
      </c>
      <c r="M38" s="43">
        <v>25.91</v>
      </c>
      <c r="N38" s="43">
        <v>26.47</v>
      </c>
      <c r="O38" s="43">
        <v>27.04</v>
      </c>
      <c r="P38" s="43">
        <v>27.63</v>
      </c>
      <c r="Q38" s="43">
        <v>28.23</v>
      </c>
      <c r="R38" s="43">
        <v>28.85</v>
      </c>
      <c r="S38" s="43"/>
    </row>
  </sheetData>
  <sheetProtection algorithmName="SHA-512" hashValue="7YLDUlaSp+wjpF9/Hp/sK/aYifxTfaqqAUd2dApYr1wv/wStsUuPmRIt0xJY1VjOB+aiuP1Egk+HNMY9Ka8Yrw==" saltValue="wugwTaq75wVDcOG8Lurf/g==" spinCount="100000" sheet="1" objects="1" scenarios="1"/>
  <conditionalFormatting sqref="A6:A21">
    <cfRule type="expression" dxfId="585" priority="11" stopIfTrue="1">
      <formula>MOD(ROW(),2)=0</formula>
    </cfRule>
    <cfRule type="expression" dxfId="584" priority="12" stopIfTrue="1">
      <formula>MOD(ROW(),2)&lt;&gt;0</formula>
    </cfRule>
  </conditionalFormatting>
  <conditionalFormatting sqref="B6:S18 B20:S21 C19:S19">
    <cfRule type="expression" dxfId="583" priority="13" stopIfTrue="1">
      <formula>MOD(ROW(),2)=0</formula>
    </cfRule>
    <cfRule type="expression" dxfId="582" priority="14" stopIfTrue="1">
      <formula>MOD(ROW(),2)&lt;&gt;0</formula>
    </cfRule>
  </conditionalFormatting>
  <conditionalFormatting sqref="A26:A38">
    <cfRule type="expression" dxfId="581" priority="15" stopIfTrue="1">
      <formula>MOD(ROW(),2)=0</formula>
    </cfRule>
    <cfRule type="expression" dxfId="580" priority="16" stopIfTrue="1">
      <formula>MOD(ROW(),2)&lt;&gt;0</formula>
    </cfRule>
  </conditionalFormatting>
  <conditionalFormatting sqref="B26:S38">
    <cfRule type="expression" dxfId="579" priority="17" stopIfTrue="1">
      <formula>MOD(ROW(),2)=0</formula>
    </cfRule>
    <cfRule type="expression" dxfId="578" priority="18" stopIfTrue="1">
      <formula>MOD(ROW(),2)&lt;&gt;0</formula>
    </cfRule>
  </conditionalFormatting>
  <conditionalFormatting sqref="B19">
    <cfRule type="expression" dxfId="577" priority="1" stopIfTrue="1">
      <formula>MOD(ROW(),2)=0</formula>
    </cfRule>
    <cfRule type="expression" dxfId="576" priority="2" stopIfTrue="1">
      <formula>MOD(ROW(),2)&lt;&gt;0</formula>
    </cfRule>
  </conditionalFormatting>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20DCD-FB36-4212-A211-9F9AA05A39BC}">
  <sheetPr codeName="Sheet56"/>
  <dimension ref="A1:AP38"/>
  <sheetViews>
    <sheetView showGridLines="0" workbookViewId="0">
      <selection activeCell="A6" sqref="A6"/>
    </sheetView>
  </sheetViews>
  <sheetFormatPr defaultRowHeight="12.75" x14ac:dyDescent="0.2"/>
  <cols>
    <col min="1" max="1" width="31.85546875" customWidth="1"/>
    <col min="2" max="42" width="22.85546875" customWidth="1"/>
  </cols>
  <sheetData>
    <row r="1" spans="1:42" s="1" customFormat="1" ht="20.25" x14ac:dyDescent="0.3">
      <c r="A1" s="2" t="s">
        <v>0</v>
      </c>
    </row>
    <row r="2" spans="1:42" s="1" customFormat="1" ht="15.75" x14ac:dyDescent="0.25">
      <c r="A2" s="30" t="s">
        <v>1</v>
      </c>
      <c r="B2" s="3" t="str">
        <f>wb_title</f>
        <v>Police_NI - Consolidated Factor Spreadsheet</v>
      </c>
    </row>
    <row r="3" spans="1:42" s="1" customFormat="1" ht="15.75" x14ac:dyDescent="0.25">
      <c r="A3" s="30" t="s">
        <v>2</v>
      </c>
      <c r="B3" s="3" t="str">
        <f>TABLE_FACTOR_TYPE_1 &amp; " - x-" &amp; TABLE_SERIES_NUMBER_1</f>
        <v>Pension Debit - x-326</v>
      </c>
    </row>
    <row r="6" spans="1:42" x14ac:dyDescent="0.2">
      <c r="A6" s="40" t="s">
        <v>470</v>
      </c>
      <c r="B6" s="47" t="s">
        <v>471</v>
      </c>
      <c r="C6" s="47"/>
      <c r="D6" s="47"/>
      <c r="E6" s="47"/>
      <c r="F6" s="47"/>
      <c r="G6" s="47"/>
      <c r="H6" s="47"/>
      <c r="I6" s="47"/>
      <c r="J6" s="47"/>
      <c r="K6" s="47"/>
      <c r="L6" s="47"/>
      <c r="M6" s="47"/>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row>
    <row r="7" spans="1:42" x14ac:dyDescent="0.2">
      <c r="A7" s="40" t="s">
        <v>472</v>
      </c>
      <c r="B7" s="47" t="s">
        <v>31</v>
      </c>
      <c r="C7" s="47"/>
      <c r="D7" s="47"/>
      <c r="E7" s="47"/>
      <c r="F7" s="47"/>
      <c r="G7" s="47"/>
      <c r="H7" s="47"/>
      <c r="I7" s="47"/>
      <c r="J7" s="47"/>
      <c r="K7" s="47"/>
      <c r="L7" s="47"/>
      <c r="M7" s="47"/>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row>
    <row r="8" spans="1:42" x14ac:dyDescent="0.2">
      <c r="A8" s="40" t="s">
        <v>144</v>
      </c>
      <c r="B8" s="47">
        <v>1988</v>
      </c>
      <c r="C8" s="47"/>
      <c r="D8" s="47"/>
      <c r="E8" s="47"/>
      <c r="F8" s="47"/>
      <c r="G8" s="47"/>
      <c r="H8" s="47"/>
      <c r="I8" s="47"/>
      <c r="J8" s="47"/>
      <c r="K8" s="47"/>
      <c r="L8" s="47"/>
      <c r="M8" s="47"/>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row>
    <row r="9" spans="1:42" x14ac:dyDescent="0.2">
      <c r="A9" s="40" t="s">
        <v>145</v>
      </c>
      <c r="B9" s="47" t="s">
        <v>286</v>
      </c>
      <c r="C9" s="47"/>
      <c r="D9" s="47"/>
      <c r="E9" s="47"/>
      <c r="F9" s="47"/>
      <c r="G9" s="47"/>
      <c r="H9" s="47"/>
      <c r="I9" s="47"/>
      <c r="J9" s="47"/>
      <c r="K9" s="47"/>
      <c r="L9" s="47"/>
      <c r="M9" s="47"/>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row>
    <row r="10" spans="1:42" x14ac:dyDescent="0.2">
      <c r="A10" s="40" t="s">
        <v>6</v>
      </c>
      <c r="B10" s="47" t="s">
        <v>306</v>
      </c>
      <c r="C10" s="47"/>
      <c r="D10" s="47"/>
      <c r="E10" s="47"/>
      <c r="F10" s="47"/>
      <c r="G10" s="47"/>
      <c r="H10" s="47"/>
      <c r="I10" s="47"/>
      <c r="J10" s="47"/>
      <c r="K10" s="47"/>
      <c r="L10" s="47"/>
      <c r="M10" s="47"/>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row>
    <row r="11" spans="1:42" x14ac:dyDescent="0.2">
      <c r="A11" s="40" t="s">
        <v>146</v>
      </c>
      <c r="B11" s="47" t="s">
        <v>165</v>
      </c>
      <c r="C11" s="47"/>
      <c r="D11" s="47"/>
      <c r="E11" s="47"/>
      <c r="F11" s="47"/>
      <c r="G11" s="47"/>
      <c r="H11" s="47"/>
      <c r="I11" s="47"/>
      <c r="J11" s="47"/>
      <c r="K11" s="47"/>
      <c r="L11" s="47"/>
      <c r="M11" s="47"/>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row>
    <row r="12" spans="1:42" x14ac:dyDescent="0.2">
      <c r="A12" s="40" t="s">
        <v>147</v>
      </c>
      <c r="B12" s="47" t="s">
        <v>295</v>
      </c>
      <c r="C12" s="47"/>
      <c r="D12" s="47"/>
      <c r="E12" s="47"/>
      <c r="F12" s="47"/>
      <c r="G12" s="47"/>
      <c r="H12" s="47"/>
      <c r="I12" s="47"/>
      <c r="J12" s="47"/>
      <c r="K12" s="47"/>
      <c r="L12" s="47"/>
      <c r="M12" s="47"/>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row>
    <row r="13" spans="1:42" x14ac:dyDescent="0.2">
      <c r="A13" s="40" t="s">
        <v>473</v>
      </c>
      <c r="B13" s="47">
        <v>2</v>
      </c>
      <c r="C13" s="47"/>
      <c r="D13" s="47"/>
      <c r="E13" s="47"/>
      <c r="F13" s="47"/>
      <c r="G13" s="47"/>
      <c r="H13" s="47"/>
      <c r="I13" s="47"/>
      <c r="J13" s="47"/>
      <c r="K13" s="47"/>
      <c r="L13" s="47"/>
      <c r="M13" s="47"/>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row>
    <row r="14" spans="1:42" x14ac:dyDescent="0.2">
      <c r="A14" s="40" t="s">
        <v>149</v>
      </c>
      <c r="B14" s="47">
        <v>326</v>
      </c>
      <c r="C14" s="47"/>
      <c r="D14" s="47"/>
      <c r="E14" s="47"/>
      <c r="F14" s="47"/>
      <c r="G14" s="47"/>
      <c r="H14" s="47"/>
      <c r="I14" s="47"/>
      <c r="J14" s="47"/>
      <c r="K14" s="47"/>
      <c r="L14" s="47"/>
      <c r="M14" s="47"/>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row>
    <row r="15" spans="1:42" x14ac:dyDescent="0.2">
      <c r="A15" s="40" t="s">
        <v>474</v>
      </c>
      <c r="B15" s="47">
        <v>326</v>
      </c>
      <c r="C15" s="47"/>
      <c r="D15" s="47"/>
      <c r="E15" s="47"/>
      <c r="F15" s="47"/>
      <c r="G15" s="47"/>
      <c r="H15" s="47"/>
      <c r="I15" s="47"/>
      <c r="J15" s="47"/>
      <c r="K15" s="47"/>
      <c r="L15" s="47"/>
      <c r="M15" s="47"/>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row>
    <row r="16" spans="1:42" x14ac:dyDescent="0.2">
      <c r="A16" s="40" t="s">
        <v>151</v>
      </c>
      <c r="B16" s="47" t="s">
        <v>308</v>
      </c>
      <c r="C16" s="47"/>
      <c r="D16" s="47"/>
      <c r="E16" s="47"/>
      <c r="F16" s="47"/>
      <c r="G16" s="47"/>
      <c r="H16" s="47"/>
      <c r="I16" s="47"/>
      <c r="J16" s="47"/>
      <c r="K16" s="47"/>
      <c r="L16" s="47"/>
      <c r="M16" s="47"/>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row>
    <row r="17" spans="1:42" x14ac:dyDescent="0.2">
      <c r="A17" s="41" t="s">
        <v>475</v>
      </c>
      <c r="B17" s="47"/>
      <c r="C17" s="47"/>
      <c r="D17" s="47"/>
      <c r="E17" s="47"/>
      <c r="F17" s="47"/>
      <c r="G17" s="47"/>
      <c r="H17" s="47"/>
      <c r="I17" s="47"/>
      <c r="J17" s="47"/>
      <c r="K17" s="47"/>
      <c r="L17" s="47"/>
      <c r="M17" s="47"/>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row>
    <row r="18" spans="1:42" x14ac:dyDescent="0.2">
      <c r="A18" s="40" t="s">
        <v>153</v>
      </c>
      <c r="B18" s="49">
        <v>46163</v>
      </c>
      <c r="C18" s="48"/>
      <c r="D18" s="48"/>
      <c r="E18" s="48"/>
      <c r="F18" s="48"/>
      <c r="G18" s="48"/>
      <c r="H18" s="48"/>
      <c r="I18" s="48"/>
      <c r="J18" s="48"/>
      <c r="K18" s="48"/>
      <c r="L18" s="48"/>
      <c r="M18" s="48"/>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row>
    <row r="19" spans="1:42" x14ac:dyDescent="0.2">
      <c r="A19" s="40" t="s">
        <v>154</v>
      </c>
      <c r="B19" s="49">
        <v>46161</v>
      </c>
      <c r="C19" s="49"/>
      <c r="D19" s="49"/>
      <c r="E19" s="49"/>
      <c r="F19" s="49"/>
      <c r="G19" s="49"/>
      <c r="H19" s="49"/>
      <c r="I19" s="49"/>
      <c r="J19" s="49"/>
      <c r="K19" s="49"/>
      <c r="L19" s="49"/>
      <c r="M19" s="49"/>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row>
    <row r="20" spans="1:42" x14ac:dyDescent="0.2">
      <c r="A20" s="40" t="s">
        <v>155</v>
      </c>
      <c r="B20" s="47" t="s">
        <v>163</v>
      </c>
      <c r="C20" s="47"/>
      <c r="D20" s="47"/>
      <c r="E20" s="47"/>
      <c r="F20" s="47"/>
      <c r="G20" s="47"/>
      <c r="H20" s="47"/>
      <c r="I20" s="47"/>
      <c r="J20" s="47"/>
      <c r="K20" s="47"/>
      <c r="L20" s="47"/>
      <c r="M20" s="47"/>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row>
    <row r="21" spans="1:42" x14ac:dyDescent="0.2">
      <c r="A21" s="40" t="s">
        <v>476</v>
      </c>
      <c r="B21" s="47" t="s">
        <v>80</v>
      </c>
      <c r="C21" s="47"/>
      <c r="D21" s="47"/>
      <c r="E21" s="47"/>
      <c r="F21" s="47"/>
      <c r="G21" s="47"/>
      <c r="H21" s="47"/>
      <c r="I21" s="47"/>
      <c r="J21" s="47"/>
      <c r="K21" s="47"/>
      <c r="L21" s="47"/>
      <c r="M21" s="47"/>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row>
    <row r="23" spans="1:42" x14ac:dyDescent="0.2">
      <c r="A23" s="23" t="str">
        <f>HYPERLINK("#'Factor List'!A1", "Back to Factor List")</f>
        <v>Back to Factor List</v>
      </c>
      <c r="B23" s="23" t="str">
        <f>HYPERLINK("#'Assumptions'!A1", "Assumptions")</f>
        <v>Assumptions</v>
      </c>
    </row>
    <row r="26" spans="1:42" s="63" customFormat="1" x14ac:dyDescent="0.2">
      <c r="A26" s="62" t="s">
        <v>502</v>
      </c>
      <c r="B26" s="62">
        <v>25</v>
      </c>
      <c r="C26" s="62">
        <v>26</v>
      </c>
      <c r="D26" s="62">
        <v>27</v>
      </c>
      <c r="E26" s="62">
        <v>28</v>
      </c>
      <c r="F26" s="62">
        <v>29</v>
      </c>
      <c r="G26" s="62">
        <v>30</v>
      </c>
      <c r="H26" s="62">
        <v>31</v>
      </c>
      <c r="I26" s="62">
        <v>32</v>
      </c>
      <c r="J26" s="62">
        <v>33</v>
      </c>
      <c r="K26" s="62">
        <v>34</v>
      </c>
      <c r="L26" s="62">
        <v>35</v>
      </c>
      <c r="M26" s="62">
        <v>36</v>
      </c>
      <c r="N26" s="62">
        <v>37</v>
      </c>
      <c r="O26" s="62">
        <v>38</v>
      </c>
      <c r="P26" s="62">
        <v>39</v>
      </c>
      <c r="Q26" s="62">
        <v>40</v>
      </c>
      <c r="R26" s="62">
        <v>41</v>
      </c>
      <c r="S26" s="62">
        <v>42</v>
      </c>
      <c r="T26" s="62">
        <v>43</v>
      </c>
      <c r="U26" s="62">
        <v>44</v>
      </c>
      <c r="V26" s="62">
        <v>45</v>
      </c>
      <c r="W26" s="62">
        <v>46</v>
      </c>
      <c r="X26" s="62">
        <v>47</v>
      </c>
      <c r="Y26" s="62">
        <v>48</v>
      </c>
      <c r="Z26" s="62">
        <v>49</v>
      </c>
      <c r="AA26" s="62">
        <v>50</v>
      </c>
      <c r="AB26" s="62">
        <v>51</v>
      </c>
      <c r="AC26" s="62">
        <v>52</v>
      </c>
      <c r="AD26" s="62">
        <v>53</v>
      </c>
      <c r="AE26" s="62">
        <v>54</v>
      </c>
      <c r="AF26" s="62">
        <v>55</v>
      </c>
      <c r="AG26" s="62">
        <v>56</v>
      </c>
      <c r="AH26" s="62">
        <v>57</v>
      </c>
      <c r="AI26" s="62">
        <v>58</v>
      </c>
      <c r="AJ26" s="62">
        <v>59</v>
      </c>
      <c r="AK26" s="62">
        <v>60</v>
      </c>
      <c r="AL26" s="62">
        <v>61</v>
      </c>
      <c r="AM26" s="62">
        <v>62</v>
      </c>
      <c r="AN26" s="62">
        <v>63</v>
      </c>
      <c r="AO26" s="62">
        <v>64</v>
      </c>
      <c r="AP26" s="62">
        <v>65</v>
      </c>
    </row>
    <row r="27" spans="1:42" x14ac:dyDescent="0.2">
      <c r="A27" s="42">
        <v>0</v>
      </c>
      <c r="B27" s="43">
        <v>12.51</v>
      </c>
      <c r="C27" s="43">
        <v>12.74</v>
      </c>
      <c r="D27" s="43">
        <v>12.97</v>
      </c>
      <c r="E27" s="43">
        <v>13.21</v>
      </c>
      <c r="F27" s="43">
        <v>13.44</v>
      </c>
      <c r="G27" s="43">
        <v>13.69</v>
      </c>
      <c r="H27" s="43">
        <v>13.94</v>
      </c>
      <c r="I27" s="43">
        <v>14.19</v>
      </c>
      <c r="J27" s="43">
        <v>14.45</v>
      </c>
      <c r="K27" s="43">
        <v>14.71</v>
      </c>
      <c r="L27" s="43">
        <v>14.98</v>
      </c>
      <c r="M27" s="43">
        <v>15.25</v>
      </c>
      <c r="N27" s="43">
        <v>15.53</v>
      </c>
      <c r="O27" s="43">
        <v>15.82</v>
      </c>
      <c r="P27" s="43">
        <v>16.11</v>
      </c>
      <c r="Q27" s="43">
        <v>16.399999999999999</v>
      </c>
      <c r="R27" s="43">
        <v>16.71</v>
      </c>
      <c r="S27" s="43">
        <v>17.02</v>
      </c>
      <c r="T27" s="43">
        <v>17.329999999999998</v>
      </c>
      <c r="U27" s="43">
        <v>17.66</v>
      </c>
      <c r="V27" s="43">
        <v>17.989999999999998</v>
      </c>
      <c r="W27" s="43">
        <v>18.329999999999998</v>
      </c>
      <c r="X27" s="43">
        <v>18.690000000000001</v>
      </c>
      <c r="Y27" s="43">
        <v>19.05</v>
      </c>
      <c r="Z27" s="43">
        <v>19.420000000000002</v>
      </c>
      <c r="AA27" s="43">
        <v>19.809999999999999</v>
      </c>
      <c r="AB27" s="43">
        <v>20.2</v>
      </c>
      <c r="AC27" s="43">
        <v>20.61</v>
      </c>
      <c r="AD27" s="43">
        <v>21.03</v>
      </c>
      <c r="AE27" s="43">
        <v>21.47</v>
      </c>
      <c r="AF27" s="43">
        <v>21.93</v>
      </c>
      <c r="AG27" s="43">
        <v>22.41</v>
      </c>
      <c r="AH27" s="43">
        <v>22.9</v>
      </c>
      <c r="AI27" s="43">
        <v>23.41</v>
      </c>
      <c r="AJ27" s="43">
        <v>23.94</v>
      </c>
      <c r="AK27" s="43">
        <v>24.48</v>
      </c>
      <c r="AL27" s="43">
        <v>25.05</v>
      </c>
      <c r="AM27" s="43">
        <v>25.63</v>
      </c>
      <c r="AN27" s="43">
        <v>26.23</v>
      </c>
      <c r="AO27" s="43">
        <v>26.85</v>
      </c>
      <c r="AP27" s="43">
        <v>27.5</v>
      </c>
    </row>
    <row r="28" spans="1:42" x14ac:dyDescent="0.2">
      <c r="A28" s="42">
        <v>1</v>
      </c>
      <c r="B28" s="43">
        <v>12.53</v>
      </c>
      <c r="C28" s="43">
        <v>12.76</v>
      </c>
      <c r="D28" s="43">
        <v>12.99</v>
      </c>
      <c r="E28" s="43">
        <v>13.23</v>
      </c>
      <c r="F28" s="43">
        <v>13.47</v>
      </c>
      <c r="G28" s="43">
        <v>13.71</v>
      </c>
      <c r="H28" s="43">
        <v>13.96</v>
      </c>
      <c r="I28" s="43">
        <v>14.21</v>
      </c>
      <c r="J28" s="43">
        <v>14.47</v>
      </c>
      <c r="K28" s="43">
        <v>14.73</v>
      </c>
      <c r="L28" s="43">
        <v>15</v>
      </c>
      <c r="M28" s="43">
        <v>15.28</v>
      </c>
      <c r="N28" s="43">
        <v>15.56</v>
      </c>
      <c r="O28" s="43">
        <v>15.84</v>
      </c>
      <c r="P28" s="43">
        <v>16.13</v>
      </c>
      <c r="Q28" s="43">
        <v>16.43</v>
      </c>
      <c r="R28" s="43">
        <v>16.73</v>
      </c>
      <c r="S28" s="43">
        <v>17.04</v>
      </c>
      <c r="T28" s="43">
        <v>17.36</v>
      </c>
      <c r="U28" s="43">
        <v>17.690000000000001</v>
      </c>
      <c r="V28" s="43">
        <v>18.02</v>
      </c>
      <c r="W28" s="43">
        <v>18.36</v>
      </c>
      <c r="X28" s="43">
        <v>18.72</v>
      </c>
      <c r="Y28" s="43">
        <v>19.079999999999998</v>
      </c>
      <c r="Z28" s="43">
        <v>19.46</v>
      </c>
      <c r="AA28" s="43">
        <v>19.84</v>
      </c>
      <c r="AB28" s="43">
        <v>20.239999999999998</v>
      </c>
      <c r="AC28" s="43">
        <v>20.65</v>
      </c>
      <c r="AD28" s="43">
        <v>21.07</v>
      </c>
      <c r="AE28" s="43">
        <v>21.51</v>
      </c>
      <c r="AF28" s="43">
        <v>21.97</v>
      </c>
      <c r="AG28" s="43">
        <v>22.45</v>
      </c>
      <c r="AH28" s="43">
        <v>22.95</v>
      </c>
      <c r="AI28" s="43">
        <v>23.46</v>
      </c>
      <c r="AJ28" s="43">
        <v>23.99</v>
      </c>
      <c r="AK28" s="43">
        <v>24.53</v>
      </c>
      <c r="AL28" s="43">
        <v>25.1</v>
      </c>
      <c r="AM28" s="43">
        <v>25.68</v>
      </c>
      <c r="AN28" s="43">
        <v>26.28</v>
      </c>
      <c r="AO28" s="43">
        <v>26.91</v>
      </c>
      <c r="AP28" s="43"/>
    </row>
    <row r="29" spans="1:42" x14ac:dyDescent="0.2">
      <c r="A29" s="42">
        <v>2</v>
      </c>
      <c r="B29" s="43">
        <v>12.55</v>
      </c>
      <c r="C29" s="43">
        <v>12.78</v>
      </c>
      <c r="D29" s="43">
        <v>13.01</v>
      </c>
      <c r="E29" s="43">
        <v>13.25</v>
      </c>
      <c r="F29" s="43">
        <v>13.49</v>
      </c>
      <c r="G29" s="43">
        <v>13.73</v>
      </c>
      <c r="H29" s="43">
        <v>13.98</v>
      </c>
      <c r="I29" s="43">
        <v>14.23</v>
      </c>
      <c r="J29" s="43">
        <v>14.49</v>
      </c>
      <c r="K29" s="43">
        <v>14.76</v>
      </c>
      <c r="L29" s="43">
        <v>15.03</v>
      </c>
      <c r="M29" s="43">
        <v>15.3</v>
      </c>
      <c r="N29" s="43">
        <v>15.58</v>
      </c>
      <c r="O29" s="43">
        <v>15.86</v>
      </c>
      <c r="P29" s="43">
        <v>16.16</v>
      </c>
      <c r="Q29" s="43">
        <v>16.45</v>
      </c>
      <c r="R29" s="43">
        <v>16.760000000000002</v>
      </c>
      <c r="S29" s="43">
        <v>17.07</v>
      </c>
      <c r="T29" s="43">
        <v>17.39</v>
      </c>
      <c r="U29" s="43">
        <v>17.71</v>
      </c>
      <c r="V29" s="43">
        <v>18.05</v>
      </c>
      <c r="W29" s="43">
        <v>18.39</v>
      </c>
      <c r="X29" s="43">
        <v>18.75</v>
      </c>
      <c r="Y29" s="43">
        <v>19.11</v>
      </c>
      <c r="Z29" s="43">
        <v>19.489999999999998</v>
      </c>
      <c r="AA29" s="43">
        <v>19.87</v>
      </c>
      <c r="AB29" s="43">
        <v>20.27</v>
      </c>
      <c r="AC29" s="43">
        <v>20.68</v>
      </c>
      <c r="AD29" s="43">
        <v>21.1</v>
      </c>
      <c r="AE29" s="43">
        <v>21.55</v>
      </c>
      <c r="AF29" s="43">
        <v>22.01</v>
      </c>
      <c r="AG29" s="43">
        <v>22.49</v>
      </c>
      <c r="AH29" s="43">
        <v>22.99</v>
      </c>
      <c r="AI29" s="43">
        <v>23.5</v>
      </c>
      <c r="AJ29" s="43">
        <v>24.03</v>
      </c>
      <c r="AK29" s="43">
        <v>24.58</v>
      </c>
      <c r="AL29" s="43">
        <v>25.14</v>
      </c>
      <c r="AM29" s="43">
        <v>25.73</v>
      </c>
      <c r="AN29" s="43">
        <v>26.34</v>
      </c>
      <c r="AO29" s="43">
        <v>26.96</v>
      </c>
      <c r="AP29" s="43"/>
    </row>
    <row r="30" spans="1:42" x14ac:dyDescent="0.2">
      <c r="A30" s="42">
        <v>3</v>
      </c>
      <c r="B30" s="43">
        <v>12.57</v>
      </c>
      <c r="C30" s="43">
        <v>12.8</v>
      </c>
      <c r="D30" s="43">
        <v>13.03</v>
      </c>
      <c r="E30" s="43">
        <v>13.27</v>
      </c>
      <c r="F30" s="43">
        <v>13.51</v>
      </c>
      <c r="G30" s="43">
        <v>13.75</v>
      </c>
      <c r="H30" s="43">
        <v>14</v>
      </c>
      <c r="I30" s="43">
        <v>14.26</v>
      </c>
      <c r="J30" s="43">
        <v>14.51</v>
      </c>
      <c r="K30" s="43">
        <v>14.78</v>
      </c>
      <c r="L30" s="43">
        <v>15.05</v>
      </c>
      <c r="M30" s="43">
        <v>15.32</v>
      </c>
      <c r="N30" s="43">
        <v>15.6</v>
      </c>
      <c r="O30" s="43">
        <v>15.89</v>
      </c>
      <c r="P30" s="43">
        <v>16.18</v>
      </c>
      <c r="Q30" s="43">
        <v>16.48</v>
      </c>
      <c r="R30" s="43">
        <v>16.78</v>
      </c>
      <c r="S30" s="43">
        <v>17.100000000000001</v>
      </c>
      <c r="T30" s="43">
        <v>17.420000000000002</v>
      </c>
      <c r="U30" s="43">
        <v>17.739999999999998</v>
      </c>
      <c r="V30" s="43">
        <v>18.079999999999998</v>
      </c>
      <c r="W30" s="43">
        <v>18.420000000000002</v>
      </c>
      <c r="X30" s="43">
        <v>18.78</v>
      </c>
      <c r="Y30" s="43">
        <v>19.14</v>
      </c>
      <c r="Z30" s="43">
        <v>19.52</v>
      </c>
      <c r="AA30" s="43">
        <v>19.91</v>
      </c>
      <c r="AB30" s="43">
        <v>20.3</v>
      </c>
      <c r="AC30" s="43">
        <v>20.72</v>
      </c>
      <c r="AD30" s="43">
        <v>21.14</v>
      </c>
      <c r="AE30" s="43">
        <v>21.59</v>
      </c>
      <c r="AF30" s="43">
        <v>22.05</v>
      </c>
      <c r="AG30" s="43">
        <v>22.53</v>
      </c>
      <c r="AH30" s="43">
        <v>23.03</v>
      </c>
      <c r="AI30" s="43">
        <v>23.55</v>
      </c>
      <c r="AJ30" s="43">
        <v>24.08</v>
      </c>
      <c r="AK30" s="43">
        <v>24.63</v>
      </c>
      <c r="AL30" s="43">
        <v>25.19</v>
      </c>
      <c r="AM30" s="43">
        <v>25.78</v>
      </c>
      <c r="AN30" s="43">
        <v>26.39</v>
      </c>
      <c r="AO30" s="43">
        <v>27.01</v>
      </c>
      <c r="AP30" s="43"/>
    </row>
    <row r="31" spans="1:42" x14ac:dyDescent="0.2">
      <c r="A31" s="42">
        <v>4</v>
      </c>
      <c r="B31" s="43">
        <v>12.59</v>
      </c>
      <c r="C31" s="43">
        <v>12.82</v>
      </c>
      <c r="D31" s="43">
        <v>13.05</v>
      </c>
      <c r="E31" s="43">
        <v>13.29</v>
      </c>
      <c r="F31" s="43">
        <v>13.53</v>
      </c>
      <c r="G31" s="43">
        <v>13.77</v>
      </c>
      <c r="H31" s="43">
        <v>14.02</v>
      </c>
      <c r="I31" s="43">
        <v>14.28</v>
      </c>
      <c r="J31" s="43">
        <v>14.54</v>
      </c>
      <c r="K31" s="43">
        <v>14.8</v>
      </c>
      <c r="L31" s="43">
        <v>15.07</v>
      </c>
      <c r="M31" s="43">
        <v>15.35</v>
      </c>
      <c r="N31" s="43">
        <v>15.63</v>
      </c>
      <c r="O31" s="43">
        <v>15.91</v>
      </c>
      <c r="P31" s="43">
        <v>16.21</v>
      </c>
      <c r="Q31" s="43">
        <v>16.5</v>
      </c>
      <c r="R31" s="43">
        <v>16.809999999999999</v>
      </c>
      <c r="S31" s="43">
        <v>17.12</v>
      </c>
      <c r="T31" s="43">
        <v>17.440000000000001</v>
      </c>
      <c r="U31" s="43">
        <v>17.77</v>
      </c>
      <c r="V31" s="43">
        <v>18.11</v>
      </c>
      <c r="W31" s="43">
        <v>18.45</v>
      </c>
      <c r="X31" s="43">
        <v>18.809999999999999</v>
      </c>
      <c r="Y31" s="43">
        <v>19.170000000000002</v>
      </c>
      <c r="Z31" s="43">
        <v>19.55</v>
      </c>
      <c r="AA31" s="43">
        <v>19.940000000000001</v>
      </c>
      <c r="AB31" s="43">
        <v>20.34</v>
      </c>
      <c r="AC31" s="43">
        <v>20.75</v>
      </c>
      <c r="AD31" s="43">
        <v>21.18</v>
      </c>
      <c r="AE31" s="43">
        <v>21.62</v>
      </c>
      <c r="AF31" s="43">
        <v>22.09</v>
      </c>
      <c r="AG31" s="43">
        <v>22.57</v>
      </c>
      <c r="AH31" s="43">
        <v>23.07</v>
      </c>
      <c r="AI31" s="43">
        <v>23.59</v>
      </c>
      <c r="AJ31" s="43">
        <v>24.12</v>
      </c>
      <c r="AK31" s="43">
        <v>24.67</v>
      </c>
      <c r="AL31" s="43">
        <v>25.24</v>
      </c>
      <c r="AM31" s="43">
        <v>25.83</v>
      </c>
      <c r="AN31" s="43">
        <v>26.44</v>
      </c>
      <c r="AO31" s="43">
        <v>27.07</v>
      </c>
      <c r="AP31" s="43"/>
    </row>
    <row r="32" spans="1:42" x14ac:dyDescent="0.2">
      <c r="A32" s="42">
        <v>5</v>
      </c>
      <c r="B32" s="43">
        <v>12.61</v>
      </c>
      <c r="C32" s="43">
        <v>12.83</v>
      </c>
      <c r="D32" s="43">
        <v>13.07</v>
      </c>
      <c r="E32" s="43">
        <v>13.31</v>
      </c>
      <c r="F32" s="43">
        <v>13.55</v>
      </c>
      <c r="G32" s="43">
        <v>13.79</v>
      </c>
      <c r="H32" s="43">
        <v>14.04</v>
      </c>
      <c r="I32" s="43">
        <v>14.3</v>
      </c>
      <c r="J32" s="43">
        <v>14.56</v>
      </c>
      <c r="K32" s="43">
        <v>14.82</v>
      </c>
      <c r="L32" s="43">
        <v>15.09</v>
      </c>
      <c r="M32" s="43">
        <v>15.37</v>
      </c>
      <c r="N32" s="43">
        <v>15.65</v>
      </c>
      <c r="O32" s="43">
        <v>15.94</v>
      </c>
      <c r="P32" s="43">
        <v>16.23</v>
      </c>
      <c r="Q32" s="43">
        <v>16.53</v>
      </c>
      <c r="R32" s="43">
        <v>16.84</v>
      </c>
      <c r="S32" s="43">
        <v>17.149999999999999</v>
      </c>
      <c r="T32" s="43">
        <v>17.47</v>
      </c>
      <c r="U32" s="43">
        <v>17.8</v>
      </c>
      <c r="V32" s="43">
        <v>18.13</v>
      </c>
      <c r="W32" s="43">
        <v>18.48</v>
      </c>
      <c r="X32" s="43">
        <v>18.84</v>
      </c>
      <c r="Y32" s="43">
        <v>19.21</v>
      </c>
      <c r="Z32" s="43">
        <v>19.579999999999998</v>
      </c>
      <c r="AA32" s="43">
        <v>19.97</v>
      </c>
      <c r="AB32" s="43">
        <v>20.37</v>
      </c>
      <c r="AC32" s="43">
        <v>20.79</v>
      </c>
      <c r="AD32" s="43">
        <v>21.21</v>
      </c>
      <c r="AE32" s="43">
        <v>21.66</v>
      </c>
      <c r="AF32" s="43">
        <v>22.13</v>
      </c>
      <c r="AG32" s="43">
        <v>22.62</v>
      </c>
      <c r="AH32" s="43">
        <v>23.12</v>
      </c>
      <c r="AI32" s="43">
        <v>23.63</v>
      </c>
      <c r="AJ32" s="43">
        <v>24.17</v>
      </c>
      <c r="AK32" s="43">
        <v>24.72</v>
      </c>
      <c r="AL32" s="43">
        <v>25.29</v>
      </c>
      <c r="AM32" s="43">
        <v>25.88</v>
      </c>
      <c r="AN32" s="43">
        <v>26.49</v>
      </c>
      <c r="AO32" s="43">
        <v>27.12</v>
      </c>
      <c r="AP32" s="43"/>
    </row>
    <row r="33" spans="1:42" x14ac:dyDescent="0.2">
      <c r="A33" s="42">
        <v>6</v>
      </c>
      <c r="B33" s="43">
        <v>12.63</v>
      </c>
      <c r="C33" s="43">
        <v>12.85</v>
      </c>
      <c r="D33" s="43">
        <v>13.09</v>
      </c>
      <c r="E33" s="43">
        <v>13.33</v>
      </c>
      <c r="F33" s="43">
        <v>13.57</v>
      </c>
      <c r="G33" s="43">
        <v>13.81</v>
      </c>
      <c r="H33" s="43">
        <v>14.06</v>
      </c>
      <c r="I33" s="43">
        <v>14.32</v>
      </c>
      <c r="J33" s="43">
        <v>14.58</v>
      </c>
      <c r="K33" s="43">
        <v>14.85</v>
      </c>
      <c r="L33" s="43">
        <v>15.12</v>
      </c>
      <c r="M33" s="43">
        <v>15.39</v>
      </c>
      <c r="N33" s="43">
        <v>15.67</v>
      </c>
      <c r="O33" s="43">
        <v>15.96</v>
      </c>
      <c r="P33" s="43">
        <v>16.25</v>
      </c>
      <c r="Q33" s="43">
        <v>16.559999999999999</v>
      </c>
      <c r="R33" s="43">
        <v>16.86</v>
      </c>
      <c r="S33" s="43">
        <v>17.18</v>
      </c>
      <c r="T33" s="43">
        <v>17.5</v>
      </c>
      <c r="U33" s="43">
        <v>17.829999999999998</v>
      </c>
      <c r="V33" s="43">
        <v>18.16</v>
      </c>
      <c r="W33" s="43">
        <v>18.510000000000002</v>
      </c>
      <c r="X33" s="43">
        <v>18.87</v>
      </c>
      <c r="Y33" s="43">
        <v>19.239999999999998</v>
      </c>
      <c r="Z33" s="43">
        <v>19.62</v>
      </c>
      <c r="AA33" s="43">
        <v>20.010000000000002</v>
      </c>
      <c r="AB33" s="43">
        <v>20.41</v>
      </c>
      <c r="AC33" s="43">
        <v>20.82</v>
      </c>
      <c r="AD33" s="43">
        <v>21.25</v>
      </c>
      <c r="AE33" s="43">
        <v>21.7</v>
      </c>
      <c r="AF33" s="43">
        <v>22.17</v>
      </c>
      <c r="AG33" s="43">
        <v>22.66</v>
      </c>
      <c r="AH33" s="43">
        <v>23.16</v>
      </c>
      <c r="AI33" s="43">
        <v>23.68</v>
      </c>
      <c r="AJ33" s="43">
        <v>24.21</v>
      </c>
      <c r="AK33" s="43">
        <v>24.77</v>
      </c>
      <c r="AL33" s="43">
        <v>25.34</v>
      </c>
      <c r="AM33" s="43">
        <v>25.93</v>
      </c>
      <c r="AN33" s="43">
        <v>26.54</v>
      </c>
      <c r="AO33" s="43">
        <v>27.18</v>
      </c>
      <c r="AP33" s="43"/>
    </row>
    <row r="34" spans="1:42" x14ac:dyDescent="0.2">
      <c r="A34" s="42">
        <v>7</v>
      </c>
      <c r="B34" s="43">
        <v>12.64</v>
      </c>
      <c r="C34" s="43">
        <v>12.87</v>
      </c>
      <c r="D34" s="43">
        <v>13.11</v>
      </c>
      <c r="E34" s="43">
        <v>13.35</v>
      </c>
      <c r="F34" s="43">
        <v>13.59</v>
      </c>
      <c r="G34" s="43">
        <v>13.83</v>
      </c>
      <c r="H34" s="43">
        <v>14.09</v>
      </c>
      <c r="I34" s="43">
        <v>14.34</v>
      </c>
      <c r="J34" s="43">
        <v>14.6</v>
      </c>
      <c r="K34" s="43">
        <v>14.87</v>
      </c>
      <c r="L34" s="43">
        <v>15.14</v>
      </c>
      <c r="M34" s="43">
        <v>15.42</v>
      </c>
      <c r="N34" s="43">
        <v>15.7</v>
      </c>
      <c r="O34" s="43">
        <v>15.99</v>
      </c>
      <c r="P34" s="43">
        <v>16.28</v>
      </c>
      <c r="Q34" s="43">
        <v>16.579999999999998</v>
      </c>
      <c r="R34" s="43">
        <v>16.89</v>
      </c>
      <c r="S34" s="43">
        <v>17.2</v>
      </c>
      <c r="T34" s="43">
        <v>17.52</v>
      </c>
      <c r="U34" s="43">
        <v>17.850000000000001</v>
      </c>
      <c r="V34" s="43">
        <v>18.190000000000001</v>
      </c>
      <c r="W34" s="43">
        <v>18.54</v>
      </c>
      <c r="X34" s="43">
        <v>18.899999999999999</v>
      </c>
      <c r="Y34" s="43">
        <v>19.27</v>
      </c>
      <c r="Z34" s="43">
        <v>19.649999999999999</v>
      </c>
      <c r="AA34" s="43">
        <v>20.04</v>
      </c>
      <c r="AB34" s="43">
        <v>20.440000000000001</v>
      </c>
      <c r="AC34" s="43">
        <v>20.86</v>
      </c>
      <c r="AD34" s="43">
        <v>21.29</v>
      </c>
      <c r="AE34" s="43">
        <v>21.74</v>
      </c>
      <c r="AF34" s="43">
        <v>22.21</v>
      </c>
      <c r="AG34" s="43">
        <v>22.7</v>
      </c>
      <c r="AH34" s="43">
        <v>23.2</v>
      </c>
      <c r="AI34" s="43">
        <v>23.72</v>
      </c>
      <c r="AJ34" s="43">
        <v>24.26</v>
      </c>
      <c r="AK34" s="43">
        <v>24.81</v>
      </c>
      <c r="AL34" s="43">
        <v>25.39</v>
      </c>
      <c r="AM34" s="43">
        <v>25.98</v>
      </c>
      <c r="AN34" s="43">
        <v>26.6</v>
      </c>
      <c r="AO34" s="43">
        <v>27.23</v>
      </c>
      <c r="AP34" s="43"/>
    </row>
    <row r="35" spans="1:42" x14ac:dyDescent="0.2">
      <c r="A35" s="42">
        <v>8</v>
      </c>
      <c r="B35" s="43">
        <v>12.66</v>
      </c>
      <c r="C35" s="43">
        <v>12.89</v>
      </c>
      <c r="D35" s="43">
        <v>13.13</v>
      </c>
      <c r="E35" s="43">
        <v>13.37</v>
      </c>
      <c r="F35" s="43">
        <v>13.61</v>
      </c>
      <c r="G35" s="43">
        <v>13.85</v>
      </c>
      <c r="H35" s="43">
        <v>14.11</v>
      </c>
      <c r="I35" s="43">
        <v>14.36</v>
      </c>
      <c r="J35" s="43">
        <v>14.62</v>
      </c>
      <c r="K35" s="43">
        <v>14.89</v>
      </c>
      <c r="L35" s="43">
        <v>15.16</v>
      </c>
      <c r="M35" s="43">
        <v>15.44</v>
      </c>
      <c r="N35" s="43">
        <v>15.72</v>
      </c>
      <c r="O35" s="43">
        <v>16.010000000000002</v>
      </c>
      <c r="P35" s="43">
        <v>16.3</v>
      </c>
      <c r="Q35" s="43">
        <v>16.61</v>
      </c>
      <c r="R35" s="43">
        <v>16.91</v>
      </c>
      <c r="S35" s="43">
        <v>17.23</v>
      </c>
      <c r="T35" s="43">
        <v>17.55</v>
      </c>
      <c r="U35" s="43">
        <v>17.88</v>
      </c>
      <c r="V35" s="43">
        <v>18.22</v>
      </c>
      <c r="W35" s="43">
        <v>18.57</v>
      </c>
      <c r="X35" s="43">
        <v>18.93</v>
      </c>
      <c r="Y35" s="43">
        <v>19.3</v>
      </c>
      <c r="Z35" s="43">
        <v>19.68</v>
      </c>
      <c r="AA35" s="43">
        <v>20.07</v>
      </c>
      <c r="AB35" s="43">
        <v>20.47</v>
      </c>
      <c r="AC35" s="43">
        <v>20.89</v>
      </c>
      <c r="AD35" s="43">
        <v>21.32</v>
      </c>
      <c r="AE35" s="43">
        <v>21.78</v>
      </c>
      <c r="AF35" s="43">
        <v>22.25</v>
      </c>
      <c r="AG35" s="43">
        <v>22.74</v>
      </c>
      <c r="AH35" s="43">
        <v>23.24</v>
      </c>
      <c r="AI35" s="43">
        <v>23.77</v>
      </c>
      <c r="AJ35" s="43">
        <v>24.3</v>
      </c>
      <c r="AK35" s="43">
        <v>24.86</v>
      </c>
      <c r="AL35" s="43">
        <v>25.44</v>
      </c>
      <c r="AM35" s="43">
        <v>26.03</v>
      </c>
      <c r="AN35" s="43">
        <v>26.65</v>
      </c>
      <c r="AO35" s="43">
        <v>27.28</v>
      </c>
      <c r="AP35" s="43"/>
    </row>
    <row r="36" spans="1:42" x14ac:dyDescent="0.2">
      <c r="A36" s="42">
        <v>9</v>
      </c>
      <c r="B36" s="43">
        <v>12.68</v>
      </c>
      <c r="C36" s="43">
        <v>12.91</v>
      </c>
      <c r="D36" s="43">
        <v>13.15</v>
      </c>
      <c r="E36" s="43">
        <v>13.38</v>
      </c>
      <c r="F36" s="43">
        <v>13.63</v>
      </c>
      <c r="G36" s="43">
        <v>13.88</v>
      </c>
      <c r="H36" s="43">
        <v>14.13</v>
      </c>
      <c r="I36" s="43">
        <v>14.38</v>
      </c>
      <c r="J36" s="43">
        <v>14.65</v>
      </c>
      <c r="K36" s="43">
        <v>14.91</v>
      </c>
      <c r="L36" s="43">
        <v>15.18</v>
      </c>
      <c r="M36" s="43">
        <v>15.46</v>
      </c>
      <c r="N36" s="43">
        <v>15.74</v>
      </c>
      <c r="O36" s="43">
        <v>16.03</v>
      </c>
      <c r="P36" s="43">
        <v>16.329999999999998</v>
      </c>
      <c r="Q36" s="43">
        <v>16.63</v>
      </c>
      <c r="R36" s="43">
        <v>16.940000000000001</v>
      </c>
      <c r="S36" s="43">
        <v>17.260000000000002</v>
      </c>
      <c r="T36" s="43">
        <v>17.579999999999998</v>
      </c>
      <c r="U36" s="43">
        <v>17.91</v>
      </c>
      <c r="V36" s="43">
        <v>18.25</v>
      </c>
      <c r="W36" s="43">
        <v>18.600000000000001</v>
      </c>
      <c r="X36" s="43">
        <v>18.96</v>
      </c>
      <c r="Y36" s="43">
        <v>19.329999999999998</v>
      </c>
      <c r="Z36" s="43">
        <v>19.71</v>
      </c>
      <c r="AA36" s="43">
        <v>20.100000000000001</v>
      </c>
      <c r="AB36" s="43">
        <v>20.51</v>
      </c>
      <c r="AC36" s="43">
        <v>20.93</v>
      </c>
      <c r="AD36" s="43">
        <v>21.36</v>
      </c>
      <c r="AE36" s="43">
        <v>21.82</v>
      </c>
      <c r="AF36" s="43">
        <v>22.29</v>
      </c>
      <c r="AG36" s="43">
        <v>22.78</v>
      </c>
      <c r="AH36" s="43">
        <v>23.29</v>
      </c>
      <c r="AI36" s="43">
        <v>23.81</v>
      </c>
      <c r="AJ36" s="43">
        <v>24.35</v>
      </c>
      <c r="AK36" s="43">
        <v>24.91</v>
      </c>
      <c r="AL36" s="43">
        <v>25.48</v>
      </c>
      <c r="AM36" s="43">
        <v>26.08</v>
      </c>
      <c r="AN36" s="43">
        <v>26.7</v>
      </c>
      <c r="AO36" s="43">
        <v>27.34</v>
      </c>
      <c r="AP36" s="43"/>
    </row>
    <row r="37" spans="1:42" x14ac:dyDescent="0.2">
      <c r="A37" s="42">
        <v>10</v>
      </c>
      <c r="B37" s="43">
        <v>12.7</v>
      </c>
      <c r="C37" s="43">
        <v>12.93</v>
      </c>
      <c r="D37" s="43">
        <v>13.17</v>
      </c>
      <c r="E37" s="43">
        <v>13.4</v>
      </c>
      <c r="F37" s="43">
        <v>13.65</v>
      </c>
      <c r="G37" s="43">
        <v>13.9</v>
      </c>
      <c r="H37" s="43">
        <v>14.15</v>
      </c>
      <c r="I37" s="43">
        <v>14.41</v>
      </c>
      <c r="J37" s="43">
        <v>14.67</v>
      </c>
      <c r="K37" s="43">
        <v>14.94</v>
      </c>
      <c r="L37" s="43">
        <v>15.21</v>
      </c>
      <c r="M37" s="43">
        <v>15.49</v>
      </c>
      <c r="N37" s="43">
        <v>15.77</v>
      </c>
      <c r="O37" s="43">
        <v>16.059999999999999</v>
      </c>
      <c r="P37" s="43">
        <v>16.350000000000001</v>
      </c>
      <c r="Q37" s="43">
        <v>16.66</v>
      </c>
      <c r="R37" s="43">
        <v>16.97</v>
      </c>
      <c r="S37" s="43">
        <v>17.28</v>
      </c>
      <c r="T37" s="43">
        <v>17.600000000000001</v>
      </c>
      <c r="U37" s="43">
        <v>17.940000000000001</v>
      </c>
      <c r="V37" s="43">
        <v>18.28</v>
      </c>
      <c r="W37" s="43">
        <v>18.63</v>
      </c>
      <c r="X37" s="43">
        <v>18.989999999999998</v>
      </c>
      <c r="Y37" s="43">
        <v>19.36</v>
      </c>
      <c r="Z37" s="43">
        <v>19.739999999999998</v>
      </c>
      <c r="AA37" s="43">
        <v>20.14</v>
      </c>
      <c r="AB37" s="43">
        <v>20.54</v>
      </c>
      <c r="AC37" s="43">
        <v>20.96</v>
      </c>
      <c r="AD37" s="43">
        <v>21.4</v>
      </c>
      <c r="AE37" s="43">
        <v>21.85</v>
      </c>
      <c r="AF37" s="43">
        <v>22.33</v>
      </c>
      <c r="AG37" s="43">
        <v>22.82</v>
      </c>
      <c r="AH37" s="43">
        <v>23.33</v>
      </c>
      <c r="AI37" s="43">
        <v>23.85</v>
      </c>
      <c r="AJ37" s="43">
        <v>24.39</v>
      </c>
      <c r="AK37" s="43">
        <v>24.95</v>
      </c>
      <c r="AL37" s="43">
        <v>25.53</v>
      </c>
      <c r="AM37" s="43">
        <v>26.13</v>
      </c>
      <c r="AN37" s="43">
        <v>26.75</v>
      </c>
      <c r="AO37" s="43">
        <v>27.39</v>
      </c>
      <c r="AP37" s="43"/>
    </row>
    <row r="38" spans="1:42" x14ac:dyDescent="0.2">
      <c r="A38" s="42">
        <v>11</v>
      </c>
      <c r="B38" s="43">
        <v>12.72</v>
      </c>
      <c r="C38" s="43">
        <v>12.95</v>
      </c>
      <c r="D38" s="43">
        <v>13.19</v>
      </c>
      <c r="E38" s="43">
        <v>13.42</v>
      </c>
      <c r="F38" s="43">
        <v>13.67</v>
      </c>
      <c r="G38" s="43">
        <v>13.92</v>
      </c>
      <c r="H38" s="43">
        <v>14.17</v>
      </c>
      <c r="I38" s="43">
        <v>14.43</v>
      </c>
      <c r="J38" s="43">
        <v>14.69</v>
      </c>
      <c r="K38" s="43">
        <v>14.96</v>
      </c>
      <c r="L38" s="43">
        <v>15.23</v>
      </c>
      <c r="M38" s="43">
        <v>15.51</v>
      </c>
      <c r="N38" s="43">
        <v>15.79</v>
      </c>
      <c r="O38" s="43">
        <v>16.079999999999998</v>
      </c>
      <c r="P38" s="43">
        <v>16.38</v>
      </c>
      <c r="Q38" s="43">
        <v>16.68</v>
      </c>
      <c r="R38" s="43">
        <v>16.989999999999998</v>
      </c>
      <c r="S38" s="43">
        <v>17.309999999999999</v>
      </c>
      <c r="T38" s="43">
        <v>17.63</v>
      </c>
      <c r="U38" s="43">
        <v>17.96</v>
      </c>
      <c r="V38" s="43">
        <v>18.309999999999999</v>
      </c>
      <c r="W38" s="43">
        <v>18.66</v>
      </c>
      <c r="X38" s="43">
        <v>19.02</v>
      </c>
      <c r="Y38" s="43">
        <v>19.39</v>
      </c>
      <c r="Z38" s="43">
        <v>19.78</v>
      </c>
      <c r="AA38" s="43">
        <v>20.170000000000002</v>
      </c>
      <c r="AB38" s="43">
        <v>20.58</v>
      </c>
      <c r="AC38" s="43">
        <v>21</v>
      </c>
      <c r="AD38" s="43">
        <v>21.43</v>
      </c>
      <c r="AE38" s="43">
        <v>21.89</v>
      </c>
      <c r="AF38" s="43">
        <v>22.37</v>
      </c>
      <c r="AG38" s="43">
        <v>22.86</v>
      </c>
      <c r="AH38" s="43">
        <v>23.37</v>
      </c>
      <c r="AI38" s="43">
        <v>23.9</v>
      </c>
      <c r="AJ38" s="43">
        <v>24.44</v>
      </c>
      <c r="AK38" s="43">
        <v>25</v>
      </c>
      <c r="AL38" s="43">
        <v>25.58</v>
      </c>
      <c r="AM38" s="43">
        <v>26.18</v>
      </c>
      <c r="AN38" s="43">
        <v>26.8</v>
      </c>
      <c r="AO38" s="43">
        <v>27.44</v>
      </c>
      <c r="AP38" s="43"/>
    </row>
  </sheetData>
  <sheetProtection algorithmName="SHA-512" hashValue="6V3sM7ib9iLCIPtzzO3UqgJYR8DIok33LcSpKPuzquN5Z8MMkmWOeNycCydb56XW2ZMa9BOHx1I2HNmbhfakcg==" saltValue="koEk1+/b+F2NssJm1+Eqfg==" spinCount="100000" sheet="1" objects="1" scenarios="1"/>
  <conditionalFormatting sqref="A6:A21">
    <cfRule type="expression" dxfId="573" priority="11" stopIfTrue="1">
      <formula>MOD(ROW(),2)=0</formula>
    </cfRule>
    <cfRule type="expression" dxfId="572" priority="12" stopIfTrue="1">
      <formula>MOD(ROW(),2)&lt;&gt;0</formula>
    </cfRule>
  </conditionalFormatting>
  <conditionalFormatting sqref="B6:AP18 B20:AP21 C19:AP19">
    <cfRule type="expression" dxfId="571" priority="13" stopIfTrue="1">
      <formula>MOD(ROW(),2)=0</formula>
    </cfRule>
    <cfRule type="expression" dxfId="570" priority="14" stopIfTrue="1">
      <formula>MOD(ROW(),2)&lt;&gt;0</formula>
    </cfRule>
  </conditionalFormatting>
  <conditionalFormatting sqref="A26:A38">
    <cfRule type="expression" dxfId="569" priority="15" stopIfTrue="1">
      <formula>MOD(ROW(),2)=0</formula>
    </cfRule>
    <cfRule type="expression" dxfId="568" priority="16" stopIfTrue="1">
      <formula>MOD(ROW(),2)&lt;&gt;0</formula>
    </cfRule>
  </conditionalFormatting>
  <conditionalFormatting sqref="B26:AP38">
    <cfRule type="expression" dxfId="567" priority="17" stopIfTrue="1">
      <formula>MOD(ROW(),2)=0</formula>
    </cfRule>
    <cfRule type="expression" dxfId="566" priority="18" stopIfTrue="1">
      <formula>MOD(ROW(),2)&lt;&gt;0</formula>
    </cfRule>
  </conditionalFormatting>
  <conditionalFormatting sqref="B19">
    <cfRule type="expression" dxfId="565" priority="1" stopIfTrue="1">
      <formula>MOD(ROW(),2)=0</formula>
    </cfRule>
    <cfRule type="expression" dxfId="564" priority="2" stopIfTrue="1">
      <formula>MOD(ROW(),2)&lt;&gt;0</formula>
    </cfRule>
  </conditionalFormatting>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91B7E-2236-407A-9779-63EBDA2BB6E9}">
  <sheetPr codeName="Sheet57"/>
  <dimension ref="A1:N38"/>
  <sheetViews>
    <sheetView showGridLines="0" workbookViewId="0">
      <selection activeCell="A6" sqref="A6"/>
    </sheetView>
  </sheetViews>
  <sheetFormatPr defaultRowHeight="12.75" x14ac:dyDescent="0.2"/>
  <cols>
    <col min="1" max="1" width="31.85546875" customWidth="1"/>
    <col min="2" max="14" width="22.85546875" customWidth="1"/>
  </cols>
  <sheetData>
    <row r="1" spans="1:14" s="1" customFormat="1" ht="20.25" x14ac:dyDescent="0.3">
      <c r="A1" s="2" t="s">
        <v>0</v>
      </c>
    </row>
    <row r="2" spans="1:14" s="1" customFormat="1" ht="15.75" x14ac:dyDescent="0.25">
      <c r="A2" s="30" t="s">
        <v>1</v>
      </c>
      <c r="B2" s="3" t="str">
        <f>wb_title</f>
        <v>Police_NI - Consolidated Factor Spreadsheet</v>
      </c>
    </row>
    <row r="3" spans="1:14" s="1" customFormat="1" ht="15.75" x14ac:dyDescent="0.25">
      <c r="A3" s="30" t="s">
        <v>2</v>
      </c>
      <c r="B3" s="3" t="str">
        <f>TABLE_FACTOR_TYPE_1 &amp; " - x-" &amp; TABLE_SERIES_NUMBER_1</f>
        <v>Pension Debit - x-327</v>
      </c>
    </row>
    <row r="6" spans="1:14" x14ac:dyDescent="0.2">
      <c r="A6" s="40" t="s">
        <v>470</v>
      </c>
      <c r="B6" s="47" t="s">
        <v>471</v>
      </c>
      <c r="C6" s="47"/>
      <c r="D6" s="47"/>
      <c r="E6" s="47"/>
      <c r="F6" s="47"/>
      <c r="G6" s="47"/>
      <c r="H6" s="47"/>
      <c r="I6" s="47"/>
      <c r="J6" s="47"/>
      <c r="K6" s="47"/>
      <c r="L6" s="47"/>
      <c r="M6" s="47"/>
      <c r="N6" s="50"/>
    </row>
    <row r="7" spans="1:14" x14ac:dyDescent="0.2">
      <c r="A7" s="40" t="s">
        <v>472</v>
      </c>
      <c r="B7" s="47" t="s">
        <v>31</v>
      </c>
      <c r="C7" s="47"/>
      <c r="D7" s="47"/>
      <c r="E7" s="47"/>
      <c r="F7" s="47"/>
      <c r="G7" s="47"/>
      <c r="H7" s="47"/>
      <c r="I7" s="47"/>
      <c r="J7" s="47"/>
      <c r="K7" s="47"/>
      <c r="L7" s="47"/>
      <c r="M7" s="47"/>
      <c r="N7" s="50"/>
    </row>
    <row r="8" spans="1:14" x14ac:dyDescent="0.2">
      <c r="A8" s="40" t="s">
        <v>144</v>
      </c>
      <c r="B8" s="47">
        <v>1988</v>
      </c>
      <c r="C8" s="47"/>
      <c r="D8" s="47"/>
      <c r="E8" s="47"/>
      <c r="F8" s="47"/>
      <c r="G8" s="47"/>
      <c r="H8" s="47"/>
      <c r="I8" s="47"/>
      <c r="J8" s="47"/>
      <c r="K8" s="47"/>
      <c r="L8" s="47"/>
      <c r="M8" s="47"/>
      <c r="N8" s="50"/>
    </row>
    <row r="9" spans="1:14" x14ac:dyDescent="0.2">
      <c r="A9" s="40" t="s">
        <v>145</v>
      </c>
      <c r="B9" s="47" t="s">
        <v>286</v>
      </c>
      <c r="C9" s="47"/>
      <c r="D9" s="47"/>
      <c r="E9" s="47"/>
      <c r="F9" s="47"/>
      <c r="G9" s="47"/>
      <c r="H9" s="47"/>
      <c r="I9" s="47"/>
      <c r="J9" s="47"/>
      <c r="K9" s="47"/>
      <c r="L9" s="47"/>
      <c r="M9" s="47"/>
      <c r="N9" s="50"/>
    </row>
    <row r="10" spans="1:14" x14ac:dyDescent="0.2">
      <c r="A10" s="40" t="s">
        <v>6</v>
      </c>
      <c r="B10" s="47" t="s">
        <v>294</v>
      </c>
      <c r="C10" s="47"/>
      <c r="D10" s="47"/>
      <c r="E10" s="47"/>
      <c r="F10" s="47"/>
      <c r="G10" s="47"/>
      <c r="H10" s="47"/>
      <c r="I10" s="47"/>
      <c r="J10" s="47"/>
      <c r="K10" s="47"/>
      <c r="L10" s="47"/>
      <c r="M10" s="47"/>
      <c r="N10" s="50"/>
    </row>
    <row r="11" spans="1:14" x14ac:dyDescent="0.2">
      <c r="A11" s="40" t="s">
        <v>146</v>
      </c>
      <c r="B11" s="47" t="s">
        <v>165</v>
      </c>
      <c r="C11" s="47"/>
      <c r="D11" s="47"/>
      <c r="E11" s="47"/>
      <c r="F11" s="47"/>
      <c r="G11" s="47"/>
      <c r="H11" s="47"/>
      <c r="I11" s="47"/>
      <c r="J11" s="47"/>
      <c r="K11" s="47"/>
      <c r="L11" s="47"/>
      <c r="M11" s="47"/>
      <c r="N11" s="50"/>
    </row>
    <row r="12" spans="1:14" x14ac:dyDescent="0.2">
      <c r="A12" s="40" t="s">
        <v>147</v>
      </c>
      <c r="B12" s="47" t="s">
        <v>295</v>
      </c>
      <c r="C12" s="47"/>
      <c r="D12" s="47"/>
      <c r="E12" s="47"/>
      <c r="F12" s="47"/>
      <c r="G12" s="47"/>
      <c r="H12" s="47"/>
      <c r="I12" s="47"/>
      <c r="J12" s="47"/>
      <c r="K12" s="47"/>
      <c r="L12" s="47"/>
      <c r="M12" s="47"/>
      <c r="N12" s="50"/>
    </row>
    <row r="13" spans="1:14" x14ac:dyDescent="0.2">
      <c r="A13" s="40" t="s">
        <v>473</v>
      </c>
      <c r="B13" s="47">
        <v>2</v>
      </c>
      <c r="C13" s="47"/>
      <c r="D13" s="47"/>
      <c r="E13" s="47"/>
      <c r="F13" s="47"/>
      <c r="G13" s="47"/>
      <c r="H13" s="47"/>
      <c r="I13" s="47"/>
      <c r="J13" s="47"/>
      <c r="K13" s="47"/>
      <c r="L13" s="47"/>
      <c r="M13" s="47"/>
      <c r="N13" s="50"/>
    </row>
    <row r="14" spans="1:14" x14ac:dyDescent="0.2">
      <c r="A14" s="40" t="s">
        <v>149</v>
      </c>
      <c r="B14" s="47">
        <v>327</v>
      </c>
      <c r="C14" s="47"/>
      <c r="D14" s="47"/>
      <c r="E14" s="47"/>
      <c r="F14" s="47"/>
      <c r="G14" s="47"/>
      <c r="H14" s="47"/>
      <c r="I14" s="47"/>
      <c r="J14" s="47"/>
      <c r="K14" s="47"/>
      <c r="L14" s="47"/>
      <c r="M14" s="47"/>
      <c r="N14" s="50"/>
    </row>
    <row r="15" spans="1:14" x14ac:dyDescent="0.2">
      <c r="A15" s="40" t="s">
        <v>474</v>
      </c>
      <c r="B15" s="47">
        <v>327</v>
      </c>
      <c r="C15" s="47"/>
      <c r="D15" s="47"/>
      <c r="E15" s="47"/>
      <c r="F15" s="47"/>
      <c r="G15" s="47"/>
      <c r="H15" s="47"/>
      <c r="I15" s="47"/>
      <c r="J15" s="47"/>
      <c r="K15" s="47"/>
      <c r="L15" s="47"/>
      <c r="M15" s="47"/>
      <c r="N15" s="50"/>
    </row>
    <row r="16" spans="1:14" x14ac:dyDescent="0.2">
      <c r="A16" s="40" t="s">
        <v>151</v>
      </c>
      <c r="B16" s="47" t="s">
        <v>310</v>
      </c>
      <c r="C16" s="47"/>
      <c r="D16" s="47"/>
      <c r="E16" s="47"/>
      <c r="F16" s="47"/>
      <c r="G16" s="47"/>
      <c r="H16" s="47"/>
      <c r="I16" s="47"/>
      <c r="J16" s="47"/>
      <c r="K16" s="47"/>
      <c r="L16" s="47"/>
      <c r="M16" s="47"/>
      <c r="N16" s="50"/>
    </row>
    <row r="17" spans="1:14" x14ac:dyDescent="0.2">
      <c r="A17" s="41" t="s">
        <v>475</v>
      </c>
      <c r="B17" s="47"/>
      <c r="C17" s="47"/>
      <c r="D17" s="47"/>
      <c r="E17" s="47"/>
      <c r="F17" s="47"/>
      <c r="G17" s="47"/>
      <c r="H17" s="47"/>
      <c r="I17" s="47"/>
      <c r="J17" s="47"/>
      <c r="K17" s="47"/>
      <c r="L17" s="47"/>
      <c r="M17" s="47"/>
      <c r="N17" s="50"/>
    </row>
    <row r="18" spans="1:14" x14ac:dyDescent="0.2">
      <c r="A18" s="40" t="s">
        <v>153</v>
      </c>
      <c r="B18" s="49">
        <v>46163</v>
      </c>
      <c r="C18" s="48"/>
      <c r="D18" s="48"/>
      <c r="E18" s="48"/>
      <c r="F18" s="48"/>
      <c r="G18" s="48"/>
      <c r="H18" s="48"/>
      <c r="I18" s="48"/>
      <c r="J18" s="48"/>
      <c r="K18" s="48"/>
      <c r="L18" s="48"/>
      <c r="M18" s="48"/>
      <c r="N18" s="50"/>
    </row>
    <row r="19" spans="1:14" x14ac:dyDescent="0.2">
      <c r="A19" s="40" t="s">
        <v>154</v>
      </c>
      <c r="B19" s="49">
        <v>46161</v>
      </c>
      <c r="C19" s="49"/>
      <c r="D19" s="49"/>
      <c r="E19" s="49"/>
      <c r="F19" s="49"/>
      <c r="G19" s="49"/>
      <c r="H19" s="49"/>
      <c r="I19" s="49"/>
      <c r="J19" s="49"/>
      <c r="K19" s="49"/>
      <c r="L19" s="49"/>
      <c r="M19" s="49"/>
      <c r="N19" s="50"/>
    </row>
    <row r="20" spans="1:14" x14ac:dyDescent="0.2">
      <c r="A20" s="40" t="s">
        <v>155</v>
      </c>
      <c r="B20" s="47" t="s">
        <v>163</v>
      </c>
      <c r="C20" s="47"/>
      <c r="D20" s="47"/>
      <c r="E20" s="47"/>
      <c r="F20" s="47"/>
      <c r="G20" s="47"/>
      <c r="H20" s="47"/>
      <c r="I20" s="47"/>
      <c r="J20" s="47"/>
      <c r="K20" s="47"/>
      <c r="L20" s="47"/>
      <c r="M20" s="47"/>
      <c r="N20" s="50"/>
    </row>
    <row r="21" spans="1:14" x14ac:dyDescent="0.2">
      <c r="A21" s="40" t="s">
        <v>476</v>
      </c>
      <c r="B21" s="47" t="s">
        <v>80</v>
      </c>
      <c r="C21" s="47"/>
      <c r="D21" s="47"/>
      <c r="E21" s="47"/>
      <c r="F21" s="47"/>
      <c r="G21" s="47"/>
      <c r="H21" s="47"/>
      <c r="I21" s="47"/>
      <c r="J21" s="47"/>
      <c r="K21" s="47"/>
      <c r="L21" s="47"/>
      <c r="M21" s="47"/>
      <c r="N21" s="50"/>
    </row>
    <row r="23" spans="1:14" x14ac:dyDescent="0.2">
      <c r="A23" s="23" t="str">
        <f>HYPERLINK("#'Factor List'!A1", "Back to Factor List")</f>
        <v>Back to Factor List</v>
      </c>
      <c r="B23" s="23" t="str">
        <f>HYPERLINK("#'Assumptions'!A1", "Assumptions")</f>
        <v>Assumptions</v>
      </c>
    </row>
    <row r="26" spans="1:14" s="63" customFormat="1" x14ac:dyDescent="0.2">
      <c r="A26" s="62" t="s">
        <v>502</v>
      </c>
      <c r="B26" s="62">
        <v>48</v>
      </c>
      <c r="C26" s="62">
        <v>49</v>
      </c>
      <c r="D26" s="62">
        <v>50</v>
      </c>
      <c r="E26" s="62">
        <v>51</v>
      </c>
      <c r="F26" s="62">
        <v>52</v>
      </c>
      <c r="G26" s="62">
        <v>53</v>
      </c>
      <c r="H26" s="62">
        <v>54</v>
      </c>
      <c r="I26" s="62">
        <v>55</v>
      </c>
      <c r="J26" s="62">
        <v>56</v>
      </c>
      <c r="K26" s="62">
        <v>57</v>
      </c>
      <c r="L26" s="62">
        <v>58</v>
      </c>
      <c r="M26" s="62">
        <v>59</v>
      </c>
      <c r="N26" s="62">
        <v>60</v>
      </c>
    </row>
    <row r="27" spans="1:14" x14ac:dyDescent="0.2">
      <c r="A27" s="42">
        <v>0</v>
      </c>
      <c r="B27" s="43">
        <v>16.3</v>
      </c>
      <c r="C27" s="43">
        <v>16.61</v>
      </c>
      <c r="D27" s="43">
        <v>16.93</v>
      </c>
      <c r="E27" s="43">
        <v>17.260000000000002</v>
      </c>
      <c r="F27" s="43">
        <v>17.59</v>
      </c>
      <c r="G27" s="43">
        <v>17.93</v>
      </c>
      <c r="H27" s="43">
        <v>18.29</v>
      </c>
      <c r="I27" s="43">
        <v>18.66</v>
      </c>
      <c r="J27" s="43">
        <v>19.04</v>
      </c>
      <c r="K27" s="43">
        <v>19.43</v>
      </c>
      <c r="L27" s="43">
        <v>19.84</v>
      </c>
      <c r="M27" s="43">
        <v>20.260000000000002</v>
      </c>
      <c r="N27" s="43">
        <v>20.7</v>
      </c>
    </row>
    <row r="28" spans="1:14" x14ac:dyDescent="0.2">
      <c r="A28" s="42">
        <v>1</v>
      </c>
      <c r="B28" s="43">
        <v>16.329999999999998</v>
      </c>
      <c r="C28" s="43">
        <v>16.64</v>
      </c>
      <c r="D28" s="43">
        <v>16.96</v>
      </c>
      <c r="E28" s="43">
        <v>17.28</v>
      </c>
      <c r="F28" s="43">
        <v>17.62</v>
      </c>
      <c r="G28" s="43">
        <v>17.96</v>
      </c>
      <c r="H28" s="43">
        <v>18.32</v>
      </c>
      <c r="I28" s="43">
        <v>18.690000000000001</v>
      </c>
      <c r="J28" s="43">
        <v>19.07</v>
      </c>
      <c r="K28" s="43">
        <v>19.47</v>
      </c>
      <c r="L28" s="43">
        <v>19.88</v>
      </c>
      <c r="M28" s="43">
        <v>20.3</v>
      </c>
      <c r="N28" s="43"/>
    </row>
    <row r="29" spans="1:14" x14ac:dyDescent="0.2">
      <c r="A29" s="42">
        <v>2</v>
      </c>
      <c r="B29" s="43">
        <v>16.350000000000001</v>
      </c>
      <c r="C29" s="43">
        <v>16.66</v>
      </c>
      <c r="D29" s="43">
        <v>16.98</v>
      </c>
      <c r="E29" s="43">
        <v>17.309999999999999</v>
      </c>
      <c r="F29" s="43">
        <v>17.649999999999999</v>
      </c>
      <c r="G29" s="43">
        <v>17.989999999999998</v>
      </c>
      <c r="H29" s="43">
        <v>18.350000000000001</v>
      </c>
      <c r="I29" s="43">
        <v>18.72</v>
      </c>
      <c r="J29" s="43">
        <v>19.100000000000001</v>
      </c>
      <c r="K29" s="43">
        <v>19.5</v>
      </c>
      <c r="L29" s="43">
        <v>19.91</v>
      </c>
      <c r="M29" s="43">
        <v>20.329999999999998</v>
      </c>
      <c r="N29" s="43"/>
    </row>
    <row r="30" spans="1:14" x14ac:dyDescent="0.2">
      <c r="A30" s="42">
        <v>3</v>
      </c>
      <c r="B30" s="43">
        <v>16.38</v>
      </c>
      <c r="C30" s="43">
        <v>16.690000000000001</v>
      </c>
      <c r="D30" s="43">
        <v>17.010000000000002</v>
      </c>
      <c r="E30" s="43">
        <v>17.34</v>
      </c>
      <c r="F30" s="43">
        <v>17.68</v>
      </c>
      <c r="G30" s="43">
        <v>18.02</v>
      </c>
      <c r="H30" s="43">
        <v>18.38</v>
      </c>
      <c r="I30" s="43">
        <v>18.75</v>
      </c>
      <c r="J30" s="43">
        <v>19.14</v>
      </c>
      <c r="K30" s="43">
        <v>19.54</v>
      </c>
      <c r="L30" s="43">
        <v>19.95</v>
      </c>
      <c r="M30" s="43">
        <v>20.37</v>
      </c>
      <c r="N30" s="43"/>
    </row>
    <row r="31" spans="1:14" x14ac:dyDescent="0.2">
      <c r="A31" s="42">
        <v>4</v>
      </c>
      <c r="B31" s="43">
        <v>16.399999999999999</v>
      </c>
      <c r="C31" s="43">
        <v>16.72</v>
      </c>
      <c r="D31" s="43">
        <v>17.04</v>
      </c>
      <c r="E31" s="43">
        <v>17.37</v>
      </c>
      <c r="F31" s="43">
        <v>17.7</v>
      </c>
      <c r="G31" s="43">
        <v>18.05</v>
      </c>
      <c r="H31" s="43">
        <v>18.41</v>
      </c>
      <c r="I31" s="43">
        <v>18.78</v>
      </c>
      <c r="J31" s="43">
        <v>19.170000000000002</v>
      </c>
      <c r="K31" s="43">
        <v>19.57</v>
      </c>
      <c r="L31" s="43">
        <v>19.98</v>
      </c>
      <c r="M31" s="43">
        <v>20.41</v>
      </c>
      <c r="N31" s="43"/>
    </row>
    <row r="32" spans="1:14" x14ac:dyDescent="0.2">
      <c r="A32" s="42">
        <v>5</v>
      </c>
      <c r="B32" s="43">
        <v>16.43</v>
      </c>
      <c r="C32" s="43">
        <v>16.739999999999998</v>
      </c>
      <c r="D32" s="43">
        <v>17.07</v>
      </c>
      <c r="E32" s="43">
        <v>17.39</v>
      </c>
      <c r="F32" s="43">
        <v>17.73</v>
      </c>
      <c r="G32" s="43">
        <v>18.079999999999998</v>
      </c>
      <c r="H32" s="43">
        <v>18.440000000000001</v>
      </c>
      <c r="I32" s="43">
        <v>18.82</v>
      </c>
      <c r="J32" s="43">
        <v>19.2</v>
      </c>
      <c r="K32" s="43">
        <v>19.600000000000001</v>
      </c>
      <c r="L32" s="43">
        <v>20.02</v>
      </c>
      <c r="M32" s="43">
        <v>20.440000000000001</v>
      </c>
      <c r="N32" s="43"/>
    </row>
    <row r="33" spans="1:14" x14ac:dyDescent="0.2">
      <c r="A33" s="42">
        <v>6</v>
      </c>
      <c r="B33" s="43">
        <v>16.45</v>
      </c>
      <c r="C33" s="43">
        <v>16.77</v>
      </c>
      <c r="D33" s="43">
        <v>17.09</v>
      </c>
      <c r="E33" s="43">
        <v>17.420000000000002</v>
      </c>
      <c r="F33" s="43">
        <v>17.760000000000002</v>
      </c>
      <c r="G33" s="43">
        <v>18.11</v>
      </c>
      <c r="H33" s="43">
        <v>18.47</v>
      </c>
      <c r="I33" s="43">
        <v>18.850000000000001</v>
      </c>
      <c r="J33" s="43">
        <v>19.239999999999998</v>
      </c>
      <c r="K33" s="43">
        <v>19.64</v>
      </c>
      <c r="L33" s="43">
        <v>20.05</v>
      </c>
      <c r="M33" s="43">
        <v>20.48</v>
      </c>
      <c r="N33" s="43"/>
    </row>
    <row r="34" spans="1:14" x14ac:dyDescent="0.2">
      <c r="A34" s="42">
        <v>7</v>
      </c>
      <c r="B34" s="43">
        <v>16.48</v>
      </c>
      <c r="C34" s="43">
        <v>16.8</v>
      </c>
      <c r="D34" s="43">
        <v>17.12</v>
      </c>
      <c r="E34" s="43">
        <v>17.45</v>
      </c>
      <c r="F34" s="43">
        <v>17.79</v>
      </c>
      <c r="G34" s="43">
        <v>18.14</v>
      </c>
      <c r="H34" s="43">
        <v>18.5</v>
      </c>
      <c r="I34" s="43">
        <v>18.88</v>
      </c>
      <c r="J34" s="43">
        <v>19.27</v>
      </c>
      <c r="K34" s="43">
        <v>19.670000000000002</v>
      </c>
      <c r="L34" s="43">
        <v>20.09</v>
      </c>
      <c r="M34" s="43">
        <v>20.52</v>
      </c>
      <c r="N34" s="43"/>
    </row>
    <row r="35" spans="1:14" x14ac:dyDescent="0.2">
      <c r="A35" s="42">
        <v>8</v>
      </c>
      <c r="B35" s="43">
        <v>16.510000000000002</v>
      </c>
      <c r="C35" s="43">
        <v>16.82</v>
      </c>
      <c r="D35" s="43">
        <v>17.149999999999999</v>
      </c>
      <c r="E35" s="43">
        <v>17.48</v>
      </c>
      <c r="F35" s="43">
        <v>17.82</v>
      </c>
      <c r="G35" s="43">
        <v>18.170000000000002</v>
      </c>
      <c r="H35" s="43">
        <v>18.53</v>
      </c>
      <c r="I35" s="43">
        <v>18.91</v>
      </c>
      <c r="J35" s="43">
        <v>19.3</v>
      </c>
      <c r="K35" s="43">
        <v>19.71</v>
      </c>
      <c r="L35" s="43">
        <v>20.12</v>
      </c>
      <c r="M35" s="43">
        <v>20.55</v>
      </c>
      <c r="N35" s="43"/>
    </row>
    <row r="36" spans="1:14" x14ac:dyDescent="0.2">
      <c r="A36" s="42">
        <v>9</v>
      </c>
      <c r="B36" s="43">
        <v>16.53</v>
      </c>
      <c r="C36" s="43">
        <v>16.850000000000001</v>
      </c>
      <c r="D36" s="43">
        <v>17.170000000000002</v>
      </c>
      <c r="E36" s="43">
        <v>17.510000000000002</v>
      </c>
      <c r="F36" s="43">
        <v>17.850000000000001</v>
      </c>
      <c r="G36" s="43">
        <v>18.2</v>
      </c>
      <c r="H36" s="43">
        <v>18.57</v>
      </c>
      <c r="I36" s="43">
        <v>18.940000000000001</v>
      </c>
      <c r="J36" s="43">
        <v>19.34</v>
      </c>
      <c r="K36" s="43">
        <v>19.739999999999998</v>
      </c>
      <c r="L36" s="43">
        <v>20.16</v>
      </c>
      <c r="M36" s="43">
        <v>20.59</v>
      </c>
      <c r="N36" s="43"/>
    </row>
    <row r="37" spans="1:14" x14ac:dyDescent="0.2">
      <c r="A37" s="42">
        <v>10</v>
      </c>
      <c r="B37" s="43">
        <v>16.559999999999999</v>
      </c>
      <c r="C37" s="43">
        <v>16.88</v>
      </c>
      <c r="D37" s="43">
        <v>17.2</v>
      </c>
      <c r="E37" s="43">
        <v>17.53</v>
      </c>
      <c r="F37" s="43">
        <v>17.88</v>
      </c>
      <c r="G37" s="43">
        <v>18.23</v>
      </c>
      <c r="H37" s="43">
        <v>18.600000000000001</v>
      </c>
      <c r="I37" s="43">
        <v>18.98</v>
      </c>
      <c r="J37" s="43">
        <v>19.37</v>
      </c>
      <c r="K37" s="43">
        <v>19.77</v>
      </c>
      <c r="L37" s="43">
        <v>20.190000000000001</v>
      </c>
      <c r="M37" s="43">
        <v>20.63</v>
      </c>
      <c r="N37" s="43"/>
    </row>
    <row r="38" spans="1:14" x14ac:dyDescent="0.2">
      <c r="A38" s="42">
        <v>11</v>
      </c>
      <c r="B38" s="43">
        <v>16.579999999999998</v>
      </c>
      <c r="C38" s="43">
        <v>16.899999999999999</v>
      </c>
      <c r="D38" s="43">
        <v>17.23</v>
      </c>
      <c r="E38" s="43">
        <v>17.559999999999999</v>
      </c>
      <c r="F38" s="43">
        <v>17.899999999999999</v>
      </c>
      <c r="G38" s="43">
        <v>18.260000000000002</v>
      </c>
      <c r="H38" s="43">
        <v>18.63</v>
      </c>
      <c r="I38" s="43">
        <v>19.010000000000002</v>
      </c>
      <c r="J38" s="43">
        <v>19.399999999999999</v>
      </c>
      <c r="K38" s="43">
        <v>19.809999999999999</v>
      </c>
      <c r="L38" s="43">
        <v>20.23</v>
      </c>
      <c r="M38" s="43">
        <v>20.66</v>
      </c>
      <c r="N38" s="43"/>
    </row>
  </sheetData>
  <sheetProtection algorithmName="SHA-512" hashValue="1pSep1fc4DNqgI2xbLzeMuT+hxUhVvF4y24P1XczNEVNhAVRm4jglJISFtWf48vGXh1NvliHxoCus9jrZmV+sw==" saltValue="JmFG9715TV0uNyL06Gs/Ow==" spinCount="100000" sheet="1" objects="1" scenarios="1"/>
  <conditionalFormatting sqref="A6:A21">
    <cfRule type="expression" dxfId="561" priority="11" stopIfTrue="1">
      <formula>MOD(ROW(),2)=0</formula>
    </cfRule>
    <cfRule type="expression" dxfId="560" priority="12" stopIfTrue="1">
      <formula>MOD(ROW(),2)&lt;&gt;0</formula>
    </cfRule>
  </conditionalFormatting>
  <conditionalFormatting sqref="B6:N18 B20:N21 C19:N19">
    <cfRule type="expression" dxfId="559" priority="13" stopIfTrue="1">
      <formula>MOD(ROW(),2)=0</formula>
    </cfRule>
    <cfRule type="expression" dxfId="558" priority="14" stopIfTrue="1">
      <formula>MOD(ROW(),2)&lt;&gt;0</formula>
    </cfRule>
  </conditionalFormatting>
  <conditionalFormatting sqref="A26:A38">
    <cfRule type="expression" dxfId="557" priority="15" stopIfTrue="1">
      <formula>MOD(ROW(),2)=0</formula>
    </cfRule>
    <cfRule type="expression" dxfId="556" priority="16" stopIfTrue="1">
      <formula>MOD(ROW(),2)&lt;&gt;0</formula>
    </cfRule>
  </conditionalFormatting>
  <conditionalFormatting sqref="B26:N38">
    <cfRule type="expression" dxfId="555" priority="17" stopIfTrue="1">
      <formula>MOD(ROW(),2)=0</formula>
    </cfRule>
    <cfRule type="expression" dxfId="554" priority="18" stopIfTrue="1">
      <formula>MOD(ROW(),2)&lt;&gt;0</formula>
    </cfRule>
  </conditionalFormatting>
  <conditionalFormatting sqref="B19">
    <cfRule type="expression" dxfId="553" priority="1" stopIfTrue="1">
      <formula>MOD(ROW(),2)=0</formula>
    </cfRule>
    <cfRule type="expression" dxfId="552" priority="2" stopIfTrue="1">
      <formula>MOD(ROW(),2)&lt;&gt;0</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D9269-FE06-4FD9-A4E7-7350A99A60C6}">
  <sheetPr codeName="Sheet8"/>
  <dimension ref="A1:C68"/>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x-201</v>
      </c>
    </row>
    <row r="6" spans="1:3" x14ac:dyDescent="0.2">
      <c r="A6" s="40" t="s">
        <v>470</v>
      </c>
      <c r="B6" s="47" t="s">
        <v>471</v>
      </c>
      <c r="C6" s="47"/>
    </row>
    <row r="7" spans="1:3" x14ac:dyDescent="0.2">
      <c r="A7" s="40" t="s">
        <v>472</v>
      </c>
      <c r="B7" s="47" t="s">
        <v>31</v>
      </c>
      <c r="C7" s="47"/>
    </row>
    <row r="8" spans="1:3" x14ac:dyDescent="0.2">
      <c r="A8" s="40" t="s">
        <v>144</v>
      </c>
      <c r="B8" s="47">
        <v>1988</v>
      </c>
      <c r="C8" s="47"/>
    </row>
    <row r="9" spans="1:3" x14ac:dyDescent="0.2">
      <c r="A9" s="40" t="s">
        <v>145</v>
      </c>
      <c r="B9" s="47" t="s">
        <v>157</v>
      </c>
      <c r="C9" s="47"/>
    </row>
    <row r="10" spans="1:3" ht="25.5" x14ac:dyDescent="0.2">
      <c r="A10" s="40" t="s">
        <v>6</v>
      </c>
      <c r="B10" s="47" t="s">
        <v>158</v>
      </c>
      <c r="C10" s="47"/>
    </row>
    <row r="11" spans="1:3" x14ac:dyDescent="0.2">
      <c r="A11" s="40" t="s">
        <v>146</v>
      </c>
      <c r="B11" s="47" t="s">
        <v>159</v>
      </c>
      <c r="C11" s="47"/>
    </row>
    <row r="12" spans="1:3" x14ac:dyDescent="0.2">
      <c r="A12" s="40" t="s">
        <v>147</v>
      </c>
      <c r="B12" s="47" t="s">
        <v>160</v>
      </c>
      <c r="C12" s="47"/>
    </row>
    <row r="13" spans="1:3" x14ac:dyDescent="0.2">
      <c r="A13" s="40" t="s">
        <v>473</v>
      </c>
      <c r="B13" s="47">
        <v>2</v>
      </c>
      <c r="C13" s="47"/>
    </row>
    <row r="14" spans="1:3" x14ac:dyDescent="0.2">
      <c r="A14" s="40" t="s">
        <v>149</v>
      </c>
      <c r="B14" s="47">
        <v>201</v>
      </c>
      <c r="C14" s="47"/>
    </row>
    <row r="15" spans="1:3" x14ac:dyDescent="0.2">
      <c r="A15" s="40" t="s">
        <v>474</v>
      </c>
      <c r="B15" s="47">
        <v>201</v>
      </c>
      <c r="C15" s="47"/>
    </row>
    <row r="16" spans="1:3" x14ac:dyDescent="0.2">
      <c r="A16" s="40" t="s">
        <v>151</v>
      </c>
      <c r="B16" s="47" t="s">
        <v>162</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478</v>
      </c>
      <c r="C26" s="62" t="s">
        <v>479</v>
      </c>
    </row>
    <row r="27" spans="1:3" x14ac:dyDescent="0.2">
      <c r="A27" s="42">
        <v>18</v>
      </c>
      <c r="B27" s="43">
        <v>9.5299999999999994</v>
      </c>
      <c r="C27" s="43">
        <v>1.67</v>
      </c>
    </row>
    <row r="28" spans="1:3" x14ac:dyDescent="0.2">
      <c r="A28" s="42">
        <v>19</v>
      </c>
      <c r="B28" s="43">
        <v>9.7100000000000009</v>
      </c>
      <c r="C28" s="43">
        <v>1.74</v>
      </c>
    </row>
    <row r="29" spans="1:3" x14ac:dyDescent="0.2">
      <c r="A29" s="42">
        <v>20</v>
      </c>
      <c r="B29" s="43">
        <v>9.8800000000000008</v>
      </c>
      <c r="C29" s="43">
        <v>1.77</v>
      </c>
    </row>
    <row r="30" spans="1:3" x14ac:dyDescent="0.2">
      <c r="A30" s="42">
        <v>21</v>
      </c>
      <c r="B30" s="43">
        <v>10.06</v>
      </c>
      <c r="C30" s="43">
        <v>1.8</v>
      </c>
    </row>
    <row r="31" spans="1:3" x14ac:dyDescent="0.2">
      <c r="A31" s="42">
        <v>22</v>
      </c>
      <c r="B31" s="43">
        <v>10.25</v>
      </c>
      <c r="C31" s="43">
        <v>1.83</v>
      </c>
    </row>
    <row r="32" spans="1:3" x14ac:dyDescent="0.2">
      <c r="A32" s="42">
        <v>23</v>
      </c>
      <c r="B32" s="43">
        <v>10.43</v>
      </c>
      <c r="C32" s="43">
        <v>1.86</v>
      </c>
    </row>
    <row r="33" spans="1:3" x14ac:dyDescent="0.2">
      <c r="A33" s="42">
        <v>24</v>
      </c>
      <c r="B33" s="43">
        <v>10.62</v>
      </c>
      <c r="C33" s="43">
        <v>1.89</v>
      </c>
    </row>
    <row r="34" spans="1:3" x14ac:dyDescent="0.2">
      <c r="A34" s="42">
        <v>25</v>
      </c>
      <c r="B34" s="43">
        <v>10.82</v>
      </c>
      <c r="C34" s="43">
        <v>1.92</v>
      </c>
    </row>
    <row r="35" spans="1:3" x14ac:dyDescent="0.2">
      <c r="A35" s="42">
        <v>26</v>
      </c>
      <c r="B35" s="43">
        <v>11.01</v>
      </c>
      <c r="C35" s="43">
        <v>1.95</v>
      </c>
    </row>
    <row r="36" spans="1:3" x14ac:dyDescent="0.2">
      <c r="A36" s="42">
        <v>27</v>
      </c>
      <c r="B36" s="43">
        <v>11.22</v>
      </c>
      <c r="C36" s="43">
        <v>1.99</v>
      </c>
    </row>
    <row r="37" spans="1:3" x14ac:dyDescent="0.2">
      <c r="A37" s="42">
        <v>28</v>
      </c>
      <c r="B37" s="43">
        <v>11.42</v>
      </c>
      <c r="C37" s="43">
        <v>2.02</v>
      </c>
    </row>
    <row r="38" spans="1:3" x14ac:dyDescent="0.2">
      <c r="A38" s="42">
        <v>29</v>
      </c>
      <c r="B38" s="43">
        <v>11.63</v>
      </c>
      <c r="C38" s="43">
        <v>2.0499999999999998</v>
      </c>
    </row>
    <row r="39" spans="1:3" x14ac:dyDescent="0.2">
      <c r="A39" s="42">
        <v>30</v>
      </c>
      <c r="B39" s="43">
        <v>11.84</v>
      </c>
      <c r="C39" s="43">
        <v>2.09</v>
      </c>
    </row>
    <row r="40" spans="1:3" x14ac:dyDescent="0.2">
      <c r="A40" s="42">
        <v>31</v>
      </c>
      <c r="B40" s="43">
        <v>12.06</v>
      </c>
      <c r="C40" s="43">
        <v>2.12</v>
      </c>
    </row>
    <row r="41" spans="1:3" x14ac:dyDescent="0.2">
      <c r="A41" s="42">
        <v>32</v>
      </c>
      <c r="B41" s="43">
        <v>12.28</v>
      </c>
      <c r="C41" s="43">
        <v>2.16</v>
      </c>
    </row>
    <row r="42" spans="1:3" x14ac:dyDescent="0.2">
      <c r="A42" s="42">
        <v>33</v>
      </c>
      <c r="B42" s="43">
        <v>12.5</v>
      </c>
      <c r="C42" s="43">
        <v>2.2000000000000002</v>
      </c>
    </row>
    <row r="43" spans="1:3" x14ac:dyDescent="0.2">
      <c r="A43" s="42">
        <v>34</v>
      </c>
      <c r="B43" s="43">
        <v>12.73</v>
      </c>
      <c r="C43" s="43">
        <v>2.23</v>
      </c>
    </row>
    <row r="44" spans="1:3" x14ac:dyDescent="0.2">
      <c r="A44" s="42">
        <v>35</v>
      </c>
      <c r="B44" s="43">
        <v>12.96</v>
      </c>
      <c r="C44" s="43">
        <v>2.27</v>
      </c>
    </row>
    <row r="45" spans="1:3" x14ac:dyDescent="0.2">
      <c r="A45" s="42">
        <v>36</v>
      </c>
      <c r="B45" s="43">
        <v>13.2</v>
      </c>
      <c r="C45" s="43">
        <v>2.31</v>
      </c>
    </row>
    <row r="46" spans="1:3" x14ac:dyDescent="0.2">
      <c r="A46" s="42">
        <v>37</v>
      </c>
      <c r="B46" s="43">
        <v>13.44</v>
      </c>
      <c r="C46" s="43">
        <v>2.35</v>
      </c>
    </row>
    <row r="47" spans="1:3" x14ac:dyDescent="0.2">
      <c r="A47" s="42">
        <v>38</v>
      </c>
      <c r="B47" s="43">
        <v>13.68</v>
      </c>
      <c r="C47" s="43">
        <v>2.39</v>
      </c>
    </row>
    <row r="48" spans="1:3" x14ac:dyDescent="0.2">
      <c r="A48" s="42">
        <v>39</v>
      </c>
      <c r="B48" s="43">
        <v>13.93</v>
      </c>
      <c r="C48" s="43">
        <v>2.42</v>
      </c>
    </row>
    <row r="49" spans="1:3" x14ac:dyDescent="0.2">
      <c r="A49" s="42">
        <v>40</v>
      </c>
      <c r="B49" s="43">
        <v>14.19</v>
      </c>
      <c r="C49" s="43">
        <v>2.46</v>
      </c>
    </row>
    <row r="50" spans="1:3" x14ac:dyDescent="0.2">
      <c r="A50" s="42">
        <v>41</v>
      </c>
      <c r="B50" s="43">
        <v>14.45</v>
      </c>
      <c r="C50" s="43">
        <v>2.5</v>
      </c>
    </row>
    <row r="51" spans="1:3" x14ac:dyDescent="0.2">
      <c r="A51" s="42">
        <v>42</v>
      </c>
      <c r="B51" s="43">
        <v>14.72</v>
      </c>
      <c r="C51" s="43">
        <v>2.54</v>
      </c>
    </row>
    <row r="52" spans="1:3" x14ac:dyDescent="0.2">
      <c r="A52" s="42">
        <v>43</v>
      </c>
      <c r="B52" s="43">
        <v>14.99</v>
      </c>
      <c r="C52" s="43">
        <v>2.57</v>
      </c>
    </row>
    <row r="53" spans="1:3" x14ac:dyDescent="0.2">
      <c r="A53" s="42">
        <v>44</v>
      </c>
      <c r="B53" s="43">
        <v>15.27</v>
      </c>
      <c r="C53" s="43">
        <v>2.61</v>
      </c>
    </row>
    <row r="54" spans="1:3" x14ac:dyDescent="0.2">
      <c r="A54" s="42">
        <v>45</v>
      </c>
      <c r="B54" s="43">
        <v>15.55</v>
      </c>
      <c r="C54" s="43">
        <v>2.65</v>
      </c>
    </row>
    <row r="55" spans="1:3" x14ac:dyDescent="0.2">
      <c r="A55" s="42">
        <v>46</v>
      </c>
      <c r="B55" s="43">
        <v>15.85</v>
      </c>
      <c r="C55" s="43">
        <v>2.68</v>
      </c>
    </row>
    <row r="56" spans="1:3" x14ac:dyDescent="0.2">
      <c r="A56" s="42">
        <v>47</v>
      </c>
      <c r="B56" s="43">
        <v>16.149999999999999</v>
      </c>
      <c r="C56" s="43">
        <v>2.72</v>
      </c>
    </row>
    <row r="57" spans="1:3" x14ac:dyDescent="0.2">
      <c r="A57" s="42">
        <v>48</v>
      </c>
      <c r="B57" s="43">
        <v>16.45</v>
      </c>
      <c r="C57" s="43">
        <v>2.75</v>
      </c>
    </row>
    <row r="58" spans="1:3" x14ac:dyDescent="0.2">
      <c r="A58" s="42">
        <v>49</v>
      </c>
      <c r="B58" s="43">
        <v>16.77</v>
      </c>
      <c r="C58" s="43">
        <v>2.78</v>
      </c>
    </row>
    <row r="59" spans="1:3" x14ac:dyDescent="0.2">
      <c r="A59" s="42">
        <v>50</v>
      </c>
      <c r="B59" s="43">
        <v>17.09</v>
      </c>
      <c r="C59" s="43">
        <v>2.81</v>
      </c>
    </row>
    <row r="60" spans="1:3" x14ac:dyDescent="0.2">
      <c r="A60" s="42">
        <v>51</v>
      </c>
      <c r="B60" s="43">
        <v>17.420000000000002</v>
      </c>
      <c r="C60" s="43">
        <v>2.84</v>
      </c>
    </row>
    <row r="61" spans="1:3" x14ac:dyDescent="0.2">
      <c r="A61" s="42">
        <v>52</v>
      </c>
      <c r="B61" s="43">
        <v>17.760000000000002</v>
      </c>
      <c r="C61" s="43">
        <v>2.87</v>
      </c>
    </row>
    <row r="62" spans="1:3" x14ac:dyDescent="0.2">
      <c r="A62" s="42">
        <v>53</v>
      </c>
      <c r="B62" s="43">
        <v>18.11</v>
      </c>
      <c r="C62" s="43">
        <v>2.9</v>
      </c>
    </row>
    <row r="63" spans="1:3" x14ac:dyDescent="0.2">
      <c r="A63" s="42">
        <v>54</v>
      </c>
      <c r="B63" s="43">
        <v>18.47</v>
      </c>
      <c r="C63" s="43">
        <v>2.93</v>
      </c>
    </row>
    <row r="64" spans="1:3" x14ac:dyDescent="0.2">
      <c r="A64" s="42">
        <v>55</v>
      </c>
      <c r="B64" s="43">
        <v>18.850000000000001</v>
      </c>
      <c r="C64" s="43">
        <v>2.95</v>
      </c>
    </row>
    <row r="65" spans="1:3" x14ac:dyDescent="0.2">
      <c r="A65" s="42">
        <v>56</v>
      </c>
      <c r="B65" s="43">
        <v>19.239999999999998</v>
      </c>
      <c r="C65" s="43">
        <v>2.96</v>
      </c>
    </row>
    <row r="66" spans="1:3" x14ac:dyDescent="0.2">
      <c r="A66" s="42">
        <v>57</v>
      </c>
      <c r="B66" s="43">
        <v>19.64</v>
      </c>
      <c r="C66" s="43">
        <v>2.98</v>
      </c>
    </row>
    <row r="67" spans="1:3" x14ac:dyDescent="0.2">
      <c r="A67" s="42">
        <v>58</v>
      </c>
      <c r="B67" s="43">
        <v>20.05</v>
      </c>
      <c r="C67" s="43">
        <v>2.99</v>
      </c>
    </row>
    <row r="68" spans="1:3" x14ac:dyDescent="0.2">
      <c r="A68" s="42">
        <v>59</v>
      </c>
      <c r="B68" s="43">
        <v>20.48</v>
      </c>
      <c r="C68" s="43">
        <v>3</v>
      </c>
    </row>
  </sheetData>
  <sheetProtection algorithmName="SHA-512" hashValue="2SgqYao44JpN7qOFGKrdxogw/fgyLxooei1qfwbfKrWDq2sHjvsWIR5jEWclx7WMM8ab5rwevuCPtBuWrFx1ag==" saltValue="1ESxzVWSLWguKm5rQ1QToA==" spinCount="100000" sheet="1" objects="1" scenarios="1"/>
  <conditionalFormatting sqref="A6:A21">
    <cfRule type="expression" dxfId="1189" priority="9" stopIfTrue="1">
      <formula>MOD(ROW(),2)=0</formula>
    </cfRule>
    <cfRule type="expression" dxfId="1188" priority="10" stopIfTrue="1">
      <formula>MOD(ROW(),2)&lt;&gt;0</formula>
    </cfRule>
  </conditionalFormatting>
  <conditionalFormatting sqref="B6:C21">
    <cfRule type="expression" dxfId="1187" priority="11" stopIfTrue="1">
      <formula>MOD(ROW(),2)=0</formula>
    </cfRule>
    <cfRule type="expression" dxfId="1186" priority="12" stopIfTrue="1">
      <formula>MOD(ROW(),2)&lt;&gt;0</formula>
    </cfRule>
  </conditionalFormatting>
  <conditionalFormatting sqref="A26:A68">
    <cfRule type="expression" dxfId="1185" priority="13" stopIfTrue="1">
      <formula>MOD(ROW(),2)=0</formula>
    </cfRule>
    <cfRule type="expression" dxfId="1184" priority="14" stopIfTrue="1">
      <formula>MOD(ROW(),2)&lt;&gt;0</formula>
    </cfRule>
  </conditionalFormatting>
  <conditionalFormatting sqref="B26:C68">
    <cfRule type="expression" dxfId="1183" priority="15" stopIfTrue="1">
      <formula>MOD(ROW(),2)=0</formula>
    </cfRule>
    <cfRule type="expression" dxfId="1182" priority="16" stopIfTrue="1">
      <formula>MOD(ROW(),2)&lt;&gt;0</formula>
    </cfRule>
  </conditionalFormatting>
  <pageMargins left="0.7" right="0.7" top="0.75" bottom="0.75" header="0.3" footer="0.3"/>
  <tableParts count="1">
    <tablePart r:id="rId1"/>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7D5EA-6EAB-4EA4-AAEC-99335E58812F}">
  <sheetPr codeName="Sheet58"/>
  <dimension ref="A1:AK38"/>
  <sheetViews>
    <sheetView showGridLines="0" workbookViewId="0">
      <selection activeCell="A6" sqref="A6"/>
    </sheetView>
  </sheetViews>
  <sheetFormatPr defaultRowHeight="12.75" x14ac:dyDescent="0.2"/>
  <cols>
    <col min="1" max="1" width="31.85546875" customWidth="1"/>
    <col min="2" max="37" width="22.85546875" customWidth="1"/>
  </cols>
  <sheetData>
    <row r="1" spans="1:37" s="1" customFormat="1" ht="20.25" x14ac:dyDescent="0.3">
      <c r="A1" s="2" t="s">
        <v>0</v>
      </c>
    </row>
    <row r="2" spans="1:37" s="1" customFormat="1" ht="15.75" x14ac:dyDescent="0.25">
      <c r="A2" s="30" t="s">
        <v>1</v>
      </c>
      <c r="B2" s="3" t="str">
        <f>wb_title</f>
        <v>Police_NI - Consolidated Factor Spreadsheet</v>
      </c>
    </row>
    <row r="3" spans="1:37" s="1" customFormat="1" ht="15.75" x14ac:dyDescent="0.25">
      <c r="A3" s="30" t="s">
        <v>2</v>
      </c>
      <c r="B3" s="3" t="str">
        <f>TABLE_FACTOR_TYPE_1 &amp; " - x-" &amp; TABLE_SERIES_NUMBER_1</f>
        <v>Pension Debit - x-328</v>
      </c>
    </row>
    <row r="6" spans="1:37" x14ac:dyDescent="0.2">
      <c r="A6" s="40" t="s">
        <v>470</v>
      </c>
      <c r="B6" s="47" t="s">
        <v>471</v>
      </c>
      <c r="C6" s="47"/>
      <c r="D6" s="47"/>
      <c r="E6" s="47"/>
      <c r="F6" s="47"/>
      <c r="G6" s="47"/>
      <c r="H6" s="47"/>
      <c r="I6" s="47"/>
      <c r="J6" s="47"/>
      <c r="K6" s="47"/>
      <c r="L6" s="47"/>
      <c r="M6" s="47"/>
      <c r="N6" s="50"/>
      <c r="O6" s="50"/>
      <c r="P6" s="50"/>
      <c r="Q6" s="50"/>
      <c r="R6" s="50"/>
      <c r="S6" s="50"/>
      <c r="T6" s="50"/>
      <c r="U6" s="50"/>
      <c r="V6" s="50"/>
      <c r="W6" s="50"/>
      <c r="X6" s="50"/>
      <c r="Y6" s="50"/>
      <c r="Z6" s="50"/>
      <c r="AA6" s="50"/>
      <c r="AB6" s="50"/>
      <c r="AC6" s="50"/>
      <c r="AD6" s="50"/>
      <c r="AE6" s="50"/>
      <c r="AF6" s="50"/>
      <c r="AG6" s="50"/>
      <c r="AH6" s="50"/>
      <c r="AI6" s="50"/>
      <c r="AJ6" s="50"/>
      <c r="AK6" s="50"/>
    </row>
    <row r="7" spans="1:37" x14ac:dyDescent="0.2">
      <c r="A7" s="40" t="s">
        <v>472</v>
      </c>
      <c r="B7" s="47" t="s">
        <v>31</v>
      </c>
      <c r="C7" s="47"/>
      <c r="D7" s="47"/>
      <c r="E7" s="47"/>
      <c r="F7" s="47"/>
      <c r="G7" s="47"/>
      <c r="H7" s="47"/>
      <c r="I7" s="47"/>
      <c r="J7" s="47"/>
      <c r="K7" s="47"/>
      <c r="L7" s="47"/>
      <c r="M7" s="47"/>
      <c r="N7" s="50"/>
      <c r="O7" s="50"/>
      <c r="P7" s="50"/>
      <c r="Q7" s="50"/>
      <c r="R7" s="50"/>
      <c r="S7" s="50"/>
      <c r="T7" s="50"/>
      <c r="U7" s="50"/>
      <c r="V7" s="50"/>
      <c r="W7" s="50"/>
      <c r="X7" s="50"/>
      <c r="Y7" s="50"/>
      <c r="Z7" s="50"/>
      <c r="AA7" s="50"/>
      <c r="AB7" s="50"/>
      <c r="AC7" s="50"/>
      <c r="AD7" s="50"/>
      <c r="AE7" s="50"/>
      <c r="AF7" s="50"/>
      <c r="AG7" s="50"/>
      <c r="AH7" s="50"/>
      <c r="AI7" s="50"/>
      <c r="AJ7" s="50"/>
      <c r="AK7" s="50"/>
    </row>
    <row r="8" spans="1:37" x14ac:dyDescent="0.2">
      <c r="A8" s="40" t="s">
        <v>144</v>
      </c>
      <c r="B8" s="47">
        <v>1988</v>
      </c>
      <c r="C8" s="47"/>
      <c r="D8" s="47"/>
      <c r="E8" s="47"/>
      <c r="F8" s="47"/>
      <c r="G8" s="47"/>
      <c r="H8" s="47"/>
      <c r="I8" s="47"/>
      <c r="J8" s="47"/>
      <c r="K8" s="47"/>
      <c r="L8" s="47"/>
      <c r="M8" s="47"/>
      <c r="N8" s="50"/>
      <c r="O8" s="50"/>
      <c r="P8" s="50"/>
      <c r="Q8" s="50"/>
      <c r="R8" s="50"/>
      <c r="S8" s="50"/>
      <c r="T8" s="50"/>
      <c r="U8" s="50"/>
      <c r="V8" s="50"/>
      <c r="W8" s="50"/>
      <c r="X8" s="50"/>
      <c r="Y8" s="50"/>
      <c r="Z8" s="50"/>
      <c r="AA8" s="50"/>
      <c r="AB8" s="50"/>
      <c r="AC8" s="50"/>
      <c r="AD8" s="50"/>
      <c r="AE8" s="50"/>
      <c r="AF8" s="50"/>
      <c r="AG8" s="50"/>
      <c r="AH8" s="50"/>
      <c r="AI8" s="50"/>
      <c r="AJ8" s="50"/>
      <c r="AK8" s="50"/>
    </row>
    <row r="9" spans="1:37" x14ac:dyDescent="0.2">
      <c r="A9" s="40" t="s">
        <v>145</v>
      </c>
      <c r="B9" s="47" t="s">
        <v>286</v>
      </c>
      <c r="C9" s="47"/>
      <c r="D9" s="47"/>
      <c r="E9" s="47"/>
      <c r="F9" s="47"/>
      <c r="G9" s="47"/>
      <c r="H9" s="47"/>
      <c r="I9" s="47"/>
      <c r="J9" s="47"/>
      <c r="K9" s="47"/>
      <c r="L9" s="47"/>
      <c r="M9" s="47"/>
      <c r="N9" s="50"/>
      <c r="O9" s="50"/>
      <c r="P9" s="50"/>
      <c r="Q9" s="50"/>
      <c r="R9" s="50"/>
      <c r="S9" s="50"/>
      <c r="T9" s="50"/>
      <c r="U9" s="50"/>
      <c r="V9" s="50"/>
      <c r="W9" s="50"/>
      <c r="X9" s="50"/>
      <c r="Y9" s="50"/>
      <c r="Z9" s="50"/>
      <c r="AA9" s="50"/>
      <c r="AB9" s="50"/>
      <c r="AC9" s="50"/>
      <c r="AD9" s="50"/>
      <c r="AE9" s="50"/>
      <c r="AF9" s="50"/>
      <c r="AG9" s="50"/>
      <c r="AH9" s="50"/>
      <c r="AI9" s="50"/>
      <c r="AJ9" s="50"/>
      <c r="AK9" s="50"/>
    </row>
    <row r="10" spans="1:37" x14ac:dyDescent="0.2">
      <c r="A10" s="40" t="s">
        <v>6</v>
      </c>
      <c r="B10" s="47" t="s">
        <v>306</v>
      </c>
      <c r="C10" s="47"/>
      <c r="D10" s="47"/>
      <c r="E10" s="47"/>
      <c r="F10" s="47"/>
      <c r="G10" s="47"/>
      <c r="H10" s="47"/>
      <c r="I10" s="47"/>
      <c r="J10" s="47"/>
      <c r="K10" s="47"/>
      <c r="L10" s="47"/>
      <c r="M10" s="47"/>
      <c r="N10" s="50"/>
      <c r="O10" s="50"/>
      <c r="P10" s="50"/>
      <c r="Q10" s="50"/>
      <c r="R10" s="50"/>
      <c r="S10" s="50"/>
      <c r="T10" s="50"/>
      <c r="U10" s="50"/>
      <c r="V10" s="50"/>
      <c r="W10" s="50"/>
      <c r="X10" s="50"/>
      <c r="Y10" s="50"/>
      <c r="Z10" s="50"/>
      <c r="AA10" s="50"/>
      <c r="AB10" s="50"/>
      <c r="AC10" s="50"/>
      <c r="AD10" s="50"/>
      <c r="AE10" s="50"/>
      <c r="AF10" s="50"/>
      <c r="AG10" s="50"/>
      <c r="AH10" s="50"/>
      <c r="AI10" s="50"/>
      <c r="AJ10" s="50"/>
      <c r="AK10" s="50"/>
    </row>
    <row r="11" spans="1:37" x14ac:dyDescent="0.2">
      <c r="A11" s="40" t="s">
        <v>146</v>
      </c>
      <c r="B11" s="47" t="s">
        <v>165</v>
      </c>
      <c r="C11" s="47"/>
      <c r="D11" s="47"/>
      <c r="E11" s="47"/>
      <c r="F11" s="47"/>
      <c r="G11" s="47"/>
      <c r="H11" s="47"/>
      <c r="I11" s="47"/>
      <c r="J11" s="47"/>
      <c r="K11" s="47"/>
      <c r="L11" s="47"/>
      <c r="M11" s="47"/>
      <c r="N11" s="50"/>
      <c r="O11" s="50"/>
      <c r="P11" s="50"/>
      <c r="Q11" s="50"/>
      <c r="R11" s="50"/>
      <c r="S11" s="50"/>
      <c r="T11" s="50"/>
      <c r="U11" s="50"/>
      <c r="V11" s="50"/>
      <c r="W11" s="50"/>
      <c r="X11" s="50"/>
      <c r="Y11" s="50"/>
      <c r="Z11" s="50"/>
      <c r="AA11" s="50"/>
      <c r="AB11" s="50"/>
      <c r="AC11" s="50"/>
      <c r="AD11" s="50"/>
      <c r="AE11" s="50"/>
      <c r="AF11" s="50"/>
      <c r="AG11" s="50"/>
      <c r="AH11" s="50"/>
      <c r="AI11" s="50"/>
      <c r="AJ11" s="50"/>
      <c r="AK11" s="50"/>
    </row>
    <row r="12" spans="1:37" x14ac:dyDescent="0.2">
      <c r="A12" s="40" t="s">
        <v>147</v>
      </c>
      <c r="B12" s="47" t="s">
        <v>295</v>
      </c>
      <c r="C12" s="47"/>
      <c r="D12" s="47"/>
      <c r="E12" s="47"/>
      <c r="F12" s="47"/>
      <c r="G12" s="47"/>
      <c r="H12" s="47"/>
      <c r="I12" s="47"/>
      <c r="J12" s="47"/>
      <c r="K12" s="47"/>
      <c r="L12" s="47"/>
      <c r="M12" s="47"/>
      <c r="N12" s="50"/>
      <c r="O12" s="50"/>
      <c r="P12" s="50"/>
      <c r="Q12" s="50"/>
      <c r="R12" s="50"/>
      <c r="S12" s="50"/>
      <c r="T12" s="50"/>
      <c r="U12" s="50"/>
      <c r="V12" s="50"/>
      <c r="W12" s="50"/>
      <c r="X12" s="50"/>
      <c r="Y12" s="50"/>
      <c r="Z12" s="50"/>
      <c r="AA12" s="50"/>
      <c r="AB12" s="50"/>
      <c r="AC12" s="50"/>
      <c r="AD12" s="50"/>
      <c r="AE12" s="50"/>
      <c r="AF12" s="50"/>
      <c r="AG12" s="50"/>
      <c r="AH12" s="50"/>
      <c r="AI12" s="50"/>
      <c r="AJ12" s="50"/>
      <c r="AK12" s="50"/>
    </row>
    <row r="13" spans="1:37" x14ac:dyDescent="0.2">
      <c r="A13" s="40" t="s">
        <v>473</v>
      </c>
      <c r="B13" s="47">
        <v>2</v>
      </c>
      <c r="C13" s="47"/>
      <c r="D13" s="47"/>
      <c r="E13" s="47"/>
      <c r="F13" s="47"/>
      <c r="G13" s="47"/>
      <c r="H13" s="47"/>
      <c r="I13" s="47"/>
      <c r="J13" s="47"/>
      <c r="K13" s="47"/>
      <c r="L13" s="47"/>
      <c r="M13" s="47"/>
      <c r="N13" s="50"/>
      <c r="O13" s="50"/>
      <c r="P13" s="50"/>
      <c r="Q13" s="50"/>
      <c r="R13" s="50"/>
      <c r="S13" s="50"/>
      <c r="T13" s="50"/>
      <c r="U13" s="50"/>
      <c r="V13" s="50"/>
      <c r="W13" s="50"/>
      <c r="X13" s="50"/>
      <c r="Y13" s="50"/>
      <c r="Z13" s="50"/>
      <c r="AA13" s="50"/>
      <c r="AB13" s="50"/>
      <c r="AC13" s="50"/>
      <c r="AD13" s="50"/>
      <c r="AE13" s="50"/>
      <c r="AF13" s="50"/>
      <c r="AG13" s="50"/>
      <c r="AH13" s="50"/>
      <c r="AI13" s="50"/>
      <c r="AJ13" s="50"/>
      <c r="AK13" s="50"/>
    </row>
    <row r="14" spans="1:37" x14ac:dyDescent="0.2">
      <c r="A14" s="40" t="s">
        <v>149</v>
      </c>
      <c r="B14" s="47">
        <v>328</v>
      </c>
      <c r="C14" s="47"/>
      <c r="D14" s="47"/>
      <c r="E14" s="47"/>
      <c r="F14" s="47"/>
      <c r="G14" s="47"/>
      <c r="H14" s="47"/>
      <c r="I14" s="47"/>
      <c r="J14" s="47"/>
      <c r="K14" s="47"/>
      <c r="L14" s="47"/>
      <c r="M14" s="47"/>
      <c r="N14" s="50"/>
      <c r="O14" s="50"/>
      <c r="P14" s="50"/>
      <c r="Q14" s="50"/>
      <c r="R14" s="50"/>
      <c r="S14" s="50"/>
      <c r="T14" s="50"/>
      <c r="U14" s="50"/>
      <c r="V14" s="50"/>
      <c r="W14" s="50"/>
      <c r="X14" s="50"/>
      <c r="Y14" s="50"/>
      <c r="Z14" s="50"/>
      <c r="AA14" s="50"/>
      <c r="AB14" s="50"/>
      <c r="AC14" s="50"/>
      <c r="AD14" s="50"/>
      <c r="AE14" s="50"/>
      <c r="AF14" s="50"/>
      <c r="AG14" s="50"/>
      <c r="AH14" s="50"/>
      <c r="AI14" s="50"/>
      <c r="AJ14" s="50"/>
      <c r="AK14" s="50"/>
    </row>
    <row r="15" spans="1:37" x14ac:dyDescent="0.2">
      <c r="A15" s="40" t="s">
        <v>474</v>
      </c>
      <c r="B15" s="47">
        <v>328</v>
      </c>
      <c r="C15" s="47"/>
      <c r="D15" s="47"/>
      <c r="E15" s="47"/>
      <c r="F15" s="47"/>
      <c r="G15" s="47"/>
      <c r="H15" s="47"/>
      <c r="I15" s="47"/>
      <c r="J15" s="47"/>
      <c r="K15" s="47"/>
      <c r="L15" s="47"/>
      <c r="M15" s="47"/>
      <c r="N15" s="50"/>
      <c r="O15" s="50"/>
      <c r="P15" s="50"/>
      <c r="Q15" s="50"/>
      <c r="R15" s="50"/>
      <c r="S15" s="50"/>
      <c r="T15" s="50"/>
      <c r="U15" s="50"/>
      <c r="V15" s="50"/>
      <c r="W15" s="50"/>
      <c r="X15" s="50"/>
      <c r="Y15" s="50"/>
      <c r="Z15" s="50"/>
      <c r="AA15" s="50"/>
      <c r="AB15" s="50"/>
      <c r="AC15" s="50"/>
      <c r="AD15" s="50"/>
      <c r="AE15" s="50"/>
      <c r="AF15" s="50"/>
      <c r="AG15" s="50"/>
      <c r="AH15" s="50"/>
      <c r="AI15" s="50"/>
      <c r="AJ15" s="50"/>
      <c r="AK15" s="50"/>
    </row>
    <row r="16" spans="1:37" x14ac:dyDescent="0.2">
      <c r="A16" s="40" t="s">
        <v>151</v>
      </c>
      <c r="B16" s="47" t="s">
        <v>312</v>
      </c>
      <c r="C16" s="47"/>
      <c r="D16" s="47"/>
      <c r="E16" s="47"/>
      <c r="F16" s="47"/>
      <c r="G16" s="47"/>
      <c r="H16" s="47"/>
      <c r="I16" s="47"/>
      <c r="J16" s="47"/>
      <c r="K16" s="47"/>
      <c r="L16" s="47"/>
      <c r="M16" s="47"/>
      <c r="N16" s="50"/>
      <c r="O16" s="50"/>
      <c r="P16" s="50"/>
      <c r="Q16" s="50"/>
      <c r="R16" s="50"/>
      <c r="S16" s="50"/>
      <c r="T16" s="50"/>
      <c r="U16" s="50"/>
      <c r="V16" s="50"/>
      <c r="W16" s="50"/>
      <c r="X16" s="50"/>
      <c r="Y16" s="50"/>
      <c r="Z16" s="50"/>
      <c r="AA16" s="50"/>
      <c r="AB16" s="50"/>
      <c r="AC16" s="50"/>
      <c r="AD16" s="50"/>
      <c r="AE16" s="50"/>
      <c r="AF16" s="50"/>
      <c r="AG16" s="50"/>
      <c r="AH16" s="50"/>
      <c r="AI16" s="50"/>
      <c r="AJ16" s="50"/>
      <c r="AK16" s="50"/>
    </row>
    <row r="17" spans="1:37" x14ac:dyDescent="0.2">
      <c r="A17" s="41" t="s">
        <v>475</v>
      </c>
      <c r="B17" s="47"/>
      <c r="C17" s="47"/>
      <c r="D17" s="47"/>
      <c r="E17" s="47"/>
      <c r="F17" s="47"/>
      <c r="G17" s="47"/>
      <c r="H17" s="47"/>
      <c r="I17" s="47"/>
      <c r="J17" s="47"/>
      <c r="K17" s="47"/>
      <c r="L17" s="47"/>
      <c r="M17" s="47"/>
      <c r="N17" s="50"/>
      <c r="O17" s="50"/>
      <c r="P17" s="50"/>
      <c r="Q17" s="50"/>
      <c r="R17" s="50"/>
      <c r="S17" s="50"/>
      <c r="T17" s="50"/>
      <c r="U17" s="50"/>
      <c r="V17" s="50"/>
      <c r="W17" s="50"/>
      <c r="X17" s="50"/>
      <c r="Y17" s="50"/>
      <c r="Z17" s="50"/>
      <c r="AA17" s="50"/>
      <c r="AB17" s="50"/>
      <c r="AC17" s="50"/>
      <c r="AD17" s="50"/>
      <c r="AE17" s="50"/>
      <c r="AF17" s="50"/>
      <c r="AG17" s="50"/>
      <c r="AH17" s="50"/>
      <c r="AI17" s="50"/>
      <c r="AJ17" s="50"/>
      <c r="AK17" s="50"/>
    </row>
    <row r="18" spans="1:37" x14ac:dyDescent="0.2">
      <c r="A18" s="40" t="s">
        <v>153</v>
      </c>
      <c r="B18" s="49">
        <v>46163</v>
      </c>
      <c r="C18" s="48"/>
      <c r="D18" s="48"/>
      <c r="E18" s="48"/>
      <c r="F18" s="48"/>
      <c r="G18" s="48"/>
      <c r="H18" s="48"/>
      <c r="I18" s="48"/>
      <c r="J18" s="48"/>
      <c r="K18" s="48"/>
      <c r="L18" s="48"/>
      <c r="M18" s="48"/>
      <c r="N18" s="50"/>
      <c r="O18" s="50"/>
      <c r="P18" s="50"/>
      <c r="Q18" s="50"/>
      <c r="R18" s="50"/>
      <c r="S18" s="50"/>
      <c r="T18" s="50"/>
      <c r="U18" s="50"/>
      <c r="V18" s="50"/>
      <c r="W18" s="50"/>
      <c r="X18" s="50"/>
      <c r="Y18" s="50"/>
      <c r="Z18" s="50"/>
      <c r="AA18" s="50"/>
      <c r="AB18" s="50"/>
      <c r="AC18" s="50"/>
      <c r="AD18" s="50"/>
      <c r="AE18" s="50"/>
      <c r="AF18" s="50"/>
      <c r="AG18" s="50"/>
      <c r="AH18" s="50"/>
      <c r="AI18" s="50"/>
      <c r="AJ18" s="50"/>
      <c r="AK18" s="50"/>
    </row>
    <row r="19" spans="1:37" x14ac:dyDescent="0.2">
      <c r="A19" s="40" t="s">
        <v>154</v>
      </c>
      <c r="B19" s="49">
        <v>46161</v>
      </c>
      <c r="C19" s="49"/>
      <c r="D19" s="49"/>
      <c r="E19" s="49"/>
      <c r="F19" s="49"/>
      <c r="G19" s="49"/>
      <c r="H19" s="49"/>
      <c r="I19" s="49"/>
      <c r="J19" s="49"/>
      <c r="K19" s="49"/>
      <c r="L19" s="49"/>
      <c r="M19" s="49"/>
      <c r="N19" s="50"/>
      <c r="O19" s="50"/>
      <c r="P19" s="50"/>
      <c r="Q19" s="50"/>
      <c r="R19" s="50"/>
      <c r="S19" s="50"/>
      <c r="T19" s="50"/>
      <c r="U19" s="50"/>
      <c r="V19" s="50"/>
      <c r="W19" s="50"/>
      <c r="X19" s="50"/>
      <c r="Y19" s="50"/>
      <c r="Z19" s="50"/>
      <c r="AA19" s="50"/>
      <c r="AB19" s="50"/>
      <c r="AC19" s="50"/>
      <c r="AD19" s="50"/>
      <c r="AE19" s="50"/>
      <c r="AF19" s="50"/>
      <c r="AG19" s="50"/>
      <c r="AH19" s="50"/>
      <c r="AI19" s="50"/>
      <c r="AJ19" s="50"/>
      <c r="AK19" s="50"/>
    </row>
    <row r="20" spans="1:37" x14ac:dyDescent="0.2">
      <c r="A20" s="40" t="s">
        <v>155</v>
      </c>
      <c r="B20" s="47" t="s">
        <v>163</v>
      </c>
      <c r="C20" s="47"/>
      <c r="D20" s="47"/>
      <c r="E20" s="47"/>
      <c r="F20" s="47"/>
      <c r="G20" s="47"/>
      <c r="H20" s="47"/>
      <c r="I20" s="47"/>
      <c r="J20" s="47"/>
      <c r="K20" s="47"/>
      <c r="L20" s="47"/>
      <c r="M20" s="47"/>
      <c r="N20" s="50"/>
      <c r="O20" s="50"/>
      <c r="P20" s="50"/>
      <c r="Q20" s="50"/>
      <c r="R20" s="50"/>
      <c r="S20" s="50"/>
      <c r="T20" s="50"/>
      <c r="U20" s="50"/>
      <c r="V20" s="50"/>
      <c r="W20" s="50"/>
      <c r="X20" s="50"/>
      <c r="Y20" s="50"/>
      <c r="Z20" s="50"/>
      <c r="AA20" s="50"/>
      <c r="AB20" s="50"/>
      <c r="AC20" s="50"/>
      <c r="AD20" s="50"/>
      <c r="AE20" s="50"/>
      <c r="AF20" s="50"/>
      <c r="AG20" s="50"/>
      <c r="AH20" s="50"/>
      <c r="AI20" s="50"/>
      <c r="AJ20" s="50"/>
      <c r="AK20" s="50"/>
    </row>
    <row r="21" spans="1:37" x14ac:dyDescent="0.2">
      <c r="A21" s="40" t="s">
        <v>476</v>
      </c>
      <c r="B21" s="47" t="s">
        <v>80</v>
      </c>
      <c r="C21" s="47"/>
      <c r="D21" s="47"/>
      <c r="E21" s="47"/>
      <c r="F21" s="47"/>
      <c r="G21" s="47"/>
      <c r="H21" s="47"/>
      <c r="I21" s="47"/>
      <c r="J21" s="47"/>
      <c r="K21" s="47"/>
      <c r="L21" s="47"/>
      <c r="M21" s="47"/>
      <c r="N21" s="50"/>
      <c r="O21" s="50"/>
      <c r="P21" s="50"/>
      <c r="Q21" s="50"/>
      <c r="R21" s="50"/>
      <c r="S21" s="50"/>
      <c r="T21" s="50"/>
      <c r="U21" s="50"/>
      <c r="V21" s="50"/>
      <c r="W21" s="50"/>
      <c r="X21" s="50"/>
      <c r="Y21" s="50"/>
      <c r="Z21" s="50"/>
      <c r="AA21" s="50"/>
      <c r="AB21" s="50"/>
      <c r="AC21" s="50"/>
      <c r="AD21" s="50"/>
      <c r="AE21" s="50"/>
      <c r="AF21" s="50"/>
      <c r="AG21" s="50"/>
      <c r="AH21" s="50"/>
      <c r="AI21" s="50"/>
      <c r="AJ21" s="50"/>
      <c r="AK21" s="50"/>
    </row>
    <row r="23" spans="1:37" x14ac:dyDescent="0.2">
      <c r="A23" s="23" t="str">
        <f>HYPERLINK("#'Factor List'!A1", "Back to Factor List")</f>
        <v>Back to Factor List</v>
      </c>
      <c r="B23" s="23" t="str">
        <f>HYPERLINK("#'Assumptions'!A1", "Assumptions")</f>
        <v>Assumptions</v>
      </c>
    </row>
    <row r="26" spans="1:37" s="63" customFormat="1" x14ac:dyDescent="0.2">
      <c r="A26" s="62" t="s">
        <v>502</v>
      </c>
      <c r="B26" s="62">
        <v>25</v>
      </c>
      <c r="C26" s="62">
        <v>26</v>
      </c>
      <c r="D26" s="62">
        <v>27</v>
      </c>
      <c r="E26" s="62">
        <v>28</v>
      </c>
      <c r="F26" s="62">
        <v>29</v>
      </c>
      <c r="G26" s="62">
        <v>30</v>
      </c>
      <c r="H26" s="62">
        <v>31</v>
      </c>
      <c r="I26" s="62">
        <v>32</v>
      </c>
      <c r="J26" s="62">
        <v>33</v>
      </c>
      <c r="K26" s="62">
        <v>34</v>
      </c>
      <c r="L26" s="62">
        <v>35</v>
      </c>
      <c r="M26" s="62">
        <v>36</v>
      </c>
      <c r="N26" s="62">
        <v>37</v>
      </c>
      <c r="O26" s="62">
        <v>38</v>
      </c>
      <c r="P26" s="62">
        <v>39</v>
      </c>
      <c r="Q26" s="62">
        <v>40</v>
      </c>
      <c r="R26" s="62">
        <v>41</v>
      </c>
      <c r="S26" s="62">
        <v>42</v>
      </c>
      <c r="T26" s="62">
        <v>43</v>
      </c>
      <c r="U26" s="62">
        <v>44</v>
      </c>
      <c r="V26" s="62">
        <v>45</v>
      </c>
      <c r="W26" s="62">
        <v>46</v>
      </c>
      <c r="X26" s="62">
        <v>47</v>
      </c>
      <c r="Y26" s="62">
        <v>48</v>
      </c>
      <c r="Z26" s="62">
        <v>49</v>
      </c>
      <c r="AA26" s="62">
        <v>50</v>
      </c>
      <c r="AB26" s="62">
        <v>51</v>
      </c>
      <c r="AC26" s="62">
        <v>52</v>
      </c>
      <c r="AD26" s="62">
        <v>53</v>
      </c>
      <c r="AE26" s="62">
        <v>54</v>
      </c>
      <c r="AF26" s="62">
        <v>55</v>
      </c>
      <c r="AG26" s="62">
        <v>56</v>
      </c>
      <c r="AH26" s="62">
        <v>57</v>
      </c>
      <c r="AI26" s="62">
        <v>58</v>
      </c>
      <c r="AJ26" s="62">
        <v>59</v>
      </c>
      <c r="AK26" s="62">
        <v>60</v>
      </c>
    </row>
    <row r="27" spans="1:37" x14ac:dyDescent="0.2">
      <c r="A27" s="42">
        <v>0</v>
      </c>
      <c r="B27" s="43">
        <v>9.99</v>
      </c>
      <c r="C27" s="43">
        <v>10.16</v>
      </c>
      <c r="D27" s="43">
        <v>10.34</v>
      </c>
      <c r="E27" s="43">
        <v>10.53</v>
      </c>
      <c r="F27" s="43">
        <v>10.71</v>
      </c>
      <c r="G27" s="43">
        <v>10.9</v>
      </c>
      <c r="H27" s="43">
        <v>11.09</v>
      </c>
      <c r="I27" s="43">
        <v>11.29</v>
      </c>
      <c r="J27" s="43">
        <v>11.49</v>
      </c>
      <c r="K27" s="43">
        <v>11.69</v>
      </c>
      <c r="L27" s="43">
        <v>11.9</v>
      </c>
      <c r="M27" s="43">
        <v>12.11</v>
      </c>
      <c r="N27" s="43">
        <v>12.32</v>
      </c>
      <c r="O27" s="43">
        <v>12.54</v>
      </c>
      <c r="P27" s="43">
        <v>12.77</v>
      </c>
      <c r="Q27" s="43">
        <v>13</v>
      </c>
      <c r="R27" s="43">
        <v>13.23</v>
      </c>
      <c r="S27" s="43">
        <v>13.47</v>
      </c>
      <c r="T27" s="43">
        <v>13.71</v>
      </c>
      <c r="U27" s="43">
        <v>13.96</v>
      </c>
      <c r="V27" s="43">
        <v>14.21</v>
      </c>
      <c r="W27" s="43">
        <v>14.48</v>
      </c>
      <c r="X27" s="43">
        <v>14.75</v>
      </c>
      <c r="Y27" s="43">
        <v>15.03</v>
      </c>
      <c r="Z27" s="43">
        <v>15.31</v>
      </c>
      <c r="AA27" s="43">
        <v>15.6</v>
      </c>
      <c r="AB27" s="43">
        <v>15.91</v>
      </c>
      <c r="AC27" s="43">
        <v>16.22</v>
      </c>
      <c r="AD27" s="43">
        <v>16.54</v>
      </c>
      <c r="AE27" s="43">
        <v>16.87</v>
      </c>
      <c r="AF27" s="43">
        <v>17.22</v>
      </c>
      <c r="AG27" s="43">
        <v>17.59</v>
      </c>
      <c r="AH27" s="43">
        <v>17.97</v>
      </c>
      <c r="AI27" s="43">
        <v>18.37</v>
      </c>
      <c r="AJ27" s="43">
        <v>18.79</v>
      </c>
      <c r="AK27" s="43">
        <v>19.23</v>
      </c>
    </row>
    <row r="28" spans="1:37" x14ac:dyDescent="0.2">
      <c r="A28" s="42">
        <v>1</v>
      </c>
      <c r="B28" s="43">
        <v>10</v>
      </c>
      <c r="C28" s="43">
        <v>10.18</v>
      </c>
      <c r="D28" s="43">
        <v>10.36</v>
      </c>
      <c r="E28" s="43">
        <v>10.54</v>
      </c>
      <c r="F28" s="43">
        <v>10.73</v>
      </c>
      <c r="G28" s="43">
        <v>10.92</v>
      </c>
      <c r="H28" s="43">
        <v>11.11</v>
      </c>
      <c r="I28" s="43">
        <v>11.31</v>
      </c>
      <c r="J28" s="43">
        <v>11.51</v>
      </c>
      <c r="K28" s="43">
        <v>11.71</v>
      </c>
      <c r="L28" s="43">
        <v>11.92</v>
      </c>
      <c r="M28" s="43">
        <v>12.13</v>
      </c>
      <c r="N28" s="43">
        <v>12.34</v>
      </c>
      <c r="O28" s="43">
        <v>12.56</v>
      </c>
      <c r="P28" s="43">
        <v>12.79</v>
      </c>
      <c r="Q28" s="43">
        <v>13.01</v>
      </c>
      <c r="R28" s="43">
        <v>13.25</v>
      </c>
      <c r="S28" s="43">
        <v>13.49</v>
      </c>
      <c r="T28" s="43">
        <v>13.73</v>
      </c>
      <c r="U28" s="43">
        <v>13.98</v>
      </c>
      <c r="V28" s="43">
        <v>14.24</v>
      </c>
      <c r="W28" s="43">
        <v>14.5</v>
      </c>
      <c r="X28" s="43">
        <v>14.77</v>
      </c>
      <c r="Y28" s="43">
        <v>15.05</v>
      </c>
      <c r="Z28" s="43">
        <v>15.34</v>
      </c>
      <c r="AA28" s="43">
        <v>15.63</v>
      </c>
      <c r="AB28" s="43">
        <v>15.93</v>
      </c>
      <c r="AC28" s="43">
        <v>16.239999999999998</v>
      </c>
      <c r="AD28" s="43">
        <v>16.57</v>
      </c>
      <c r="AE28" s="43">
        <v>16.899999999999999</v>
      </c>
      <c r="AF28" s="43">
        <v>17.25</v>
      </c>
      <c r="AG28" s="43">
        <v>17.62</v>
      </c>
      <c r="AH28" s="43">
        <v>18.010000000000002</v>
      </c>
      <c r="AI28" s="43">
        <v>18.41</v>
      </c>
      <c r="AJ28" s="43">
        <v>18.829999999999998</v>
      </c>
      <c r="AK28" s="43"/>
    </row>
    <row r="29" spans="1:37" x14ac:dyDescent="0.2">
      <c r="A29" s="42">
        <v>2</v>
      </c>
      <c r="B29" s="43">
        <v>10.02</v>
      </c>
      <c r="C29" s="43">
        <v>10.19</v>
      </c>
      <c r="D29" s="43">
        <v>10.37</v>
      </c>
      <c r="E29" s="43">
        <v>10.56</v>
      </c>
      <c r="F29" s="43">
        <v>10.74</v>
      </c>
      <c r="G29" s="43">
        <v>10.93</v>
      </c>
      <c r="H29" s="43">
        <v>11.13</v>
      </c>
      <c r="I29" s="43">
        <v>11.32</v>
      </c>
      <c r="J29" s="43">
        <v>11.52</v>
      </c>
      <c r="K29" s="43">
        <v>11.73</v>
      </c>
      <c r="L29" s="43">
        <v>11.93</v>
      </c>
      <c r="M29" s="43">
        <v>12.15</v>
      </c>
      <c r="N29" s="43">
        <v>12.36</v>
      </c>
      <c r="O29" s="43">
        <v>12.58</v>
      </c>
      <c r="P29" s="43">
        <v>12.81</v>
      </c>
      <c r="Q29" s="43">
        <v>13.03</v>
      </c>
      <c r="R29" s="43">
        <v>13.27</v>
      </c>
      <c r="S29" s="43">
        <v>13.51</v>
      </c>
      <c r="T29" s="43">
        <v>13.75</v>
      </c>
      <c r="U29" s="43">
        <v>14</v>
      </c>
      <c r="V29" s="43">
        <v>14.26</v>
      </c>
      <c r="W29" s="43">
        <v>14.52</v>
      </c>
      <c r="X29" s="43">
        <v>14.79</v>
      </c>
      <c r="Y29" s="43">
        <v>15.07</v>
      </c>
      <c r="Z29" s="43">
        <v>15.36</v>
      </c>
      <c r="AA29" s="43">
        <v>15.65</v>
      </c>
      <c r="AB29" s="43">
        <v>15.96</v>
      </c>
      <c r="AC29" s="43">
        <v>16.27</v>
      </c>
      <c r="AD29" s="43">
        <v>16.59</v>
      </c>
      <c r="AE29" s="43">
        <v>16.93</v>
      </c>
      <c r="AF29" s="43">
        <v>17.28</v>
      </c>
      <c r="AG29" s="43">
        <v>17.649999999999999</v>
      </c>
      <c r="AH29" s="43">
        <v>18.04</v>
      </c>
      <c r="AI29" s="43">
        <v>18.440000000000001</v>
      </c>
      <c r="AJ29" s="43">
        <v>18.86</v>
      </c>
      <c r="AK29" s="43"/>
    </row>
    <row r="30" spans="1:37" x14ac:dyDescent="0.2">
      <c r="A30" s="42">
        <v>3</v>
      </c>
      <c r="B30" s="43">
        <v>10.029999999999999</v>
      </c>
      <c r="C30" s="43">
        <v>10.210000000000001</v>
      </c>
      <c r="D30" s="43">
        <v>10.39</v>
      </c>
      <c r="E30" s="43">
        <v>10.57</v>
      </c>
      <c r="F30" s="43">
        <v>10.76</v>
      </c>
      <c r="G30" s="43">
        <v>10.95</v>
      </c>
      <c r="H30" s="43">
        <v>11.14</v>
      </c>
      <c r="I30" s="43">
        <v>11.34</v>
      </c>
      <c r="J30" s="43">
        <v>11.54</v>
      </c>
      <c r="K30" s="43">
        <v>11.74</v>
      </c>
      <c r="L30" s="43">
        <v>11.95</v>
      </c>
      <c r="M30" s="43">
        <v>12.16</v>
      </c>
      <c r="N30" s="43">
        <v>12.38</v>
      </c>
      <c r="O30" s="43">
        <v>12.6</v>
      </c>
      <c r="P30" s="43">
        <v>12.82</v>
      </c>
      <c r="Q30" s="43">
        <v>13.05</v>
      </c>
      <c r="R30" s="43">
        <v>13.29</v>
      </c>
      <c r="S30" s="43">
        <v>13.53</v>
      </c>
      <c r="T30" s="43">
        <v>13.77</v>
      </c>
      <c r="U30" s="43">
        <v>14.02</v>
      </c>
      <c r="V30" s="43">
        <v>14.28</v>
      </c>
      <c r="W30" s="43">
        <v>14.54</v>
      </c>
      <c r="X30" s="43">
        <v>14.82</v>
      </c>
      <c r="Y30" s="43">
        <v>15.1</v>
      </c>
      <c r="Z30" s="43">
        <v>15.38</v>
      </c>
      <c r="AA30" s="43">
        <v>15.68</v>
      </c>
      <c r="AB30" s="43">
        <v>15.98</v>
      </c>
      <c r="AC30" s="43">
        <v>16.3</v>
      </c>
      <c r="AD30" s="43">
        <v>16.62</v>
      </c>
      <c r="AE30" s="43">
        <v>16.96</v>
      </c>
      <c r="AF30" s="43">
        <v>17.309999999999999</v>
      </c>
      <c r="AG30" s="43">
        <v>17.690000000000001</v>
      </c>
      <c r="AH30" s="43">
        <v>18.07</v>
      </c>
      <c r="AI30" s="43">
        <v>18.48</v>
      </c>
      <c r="AJ30" s="43">
        <v>18.899999999999999</v>
      </c>
      <c r="AK30" s="43"/>
    </row>
    <row r="31" spans="1:37" x14ac:dyDescent="0.2">
      <c r="A31" s="42">
        <v>4</v>
      </c>
      <c r="B31" s="43">
        <v>10.050000000000001</v>
      </c>
      <c r="C31" s="43">
        <v>10.220000000000001</v>
      </c>
      <c r="D31" s="43">
        <v>10.4</v>
      </c>
      <c r="E31" s="43">
        <v>10.59</v>
      </c>
      <c r="F31" s="43">
        <v>10.78</v>
      </c>
      <c r="G31" s="43">
        <v>10.97</v>
      </c>
      <c r="H31" s="43">
        <v>11.16</v>
      </c>
      <c r="I31" s="43">
        <v>11.36</v>
      </c>
      <c r="J31" s="43">
        <v>11.56</v>
      </c>
      <c r="K31" s="43">
        <v>11.76</v>
      </c>
      <c r="L31" s="43">
        <v>11.97</v>
      </c>
      <c r="M31" s="43">
        <v>12.18</v>
      </c>
      <c r="N31" s="43">
        <v>12.4</v>
      </c>
      <c r="O31" s="43">
        <v>12.62</v>
      </c>
      <c r="P31" s="43">
        <v>12.84</v>
      </c>
      <c r="Q31" s="43">
        <v>13.07</v>
      </c>
      <c r="R31" s="43">
        <v>13.31</v>
      </c>
      <c r="S31" s="43">
        <v>13.55</v>
      </c>
      <c r="T31" s="43">
        <v>13.79</v>
      </c>
      <c r="U31" s="43">
        <v>14.04</v>
      </c>
      <c r="V31" s="43">
        <v>14.3</v>
      </c>
      <c r="W31" s="43">
        <v>14.57</v>
      </c>
      <c r="X31" s="43">
        <v>14.84</v>
      </c>
      <c r="Y31" s="43">
        <v>15.12</v>
      </c>
      <c r="Z31" s="43">
        <v>15.41</v>
      </c>
      <c r="AA31" s="43">
        <v>15.71</v>
      </c>
      <c r="AB31" s="43">
        <v>16.010000000000002</v>
      </c>
      <c r="AC31" s="43">
        <v>16.32</v>
      </c>
      <c r="AD31" s="43">
        <v>16.649999999999999</v>
      </c>
      <c r="AE31" s="43">
        <v>16.989999999999998</v>
      </c>
      <c r="AF31" s="43">
        <v>17.34</v>
      </c>
      <c r="AG31" s="43">
        <v>17.72</v>
      </c>
      <c r="AH31" s="43">
        <v>18.11</v>
      </c>
      <c r="AI31" s="43">
        <v>18.510000000000002</v>
      </c>
      <c r="AJ31" s="43">
        <v>18.940000000000001</v>
      </c>
      <c r="AK31" s="43"/>
    </row>
    <row r="32" spans="1:37" x14ac:dyDescent="0.2">
      <c r="A32" s="42">
        <v>5</v>
      </c>
      <c r="B32" s="43">
        <v>10.06</v>
      </c>
      <c r="C32" s="43">
        <v>10.24</v>
      </c>
      <c r="D32" s="43">
        <v>10.42</v>
      </c>
      <c r="E32" s="43">
        <v>10.6</v>
      </c>
      <c r="F32" s="43">
        <v>10.79</v>
      </c>
      <c r="G32" s="43">
        <v>10.98</v>
      </c>
      <c r="H32" s="43">
        <v>11.18</v>
      </c>
      <c r="I32" s="43">
        <v>11.37</v>
      </c>
      <c r="J32" s="43">
        <v>11.57</v>
      </c>
      <c r="K32" s="43">
        <v>11.78</v>
      </c>
      <c r="L32" s="43">
        <v>11.99</v>
      </c>
      <c r="M32" s="43">
        <v>12.2</v>
      </c>
      <c r="N32" s="43">
        <v>12.42</v>
      </c>
      <c r="O32" s="43">
        <v>12.64</v>
      </c>
      <c r="P32" s="43">
        <v>12.86</v>
      </c>
      <c r="Q32" s="43">
        <v>13.09</v>
      </c>
      <c r="R32" s="43">
        <v>13.33</v>
      </c>
      <c r="S32" s="43">
        <v>13.57</v>
      </c>
      <c r="T32" s="43">
        <v>13.81</v>
      </c>
      <c r="U32" s="43">
        <v>14.07</v>
      </c>
      <c r="V32" s="43">
        <v>14.32</v>
      </c>
      <c r="W32" s="43">
        <v>14.59</v>
      </c>
      <c r="X32" s="43">
        <v>14.86</v>
      </c>
      <c r="Y32" s="43">
        <v>15.14</v>
      </c>
      <c r="Z32" s="43">
        <v>15.43</v>
      </c>
      <c r="AA32" s="43">
        <v>15.73</v>
      </c>
      <c r="AB32" s="43">
        <v>16.04</v>
      </c>
      <c r="AC32" s="43">
        <v>16.350000000000001</v>
      </c>
      <c r="AD32" s="43">
        <v>16.68</v>
      </c>
      <c r="AE32" s="43">
        <v>17.02</v>
      </c>
      <c r="AF32" s="43">
        <v>17.38</v>
      </c>
      <c r="AG32" s="43">
        <v>17.75</v>
      </c>
      <c r="AH32" s="43">
        <v>18.14</v>
      </c>
      <c r="AI32" s="43">
        <v>18.55</v>
      </c>
      <c r="AJ32" s="43">
        <v>18.97</v>
      </c>
      <c r="AK32" s="43"/>
    </row>
    <row r="33" spans="1:37" x14ac:dyDescent="0.2">
      <c r="A33" s="42">
        <v>6</v>
      </c>
      <c r="B33" s="43">
        <v>10.08</v>
      </c>
      <c r="C33" s="43">
        <v>10.25</v>
      </c>
      <c r="D33" s="43">
        <v>10.44</v>
      </c>
      <c r="E33" s="43">
        <v>10.62</v>
      </c>
      <c r="F33" s="43">
        <v>10.81</v>
      </c>
      <c r="G33" s="43">
        <v>11</v>
      </c>
      <c r="H33" s="43">
        <v>11.19</v>
      </c>
      <c r="I33" s="43">
        <v>11.39</v>
      </c>
      <c r="J33" s="43">
        <v>11.59</v>
      </c>
      <c r="K33" s="43">
        <v>11.8</v>
      </c>
      <c r="L33" s="43">
        <v>12</v>
      </c>
      <c r="M33" s="43">
        <v>12.22</v>
      </c>
      <c r="N33" s="43">
        <v>12.43</v>
      </c>
      <c r="O33" s="43">
        <v>12.66</v>
      </c>
      <c r="P33" s="43">
        <v>12.88</v>
      </c>
      <c r="Q33" s="43">
        <v>13.11</v>
      </c>
      <c r="R33" s="43">
        <v>13.35</v>
      </c>
      <c r="S33" s="43">
        <v>13.59</v>
      </c>
      <c r="T33" s="43">
        <v>13.84</v>
      </c>
      <c r="U33" s="43">
        <v>14.09</v>
      </c>
      <c r="V33" s="43">
        <v>14.35</v>
      </c>
      <c r="W33" s="43">
        <v>14.61</v>
      </c>
      <c r="X33" s="43">
        <v>14.89</v>
      </c>
      <c r="Y33" s="43">
        <v>15.17</v>
      </c>
      <c r="Z33" s="43">
        <v>15.46</v>
      </c>
      <c r="AA33" s="43">
        <v>15.76</v>
      </c>
      <c r="AB33" s="43">
        <v>16.059999999999999</v>
      </c>
      <c r="AC33" s="43">
        <v>16.38</v>
      </c>
      <c r="AD33" s="43">
        <v>16.7</v>
      </c>
      <c r="AE33" s="43">
        <v>17.05</v>
      </c>
      <c r="AF33" s="43">
        <v>17.41</v>
      </c>
      <c r="AG33" s="43">
        <v>17.78</v>
      </c>
      <c r="AH33" s="43">
        <v>18.170000000000002</v>
      </c>
      <c r="AI33" s="43">
        <v>18.579999999999998</v>
      </c>
      <c r="AJ33" s="43">
        <v>19.010000000000002</v>
      </c>
      <c r="AK33" s="43"/>
    </row>
    <row r="34" spans="1:37" x14ac:dyDescent="0.2">
      <c r="A34" s="42">
        <v>7</v>
      </c>
      <c r="B34" s="43">
        <v>10.09</v>
      </c>
      <c r="C34" s="43">
        <v>10.27</v>
      </c>
      <c r="D34" s="43">
        <v>10.45</v>
      </c>
      <c r="E34" s="43">
        <v>10.63</v>
      </c>
      <c r="F34" s="43">
        <v>10.82</v>
      </c>
      <c r="G34" s="43">
        <v>11.01</v>
      </c>
      <c r="H34" s="43">
        <v>11.21</v>
      </c>
      <c r="I34" s="43">
        <v>11.41</v>
      </c>
      <c r="J34" s="43">
        <v>11.61</v>
      </c>
      <c r="K34" s="43">
        <v>11.81</v>
      </c>
      <c r="L34" s="43">
        <v>12.02</v>
      </c>
      <c r="M34" s="43">
        <v>12.24</v>
      </c>
      <c r="N34" s="43">
        <v>12.45</v>
      </c>
      <c r="O34" s="43">
        <v>12.67</v>
      </c>
      <c r="P34" s="43">
        <v>12.9</v>
      </c>
      <c r="Q34" s="43">
        <v>13.13</v>
      </c>
      <c r="R34" s="43">
        <v>13.37</v>
      </c>
      <c r="S34" s="43">
        <v>13.61</v>
      </c>
      <c r="T34" s="43">
        <v>13.86</v>
      </c>
      <c r="U34" s="43">
        <v>14.11</v>
      </c>
      <c r="V34" s="43">
        <v>14.37</v>
      </c>
      <c r="W34" s="43">
        <v>14.63</v>
      </c>
      <c r="X34" s="43">
        <v>14.91</v>
      </c>
      <c r="Y34" s="43">
        <v>15.19</v>
      </c>
      <c r="Z34" s="43">
        <v>15.48</v>
      </c>
      <c r="AA34" s="43">
        <v>15.78</v>
      </c>
      <c r="AB34" s="43">
        <v>16.09</v>
      </c>
      <c r="AC34" s="43">
        <v>16.399999999999999</v>
      </c>
      <c r="AD34" s="43">
        <v>16.73</v>
      </c>
      <c r="AE34" s="43">
        <v>17.079999999999998</v>
      </c>
      <c r="AF34" s="43">
        <v>17.440000000000001</v>
      </c>
      <c r="AG34" s="43">
        <v>17.809999999999999</v>
      </c>
      <c r="AH34" s="43">
        <v>18.21</v>
      </c>
      <c r="AI34" s="43">
        <v>18.62</v>
      </c>
      <c r="AJ34" s="43">
        <v>19.05</v>
      </c>
      <c r="AK34" s="43"/>
    </row>
    <row r="35" spans="1:37" x14ac:dyDescent="0.2">
      <c r="A35" s="42">
        <v>8</v>
      </c>
      <c r="B35" s="43">
        <v>10.11</v>
      </c>
      <c r="C35" s="43">
        <v>10.28</v>
      </c>
      <c r="D35" s="43">
        <v>10.47</v>
      </c>
      <c r="E35" s="43">
        <v>10.65</v>
      </c>
      <c r="F35" s="43">
        <v>10.84</v>
      </c>
      <c r="G35" s="43">
        <v>11.03</v>
      </c>
      <c r="H35" s="43">
        <v>11.22</v>
      </c>
      <c r="I35" s="43">
        <v>11.42</v>
      </c>
      <c r="J35" s="43">
        <v>11.62</v>
      </c>
      <c r="K35" s="43">
        <v>11.83</v>
      </c>
      <c r="L35" s="43">
        <v>12.04</v>
      </c>
      <c r="M35" s="43">
        <v>12.25</v>
      </c>
      <c r="N35" s="43">
        <v>12.47</v>
      </c>
      <c r="O35" s="43">
        <v>12.69</v>
      </c>
      <c r="P35" s="43">
        <v>12.92</v>
      </c>
      <c r="Q35" s="43">
        <v>13.15</v>
      </c>
      <c r="R35" s="43">
        <v>13.39</v>
      </c>
      <c r="S35" s="43">
        <v>13.63</v>
      </c>
      <c r="T35" s="43">
        <v>13.88</v>
      </c>
      <c r="U35" s="43">
        <v>14.13</v>
      </c>
      <c r="V35" s="43">
        <v>14.39</v>
      </c>
      <c r="W35" s="43">
        <v>14.66</v>
      </c>
      <c r="X35" s="43">
        <v>14.93</v>
      </c>
      <c r="Y35" s="43">
        <v>15.22</v>
      </c>
      <c r="Z35" s="43">
        <v>15.51</v>
      </c>
      <c r="AA35" s="43">
        <v>15.81</v>
      </c>
      <c r="AB35" s="43">
        <v>16.11</v>
      </c>
      <c r="AC35" s="43">
        <v>16.43</v>
      </c>
      <c r="AD35" s="43">
        <v>16.760000000000002</v>
      </c>
      <c r="AE35" s="43">
        <v>17.11</v>
      </c>
      <c r="AF35" s="43">
        <v>17.47</v>
      </c>
      <c r="AG35" s="43">
        <v>17.850000000000001</v>
      </c>
      <c r="AH35" s="43">
        <v>18.239999999999998</v>
      </c>
      <c r="AI35" s="43">
        <v>18.649999999999999</v>
      </c>
      <c r="AJ35" s="43">
        <v>19.079999999999998</v>
      </c>
      <c r="AK35" s="43"/>
    </row>
    <row r="36" spans="1:37" x14ac:dyDescent="0.2">
      <c r="A36" s="42">
        <v>9</v>
      </c>
      <c r="B36" s="43">
        <v>10.119999999999999</v>
      </c>
      <c r="C36" s="43">
        <v>10.3</v>
      </c>
      <c r="D36" s="43">
        <v>10.48</v>
      </c>
      <c r="E36" s="43">
        <v>10.67</v>
      </c>
      <c r="F36" s="43">
        <v>10.85</v>
      </c>
      <c r="G36" s="43">
        <v>11.05</v>
      </c>
      <c r="H36" s="43">
        <v>11.24</v>
      </c>
      <c r="I36" s="43">
        <v>11.44</v>
      </c>
      <c r="J36" s="43">
        <v>11.64</v>
      </c>
      <c r="K36" s="43">
        <v>11.85</v>
      </c>
      <c r="L36" s="43">
        <v>12.06</v>
      </c>
      <c r="M36" s="43">
        <v>12.27</v>
      </c>
      <c r="N36" s="43">
        <v>12.49</v>
      </c>
      <c r="O36" s="43">
        <v>12.71</v>
      </c>
      <c r="P36" s="43">
        <v>12.94</v>
      </c>
      <c r="Q36" s="43">
        <v>13.17</v>
      </c>
      <c r="R36" s="43">
        <v>13.41</v>
      </c>
      <c r="S36" s="43">
        <v>13.65</v>
      </c>
      <c r="T36" s="43">
        <v>13.9</v>
      </c>
      <c r="U36" s="43">
        <v>14.15</v>
      </c>
      <c r="V36" s="43">
        <v>14.41</v>
      </c>
      <c r="W36" s="43">
        <v>14.68</v>
      </c>
      <c r="X36" s="43">
        <v>14.96</v>
      </c>
      <c r="Y36" s="43">
        <v>15.24</v>
      </c>
      <c r="Z36" s="43">
        <v>15.53</v>
      </c>
      <c r="AA36" s="43">
        <v>15.83</v>
      </c>
      <c r="AB36" s="43">
        <v>16.14</v>
      </c>
      <c r="AC36" s="43">
        <v>16.46</v>
      </c>
      <c r="AD36" s="43">
        <v>16.79</v>
      </c>
      <c r="AE36" s="43">
        <v>17.13</v>
      </c>
      <c r="AF36" s="43">
        <v>17.5</v>
      </c>
      <c r="AG36" s="43">
        <v>17.88</v>
      </c>
      <c r="AH36" s="43">
        <v>18.27</v>
      </c>
      <c r="AI36" s="43">
        <v>18.690000000000001</v>
      </c>
      <c r="AJ36" s="43">
        <v>19.12</v>
      </c>
      <c r="AK36" s="43"/>
    </row>
    <row r="37" spans="1:37" x14ac:dyDescent="0.2">
      <c r="A37" s="42">
        <v>10</v>
      </c>
      <c r="B37" s="43">
        <v>10.14</v>
      </c>
      <c r="C37" s="43">
        <v>10.31</v>
      </c>
      <c r="D37" s="43">
        <v>10.5</v>
      </c>
      <c r="E37" s="43">
        <v>10.68</v>
      </c>
      <c r="F37" s="43">
        <v>10.87</v>
      </c>
      <c r="G37" s="43">
        <v>11.06</v>
      </c>
      <c r="H37" s="43">
        <v>11.26</v>
      </c>
      <c r="I37" s="43">
        <v>11.46</v>
      </c>
      <c r="J37" s="43">
        <v>11.66</v>
      </c>
      <c r="K37" s="43">
        <v>11.86</v>
      </c>
      <c r="L37" s="43">
        <v>12.07</v>
      </c>
      <c r="M37" s="43">
        <v>12.29</v>
      </c>
      <c r="N37" s="43">
        <v>12.51</v>
      </c>
      <c r="O37" s="43">
        <v>12.73</v>
      </c>
      <c r="P37" s="43">
        <v>12.96</v>
      </c>
      <c r="Q37" s="43">
        <v>13.19</v>
      </c>
      <c r="R37" s="43">
        <v>13.43</v>
      </c>
      <c r="S37" s="43">
        <v>13.67</v>
      </c>
      <c r="T37" s="43">
        <v>13.92</v>
      </c>
      <c r="U37" s="43">
        <v>14.17</v>
      </c>
      <c r="V37" s="43">
        <v>14.43</v>
      </c>
      <c r="W37" s="43">
        <v>14.7</v>
      </c>
      <c r="X37" s="43">
        <v>14.98</v>
      </c>
      <c r="Y37" s="43">
        <v>15.26</v>
      </c>
      <c r="Z37" s="43">
        <v>15.56</v>
      </c>
      <c r="AA37" s="43">
        <v>15.86</v>
      </c>
      <c r="AB37" s="43">
        <v>16.16</v>
      </c>
      <c r="AC37" s="43">
        <v>16.48</v>
      </c>
      <c r="AD37" s="43">
        <v>16.82</v>
      </c>
      <c r="AE37" s="43">
        <v>17.16</v>
      </c>
      <c r="AF37" s="43">
        <v>17.53</v>
      </c>
      <c r="AG37" s="43">
        <v>17.91</v>
      </c>
      <c r="AH37" s="43">
        <v>18.309999999999999</v>
      </c>
      <c r="AI37" s="43">
        <v>18.72</v>
      </c>
      <c r="AJ37" s="43">
        <v>19.16</v>
      </c>
      <c r="AK37" s="43"/>
    </row>
    <row r="38" spans="1:37" x14ac:dyDescent="0.2">
      <c r="A38" s="42">
        <v>11</v>
      </c>
      <c r="B38" s="43">
        <v>10.15</v>
      </c>
      <c r="C38" s="43">
        <v>10.33</v>
      </c>
      <c r="D38" s="43">
        <v>10.51</v>
      </c>
      <c r="E38" s="43">
        <v>10.7</v>
      </c>
      <c r="F38" s="43">
        <v>10.89</v>
      </c>
      <c r="G38" s="43">
        <v>11.08</v>
      </c>
      <c r="H38" s="43">
        <v>11.27</v>
      </c>
      <c r="I38" s="43">
        <v>11.47</v>
      </c>
      <c r="J38" s="43">
        <v>11.68</v>
      </c>
      <c r="K38" s="43">
        <v>11.88</v>
      </c>
      <c r="L38" s="43">
        <v>12.09</v>
      </c>
      <c r="M38" s="43">
        <v>12.31</v>
      </c>
      <c r="N38" s="43">
        <v>12.53</v>
      </c>
      <c r="O38" s="43">
        <v>12.75</v>
      </c>
      <c r="P38" s="43">
        <v>12.98</v>
      </c>
      <c r="Q38" s="43">
        <v>13.21</v>
      </c>
      <c r="R38" s="43">
        <v>13.45</v>
      </c>
      <c r="S38" s="43">
        <v>13.69</v>
      </c>
      <c r="T38" s="43">
        <v>13.94</v>
      </c>
      <c r="U38" s="43">
        <v>14.19</v>
      </c>
      <c r="V38" s="43">
        <v>14.46</v>
      </c>
      <c r="W38" s="43">
        <v>14.72</v>
      </c>
      <c r="X38" s="43">
        <v>15</v>
      </c>
      <c r="Y38" s="43">
        <v>15.29</v>
      </c>
      <c r="Z38" s="43">
        <v>15.58</v>
      </c>
      <c r="AA38" s="43">
        <v>15.88</v>
      </c>
      <c r="AB38" s="43">
        <v>16.190000000000001</v>
      </c>
      <c r="AC38" s="43">
        <v>16.510000000000002</v>
      </c>
      <c r="AD38" s="43">
        <v>16.84</v>
      </c>
      <c r="AE38" s="43">
        <v>17.190000000000001</v>
      </c>
      <c r="AF38" s="43">
        <v>17.559999999999999</v>
      </c>
      <c r="AG38" s="43">
        <v>17.940000000000001</v>
      </c>
      <c r="AH38" s="43">
        <v>18.34</v>
      </c>
      <c r="AI38" s="43">
        <v>18.760000000000002</v>
      </c>
      <c r="AJ38" s="43">
        <v>19.190000000000001</v>
      </c>
      <c r="AK38" s="43"/>
    </row>
  </sheetData>
  <sheetProtection algorithmName="SHA-512" hashValue="3MfuuSapT00TF7f5Aa19+TG4xPC96dPdI+vahFYWm3eUhLi8z+ZoIBbpaEbIPoQNzlVuELcAoRIwfEpDWGGeGg==" saltValue="j+7hjtuny3a1aNRaZPK0Tw==" spinCount="100000" sheet="1" objects="1" scenarios="1"/>
  <conditionalFormatting sqref="A6:A21">
    <cfRule type="expression" dxfId="549" priority="11" stopIfTrue="1">
      <formula>MOD(ROW(),2)=0</formula>
    </cfRule>
    <cfRule type="expression" dxfId="548" priority="12" stopIfTrue="1">
      <formula>MOD(ROW(),2)&lt;&gt;0</formula>
    </cfRule>
  </conditionalFormatting>
  <conditionalFormatting sqref="B6:AK18 B20:AK21 C19:AK19">
    <cfRule type="expression" dxfId="547" priority="13" stopIfTrue="1">
      <formula>MOD(ROW(),2)=0</formula>
    </cfRule>
    <cfRule type="expression" dxfId="546" priority="14" stopIfTrue="1">
      <formula>MOD(ROW(),2)&lt;&gt;0</formula>
    </cfRule>
  </conditionalFormatting>
  <conditionalFormatting sqref="A26:A38">
    <cfRule type="expression" dxfId="545" priority="15" stopIfTrue="1">
      <formula>MOD(ROW(),2)=0</formula>
    </cfRule>
    <cfRule type="expression" dxfId="544" priority="16" stopIfTrue="1">
      <formula>MOD(ROW(),2)&lt;&gt;0</formula>
    </cfRule>
  </conditionalFormatting>
  <conditionalFormatting sqref="B26:AK38">
    <cfRule type="expression" dxfId="543" priority="17" stopIfTrue="1">
      <formula>MOD(ROW(),2)=0</formula>
    </cfRule>
    <cfRule type="expression" dxfId="542" priority="18" stopIfTrue="1">
      <formula>MOD(ROW(),2)&lt;&gt;0</formula>
    </cfRule>
  </conditionalFormatting>
  <conditionalFormatting sqref="B19">
    <cfRule type="expression" dxfId="541" priority="1" stopIfTrue="1">
      <formula>MOD(ROW(),2)=0</formula>
    </cfRule>
    <cfRule type="expression" dxfId="540" priority="2" stopIfTrue="1">
      <formula>MOD(ROW(),2)&lt;&gt;0</formula>
    </cfRule>
  </conditionalFormatting>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2BBC5-6807-46B2-84C7-B1C984AC1AD6}">
  <sheetPr codeName="Sheet59"/>
  <dimension ref="A1:L38"/>
  <sheetViews>
    <sheetView showGridLines="0" workbookViewId="0">
      <selection activeCell="A6" sqref="A6"/>
    </sheetView>
  </sheetViews>
  <sheetFormatPr defaultRowHeight="12.75" x14ac:dyDescent="0.2"/>
  <cols>
    <col min="1" max="1" width="31.85546875" customWidth="1"/>
    <col min="2" max="12" width="22.85546875" customWidth="1"/>
  </cols>
  <sheetData>
    <row r="1" spans="1:12" s="1" customFormat="1" ht="20.25" x14ac:dyDescent="0.3">
      <c r="A1" s="2" t="s">
        <v>0</v>
      </c>
    </row>
    <row r="2" spans="1:12" s="1" customFormat="1" ht="15.75" x14ac:dyDescent="0.25">
      <c r="A2" s="30" t="s">
        <v>1</v>
      </c>
      <c r="B2" s="3" t="str">
        <f>wb_title</f>
        <v>Police_NI - Consolidated Factor Spreadsheet</v>
      </c>
    </row>
    <row r="3" spans="1:12" s="1" customFormat="1" ht="15.75" x14ac:dyDescent="0.25">
      <c r="A3" s="30" t="s">
        <v>2</v>
      </c>
      <c r="B3" s="3" t="str">
        <f>TABLE_FACTOR_TYPE_1 &amp; " - x-" &amp; TABLE_SERIES_NUMBER_1</f>
        <v>Pension Debit - x-329</v>
      </c>
    </row>
    <row r="6" spans="1:12" x14ac:dyDescent="0.2">
      <c r="A6" s="40" t="s">
        <v>470</v>
      </c>
      <c r="B6" s="47" t="s">
        <v>471</v>
      </c>
      <c r="C6" s="47"/>
      <c r="D6" s="47"/>
      <c r="E6" s="47"/>
      <c r="F6" s="47"/>
      <c r="G6" s="47"/>
      <c r="H6" s="47"/>
      <c r="I6" s="47"/>
      <c r="J6" s="47"/>
      <c r="K6" s="47"/>
      <c r="L6" s="47"/>
    </row>
    <row r="7" spans="1:12" x14ac:dyDescent="0.2">
      <c r="A7" s="40" t="s">
        <v>472</v>
      </c>
      <c r="B7" s="47" t="s">
        <v>31</v>
      </c>
      <c r="C7" s="47"/>
      <c r="D7" s="47"/>
      <c r="E7" s="47"/>
      <c r="F7" s="47"/>
      <c r="G7" s="47"/>
      <c r="H7" s="47"/>
      <c r="I7" s="47"/>
      <c r="J7" s="47"/>
      <c r="K7" s="47"/>
      <c r="L7" s="47"/>
    </row>
    <row r="8" spans="1:12" x14ac:dyDescent="0.2">
      <c r="A8" s="40" t="s">
        <v>144</v>
      </c>
      <c r="B8" s="47">
        <v>1988</v>
      </c>
      <c r="C8" s="47"/>
      <c r="D8" s="47"/>
      <c r="E8" s="47"/>
      <c r="F8" s="47"/>
      <c r="G8" s="47"/>
      <c r="H8" s="47"/>
      <c r="I8" s="47"/>
      <c r="J8" s="47"/>
      <c r="K8" s="47"/>
      <c r="L8" s="47"/>
    </row>
    <row r="9" spans="1:12" x14ac:dyDescent="0.2">
      <c r="A9" s="40" t="s">
        <v>145</v>
      </c>
      <c r="B9" s="47" t="s">
        <v>286</v>
      </c>
      <c r="C9" s="47"/>
      <c r="D9" s="47"/>
      <c r="E9" s="47"/>
      <c r="F9" s="47"/>
      <c r="G9" s="47"/>
      <c r="H9" s="47"/>
      <c r="I9" s="47"/>
      <c r="J9" s="47"/>
      <c r="K9" s="47"/>
      <c r="L9" s="47"/>
    </row>
    <row r="10" spans="1:12" x14ac:dyDescent="0.2">
      <c r="A10" s="40" t="s">
        <v>6</v>
      </c>
      <c r="B10" s="47" t="s">
        <v>294</v>
      </c>
      <c r="C10" s="47"/>
      <c r="D10" s="47"/>
      <c r="E10" s="47"/>
      <c r="F10" s="47"/>
      <c r="G10" s="47"/>
      <c r="H10" s="47"/>
      <c r="I10" s="47"/>
      <c r="J10" s="47"/>
      <c r="K10" s="47"/>
      <c r="L10" s="47"/>
    </row>
    <row r="11" spans="1:12" x14ac:dyDescent="0.2">
      <c r="A11" s="40" t="s">
        <v>146</v>
      </c>
      <c r="B11" s="47" t="s">
        <v>165</v>
      </c>
      <c r="C11" s="47"/>
      <c r="D11" s="47"/>
      <c r="E11" s="47"/>
      <c r="F11" s="47"/>
      <c r="G11" s="47"/>
      <c r="H11" s="47"/>
      <c r="I11" s="47"/>
      <c r="J11" s="47"/>
      <c r="K11" s="47"/>
      <c r="L11" s="47"/>
    </row>
    <row r="12" spans="1:12" x14ac:dyDescent="0.2">
      <c r="A12" s="40" t="s">
        <v>147</v>
      </c>
      <c r="B12" s="47" t="s">
        <v>295</v>
      </c>
      <c r="C12" s="47"/>
      <c r="D12" s="47"/>
      <c r="E12" s="47"/>
      <c r="F12" s="47"/>
      <c r="G12" s="47"/>
      <c r="H12" s="47"/>
      <c r="I12" s="47"/>
      <c r="J12" s="47"/>
      <c r="K12" s="47"/>
      <c r="L12" s="47"/>
    </row>
    <row r="13" spans="1:12" x14ac:dyDescent="0.2">
      <c r="A13" s="40" t="s">
        <v>473</v>
      </c>
      <c r="B13" s="47">
        <v>2</v>
      </c>
      <c r="C13" s="47"/>
      <c r="D13" s="47"/>
      <c r="E13" s="47"/>
      <c r="F13" s="47"/>
      <c r="G13" s="47"/>
      <c r="H13" s="47"/>
      <c r="I13" s="47"/>
      <c r="J13" s="47"/>
      <c r="K13" s="47"/>
      <c r="L13" s="47"/>
    </row>
    <row r="14" spans="1:12" x14ac:dyDescent="0.2">
      <c r="A14" s="40" t="s">
        <v>149</v>
      </c>
      <c r="B14" s="47">
        <v>329</v>
      </c>
      <c r="C14" s="47"/>
      <c r="D14" s="47"/>
      <c r="E14" s="47"/>
      <c r="F14" s="47"/>
      <c r="G14" s="47"/>
      <c r="H14" s="47"/>
      <c r="I14" s="47"/>
      <c r="J14" s="47"/>
      <c r="K14" s="47"/>
      <c r="L14" s="47"/>
    </row>
    <row r="15" spans="1:12" x14ac:dyDescent="0.2">
      <c r="A15" s="40" t="s">
        <v>474</v>
      </c>
      <c r="B15" s="47">
        <v>329</v>
      </c>
      <c r="C15" s="47"/>
      <c r="D15" s="47"/>
      <c r="E15" s="47"/>
      <c r="F15" s="47"/>
      <c r="G15" s="47"/>
      <c r="H15" s="47"/>
      <c r="I15" s="47"/>
      <c r="J15" s="47"/>
      <c r="K15" s="47"/>
      <c r="L15" s="47"/>
    </row>
    <row r="16" spans="1:12" x14ac:dyDescent="0.2">
      <c r="A16" s="40" t="s">
        <v>151</v>
      </c>
      <c r="B16" s="47" t="s">
        <v>314</v>
      </c>
      <c r="C16" s="47"/>
      <c r="D16" s="47"/>
      <c r="E16" s="47"/>
      <c r="F16" s="47"/>
      <c r="G16" s="47"/>
      <c r="H16" s="47"/>
      <c r="I16" s="47"/>
      <c r="J16" s="47"/>
      <c r="K16" s="47"/>
      <c r="L16" s="47"/>
    </row>
    <row r="17" spans="1:12" x14ac:dyDescent="0.2">
      <c r="A17" s="41" t="s">
        <v>475</v>
      </c>
      <c r="B17" s="47"/>
      <c r="C17" s="47"/>
      <c r="D17" s="47"/>
      <c r="E17" s="47"/>
      <c r="F17" s="47"/>
      <c r="G17" s="47"/>
      <c r="H17" s="47"/>
      <c r="I17" s="47"/>
      <c r="J17" s="47"/>
      <c r="K17" s="47"/>
      <c r="L17" s="47"/>
    </row>
    <row r="18" spans="1:12" x14ac:dyDescent="0.2">
      <c r="A18" s="40" t="s">
        <v>153</v>
      </c>
      <c r="B18" s="49">
        <v>46163</v>
      </c>
      <c r="C18" s="48"/>
      <c r="D18" s="48"/>
      <c r="E18" s="48"/>
      <c r="F18" s="48"/>
      <c r="G18" s="48"/>
      <c r="H18" s="48"/>
      <c r="I18" s="48"/>
      <c r="J18" s="48"/>
      <c r="K18" s="48"/>
      <c r="L18" s="48"/>
    </row>
    <row r="19" spans="1:12" x14ac:dyDescent="0.2">
      <c r="A19" s="40" t="s">
        <v>154</v>
      </c>
      <c r="B19" s="49">
        <v>46161</v>
      </c>
      <c r="C19" s="49"/>
      <c r="D19" s="49"/>
      <c r="E19" s="49"/>
      <c r="F19" s="49"/>
      <c r="G19" s="49"/>
      <c r="H19" s="49"/>
      <c r="I19" s="49"/>
      <c r="J19" s="49"/>
      <c r="K19" s="49"/>
      <c r="L19" s="49"/>
    </row>
    <row r="20" spans="1:12" x14ac:dyDescent="0.2">
      <c r="A20" s="40" t="s">
        <v>155</v>
      </c>
      <c r="B20" s="47" t="s">
        <v>163</v>
      </c>
      <c r="C20" s="47"/>
      <c r="D20" s="47"/>
      <c r="E20" s="47"/>
      <c r="F20" s="47"/>
      <c r="G20" s="47"/>
      <c r="H20" s="47"/>
      <c r="I20" s="47"/>
      <c r="J20" s="47"/>
      <c r="K20" s="47"/>
      <c r="L20" s="47"/>
    </row>
    <row r="21" spans="1:12" x14ac:dyDescent="0.2">
      <c r="A21" s="40" t="s">
        <v>476</v>
      </c>
      <c r="B21" s="47" t="s">
        <v>80</v>
      </c>
      <c r="C21" s="47"/>
      <c r="D21" s="47"/>
      <c r="E21" s="47"/>
      <c r="F21" s="47"/>
      <c r="G21" s="47"/>
      <c r="H21" s="47"/>
      <c r="I21" s="47"/>
      <c r="J21" s="47"/>
      <c r="K21" s="47"/>
      <c r="L21" s="47"/>
    </row>
    <row r="23" spans="1:12" x14ac:dyDescent="0.2">
      <c r="A23" s="23" t="str">
        <f>HYPERLINK("#'Factor List'!A1", "Back to Factor List")</f>
        <v>Back to Factor List</v>
      </c>
      <c r="B23" s="23" t="str">
        <f>HYPERLINK("#'Assumptions'!A1", "Assumptions")</f>
        <v>Assumptions</v>
      </c>
    </row>
    <row r="26" spans="1:12" s="63" customFormat="1" x14ac:dyDescent="0.2">
      <c r="A26" s="62" t="s">
        <v>502</v>
      </c>
      <c r="B26" s="62">
        <v>55</v>
      </c>
      <c r="C26" s="62">
        <v>56</v>
      </c>
      <c r="D26" s="62">
        <v>57</v>
      </c>
      <c r="E26" s="62">
        <v>58</v>
      </c>
      <c r="F26" s="62">
        <v>59</v>
      </c>
      <c r="G26" s="62">
        <v>60</v>
      </c>
      <c r="H26" s="62">
        <v>61</v>
      </c>
      <c r="I26" s="62">
        <v>62</v>
      </c>
      <c r="J26" s="62">
        <v>63</v>
      </c>
      <c r="K26" s="62">
        <v>64</v>
      </c>
      <c r="L26" s="62">
        <v>65</v>
      </c>
    </row>
    <row r="27" spans="1:12" x14ac:dyDescent="0.2">
      <c r="A27" s="42">
        <v>0</v>
      </c>
      <c r="B27" s="43">
        <v>23.38</v>
      </c>
      <c r="C27" s="43">
        <v>22.86</v>
      </c>
      <c r="D27" s="43">
        <v>22.33</v>
      </c>
      <c r="E27" s="43">
        <v>21.8</v>
      </c>
      <c r="F27" s="43">
        <v>21.25</v>
      </c>
      <c r="G27" s="43">
        <v>20.7</v>
      </c>
      <c r="H27" s="43">
        <v>20.14</v>
      </c>
      <c r="I27" s="43">
        <v>19.579999999999998</v>
      </c>
      <c r="J27" s="43">
        <v>19.010000000000002</v>
      </c>
      <c r="K27" s="43">
        <v>18.43</v>
      </c>
      <c r="L27" s="43">
        <v>17.850000000000001</v>
      </c>
    </row>
    <row r="28" spans="1:12" x14ac:dyDescent="0.2">
      <c r="A28" s="42">
        <v>1</v>
      </c>
      <c r="B28" s="43">
        <v>23.34</v>
      </c>
      <c r="C28" s="43">
        <v>22.82</v>
      </c>
      <c r="D28" s="43">
        <v>22.29</v>
      </c>
      <c r="E28" s="43">
        <v>21.75</v>
      </c>
      <c r="F28" s="43">
        <v>21.2</v>
      </c>
      <c r="G28" s="43">
        <v>20.65</v>
      </c>
      <c r="H28" s="43">
        <v>20.09</v>
      </c>
      <c r="I28" s="43">
        <v>19.53</v>
      </c>
      <c r="J28" s="43">
        <v>18.96</v>
      </c>
      <c r="K28" s="43">
        <v>18.38</v>
      </c>
      <c r="L28" s="43"/>
    </row>
    <row r="29" spans="1:12" x14ac:dyDescent="0.2">
      <c r="A29" s="42">
        <v>2</v>
      </c>
      <c r="B29" s="43">
        <v>23.3</v>
      </c>
      <c r="C29" s="43">
        <v>22.77</v>
      </c>
      <c r="D29" s="43">
        <v>22.24</v>
      </c>
      <c r="E29" s="43">
        <v>21.7</v>
      </c>
      <c r="F29" s="43">
        <v>21.16</v>
      </c>
      <c r="G29" s="43">
        <v>20.61</v>
      </c>
      <c r="H29" s="43">
        <v>20.05</v>
      </c>
      <c r="I29" s="43">
        <v>19.48</v>
      </c>
      <c r="J29" s="43">
        <v>18.91</v>
      </c>
      <c r="K29" s="43">
        <v>18.329999999999998</v>
      </c>
      <c r="L29" s="43"/>
    </row>
    <row r="30" spans="1:12" x14ac:dyDescent="0.2">
      <c r="A30" s="42">
        <v>3</v>
      </c>
      <c r="B30" s="43">
        <v>23.25</v>
      </c>
      <c r="C30" s="43">
        <v>22.73</v>
      </c>
      <c r="D30" s="43">
        <v>22.2</v>
      </c>
      <c r="E30" s="43">
        <v>21.66</v>
      </c>
      <c r="F30" s="43">
        <v>21.11</v>
      </c>
      <c r="G30" s="43">
        <v>20.56</v>
      </c>
      <c r="H30" s="43">
        <v>20</v>
      </c>
      <c r="I30" s="43">
        <v>19.43</v>
      </c>
      <c r="J30" s="43">
        <v>18.86</v>
      </c>
      <c r="K30" s="43">
        <v>18.28</v>
      </c>
      <c r="L30" s="43"/>
    </row>
    <row r="31" spans="1:12" x14ac:dyDescent="0.2">
      <c r="A31" s="42">
        <v>4</v>
      </c>
      <c r="B31" s="43">
        <v>23.21</v>
      </c>
      <c r="C31" s="43">
        <v>22.69</v>
      </c>
      <c r="D31" s="43">
        <v>22.15</v>
      </c>
      <c r="E31" s="43">
        <v>21.61</v>
      </c>
      <c r="F31" s="43">
        <v>21.07</v>
      </c>
      <c r="G31" s="43">
        <v>20.51</v>
      </c>
      <c r="H31" s="43">
        <v>19.95</v>
      </c>
      <c r="I31" s="43">
        <v>19.39</v>
      </c>
      <c r="J31" s="43">
        <v>18.809999999999999</v>
      </c>
      <c r="K31" s="43">
        <v>18.239999999999998</v>
      </c>
      <c r="L31" s="43"/>
    </row>
    <row r="32" spans="1:12" x14ac:dyDescent="0.2">
      <c r="A32" s="42">
        <v>5</v>
      </c>
      <c r="B32" s="43">
        <v>23.17</v>
      </c>
      <c r="C32" s="43">
        <v>22.64</v>
      </c>
      <c r="D32" s="43">
        <v>22.11</v>
      </c>
      <c r="E32" s="43">
        <v>21.57</v>
      </c>
      <c r="F32" s="43">
        <v>21.02</v>
      </c>
      <c r="G32" s="43">
        <v>20.47</v>
      </c>
      <c r="H32" s="43">
        <v>19.91</v>
      </c>
      <c r="I32" s="43">
        <v>19.34</v>
      </c>
      <c r="J32" s="43">
        <v>18.77</v>
      </c>
      <c r="K32" s="43">
        <v>18.190000000000001</v>
      </c>
      <c r="L32" s="43"/>
    </row>
    <row r="33" spans="1:12" x14ac:dyDescent="0.2">
      <c r="A33" s="42">
        <v>6</v>
      </c>
      <c r="B33" s="43">
        <v>23.12</v>
      </c>
      <c r="C33" s="43">
        <v>22.6</v>
      </c>
      <c r="D33" s="43">
        <v>22.06</v>
      </c>
      <c r="E33" s="43">
        <v>21.52</v>
      </c>
      <c r="F33" s="43">
        <v>20.97</v>
      </c>
      <c r="G33" s="43">
        <v>20.420000000000002</v>
      </c>
      <c r="H33" s="43">
        <v>19.86</v>
      </c>
      <c r="I33" s="43">
        <v>19.29</v>
      </c>
      <c r="J33" s="43">
        <v>18.72</v>
      </c>
      <c r="K33" s="43">
        <v>18.14</v>
      </c>
      <c r="L33" s="43"/>
    </row>
    <row r="34" spans="1:12" x14ac:dyDescent="0.2">
      <c r="A34" s="42">
        <v>7</v>
      </c>
      <c r="B34" s="43">
        <v>23.08</v>
      </c>
      <c r="C34" s="43">
        <v>22.55</v>
      </c>
      <c r="D34" s="43">
        <v>22.02</v>
      </c>
      <c r="E34" s="43">
        <v>21.48</v>
      </c>
      <c r="F34" s="43">
        <v>20.93</v>
      </c>
      <c r="G34" s="43">
        <v>20.37</v>
      </c>
      <c r="H34" s="43">
        <v>19.809999999999999</v>
      </c>
      <c r="I34" s="43">
        <v>19.239999999999998</v>
      </c>
      <c r="J34" s="43">
        <v>18.670000000000002</v>
      </c>
      <c r="K34" s="43">
        <v>18.09</v>
      </c>
      <c r="L34" s="43"/>
    </row>
    <row r="35" spans="1:12" x14ac:dyDescent="0.2">
      <c r="A35" s="42">
        <v>8</v>
      </c>
      <c r="B35" s="43">
        <v>23.04</v>
      </c>
      <c r="C35" s="43">
        <v>22.51</v>
      </c>
      <c r="D35" s="43">
        <v>21.97</v>
      </c>
      <c r="E35" s="43">
        <v>21.43</v>
      </c>
      <c r="F35" s="43">
        <v>20.88</v>
      </c>
      <c r="G35" s="43">
        <v>20.329999999999998</v>
      </c>
      <c r="H35" s="43">
        <v>19.760000000000002</v>
      </c>
      <c r="I35" s="43">
        <v>19.2</v>
      </c>
      <c r="J35" s="43">
        <v>18.62</v>
      </c>
      <c r="K35" s="43">
        <v>18.04</v>
      </c>
      <c r="L35" s="43"/>
    </row>
    <row r="36" spans="1:12" x14ac:dyDescent="0.2">
      <c r="A36" s="42">
        <v>9</v>
      </c>
      <c r="B36" s="43">
        <v>22.99</v>
      </c>
      <c r="C36" s="43">
        <v>22.46</v>
      </c>
      <c r="D36" s="43">
        <v>21.93</v>
      </c>
      <c r="E36" s="43">
        <v>21.39</v>
      </c>
      <c r="F36" s="43">
        <v>20.84</v>
      </c>
      <c r="G36" s="43">
        <v>20.28</v>
      </c>
      <c r="H36" s="43">
        <v>19.72</v>
      </c>
      <c r="I36" s="43">
        <v>19.149999999999999</v>
      </c>
      <c r="J36" s="43">
        <v>18.57</v>
      </c>
      <c r="K36" s="43">
        <v>17.989999999999998</v>
      </c>
      <c r="L36" s="43"/>
    </row>
    <row r="37" spans="1:12" x14ac:dyDescent="0.2">
      <c r="A37" s="42">
        <v>10</v>
      </c>
      <c r="B37" s="43">
        <v>22.95</v>
      </c>
      <c r="C37" s="43">
        <v>22.42</v>
      </c>
      <c r="D37" s="43">
        <v>21.89</v>
      </c>
      <c r="E37" s="43">
        <v>21.34</v>
      </c>
      <c r="F37" s="43">
        <v>20.79</v>
      </c>
      <c r="G37" s="43">
        <v>20.23</v>
      </c>
      <c r="H37" s="43">
        <v>19.670000000000002</v>
      </c>
      <c r="I37" s="43">
        <v>19.100000000000001</v>
      </c>
      <c r="J37" s="43">
        <v>18.53</v>
      </c>
      <c r="K37" s="43">
        <v>17.940000000000001</v>
      </c>
      <c r="L37" s="43"/>
    </row>
    <row r="38" spans="1:12" x14ac:dyDescent="0.2">
      <c r="A38" s="42">
        <v>11</v>
      </c>
      <c r="B38" s="43">
        <v>22.91</v>
      </c>
      <c r="C38" s="43">
        <v>22.38</v>
      </c>
      <c r="D38" s="43">
        <v>21.84</v>
      </c>
      <c r="E38" s="43">
        <v>21.3</v>
      </c>
      <c r="F38" s="43">
        <v>20.74</v>
      </c>
      <c r="G38" s="43">
        <v>20.190000000000001</v>
      </c>
      <c r="H38" s="43">
        <v>19.62</v>
      </c>
      <c r="I38" s="43">
        <v>19.05</v>
      </c>
      <c r="J38" s="43">
        <v>18.48</v>
      </c>
      <c r="K38" s="43">
        <v>17.899999999999999</v>
      </c>
      <c r="L38" s="43"/>
    </row>
  </sheetData>
  <sheetProtection algorithmName="SHA-512" hashValue="BbJOs5dZbNc3oc980aY4SirdhJUEY0kL5vWvEMqpZcC1uw26x60VrZrDiCwciEOV9v+OyZFJCRnHX+lTJ19Nww==" saltValue="At71zsLGR85utQQU4dD4ng==" spinCount="100000" sheet="1" objects="1" scenarios="1"/>
  <conditionalFormatting sqref="A6:A21">
    <cfRule type="expression" dxfId="537" priority="11" stopIfTrue="1">
      <formula>MOD(ROW(),2)=0</formula>
    </cfRule>
    <cfRule type="expression" dxfId="536" priority="12" stopIfTrue="1">
      <formula>MOD(ROW(),2)&lt;&gt;0</formula>
    </cfRule>
  </conditionalFormatting>
  <conditionalFormatting sqref="B6:L18 B20:L21 C19:L19">
    <cfRule type="expression" dxfId="535" priority="13" stopIfTrue="1">
      <formula>MOD(ROW(),2)=0</formula>
    </cfRule>
    <cfRule type="expression" dxfId="534" priority="14" stopIfTrue="1">
      <formula>MOD(ROW(),2)&lt;&gt;0</formula>
    </cfRule>
  </conditionalFormatting>
  <conditionalFormatting sqref="A26:A38">
    <cfRule type="expression" dxfId="533" priority="15" stopIfTrue="1">
      <formula>MOD(ROW(),2)=0</formula>
    </cfRule>
    <cfRule type="expression" dxfId="532" priority="16" stopIfTrue="1">
      <formula>MOD(ROW(),2)&lt;&gt;0</formula>
    </cfRule>
  </conditionalFormatting>
  <conditionalFormatting sqref="B26:L38">
    <cfRule type="expression" dxfId="531" priority="17" stopIfTrue="1">
      <formula>MOD(ROW(),2)=0</formula>
    </cfRule>
    <cfRule type="expression" dxfId="530" priority="18" stopIfTrue="1">
      <formula>MOD(ROW(),2)&lt;&gt;0</formula>
    </cfRule>
  </conditionalFormatting>
  <conditionalFormatting sqref="B19">
    <cfRule type="expression" dxfId="529" priority="1" stopIfTrue="1">
      <formula>MOD(ROW(),2)=0</formula>
    </cfRule>
    <cfRule type="expression" dxfId="528" priority="2" stopIfTrue="1">
      <formula>MOD(ROW(),2)&lt;&gt;0</formula>
    </cfRule>
  </conditionalFormatting>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688A6-729E-4F7C-9A22-FAF19BB751C6}">
  <sheetPr codeName="Sheet60"/>
  <dimension ref="A1:AF38"/>
  <sheetViews>
    <sheetView showGridLines="0" workbookViewId="0">
      <selection activeCell="A6" sqref="A6"/>
    </sheetView>
  </sheetViews>
  <sheetFormatPr defaultRowHeight="12.75" x14ac:dyDescent="0.2"/>
  <cols>
    <col min="1" max="1" width="31.85546875" customWidth="1"/>
    <col min="2" max="32" width="22.85546875" customWidth="1"/>
  </cols>
  <sheetData>
    <row r="1" spans="1:32" s="1" customFormat="1" ht="20.25" x14ac:dyDescent="0.3">
      <c r="A1" s="2" t="s">
        <v>0</v>
      </c>
    </row>
    <row r="2" spans="1:32" s="1" customFormat="1" ht="15.75" x14ac:dyDescent="0.25">
      <c r="A2" s="30" t="s">
        <v>1</v>
      </c>
      <c r="B2" s="3" t="str">
        <f>wb_title</f>
        <v>Police_NI - Consolidated Factor Spreadsheet</v>
      </c>
    </row>
    <row r="3" spans="1:32" s="1" customFormat="1" ht="15.75" x14ac:dyDescent="0.25">
      <c r="A3" s="30" t="s">
        <v>2</v>
      </c>
      <c r="B3" s="3" t="str">
        <f>TABLE_FACTOR_TYPE_1 &amp; " - x-" &amp; TABLE_SERIES_NUMBER_1</f>
        <v>Pension Debit - x-330</v>
      </c>
    </row>
    <row r="6" spans="1:32" x14ac:dyDescent="0.2">
      <c r="A6" s="40" t="s">
        <v>470</v>
      </c>
      <c r="B6" s="47" t="s">
        <v>471</v>
      </c>
      <c r="C6" s="47"/>
      <c r="D6" s="47"/>
      <c r="E6" s="47"/>
      <c r="F6" s="47"/>
      <c r="G6" s="47"/>
      <c r="H6" s="47"/>
      <c r="I6" s="47"/>
      <c r="J6" s="47"/>
      <c r="K6" s="47"/>
      <c r="L6" s="47"/>
      <c r="M6" s="47"/>
      <c r="N6" s="50"/>
      <c r="O6" s="50"/>
      <c r="P6" s="50"/>
      <c r="Q6" s="50"/>
      <c r="R6" s="50"/>
      <c r="S6" s="50"/>
      <c r="T6" s="50"/>
      <c r="U6" s="50"/>
      <c r="V6" s="50"/>
      <c r="W6" s="50"/>
      <c r="X6" s="50"/>
      <c r="Y6" s="50"/>
      <c r="Z6" s="50"/>
      <c r="AA6" s="50"/>
      <c r="AB6" s="50"/>
      <c r="AC6" s="50"/>
      <c r="AD6" s="50"/>
      <c r="AE6" s="50"/>
      <c r="AF6" s="50"/>
    </row>
    <row r="7" spans="1:32" x14ac:dyDescent="0.2">
      <c r="A7" s="40" t="s">
        <v>472</v>
      </c>
      <c r="B7" s="47" t="s">
        <v>31</v>
      </c>
      <c r="C7" s="47"/>
      <c r="D7" s="47"/>
      <c r="E7" s="47"/>
      <c r="F7" s="47"/>
      <c r="G7" s="47"/>
      <c r="H7" s="47"/>
      <c r="I7" s="47"/>
      <c r="J7" s="47"/>
      <c r="K7" s="47"/>
      <c r="L7" s="47"/>
      <c r="M7" s="47"/>
      <c r="N7" s="50"/>
      <c r="O7" s="50"/>
      <c r="P7" s="50"/>
      <c r="Q7" s="50"/>
      <c r="R7" s="50"/>
      <c r="S7" s="50"/>
      <c r="T7" s="50"/>
      <c r="U7" s="50"/>
      <c r="V7" s="50"/>
      <c r="W7" s="50"/>
      <c r="X7" s="50"/>
      <c r="Y7" s="50"/>
      <c r="Z7" s="50"/>
      <c r="AA7" s="50"/>
      <c r="AB7" s="50"/>
      <c r="AC7" s="50"/>
      <c r="AD7" s="50"/>
      <c r="AE7" s="50"/>
      <c r="AF7" s="50"/>
    </row>
    <row r="8" spans="1:32" x14ac:dyDescent="0.2">
      <c r="A8" s="40" t="s">
        <v>144</v>
      </c>
      <c r="B8" s="47">
        <v>1988</v>
      </c>
      <c r="C8" s="47"/>
      <c r="D8" s="47"/>
      <c r="E8" s="47"/>
      <c r="F8" s="47"/>
      <c r="G8" s="47"/>
      <c r="H8" s="47"/>
      <c r="I8" s="47"/>
      <c r="J8" s="47"/>
      <c r="K8" s="47"/>
      <c r="L8" s="47"/>
      <c r="M8" s="47"/>
      <c r="N8" s="50"/>
      <c r="O8" s="50"/>
      <c r="P8" s="50"/>
      <c r="Q8" s="50"/>
      <c r="R8" s="50"/>
      <c r="S8" s="50"/>
      <c r="T8" s="50"/>
      <c r="U8" s="50"/>
      <c r="V8" s="50"/>
      <c r="W8" s="50"/>
      <c r="X8" s="50"/>
      <c r="Y8" s="50"/>
      <c r="Z8" s="50"/>
      <c r="AA8" s="50"/>
      <c r="AB8" s="50"/>
      <c r="AC8" s="50"/>
      <c r="AD8" s="50"/>
      <c r="AE8" s="50"/>
      <c r="AF8" s="50"/>
    </row>
    <row r="9" spans="1:32" x14ac:dyDescent="0.2">
      <c r="A9" s="40" t="s">
        <v>145</v>
      </c>
      <c r="B9" s="47" t="s">
        <v>286</v>
      </c>
      <c r="C9" s="47"/>
      <c r="D9" s="47"/>
      <c r="E9" s="47"/>
      <c r="F9" s="47"/>
      <c r="G9" s="47"/>
      <c r="H9" s="47"/>
      <c r="I9" s="47"/>
      <c r="J9" s="47"/>
      <c r="K9" s="47"/>
      <c r="L9" s="47"/>
      <c r="M9" s="47"/>
      <c r="N9" s="50"/>
      <c r="O9" s="50"/>
      <c r="P9" s="50"/>
      <c r="Q9" s="50"/>
      <c r="R9" s="50"/>
      <c r="S9" s="50"/>
      <c r="T9" s="50"/>
      <c r="U9" s="50"/>
      <c r="V9" s="50"/>
      <c r="W9" s="50"/>
      <c r="X9" s="50"/>
      <c r="Y9" s="50"/>
      <c r="Z9" s="50"/>
      <c r="AA9" s="50"/>
      <c r="AB9" s="50"/>
      <c r="AC9" s="50"/>
      <c r="AD9" s="50"/>
      <c r="AE9" s="50"/>
      <c r="AF9" s="50"/>
    </row>
    <row r="10" spans="1:32" x14ac:dyDescent="0.2">
      <c r="A10" s="40" t="s">
        <v>6</v>
      </c>
      <c r="B10" s="47" t="s">
        <v>306</v>
      </c>
      <c r="C10" s="47"/>
      <c r="D10" s="47"/>
      <c r="E10" s="47"/>
      <c r="F10" s="47"/>
      <c r="G10" s="47"/>
      <c r="H10" s="47"/>
      <c r="I10" s="47"/>
      <c r="J10" s="47"/>
      <c r="K10" s="47"/>
      <c r="L10" s="47"/>
      <c r="M10" s="47"/>
      <c r="N10" s="50"/>
      <c r="O10" s="50"/>
      <c r="P10" s="50"/>
      <c r="Q10" s="50"/>
      <c r="R10" s="50"/>
      <c r="S10" s="50"/>
      <c r="T10" s="50"/>
      <c r="U10" s="50"/>
      <c r="V10" s="50"/>
      <c r="W10" s="50"/>
      <c r="X10" s="50"/>
      <c r="Y10" s="50"/>
      <c r="Z10" s="50"/>
      <c r="AA10" s="50"/>
      <c r="AB10" s="50"/>
      <c r="AC10" s="50"/>
      <c r="AD10" s="50"/>
      <c r="AE10" s="50"/>
      <c r="AF10" s="50"/>
    </row>
    <row r="11" spans="1:32" x14ac:dyDescent="0.2">
      <c r="A11" s="40" t="s">
        <v>146</v>
      </c>
      <c r="B11" s="47" t="s">
        <v>165</v>
      </c>
      <c r="C11" s="47"/>
      <c r="D11" s="47"/>
      <c r="E11" s="47"/>
      <c r="F11" s="47"/>
      <c r="G11" s="47"/>
      <c r="H11" s="47"/>
      <c r="I11" s="47"/>
      <c r="J11" s="47"/>
      <c r="K11" s="47"/>
      <c r="L11" s="47"/>
      <c r="M11" s="47"/>
      <c r="N11" s="50"/>
      <c r="O11" s="50"/>
      <c r="P11" s="50"/>
      <c r="Q11" s="50"/>
      <c r="R11" s="50"/>
      <c r="S11" s="50"/>
      <c r="T11" s="50"/>
      <c r="U11" s="50"/>
      <c r="V11" s="50"/>
      <c r="W11" s="50"/>
      <c r="X11" s="50"/>
      <c r="Y11" s="50"/>
      <c r="Z11" s="50"/>
      <c r="AA11" s="50"/>
      <c r="AB11" s="50"/>
      <c r="AC11" s="50"/>
      <c r="AD11" s="50"/>
      <c r="AE11" s="50"/>
      <c r="AF11" s="50"/>
    </row>
    <row r="12" spans="1:32" x14ac:dyDescent="0.2">
      <c r="A12" s="40" t="s">
        <v>147</v>
      </c>
      <c r="B12" s="47" t="s">
        <v>295</v>
      </c>
      <c r="C12" s="47"/>
      <c r="D12" s="47"/>
      <c r="E12" s="47"/>
      <c r="F12" s="47"/>
      <c r="G12" s="47"/>
      <c r="H12" s="47"/>
      <c r="I12" s="47"/>
      <c r="J12" s="47"/>
      <c r="K12" s="47"/>
      <c r="L12" s="47"/>
      <c r="M12" s="47"/>
      <c r="N12" s="50"/>
      <c r="O12" s="50"/>
      <c r="P12" s="50"/>
      <c r="Q12" s="50"/>
      <c r="R12" s="50"/>
      <c r="S12" s="50"/>
      <c r="T12" s="50"/>
      <c r="U12" s="50"/>
      <c r="V12" s="50"/>
      <c r="W12" s="50"/>
      <c r="X12" s="50"/>
      <c r="Y12" s="50"/>
      <c r="Z12" s="50"/>
      <c r="AA12" s="50"/>
      <c r="AB12" s="50"/>
      <c r="AC12" s="50"/>
      <c r="AD12" s="50"/>
      <c r="AE12" s="50"/>
      <c r="AF12" s="50"/>
    </row>
    <row r="13" spans="1:32" x14ac:dyDescent="0.2">
      <c r="A13" s="40" t="s">
        <v>473</v>
      </c>
      <c r="B13" s="47">
        <v>2</v>
      </c>
      <c r="C13" s="47"/>
      <c r="D13" s="47"/>
      <c r="E13" s="47"/>
      <c r="F13" s="47"/>
      <c r="G13" s="47"/>
      <c r="H13" s="47"/>
      <c r="I13" s="47"/>
      <c r="J13" s="47"/>
      <c r="K13" s="47"/>
      <c r="L13" s="47"/>
      <c r="M13" s="47"/>
      <c r="N13" s="50"/>
      <c r="O13" s="50"/>
      <c r="P13" s="50"/>
      <c r="Q13" s="50"/>
      <c r="R13" s="50"/>
      <c r="S13" s="50"/>
      <c r="T13" s="50"/>
      <c r="U13" s="50"/>
      <c r="V13" s="50"/>
      <c r="W13" s="50"/>
      <c r="X13" s="50"/>
      <c r="Y13" s="50"/>
      <c r="Z13" s="50"/>
      <c r="AA13" s="50"/>
      <c r="AB13" s="50"/>
      <c r="AC13" s="50"/>
      <c r="AD13" s="50"/>
      <c r="AE13" s="50"/>
      <c r="AF13" s="50"/>
    </row>
    <row r="14" spans="1:32" x14ac:dyDescent="0.2">
      <c r="A14" s="40" t="s">
        <v>149</v>
      </c>
      <c r="B14" s="47">
        <v>330</v>
      </c>
      <c r="C14" s="47"/>
      <c r="D14" s="47"/>
      <c r="E14" s="47"/>
      <c r="F14" s="47"/>
      <c r="G14" s="47"/>
      <c r="H14" s="47"/>
      <c r="I14" s="47"/>
      <c r="J14" s="47"/>
      <c r="K14" s="47"/>
      <c r="L14" s="47"/>
      <c r="M14" s="47"/>
      <c r="N14" s="50"/>
      <c r="O14" s="50"/>
      <c r="P14" s="50"/>
      <c r="Q14" s="50"/>
      <c r="R14" s="50"/>
      <c r="S14" s="50"/>
      <c r="T14" s="50"/>
      <c r="U14" s="50"/>
      <c r="V14" s="50"/>
      <c r="W14" s="50"/>
      <c r="X14" s="50"/>
      <c r="Y14" s="50"/>
      <c r="Z14" s="50"/>
      <c r="AA14" s="50"/>
      <c r="AB14" s="50"/>
      <c r="AC14" s="50"/>
      <c r="AD14" s="50"/>
      <c r="AE14" s="50"/>
      <c r="AF14" s="50"/>
    </row>
    <row r="15" spans="1:32" x14ac:dyDescent="0.2">
      <c r="A15" s="40" t="s">
        <v>474</v>
      </c>
      <c r="B15" s="47">
        <v>330</v>
      </c>
      <c r="C15" s="47"/>
      <c r="D15" s="47"/>
      <c r="E15" s="47"/>
      <c r="F15" s="47"/>
      <c r="G15" s="47"/>
      <c r="H15" s="47"/>
      <c r="I15" s="47"/>
      <c r="J15" s="47"/>
      <c r="K15" s="47"/>
      <c r="L15" s="47"/>
      <c r="M15" s="47"/>
      <c r="N15" s="50"/>
      <c r="O15" s="50"/>
      <c r="P15" s="50"/>
      <c r="Q15" s="50"/>
      <c r="R15" s="50"/>
      <c r="S15" s="50"/>
      <c r="T15" s="50"/>
      <c r="U15" s="50"/>
      <c r="V15" s="50"/>
      <c r="W15" s="50"/>
      <c r="X15" s="50"/>
      <c r="Y15" s="50"/>
      <c r="Z15" s="50"/>
      <c r="AA15" s="50"/>
      <c r="AB15" s="50"/>
      <c r="AC15" s="50"/>
      <c r="AD15" s="50"/>
      <c r="AE15" s="50"/>
      <c r="AF15" s="50"/>
    </row>
    <row r="16" spans="1:32" x14ac:dyDescent="0.2">
      <c r="A16" s="40" t="s">
        <v>151</v>
      </c>
      <c r="B16" s="47" t="s">
        <v>316</v>
      </c>
      <c r="C16" s="47"/>
      <c r="D16" s="47"/>
      <c r="E16" s="47"/>
      <c r="F16" s="47"/>
      <c r="G16" s="47"/>
      <c r="H16" s="47"/>
      <c r="I16" s="47"/>
      <c r="J16" s="47"/>
      <c r="K16" s="47"/>
      <c r="L16" s="47"/>
      <c r="M16" s="47"/>
      <c r="N16" s="50"/>
      <c r="O16" s="50"/>
      <c r="P16" s="50"/>
      <c r="Q16" s="50"/>
      <c r="R16" s="50"/>
      <c r="S16" s="50"/>
      <c r="T16" s="50"/>
      <c r="U16" s="50"/>
      <c r="V16" s="50"/>
      <c r="W16" s="50"/>
      <c r="X16" s="50"/>
      <c r="Y16" s="50"/>
      <c r="Z16" s="50"/>
      <c r="AA16" s="50"/>
      <c r="AB16" s="50"/>
      <c r="AC16" s="50"/>
      <c r="AD16" s="50"/>
      <c r="AE16" s="50"/>
      <c r="AF16" s="50"/>
    </row>
    <row r="17" spans="1:32" x14ac:dyDescent="0.2">
      <c r="A17" s="41" t="s">
        <v>475</v>
      </c>
      <c r="B17" s="47"/>
      <c r="C17" s="47"/>
      <c r="D17" s="47"/>
      <c r="E17" s="47"/>
      <c r="F17" s="47"/>
      <c r="G17" s="47"/>
      <c r="H17" s="47"/>
      <c r="I17" s="47"/>
      <c r="J17" s="47"/>
      <c r="K17" s="47"/>
      <c r="L17" s="47"/>
      <c r="M17" s="47"/>
      <c r="N17" s="50"/>
      <c r="O17" s="50"/>
      <c r="P17" s="50"/>
      <c r="Q17" s="50"/>
      <c r="R17" s="50"/>
      <c r="S17" s="50"/>
      <c r="T17" s="50"/>
      <c r="U17" s="50"/>
      <c r="V17" s="50"/>
      <c r="W17" s="50"/>
      <c r="X17" s="50"/>
      <c r="Y17" s="50"/>
      <c r="Z17" s="50"/>
      <c r="AA17" s="50"/>
      <c r="AB17" s="50"/>
      <c r="AC17" s="50"/>
      <c r="AD17" s="50"/>
      <c r="AE17" s="50"/>
      <c r="AF17" s="50"/>
    </row>
    <row r="18" spans="1:32" x14ac:dyDescent="0.2">
      <c r="A18" s="40" t="s">
        <v>153</v>
      </c>
      <c r="B18" s="49">
        <v>46163</v>
      </c>
      <c r="C18" s="48"/>
      <c r="D18" s="48"/>
      <c r="E18" s="48"/>
      <c r="F18" s="48"/>
      <c r="G18" s="48"/>
      <c r="H18" s="48"/>
      <c r="I18" s="48"/>
      <c r="J18" s="48"/>
      <c r="K18" s="48"/>
      <c r="L18" s="48"/>
      <c r="M18" s="48"/>
      <c r="N18" s="50"/>
      <c r="O18" s="50"/>
      <c r="P18" s="50"/>
      <c r="Q18" s="50"/>
      <c r="R18" s="50"/>
      <c r="S18" s="50"/>
      <c r="T18" s="50"/>
      <c r="U18" s="50"/>
      <c r="V18" s="50"/>
      <c r="W18" s="50"/>
      <c r="X18" s="50"/>
      <c r="Y18" s="50"/>
      <c r="Z18" s="50"/>
      <c r="AA18" s="50"/>
      <c r="AB18" s="50"/>
      <c r="AC18" s="50"/>
      <c r="AD18" s="50"/>
      <c r="AE18" s="50"/>
      <c r="AF18" s="50"/>
    </row>
    <row r="19" spans="1:32" x14ac:dyDescent="0.2">
      <c r="A19" s="40" t="s">
        <v>154</v>
      </c>
      <c r="B19" s="49">
        <v>46161</v>
      </c>
      <c r="C19" s="49"/>
      <c r="D19" s="49"/>
      <c r="E19" s="49"/>
      <c r="F19" s="49"/>
      <c r="G19" s="49"/>
      <c r="H19" s="49"/>
      <c r="I19" s="49"/>
      <c r="J19" s="49"/>
      <c r="K19" s="49"/>
      <c r="L19" s="49"/>
      <c r="M19" s="49"/>
      <c r="N19" s="50"/>
      <c r="O19" s="50"/>
      <c r="P19" s="50"/>
      <c r="Q19" s="50"/>
      <c r="R19" s="50"/>
      <c r="S19" s="50"/>
      <c r="T19" s="50"/>
      <c r="U19" s="50"/>
      <c r="V19" s="50"/>
      <c r="W19" s="50"/>
      <c r="X19" s="50"/>
      <c r="Y19" s="50"/>
      <c r="Z19" s="50"/>
      <c r="AA19" s="50"/>
      <c r="AB19" s="50"/>
      <c r="AC19" s="50"/>
      <c r="AD19" s="50"/>
      <c r="AE19" s="50"/>
      <c r="AF19" s="50"/>
    </row>
    <row r="20" spans="1:32" x14ac:dyDescent="0.2">
      <c r="A20" s="40" t="s">
        <v>155</v>
      </c>
      <c r="B20" s="47" t="s">
        <v>163</v>
      </c>
      <c r="C20" s="47"/>
      <c r="D20" s="47"/>
      <c r="E20" s="47"/>
      <c r="F20" s="47"/>
      <c r="G20" s="47"/>
      <c r="H20" s="47"/>
      <c r="I20" s="47"/>
      <c r="J20" s="47"/>
      <c r="K20" s="47"/>
      <c r="L20" s="47"/>
      <c r="M20" s="47"/>
      <c r="N20" s="50"/>
      <c r="O20" s="50"/>
      <c r="P20" s="50"/>
      <c r="Q20" s="50"/>
      <c r="R20" s="50"/>
      <c r="S20" s="50"/>
      <c r="T20" s="50"/>
      <c r="U20" s="50"/>
      <c r="V20" s="50"/>
      <c r="W20" s="50"/>
      <c r="X20" s="50"/>
      <c r="Y20" s="50"/>
      <c r="Z20" s="50"/>
      <c r="AA20" s="50"/>
      <c r="AB20" s="50"/>
      <c r="AC20" s="50"/>
      <c r="AD20" s="50"/>
      <c r="AE20" s="50"/>
      <c r="AF20" s="50"/>
    </row>
    <row r="21" spans="1:32" x14ac:dyDescent="0.2">
      <c r="A21" s="40" t="s">
        <v>476</v>
      </c>
      <c r="B21" s="47" t="s">
        <v>80</v>
      </c>
      <c r="C21" s="47"/>
      <c r="D21" s="47"/>
      <c r="E21" s="47"/>
      <c r="F21" s="47"/>
      <c r="G21" s="47"/>
      <c r="H21" s="47"/>
      <c r="I21" s="47"/>
      <c r="J21" s="47"/>
      <c r="K21" s="47"/>
      <c r="L21" s="47"/>
      <c r="M21" s="47"/>
      <c r="N21" s="50"/>
      <c r="O21" s="50"/>
      <c r="P21" s="50"/>
      <c r="Q21" s="50"/>
      <c r="R21" s="50"/>
      <c r="S21" s="50"/>
      <c r="T21" s="50"/>
      <c r="U21" s="50"/>
      <c r="V21" s="50"/>
      <c r="W21" s="50"/>
      <c r="X21" s="50"/>
      <c r="Y21" s="50"/>
      <c r="Z21" s="50"/>
      <c r="AA21" s="50"/>
      <c r="AB21" s="50"/>
      <c r="AC21" s="50"/>
      <c r="AD21" s="50"/>
      <c r="AE21" s="50"/>
      <c r="AF21" s="50"/>
    </row>
    <row r="23" spans="1:32" x14ac:dyDescent="0.2">
      <c r="A23" s="23" t="str">
        <f>HYPERLINK("#'Factor List'!A1", "Back to Factor List")</f>
        <v>Back to Factor List</v>
      </c>
      <c r="B23" s="23" t="str">
        <f>HYPERLINK("#'Assumptions'!A1", "Assumptions")</f>
        <v>Assumptions</v>
      </c>
    </row>
    <row r="26" spans="1:32" s="63" customFormat="1" x14ac:dyDescent="0.2">
      <c r="A26" s="62" t="s">
        <v>502</v>
      </c>
      <c r="B26" s="62">
        <v>25</v>
      </c>
      <c r="C26" s="62">
        <v>26</v>
      </c>
      <c r="D26" s="62">
        <v>27</v>
      </c>
      <c r="E26" s="62">
        <v>28</v>
      </c>
      <c r="F26" s="62">
        <v>29</v>
      </c>
      <c r="G26" s="62">
        <v>30</v>
      </c>
      <c r="H26" s="62">
        <v>31</v>
      </c>
      <c r="I26" s="62">
        <v>32</v>
      </c>
      <c r="J26" s="62">
        <v>33</v>
      </c>
      <c r="K26" s="62">
        <v>34</v>
      </c>
      <c r="L26" s="62">
        <v>35</v>
      </c>
      <c r="M26" s="62">
        <v>36</v>
      </c>
      <c r="N26" s="62">
        <v>37</v>
      </c>
      <c r="O26" s="62">
        <v>38</v>
      </c>
      <c r="P26" s="62">
        <v>39</v>
      </c>
      <c r="Q26" s="62">
        <v>40</v>
      </c>
      <c r="R26" s="62">
        <v>41</v>
      </c>
      <c r="S26" s="62">
        <v>42</v>
      </c>
      <c r="T26" s="62">
        <v>43</v>
      </c>
      <c r="U26" s="62">
        <v>44</v>
      </c>
      <c r="V26" s="62">
        <v>45</v>
      </c>
      <c r="W26" s="62">
        <v>46</v>
      </c>
      <c r="X26" s="62">
        <v>47</v>
      </c>
      <c r="Y26" s="62">
        <v>48</v>
      </c>
      <c r="Z26" s="62">
        <v>49</v>
      </c>
      <c r="AA26" s="62">
        <v>50</v>
      </c>
      <c r="AB26" s="62">
        <v>51</v>
      </c>
      <c r="AC26" s="62">
        <v>52</v>
      </c>
      <c r="AD26" s="62">
        <v>53</v>
      </c>
      <c r="AE26" s="62">
        <v>54</v>
      </c>
      <c r="AF26" s="62">
        <v>55</v>
      </c>
    </row>
    <row r="27" spans="1:32" x14ac:dyDescent="0.2">
      <c r="A27" s="42">
        <v>0</v>
      </c>
      <c r="B27" s="43">
        <v>34.909999999999997</v>
      </c>
      <c r="C27" s="43">
        <v>34.58</v>
      </c>
      <c r="D27" s="43">
        <v>34.25</v>
      </c>
      <c r="E27" s="43">
        <v>33.909999999999997</v>
      </c>
      <c r="F27" s="43">
        <v>33.56</v>
      </c>
      <c r="G27" s="43">
        <v>33.200000000000003</v>
      </c>
      <c r="H27" s="43">
        <v>32.840000000000003</v>
      </c>
      <c r="I27" s="43">
        <v>32.47</v>
      </c>
      <c r="J27" s="43">
        <v>32.1</v>
      </c>
      <c r="K27" s="43">
        <v>31.71</v>
      </c>
      <c r="L27" s="43">
        <v>31.32</v>
      </c>
      <c r="M27" s="43">
        <v>30.92</v>
      </c>
      <c r="N27" s="43">
        <v>30.51</v>
      </c>
      <c r="O27" s="43">
        <v>30.1</v>
      </c>
      <c r="P27" s="43">
        <v>29.67</v>
      </c>
      <c r="Q27" s="43">
        <v>29.24</v>
      </c>
      <c r="R27" s="43">
        <v>28.81</v>
      </c>
      <c r="S27" s="43">
        <v>28.36</v>
      </c>
      <c r="T27" s="43">
        <v>27.91</v>
      </c>
      <c r="U27" s="43">
        <v>27.44</v>
      </c>
      <c r="V27" s="43">
        <v>26.97</v>
      </c>
      <c r="W27" s="43">
        <v>26.5</v>
      </c>
      <c r="X27" s="43">
        <v>26.02</v>
      </c>
      <c r="Y27" s="43">
        <v>25.53</v>
      </c>
      <c r="Z27" s="43">
        <v>25.04</v>
      </c>
      <c r="AA27" s="43">
        <v>24.54</v>
      </c>
      <c r="AB27" s="43">
        <v>24.03</v>
      </c>
      <c r="AC27" s="43">
        <v>23.51</v>
      </c>
      <c r="AD27" s="43">
        <v>22.99</v>
      </c>
      <c r="AE27" s="43">
        <v>22.46</v>
      </c>
      <c r="AF27" s="43">
        <v>21.93</v>
      </c>
    </row>
    <row r="28" spans="1:32" x14ac:dyDescent="0.2">
      <c r="A28" s="42">
        <v>1</v>
      </c>
      <c r="B28" s="43">
        <v>34.880000000000003</v>
      </c>
      <c r="C28" s="43">
        <v>34.549999999999997</v>
      </c>
      <c r="D28" s="43">
        <v>34.22</v>
      </c>
      <c r="E28" s="43">
        <v>33.880000000000003</v>
      </c>
      <c r="F28" s="43">
        <v>33.53</v>
      </c>
      <c r="G28" s="43">
        <v>33.17</v>
      </c>
      <c r="H28" s="43">
        <v>32.81</v>
      </c>
      <c r="I28" s="43">
        <v>32.44</v>
      </c>
      <c r="J28" s="43">
        <v>32.06</v>
      </c>
      <c r="K28" s="43">
        <v>31.68</v>
      </c>
      <c r="L28" s="43">
        <v>31.29</v>
      </c>
      <c r="M28" s="43">
        <v>30.89</v>
      </c>
      <c r="N28" s="43">
        <v>30.48</v>
      </c>
      <c r="O28" s="43">
        <v>30.06</v>
      </c>
      <c r="P28" s="43">
        <v>29.64</v>
      </c>
      <c r="Q28" s="43">
        <v>29.21</v>
      </c>
      <c r="R28" s="43">
        <v>28.77</v>
      </c>
      <c r="S28" s="43">
        <v>28.32</v>
      </c>
      <c r="T28" s="43">
        <v>27.87</v>
      </c>
      <c r="U28" s="43">
        <v>27.4</v>
      </c>
      <c r="V28" s="43">
        <v>26.94</v>
      </c>
      <c r="W28" s="43">
        <v>26.46</v>
      </c>
      <c r="X28" s="43">
        <v>25.98</v>
      </c>
      <c r="Y28" s="43">
        <v>25.49</v>
      </c>
      <c r="Z28" s="43">
        <v>25</v>
      </c>
      <c r="AA28" s="43">
        <v>24.49</v>
      </c>
      <c r="AB28" s="43">
        <v>23.98</v>
      </c>
      <c r="AC28" s="43">
        <v>23.46</v>
      </c>
      <c r="AD28" s="43">
        <v>22.94</v>
      </c>
      <c r="AE28" s="43">
        <v>22.41</v>
      </c>
      <c r="AF28" s="43"/>
    </row>
    <row r="29" spans="1:32" x14ac:dyDescent="0.2">
      <c r="A29" s="42">
        <v>2</v>
      </c>
      <c r="B29" s="43">
        <v>34.85</v>
      </c>
      <c r="C29" s="43">
        <v>34.520000000000003</v>
      </c>
      <c r="D29" s="43">
        <v>34.19</v>
      </c>
      <c r="E29" s="43">
        <v>33.85</v>
      </c>
      <c r="F29" s="43">
        <v>33.5</v>
      </c>
      <c r="G29" s="43">
        <v>33.14</v>
      </c>
      <c r="H29" s="43">
        <v>32.78</v>
      </c>
      <c r="I29" s="43">
        <v>32.409999999999997</v>
      </c>
      <c r="J29" s="43">
        <v>32.03</v>
      </c>
      <c r="K29" s="43">
        <v>31.65</v>
      </c>
      <c r="L29" s="43">
        <v>31.25</v>
      </c>
      <c r="M29" s="43">
        <v>30.85</v>
      </c>
      <c r="N29" s="43">
        <v>30.44</v>
      </c>
      <c r="O29" s="43">
        <v>30.03</v>
      </c>
      <c r="P29" s="43">
        <v>29.6</v>
      </c>
      <c r="Q29" s="43">
        <v>29.17</v>
      </c>
      <c r="R29" s="43">
        <v>28.73</v>
      </c>
      <c r="S29" s="43">
        <v>28.28</v>
      </c>
      <c r="T29" s="43">
        <v>27.83</v>
      </c>
      <c r="U29" s="43">
        <v>27.37</v>
      </c>
      <c r="V29" s="43">
        <v>26.9</v>
      </c>
      <c r="W29" s="43">
        <v>26.42</v>
      </c>
      <c r="X29" s="43">
        <v>25.94</v>
      </c>
      <c r="Y29" s="43">
        <v>25.45</v>
      </c>
      <c r="Z29" s="43">
        <v>24.95</v>
      </c>
      <c r="AA29" s="43">
        <v>24.45</v>
      </c>
      <c r="AB29" s="43">
        <v>23.94</v>
      </c>
      <c r="AC29" s="43">
        <v>23.42</v>
      </c>
      <c r="AD29" s="43">
        <v>22.9</v>
      </c>
      <c r="AE29" s="43">
        <v>22.37</v>
      </c>
      <c r="AF29" s="43"/>
    </row>
    <row r="30" spans="1:32" x14ac:dyDescent="0.2">
      <c r="A30" s="42">
        <v>3</v>
      </c>
      <c r="B30" s="43">
        <v>34.82</v>
      </c>
      <c r="C30" s="43">
        <v>34.5</v>
      </c>
      <c r="D30" s="43">
        <v>34.159999999999997</v>
      </c>
      <c r="E30" s="43">
        <v>33.82</v>
      </c>
      <c r="F30" s="43">
        <v>33.47</v>
      </c>
      <c r="G30" s="43">
        <v>33.11</v>
      </c>
      <c r="H30" s="43">
        <v>32.75</v>
      </c>
      <c r="I30" s="43">
        <v>32.380000000000003</v>
      </c>
      <c r="J30" s="43">
        <v>32</v>
      </c>
      <c r="K30" s="43">
        <v>31.61</v>
      </c>
      <c r="L30" s="43">
        <v>31.22</v>
      </c>
      <c r="M30" s="43">
        <v>30.82</v>
      </c>
      <c r="N30" s="43">
        <v>30.41</v>
      </c>
      <c r="O30" s="43">
        <v>29.99</v>
      </c>
      <c r="P30" s="43">
        <v>29.57</v>
      </c>
      <c r="Q30" s="43">
        <v>29.13</v>
      </c>
      <c r="R30" s="43">
        <v>28.69</v>
      </c>
      <c r="S30" s="43">
        <v>28.25</v>
      </c>
      <c r="T30" s="43">
        <v>27.79</v>
      </c>
      <c r="U30" s="43">
        <v>27.33</v>
      </c>
      <c r="V30" s="43">
        <v>26.86</v>
      </c>
      <c r="W30" s="43">
        <v>26.38</v>
      </c>
      <c r="X30" s="43">
        <v>25.9</v>
      </c>
      <c r="Y30" s="43">
        <v>25.41</v>
      </c>
      <c r="Z30" s="43">
        <v>24.91</v>
      </c>
      <c r="AA30" s="43">
        <v>24.41</v>
      </c>
      <c r="AB30" s="43">
        <v>23.9</v>
      </c>
      <c r="AC30" s="43">
        <v>23.38</v>
      </c>
      <c r="AD30" s="43">
        <v>22.85</v>
      </c>
      <c r="AE30" s="43">
        <v>22.33</v>
      </c>
      <c r="AF30" s="43"/>
    </row>
    <row r="31" spans="1:32" x14ac:dyDescent="0.2">
      <c r="A31" s="42">
        <v>4</v>
      </c>
      <c r="B31" s="43">
        <v>34.799999999999997</v>
      </c>
      <c r="C31" s="43">
        <v>34.47</v>
      </c>
      <c r="D31" s="43">
        <v>34.130000000000003</v>
      </c>
      <c r="E31" s="43">
        <v>33.79</v>
      </c>
      <c r="F31" s="43">
        <v>33.44</v>
      </c>
      <c r="G31" s="43">
        <v>33.08</v>
      </c>
      <c r="H31" s="43">
        <v>32.72</v>
      </c>
      <c r="I31" s="43">
        <v>32.35</v>
      </c>
      <c r="J31" s="43">
        <v>31.97</v>
      </c>
      <c r="K31" s="43">
        <v>31.58</v>
      </c>
      <c r="L31" s="43">
        <v>31.19</v>
      </c>
      <c r="M31" s="43">
        <v>30.78</v>
      </c>
      <c r="N31" s="43">
        <v>30.37</v>
      </c>
      <c r="O31" s="43">
        <v>29.96</v>
      </c>
      <c r="P31" s="43">
        <v>29.53</v>
      </c>
      <c r="Q31" s="43">
        <v>29.1</v>
      </c>
      <c r="R31" s="43">
        <v>28.66</v>
      </c>
      <c r="S31" s="43">
        <v>28.21</v>
      </c>
      <c r="T31" s="43">
        <v>27.75</v>
      </c>
      <c r="U31" s="43">
        <v>27.29</v>
      </c>
      <c r="V31" s="43">
        <v>26.82</v>
      </c>
      <c r="W31" s="43">
        <v>26.34</v>
      </c>
      <c r="X31" s="43">
        <v>25.86</v>
      </c>
      <c r="Y31" s="43">
        <v>25.37</v>
      </c>
      <c r="Z31" s="43">
        <v>24.87</v>
      </c>
      <c r="AA31" s="43">
        <v>24.37</v>
      </c>
      <c r="AB31" s="43">
        <v>23.85</v>
      </c>
      <c r="AC31" s="43">
        <v>23.33</v>
      </c>
      <c r="AD31" s="43">
        <v>22.81</v>
      </c>
      <c r="AE31" s="43">
        <v>22.28</v>
      </c>
      <c r="AF31" s="43"/>
    </row>
    <row r="32" spans="1:32" x14ac:dyDescent="0.2">
      <c r="A32" s="42">
        <v>5</v>
      </c>
      <c r="B32" s="43">
        <v>34.770000000000003</v>
      </c>
      <c r="C32" s="43">
        <v>34.44</v>
      </c>
      <c r="D32" s="43">
        <v>34.1</v>
      </c>
      <c r="E32" s="43">
        <v>33.76</v>
      </c>
      <c r="F32" s="43">
        <v>33.409999999999997</v>
      </c>
      <c r="G32" s="43">
        <v>33.049999999999997</v>
      </c>
      <c r="H32" s="43">
        <v>32.69</v>
      </c>
      <c r="I32" s="43">
        <v>32.32</v>
      </c>
      <c r="J32" s="43">
        <v>31.94</v>
      </c>
      <c r="K32" s="43">
        <v>31.55</v>
      </c>
      <c r="L32" s="43">
        <v>31.15</v>
      </c>
      <c r="M32" s="43">
        <v>30.75</v>
      </c>
      <c r="N32" s="43">
        <v>30.34</v>
      </c>
      <c r="O32" s="43">
        <v>29.92</v>
      </c>
      <c r="P32" s="43">
        <v>29.49</v>
      </c>
      <c r="Q32" s="43">
        <v>29.06</v>
      </c>
      <c r="R32" s="43">
        <v>28.62</v>
      </c>
      <c r="S32" s="43">
        <v>28.17</v>
      </c>
      <c r="T32" s="43">
        <v>27.71</v>
      </c>
      <c r="U32" s="43">
        <v>27.25</v>
      </c>
      <c r="V32" s="43">
        <v>26.78</v>
      </c>
      <c r="W32" s="43">
        <v>26.3</v>
      </c>
      <c r="X32" s="43">
        <v>25.82</v>
      </c>
      <c r="Y32" s="43">
        <v>25.33</v>
      </c>
      <c r="Z32" s="43">
        <v>24.83</v>
      </c>
      <c r="AA32" s="43">
        <v>24.32</v>
      </c>
      <c r="AB32" s="43">
        <v>23.81</v>
      </c>
      <c r="AC32" s="43">
        <v>23.29</v>
      </c>
      <c r="AD32" s="43">
        <v>22.77</v>
      </c>
      <c r="AE32" s="43">
        <v>22.24</v>
      </c>
      <c r="AF32" s="43"/>
    </row>
    <row r="33" spans="1:32" x14ac:dyDescent="0.2">
      <c r="A33" s="42">
        <v>6</v>
      </c>
      <c r="B33" s="43">
        <v>34.74</v>
      </c>
      <c r="C33" s="43">
        <v>34.409999999999997</v>
      </c>
      <c r="D33" s="43">
        <v>34.08</v>
      </c>
      <c r="E33" s="43">
        <v>33.729999999999997</v>
      </c>
      <c r="F33" s="43">
        <v>33.380000000000003</v>
      </c>
      <c r="G33" s="43">
        <v>33.020000000000003</v>
      </c>
      <c r="H33" s="43">
        <v>32.659999999999997</v>
      </c>
      <c r="I33" s="43">
        <v>32.28</v>
      </c>
      <c r="J33" s="43">
        <v>31.9</v>
      </c>
      <c r="K33" s="43">
        <v>31.52</v>
      </c>
      <c r="L33" s="43">
        <v>31.12</v>
      </c>
      <c r="M33" s="43">
        <v>30.72</v>
      </c>
      <c r="N33" s="43">
        <v>30.3</v>
      </c>
      <c r="O33" s="43">
        <v>29.88</v>
      </c>
      <c r="P33" s="43">
        <v>29.46</v>
      </c>
      <c r="Q33" s="43">
        <v>29.02</v>
      </c>
      <c r="R33" s="43">
        <v>28.58</v>
      </c>
      <c r="S33" s="43">
        <v>28.13</v>
      </c>
      <c r="T33" s="43">
        <v>27.67</v>
      </c>
      <c r="U33" s="43">
        <v>27.21</v>
      </c>
      <c r="V33" s="43">
        <v>26.74</v>
      </c>
      <c r="W33" s="43">
        <v>26.26</v>
      </c>
      <c r="X33" s="43">
        <v>25.78</v>
      </c>
      <c r="Y33" s="43">
        <v>25.28</v>
      </c>
      <c r="Z33" s="43">
        <v>24.79</v>
      </c>
      <c r="AA33" s="43">
        <v>24.28</v>
      </c>
      <c r="AB33" s="43">
        <v>23.77</v>
      </c>
      <c r="AC33" s="43">
        <v>23.25</v>
      </c>
      <c r="AD33" s="43">
        <v>22.72</v>
      </c>
      <c r="AE33" s="43">
        <v>22.19</v>
      </c>
      <c r="AF33" s="43"/>
    </row>
    <row r="34" spans="1:32" x14ac:dyDescent="0.2">
      <c r="A34" s="42">
        <v>7</v>
      </c>
      <c r="B34" s="43">
        <v>34.71</v>
      </c>
      <c r="C34" s="43">
        <v>34.380000000000003</v>
      </c>
      <c r="D34" s="43">
        <v>34.049999999999997</v>
      </c>
      <c r="E34" s="43">
        <v>33.700000000000003</v>
      </c>
      <c r="F34" s="43">
        <v>33.35</v>
      </c>
      <c r="G34" s="43">
        <v>32.99</v>
      </c>
      <c r="H34" s="43">
        <v>32.630000000000003</v>
      </c>
      <c r="I34" s="43">
        <v>32.25</v>
      </c>
      <c r="J34" s="43">
        <v>31.87</v>
      </c>
      <c r="K34" s="43">
        <v>31.48</v>
      </c>
      <c r="L34" s="43">
        <v>31.09</v>
      </c>
      <c r="M34" s="43">
        <v>30.68</v>
      </c>
      <c r="N34" s="43">
        <v>30.27</v>
      </c>
      <c r="O34" s="43">
        <v>29.85</v>
      </c>
      <c r="P34" s="43">
        <v>29.42</v>
      </c>
      <c r="Q34" s="43">
        <v>28.99</v>
      </c>
      <c r="R34" s="43">
        <v>28.55</v>
      </c>
      <c r="S34" s="43">
        <v>28.09</v>
      </c>
      <c r="T34" s="43">
        <v>27.64</v>
      </c>
      <c r="U34" s="43">
        <v>27.17</v>
      </c>
      <c r="V34" s="43">
        <v>26.7</v>
      </c>
      <c r="W34" s="43">
        <v>26.22</v>
      </c>
      <c r="X34" s="43">
        <v>25.73</v>
      </c>
      <c r="Y34" s="43">
        <v>25.24</v>
      </c>
      <c r="Z34" s="43">
        <v>24.74</v>
      </c>
      <c r="AA34" s="43">
        <v>24.24</v>
      </c>
      <c r="AB34" s="43">
        <v>23.72</v>
      </c>
      <c r="AC34" s="43">
        <v>23.2</v>
      </c>
      <c r="AD34" s="43">
        <v>22.68</v>
      </c>
      <c r="AE34" s="43">
        <v>22.15</v>
      </c>
      <c r="AF34" s="43"/>
    </row>
    <row r="35" spans="1:32" x14ac:dyDescent="0.2">
      <c r="A35" s="42">
        <v>8</v>
      </c>
      <c r="B35" s="43">
        <v>34.69</v>
      </c>
      <c r="C35" s="43">
        <v>34.36</v>
      </c>
      <c r="D35" s="43">
        <v>34.020000000000003</v>
      </c>
      <c r="E35" s="43">
        <v>33.67</v>
      </c>
      <c r="F35" s="43">
        <v>33.32</v>
      </c>
      <c r="G35" s="43">
        <v>32.96</v>
      </c>
      <c r="H35" s="43">
        <v>32.6</v>
      </c>
      <c r="I35" s="43">
        <v>32.22</v>
      </c>
      <c r="J35" s="43">
        <v>31.84</v>
      </c>
      <c r="K35" s="43">
        <v>31.45</v>
      </c>
      <c r="L35" s="43">
        <v>31.05</v>
      </c>
      <c r="M35" s="43">
        <v>30.65</v>
      </c>
      <c r="N35" s="43">
        <v>30.23</v>
      </c>
      <c r="O35" s="43">
        <v>29.81</v>
      </c>
      <c r="P35" s="43">
        <v>29.39</v>
      </c>
      <c r="Q35" s="43">
        <v>28.95</v>
      </c>
      <c r="R35" s="43">
        <v>28.51</v>
      </c>
      <c r="S35" s="43">
        <v>28.06</v>
      </c>
      <c r="T35" s="43">
        <v>27.6</v>
      </c>
      <c r="U35" s="43">
        <v>27.13</v>
      </c>
      <c r="V35" s="43">
        <v>26.66</v>
      </c>
      <c r="W35" s="43">
        <v>26.18</v>
      </c>
      <c r="X35" s="43">
        <v>25.69</v>
      </c>
      <c r="Y35" s="43">
        <v>25.2</v>
      </c>
      <c r="Z35" s="43">
        <v>24.7</v>
      </c>
      <c r="AA35" s="43">
        <v>24.2</v>
      </c>
      <c r="AB35" s="43">
        <v>23.68</v>
      </c>
      <c r="AC35" s="43">
        <v>23.16</v>
      </c>
      <c r="AD35" s="43">
        <v>22.63</v>
      </c>
      <c r="AE35" s="43">
        <v>22.11</v>
      </c>
      <c r="AF35" s="43"/>
    </row>
    <row r="36" spans="1:32" x14ac:dyDescent="0.2">
      <c r="A36" s="42">
        <v>9</v>
      </c>
      <c r="B36" s="43">
        <v>34.659999999999997</v>
      </c>
      <c r="C36" s="43">
        <v>34.33</v>
      </c>
      <c r="D36" s="43">
        <v>33.99</v>
      </c>
      <c r="E36" s="43">
        <v>33.65</v>
      </c>
      <c r="F36" s="43">
        <v>33.29</v>
      </c>
      <c r="G36" s="43">
        <v>32.93</v>
      </c>
      <c r="H36" s="43">
        <v>32.57</v>
      </c>
      <c r="I36" s="43">
        <v>32.19</v>
      </c>
      <c r="J36" s="43">
        <v>31.81</v>
      </c>
      <c r="K36" s="43">
        <v>31.42</v>
      </c>
      <c r="L36" s="43">
        <v>31.02</v>
      </c>
      <c r="M36" s="43">
        <v>30.61</v>
      </c>
      <c r="N36" s="43">
        <v>30.2</v>
      </c>
      <c r="O36" s="43">
        <v>29.78</v>
      </c>
      <c r="P36" s="43">
        <v>29.35</v>
      </c>
      <c r="Q36" s="43">
        <v>28.91</v>
      </c>
      <c r="R36" s="43">
        <v>28.47</v>
      </c>
      <c r="S36" s="43">
        <v>28.02</v>
      </c>
      <c r="T36" s="43">
        <v>27.56</v>
      </c>
      <c r="U36" s="43">
        <v>27.09</v>
      </c>
      <c r="V36" s="43">
        <v>26.62</v>
      </c>
      <c r="W36" s="43">
        <v>26.14</v>
      </c>
      <c r="X36" s="43">
        <v>25.65</v>
      </c>
      <c r="Y36" s="43">
        <v>25.16</v>
      </c>
      <c r="Z36" s="43">
        <v>24.66</v>
      </c>
      <c r="AA36" s="43">
        <v>24.15</v>
      </c>
      <c r="AB36" s="43">
        <v>23.64</v>
      </c>
      <c r="AC36" s="43">
        <v>23.12</v>
      </c>
      <c r="AD36" s="43">
        <v>22.59</v>
      </c>
      <c r="AE36" s="43">
        <v>22.06</v>
      </c>
      <c r="AF36" s="43"/>
    </row>
    <row r="37" spans="1:32" x14ac:dyDescent="0.2">
      <c r="A37" s="42">
        <v>10</v>
      </c>
      <c r="B37" s="43">
        <v>34.630000000000003</v>
      </c>
      <c r="C37" s="43">
        <v>34.299999999999997</v>
      </c>
      <c r="D37" s="43">
        <v>33.96</v>
      </c>
      <c r="E37" s="43">
        <v>33.619999999999997</v>
      </c>
      <c r="F37" s="43">
        <v>33.26</v>
      </c>
      <c r="G37" s="43">
        <v>32.9</v>
      </c>
      <c r="H37" s="43">
        <v>32.54</v>
      </c>
      <c r="I37" s="43">
        <v>32.159999999999997</v>
      </c>
      <c r="J37" s="43">
        <v>31.78</v>
      </c>
      <c r="K37" s="43">
        <v>31.39</v>
      </c>
      <c r="L37" s="43">
        <v>30.99</v>
      </c>
      <c r="M37" s="43">
        <v>30.58</v>
      </c>
      <c r="N37" s="43">
        <v>30.17</v>
      </c>
      <c r="O37" s="43">
        <v>29.74</v>
      </c>
      <c r="P37" s="43">
        <v>29.31</v>
      </c>
      <c r="Q37" s="43">
        <v>28.88</v>
      </c>
      <c r="R37" s="43">
        <v>28.43</v>
      </c>
      <c r="S37" s="43">
        <v>27.98</v>
      </c>
      <c r="T37" s="43">
        <v>27.52</v>
      </c>
      <c r="U37" s="43">
        <v>27.05</v>
      </c>
      <c r="V37" s="43">
        <v>26.58</v>
      </c>
      <c r="W37" s="43">
        <v>26.1</v>
      </c>
      <c r="X37" s="43">
        <v>25.61</v>
      </c>
      <c r="Y37" s="43">
        <v>25.12</v>
      </c>
      <c r="Z37" s="43">
        <v>24.62</v>
      </c>
      <c r="AA37" s="43">
        <v>24.11</v>
      </c>
      <c r="AB37" s="43">
        <v>23.59</v>
      </c>
      <c r="AC37" s="43">
        <v>23.07</v>
      </c>
      <c r="AD37" s="43">
        <v>22.55</v>
      </c>
      <c r="AE37" s="43">
        <v>22.02</v>
      </c>
      <c r="AF37" s="43"/>
    </row>
    <row r="38" spans="1:32" x14ac:dyDescent="0.2">
      <c r="A38" s="42">
        <v>11</v>
      </c>
      <c r="B38" s="43">
        <v>34.61</v>
      </c>
      <c r="C38" s="43">
        <v>34.270000000000003</v>
      </c>
      <c r="D38" s="43">
        <v>33.93</v>
      </c>
      <c r="E38" s="43">
        <v>33.590000000000003</v>
      </c>
      <c r="F38" s="43">
        <v>33.229999999999997</v>
      </c>
      <c r="G38" s="43">
        <v>32.869999999999997</v>
      </c>
      <c r="H38" s="43">
        <v>32.5</v>
      </c>
      <c r="I38" s="43">
        <v>32.130000000000003</v>
      </c>
      <c r="J38" s="43">
        <v>31.74</v>
      </c>
      <c r="K38" s="43">
        <v>31.35</v>
      </c>
      <c r="L38" s="43">
        <v>30.95</v>
      </c>
      <c r="M38" s="43">
        <v>30.55</v>
      </c>
      <c r="N38" s="43">
        <v>30.13</v>
      </c>
      <c r="O38" s="43">
        <v>29.71</v>
      </c>
      <c r="P38" s="43">
        <v>29.28</v>
      </c>
      <c r="Q38" s="43">
        <v>28.84</v>
      </c>
      <c r="R38" s="43">
        <v>28.4</v>
      </c>
      <c r="S38" s="43">
        <v>27.94</v>
      </c>
      <c r="T38" s="43">
        <v>27.48</v>
      </c>
      <c r="U38" s="43">
        <v>27.01</v>
      </c>
      <c r="V38" s="43">
        <v>26.54</v>
      </c>
      <c r="W38" s="43">
        <v>26.06</v>
      </c>
      <c r="X38" s="43">
        <v>25.57</v>
      </c>
      <c r="Y38" s="43">
        <v>25.08</v>
      </c>
      <c r="Z38" s="43">
        <v>24.58</v>
      </c>
      <c r="AA38" s="43">
        <v>24.07</v>
      </c>
      <c r="AB38" s="43">
        <v>23.55</v>
      </c>
      <c r="AC38" s="43">
        <v>23.03</v>
      </c>
      <c r="AD38" s="43">
        <v>22.5</v>
      </c>
      <c r="AE38" s="43">
        <v>21.97</v>
      </c>
      <c r="AF38" s="43"/>
    </row>
  </sheetData>
  <sheetProtection algorithmName="SHA-512" hashValue="20o5Y615RSGeAMkc1e/TlcfXeFoVBhvmLXdPnCwx+HDZcsv/ci532k3hBBeZdVIQvX0+Kuzc5pHWedbETSyLkw==" saltValue="EWOK0OdGUhnh6OeV8GLdYw==" spinCount="100000" sheet="1" objects="1" scenarios="1"/>
  <conditionalFormatting sqref="A6:A21">
    <cfRule type="expression" dxfId="525" priority="11" stopIfTrue="1">
      <formula>MOD(ROW(),2)=0</formula>
    </cfRule>
    <cfRule type="expression" dxfId="524" priority="12" stopIfTrue="1">
      <formula>MOD(ROW(),2)&lt;&gt;0</formula>
    </cfRule>
  </conditionalFormatting>
  <conditionalFormatting sqref="B6:AF18 B20:AF21 C19:AF19">
    <cfRule type="expression" dxfId="523" priority="13" stopIfTrue="1">
      <formula>MOD(ROW(),2)=0</formula>
    </cfRule>
    <cfRule type="expression" dxfId="522" priority="14" stopIfTrue="1">
      <formula>MOD(ROW(),2)&lt;&gt;0</formula>
    </cfRule>
  </conditionalFormatting>
  <conditionalFormatting sqref="A26:A38">
    <cfRule type="expression" dxfId="521" priority="15" stopIfTrue="1">
      <formula>MOD(ROW(),2)=0</formula>
    </cfRule>
    <cfRule type="expression" dxfId="520" priority="16" stopIfTrue="1">
      <formula>MOD(ROW(),2)&lt;&gt;0</formula>
    </cfRule>
  </conditionalFormatting>
  <conditionalFormatting sqref="B26:AF38">
    <cfRule type="expression" dxfId="519" priority="17" stopIfTrue="1">
      <formula>MOD(ROW(),2)=0</formula>
    </cfRule>
    <cfRule type="expression" dxfId="518" priority="18" stopIfTrue="1">
      <formula>MOD(ROW(),2)&lt;&gt;0</formula>
    </cfRule>
  </conditionalFormatting>
  <conditionalFormatting sqref="B19">
    <cfRule type="expression" dxfId="517" priority="1" stopIfTrue="1">
      <formula>MOD(ROW(),2)=0</formula>
    </cfRule>
    <cfRule type="expression" dxfId="516" priority="2" stopIfTrue="1">
      <formula>MOD(ROW(),2)&lt;&gt;0</formula>
    </cfRule>
  </conditionalFormatting>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D40A7-5AF8-4018-89F9-83C472016E62}">
  <sheetPr codeName="Sheet61"/>
  <dimension ref="A1:L38"/>
  <sheetViews>
    <sheetView showGridLines="0" workbookViewId="0">
      <selection activeCell="A6" sqref="A6"/>
    </sheetView>
  </sheetViews>
  <sheetFormatPr defaultRowHeight="12.75" x14ac:dyDescent="0.2"/>
  <cols>
    <col min="1" max="1" width="31.85546875" customWidth="1"/>
    <col min="2" max="12" width="22.85546875" customWidth="1"/>
  </cols>
  <sheetData>
    <row r="1" spans="1:12" s="1" customFormat="1" ht="20.25" x14ac:dyDescent="0.3">
      <c r="A1" s="2" t="s">
        <v>0</v>
      </c>
    </row>
    <row r="2" spans="1:12" s="1" customFormat="1" ht="15.75" x14ac:dyDescent="0.25">
      <c r="A2" s="30" t="s">
        <v>1</v>
      </c>
      <c r="B2" s="3" t="str">
        <f>wb_title</f>
        <v>Police_NI - Consolidated Factor Spreadsheet</v>
      </c>
    </row>
    <row r="3" spans="1:12" s="1" customFormat="1" ht="15.75" x14ac:dyDescent="0.25">
      <c r="A3" s="30" t="s">
        <v>2</v>
      </c>
      <c r="B3" s="3" t="str">
        <f>TABLE_FACTOR_TYPE_1 &amp; " - x-" &amp; TABLE_SERIES_NUMBER_1</f>
        <v>Pension Debit - x-331</v>
      </c>
    </row>
    <row r="6" spans="1:12" x14ac:dyDescent="0.2">
      <c r="A6" s="40" t="s">
        <v>470</v>
      </c>
      <c r="B6" s="47" t="s">
        <v>471</v>
      </c>
      <c r="C6" s="47"/>
      <c r="D6" s="47"/>
      <c r="E6" s="47"/>
      <c r="F6" s="47"/>
      <c r="G6" s="47"/>
      <c r="H6" s="47"/>
      <c r="I6" s="47"/>
      <c r="J6" s="47"/>
      <c r="K6" s="47"/>
      <c r="L6" s="47"/>
    </row>
    <row r="7" spans="1:12" x14ac:dyDescent="0.2">
      <c r="A7" s="40" t="s">
        <v>472</v>
      </c>
      <c r="B7" s="47" t="s">
        <v>31</v>
      </c>
      <c r="C7" s="47"/>
      <c r="D7" s="47"/>
      <c r="E7" s="47"/>
      <c r="F7" s="47"/>
      <c r="G7" s="47"/>
      <c r="H7" s="47"/>
      <c r="I7" s="47"/>
      <c r="J7" s="47"/>
      <c r="K7" s="47"/>
      <c r="L7" s="47"/>
    </row>
    <row r="8" spans="1:12" x14ac:dyDescent="0.2">
      <c r="A8" s="40" t="s">
        <v>144</v>
      </c>
      <c r="B8" s="47">
        <v>2006</v>
      </c>
      <c r="C8" s="47"/>
      <c r="D8" s="47"/>
      <c r="E8" s="47"/>
      <c r="F8" s="47"/>
      <c r="G8" s="47"/>
      <c r="H8" s="47"/>
      <c r="I8" s="47"/>
      <c r="J8" s="47"/>
      <c r="K8" s="47"/>
      <c r="L8" s="47"/>
    </row>
    <row r="9" spans="1:12" x14ac:dyDescent="0.2">
      <c r="A9" s="40" t="s">
        <v>145</v>
      </c>
      <c r="B9" s="47" t="s">
        <v>286</v>
      </c>
      <c r="C9" s="47"/>
      <c r="D9" s="47"/>
      <c r="E9" s="47"/>
      <c r="F9" s="47"/>
      <c r="G9" s="47"/>
      <c r="H9" s="47"/>
      <c r="I9" s="47"/>
      <c r="J9" s="47"/>
      <c r="K9" s="47"/>
      <c r="L9" s="47"/>
    </row>
    <row r="10" spans="1:12" x14ac:dyDescent="0.2">
      <c r="A10" s="40" t="s">
        <v>6</v>
      </c>
      <c r="B10" s="47" t="s">
        <v>317</v>
      </c>
      <c r="C10" s="47"/>
      <c r="D10" s="47"/>
      <c r="E10" s="47"/>
      <c r="F10" s="47"/>
      <c r="G10" s="47"/>
      <c r="H10" s="47"/>
      <c r="I10" s="47"/>
      <c r="J10" s="47"/>
      <c r="K10" s="47"/>
      <c r="L10" s="47"/>
    </row>
    <row r="11" spans="1:12" x14ac:dyDescent="0.2">
      <c r="A11" s="40" t="s">
        <v>146</v>
      </c>
      <c r="B11" s="47" t="s">
        <v>165</v>
      </c>
      <c r="C11" s="47"/>
      <c r="D11" s="47"/>
      <c r="E11" s="47"/>
      <c r="F11" s="47"/>
      <c r="G11" s="47"/>
      <c r="H11" s="47"/>
      <c r="I11" s="47"/>
      <c r="J11" s="47"/>
      <c r="K11" s="47"/>
      <c r="L11" s="47"/>
    </row>
    <row r="12" spans="1:12" x14ac:dyDescent="0.2">
      <c r="A12" s="40" t="s">
        <v>147</v>
      </c>
      <c r="B12" s="47" t="s">
        <v>295</v>
      </c>
      <c r="C12" s="47"/>
      <c r="D12" s="47"/>
      <c r="E12" s="47"/>
      <c r="F12" s="47"/>
      <c r="G12" s="47"/>
      <c r="H12" s="47"/>
      <c r="I12" s="47"/>
      <c r="J12" s="47"/>
      <c r="K12" s="47"/>
      <c r="L12" s="47"/>
    </row>
    <row r="13" spans="1:12" x14ac:dyDescent="0.2">
      <c r="A13" s="40" t="s">
        <v>473</v>
      </c>
      <c r="B13" s="47">
        <v>1</v>
      </c>
      <c r="C13" s="47"/>
      <c r="D13" s="47"/>
      <c r="E13" s="47"/>
      <c r="F13" s="47"/>
      <c r="G13" s="47"/>
      <c r="H13" s="47"/>
      <c r="I13" s="47"/>
      <c r="J13" s="47"/>
      <c r="K13" s="47"/>
      <c r="L13" s="47"/>
    </row>
    <row r="14" spans="1:12" x14ac:dyDescent="0.2">
      <c r="A14" s="40" t="s">
        <v>149</v>
      </c>
      <c r="B14" s="47">
        <v>331</v>
      </c>
      <c r="C14" s="47"/>
      <c r="D14" s="47"/>
      <c r="E14" s="47"/>
      <c r="F14" s="47"/>
      <c r="G14" s="47"/>
      <c r="H14" s="47"/>
      <c r="I14" s="47"/>
      <c r="J14" s="47"/>
      <c r="K14" s="47"/>
      <c r="L14" s="47"/>
    </row>
    <row r="15" spans="1:12" x14ac:dyDescent="0.2">
      <c r="A15" s="40" t="s">
        <v>474</v>
      </c>
      <c r="B15" s="47">
        <v>331</v>
      </c>
      <c r="C15" s="47"/>
      <c r="D15" s="47"/>
      <c r="E15" s="47"/>
      <c r="F15" s="47"/>
      <c r="G15" s="47"/>
      <c r="H15" s="47"/>
      <c r="I15" s="47"/>
      <c r="J15" s="47"/>
      <c r="K15" s="47"/>
      <c r="L15" s="47"/>
    </row>
    <row r="16" spans="1:12" x14ac:dyDescent="0.2">
      <c r="A16" s="40" t="s">
        <v>151</v>
      </c>
      <c r="B16" s="47" t="s">
        <v>319</v>
      </c>
      <c r="C16" s="47"/>
      <c r="D16" s="47"/>
      <c r="E16" s="47"/>
      <c r="F16" s="47"/>
      <c r="G16" s="47"/>
      <c r="H16" s="47"/>
      <c r="I16" s="47"/>
      <c r="J16" s="47"/>
      <c r="K16" s="47"/>
      <c r="L16" s="47"/>
    </row>
    <row r="17" spans="1:12" x14ac:dyDescent="0.2">
      <c r="A17" s="41" t="s">
        <v>475</v>
      </c>
      <c r="B17" s="47"/>
      <c r="C17" s="47"/>
      <c r="D17" s="47"/>
      <c r="E17" s="47"/>
      <c r="F17" s="47"/>
      <c r="G17" s="47"/>
      <c r="H17" s="47"/>
      <c r="I17" s="47"/>
      <c r="J17" s="47"/>
      <c r="K17" s="47"/>
      <c r="L17" s="47"/>
    </row>
    <row r="18" spans="1:12" x14ac:dyDescent="0.2">
      <c r="A18" s="40" t="s">
        <v>153</v>
      </c>
      <c r="B18" s="49">
        <v>46163</v>
      </c>
      <c r="C18" s="48"/>
      <c r="D18" s="48"/>
      <c r="E18" s="48"/>
      <c r="F18" s="48"/>
      <c r="G18" s="48"/>
      <c r="H18" s="48"/>
      <c r="I18" s="48"/>
      <c r="J18" s="48"/>
      <c r="K18" s="48"/>
      <c r="L18" s="48"/>
    </row>
    <row r="19" spans="1:12" x14ac:dyDescent="0.2">
      <c r="A19" s="40" t="s">
        <v>154</v>
      </c>
      <c r="B19" s="49">
        <v>46161</v>
      </c>
      <c r="C19" s="49"/>
      <c r="D19" s="49"/>
      <c r="E19" s="49"/>
      <c r="F19" s="49"/>
      <c r="G19" s="49"/>
      <c r="H19" s="49"/>
      <c r="I19" s="49"/>
      <c r="J19" s="49"/>
      <c r="K19" s="49"/>
      <c r="L19" s="49"/>
    </row>
    <row r="20" spans="1:12" x14ac:dyDescent="0.2">
      <c r="A20" s="40" t="s">
        <v>155</v>
      </c>
      <c r="B20" s="47" t="s">
        <v>163</v>
      </c>
      <c r="C20" s="47"/>
      <c r="D20" s="47"/>
      <c r="E20" s="47"/>
      <c r="F20" s="47"/>
      <c r="G20" s="47"/>
      <c r="H20" s="47"/>
      <c r="I20" s="47"/>
      <c r="J20" s="47"/>
      <c r="K20" s="47"/>
      <c r="L20" s="47"/>
    </row>
    <row r="21" spans="1:12" x14ac:dyDescent="0.2">
      <c r="A21" s="40" t="s">
        <v>476</v>
      </c>
      <c r="B21" s="47" t="s">
        <v>80</v>
      </c>
      <c r="C21" s="47"/>
      <c r="D21" s="47"/>
      <c r="E21" s="47"/>
      <c r="F21" s="47"/>
      <c r="G21" s="47"/>
      <c r="H21" s="47"/>
      <c r="I21" s="47"/>
      <c r="J21" s="47"/>
      <c r="K21" s="47"/>
      <c r="L21" s="47"/>
    </row>
    <row r="23" spans="1:12" x14ac:dyDescent="0.2">
      <c r="A23" s="23" t="str">
        <f>HYPERLINK("#'Factor List'!A1", "Back to Factor List")</f>
        <v>Back to Factor List</v>
      </c>
      <c r="B23" s="23" t="str">
        <f>HYPERLINK("#'Assumptions'!A1", "Assumptions")</f>
        <v>Assumptions</v>
      </c>
    </row>
    <row r="26" spans="1:12" s="63" customFormat="1" x14ac:dyDescent="0.2">
      <c r="A26" s="62" t="s">
        <v>502</v>
      </c>
      <c r="B26" s="62">
        <v>55</v>
      </c>
      <c r="C26" s="62">
        <v>56</v>
      </c>
      <c r="D26" s="62">
        <v>57</v>
      </c>
      <c r="E26" s="62">
        <v>58</v>
      </c>
      <c r="F26" s="62">
        <v>59</v>
      </c>
      <c r="G26" s="62">
        <v>60</v>
      </c>
      <c r="H26" s="62">
        <v>61</v>
      </c>
      <c r="I26" s="62">
        <v>62</v>
      </c>
      <c r="J26" s="62">
        <v>63</v>
      </c>
      <c r="K26" s="62">
        <v>64</v>
      </c>
      <c r="L26" s="62">
        <v>65</v>
      </c>
    </row>
    <row r="27" spans="1:12" x14ac:dyDescent="0.2">
      <c r="A27" s="42">
        <v>0</v>
      </c>
      <c r="B27" s="45">
        <v>0.61799999999999999</v>
      </c>
      <c r="C27" s="45">
        <v>0.64500000000000002</v>
      </c>
      <c r="D27" s="45">
        <v>0.67300000000000004</v>
      </c>
      <c r="E27" s="45">
        <v>0.70399999999999996</v>
      </c>
      <c r="F27" s="45">
        <v>0.73699999999999999</v>
      </c>
      <c r="G27" s="45">
        <v>0.77200000000000002</v>
      </c>
      <c r="H27" s="45">
        <v>0.81100000000000005</v>
      </c>
      <c r="I27" s="45">
        <v>0.85199999999999998</v>
      </c>
      <c r="J27" s="45">
        <v>0.89700000000000002</v>
      </c>
      <c r="K27" s="45">
        <v>0.94599999999999995</v>
      </c>
      <c r="L27" s="45">
        <v>1</v>
      </c>
    </row>
    <row r="28" spans="1:12" x14ac:dyDescent="0.2">
      <c r="A28" s="42">
        <v>1</v>
      </c>
      <c r="B28" s="45">
        <v>0.62</v>
      </c>
      <c r="C28" s="45">
        <v>0.64700000000000002</v>
      </c>
      <c r="D28" s="45">
        <v>0.67600000000000005</v>
      </c>
      <c r="E28" s="45">
        <v>0.70699999999999996</v>
      </c>
      <c r="F28" s="45">
        <v>0.74</v>
      </c>
      <c r="G28" s="45">
        <v>0.77600000000000002</v>
      </c>
      <c r="H28" s="45">
        <v>0.81399999999999995</v>
      </c>
      <c r="I28" s="45">
        <v>0.85599999999999998</v>
      </c>
      <c r="J28" s="45">
        <v>0.90100000000000002</v>
      </c>
      <c r="K28" s="45">
        <v>0.95099999999999996</v>
      </c>
      <c r="L28" s="45"/>
    </row>
    <row r="29" spans="1:12" x14ac:dyDescent="0.2">
      <c r="A29" s="42">
        <v>2</v>
      </c>
      <c r="B29" s="45">
        <v>0.623</v>
      </c>
      <c r="C29" s="45">
        <v>0.65</v>
      </c>
      <c r="D29" s="45">
        <v>0.67800000000000005</v>
      </c>
      <c r="E29" s="45">
        <v>0.70899999999999996</v>
      </c>
      <c r="F29" s="45">
        <v>0.74299999999999999</v>
      </c>
      <c r="G29" s="45">
        <v>0.77900000000000003</v>
      </c>
      <c r="H29" s="45">
        <v>0.81799999999999995</v>
      </c>
      <c r="I29" s="45">
        <v>0.86</v>
      </c>
      <c r="J29" s="45">
        <v>0.90600000000000003</v>
      </c>
      <c r="K29" s="45">
        <v>0.95499999999999996</v>
      </c>
      <c r="L29" s="45"/>
    </row>
    <row r="30" spans="1:12" x14ac:dyDescent="0.2">
      <c r="A30" s="42">
        <v>3</v>
      </c>
      <c r="B30" s="45">
        <v>0.625</v>
      </c>
      <c r="C30" s="45">
        <v>0.65200000000000002</v>
      </c>
      <c r="D30" s="45">
        <v>0.68100000000000005</v>
      </c>
      <c r="E30" s="45">
        <v>0.71199999999999997</v>
      </c>
      <c r="F30" s="45">
        <v>0.746</v>
      </c>
      <c r="G30" s="45">
        <v>0.78200000000000003</v>
      </c>
      <c r="H30" s="45">
        <v>0.82099999999999995</v>
      </c>
      <c r="I30" s="45">
        <v>0.86399999999999999</v>
      </c>
      <c r="J30" s="45">
        <v>0.91</v>
      </c>
      <c r="K30" s="45">
        <v>0.96</v>
      </c>
      <c r="L30" s="45"/>
    </row>
    <row r="31" spans="1:12" x14ac:dyDescent="0.2">
      <c r="A31" s="42">
        <v>4</v>
      </c>
      <c r="B31" s="45">
        <v>0.627</v>
      </c>
      <c r="C31" s="45">
        <v>0.65400000000000003</v>
      </c>
      <c r="D31" s="45">
        <v>0.68400000000000005</v>
      </c>
      <c r="E31" s="45">
        <v>0.71499999999999997</v>
      </c>
      <c r="F31" s="45">
        <v>0.749</v>
      </c>
      <c r="G31" s="45">
        <v>0.78500000000000003</v>
      </c>
      <c r="H31" s="45">
        <v>0.82499999999999996</v>
      </c>
      <c r="I31" s="45">
        <v>0.86699999999999999</v>
      </c>
      <c r="J31" s="45">
        <v>0.91400000000000003</v>
      </c>
      <c r="K31" s="45">
        <v>0.96399999999999997</v>
      </c>
      <c r="L31" s="45"/>
    </row>
    <row r="32" spans="1:12" x14ac:dyDescent="0.2">
      <c r="A32" s="42">
        <v>5</v>
      </c>
      <c r="B32" s="45">
        <v>0.629</v>
      </c>
      <c r="C32" s="45">
        <v>0.65700000000000003</v>
      </c>
      <c r="D32" s="45">
        <v>0.68600000000000005</v>
      </c>
      <c r="E32" s="45">
        <v>0.71799999999999997</v>
      </c>
      <c r="F32" s="45">
        <v>0.752</v>
      </c>
      <c r="G32" s="45">
        <v>0.78800000000000003</v>
      </c>
      <c r="H32" s="45">
        <v>0.82799999999999996</v>
      </c>
      <c r="I32" s="45">
        <v>0.871</v>
      </c>
      <c r="J32" s="45">
        <v>0.91800000000000004</v>
      </c>
      <c r="K32" s="45">
        <v>0.96899999999999997</v>
      </c>
      <c r="L32" s="45"/>
    </row>
    <row r="33" spans="1:12" x14ac:dyDescent="0.2">
      <c r="A33" s="42">
        <v>6</v>
      </c>
      <c r="B33" s="45">
        <v>0.63100000000000001</v>
      </c>
      <c r="C33" s="45">
        <v>0.65900000000000003</v>
      </c>
      <c r="D33" s="45">
        <v>0.68899999999999995</v>
      </c>
      <c r="E33" s="45">
        <v>0.72</v>
      </c>
      <c r="F33" s="45">
        <v>0.755</v>
      </c>
      <c r="G33" s="45">
        <v>0.79200000000000004</v>
      </c>
      <c r="H33" s="45">
        <v>0.83199999999999996</v>
      </c>
      <c r="I33" s="45">
        <v>0.875</v>
      </c>
      <c r="J33" s="45">
        <v>0.92200000000000004</v>
      </c>
      <c r="K33" s="45">
        <v>0.97299999999999998</v>
      </c>
      <c r="L33" s="45"/>
    </row>
    <row r="34" spans="1:12" x14ac:dyDescent="0.2">
      <c r="A34" s="42">
        <v>7</v>
      </c>
      <c r="B34" s="45">
        <v>0.63400000000000001</v>
      </c>
      <c r="C34" s="45">
        <v>0.66100000000000003</v>
      </c>
      <c r="D34" s="45">
        <v>0.69099999999999995</v>
      </c>
      <c r="E34" s="45">
        <v>0.72299999999999998</v>
      </c>
      <c r="F34" s="45">
        <v>0.75800000000000001</v>
      </c>
      <c r="G34" s="45">
        <v>0.79500000000000004</v>
      </c>
      <c r="H34" s="45">
        <v>0.83499999999999996</v>
      </c>
      <c r="I34" s="45">
        <v>0.879</v>
      </c>
      <c r="J34" s="45">
        <v>0.92600000000000005</v>
      </c>
      <c r="K34" s="45">
        <v>0.97799999999999998</v>
      </c>
      <c r="L34" s="45"/>
    </row>
    <row r="35" spans="1:12" x14ac:dyDescent="0.2">
      <c r="A35" s="42">
        <v>8</v>
      </c>
      <c r="B35" s="45">
        <v>0.63600000000000001</v>
      </c>
      <c r="C35" s="45">
        <v>0.66400000000000003</v>
      </c>
      <c r="D35" s="45">
        <v>0.69399999999999995</v>
      </c>
      <c r="E35" s="45">
        <v>0.72599999999999998</v>
      </c>
      <c r="F35" s="45">
        <v>0.76100000000000001</v>
      </c>
      <c r="G35" s="45">
        <v>0.79800000000000004</v>
      </c>
      <c r="H35" s="45">
        <v>0.83799999999999997</v>
      </c>
      <c r="I35" s="45">
        <v>0.88200000000000001</v>
      </c>
      <c r="J35" s="45">
        <v>0.93</v>
      </c>
      <c r="K35" s="45">
        <v>0.98199999999999998</v>
      </c>
      <c r="L35" s="45"/>
    </row>
    <row r="36" spans="1:12" x14ac:dyDescent="0.2">
      <c r="A36" s="42">
        <v>9</v>
      </c>
      <c r="B36" s="45">
        <v>0.63800000000000001</v>
      </c>
      <c r="C36" s="45">
        <v>0.66600000000000004</v>
      </c>
      <c r="D36" s="45">
        <v>0.69599999999999995</v>
      </c>
      <c r="E36" s="45">
        <v>0.72899999999999998</v>
      </c>
      <c r="F36" s="45">
        <v>0.76400000000000001</v>
      </c>
      <c r="G36" s="45">
        <v>0.80100000000000005</v>
      </c>
      <c r="H36" s="45">
        <v>0.84199999999999997</v>
      </c>
      <c r="I36" s="45">
        <v>0.88600000000000001</v>
      </c>
      <c r="J36" s="45">
        <v>0.93400000000000005</v>
      </c>
      <c r="K36" s="45">
        <v>0.98699999999999999</v>
      </c>
      <c r="L36" s="45"/>
    </row>
    <row r="37" spans="1:12" x14ac:dyDescent="0.2">
      <c r="A37" s="42">
        <v>10</v>
      </c>
      <c r="B37" s="45">
        <v>0.64</v>
      </c>
      <c r="C37" s="45">
        <v>0.66900000000000004</v>
      </c>
      <c r="D37" s="45">
        <v>0.69899999999999995</v>
      </c>
      <c r="E37" s="45">
        <v>0.73099999999999998</v>
      </c>
      <c r="F37" s="45">
        <v>0.76600000000000001</v>
      </c>
      <c r="G37" s="45">
        <v>0.80400000000000005</v>
      </c>
      <c r="H37" s="45">
        <v>0.84499999999999997</v>
      </c>
      <c r="I37" s="45">
        <v>0.89</v>
      </c>
      <c r="J37" s="45">
        <v>0.93799999999999994</v>
      </c>
      <c r="K37" s="45">
        <v>0.99099999999999999</v>
      </c>
      <c r="L37" s="45"/>
    </row>
    <row r="38" spans="1:12" x14ac:dyDescent="0.2">
      <c r="A38" s="42">
        <v>11</v>
      </c>
      <c r="B38" s="45">
        <v>0.64300000000000002</v>
      </c>
      <c r="C38" s="45">
        <v>0.67100000000000004</v>
      </c>
      <c r="D38" s="45">
        <v>0.70099999999999996</v>
      </c>
      <c r="E38" s="45">
        <v>0.73399999999999999</v>
      </c>
      <c r="F38" s="45">
        <v>0.76900000000000002</v>
      </c>
      <c r="G38" s="45">
        <v>0.80800000000000005</v>
      </c>
      <c r="H38" s="45">
        <v>0.84899999999999998</v>
      </c>
      <c r="I38" s="45">
        <v>0.89400000000000002</v>
      </c>
      <c r="J38" s="45">
        <v>0.94199999999999995</v>
      </c>
      <c r="K38" s="45">
        <v>0.996</v>
      </c>
      <c r="L38" s="45"/>
    </row>
  </sheetData>
  <sheetProtection algorithmName="SHA-512" hashValue="pEwJKtBhvt6e9ra+1vwRYkrvpzaAcNmhNvXZMXuscb9dLUkki5RdCKimhViYaMhiQ4Vr18AlEAZvIcvVwNl4Zw==" saltValue="lVKJwi87ol2yqTmN+m0iaw==" spinCount="100000" sheet="1" objects="1" scenarios="1"/>
  <conditionalFormatting sqref="A6:A21">
    <cfRule type="expression" dxfId="513" priority="11" stopIfTrue="1">
      <formula>MOD(ROW(),2)=0</formula>
    </cfRule>
    <cfRule type="expression" dxfId="512" priority="12" stopIfTrue="1">
      <formula>MOD(ROW(),2)&lt;&gt;0</formula>
    </cfRule>
  </conditionalFormatting>
  <conditionalFormatting sqref="B6:L18 B20:L21 C19:L19">
    <cfRule type="expression" dxfId="511" priority="13" stopIfTrue="1">
      <formula>MOD(ROW(),2)=0</formula>
    </cfRule>
    <cfRule type="expression" dxfId="510" priority="14" stopIfTrue="1">
      <formula>MOD(ROW(),2)&lt;&gt;0</formula>
    </cfRule>
  </conditionalFormatting>
  <conditionalFormatting sqref="A26:A38">
    <cfRule type="expression" dxfId="509" priority="15" stopIfTrue="1">
      <formula>MOD(ROW(),2)=0</formula>
    </cfRule>
    <cfRule type="expression" dxfId="508" priority="16" stopIfTrue="1">
      <formula>MOD(ROW(),2)&lt;&gt;0</formula>
    </cfRule>
  </conditionalFormatting>
  <conditionalFormatting sqref="B26:L38">
    <cfRule type="expression" dxfId="507" priority="17" stopIfTrue="1">
      <formula>MOD(ROW(),2)=0</formula>
    </cfRule>
    <cfRule type="expression" dxfId="506" priority="18" stopIfTrue="1">
      <formula>MOD(ROW(),2)&lt;&gt;0</formula>
    </cfRule>
  </conditionalFormatting>
  <conditionalFormatting sqref="B19">
    <cfRule type="expression" dxfId="505" priority="1" stopIfTrue="1">
      <formula>MOD(ROW(),2)=0</formula>
    </cfRule>
    <cfRule type="expression" dxfId="504" priority="2" stopIfTrue="1">
      <formula>MOD(ROW(),2)&lt;&gt;0</formula>
    </cfRule>
  </conditionalFormatting>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04E3A-EDCC-41D5-905F-7FA291E7EE24}">
  <sheetPr codeName="Sheet62"/>
  <dimension ref="A1:L38"/>
  <sheetViews>
    <sheetView showGridLines="0" workbookViewId="0">
      <selection activeCell="A6" sqref="A6"/>
    </sheetView>
  </sheetViews>
  <sheetFormatPr defaultRowHeight="12.75" x14ac:dyDescent="0.2"/>
  <cols>
    <col min="1" max="1" width="31.85546875" customWidth="1"/>
    <col min="2" max="12" width="22.85546875" customWidth="1"/>
  </cols>
  <sheetData>
    <row r="1" spans="1:12" s="1" customFormat="1" ht="20.25" x14ac:dyDescent="0.3">
      <c r="A1" s="2" t="s">
        <v>0</v>
      </c>
    </row>
    <row r="2" spans="1:12" s="1" customFormat="1" ht="15.75" x14ac:dyDescent="0.25">
      <c r="A2" s="30" t="s">
        <v>1</v>
      </c>
      <c r="B2" s="3" t="str">
        <f>wb_title</f>
        <v>Police_NI - Consolidated Factor Spreadsheet</v>
      </c>
    </row>
    <row r="3" spans="1:12" s="1" customFormat="1" ht="15.75" x14ac:dyDescent="0.25">
      <c r="A3" s="30" t="s">
        <v>2</v>
      </c>
      <c r="B3" s="3" t="str">
        <f>TABLE_FACTOR_TYPE_1 &amp; " - x-" &amp; TABLE_SERIES_NUMBER_1</f>
        <v>Pension Debit - x-332</v>
      </c>
    </row>
    <row r="6" spans="1:12" x14ac:dyDescent="0.2">
      <c r="A6" s="40" t="s">
        <v>470</v>
      </c>
      <c r="B6" s="47" t="s">
        <v>471</v>
      </c>
      <c r="C6" s="47"/>
      <c r="D6" s="47"/>
      <c r="E6" s="47"/>
      <c r="F6" s="47"/>
      <c r="G6" s="47"/>
      <c r="H6" s="47"/>
      <c r="I6" s="47"/>
      <c r="J6" s="47"/>
      <c r="K6" s="47"/>
      <c r="L6" s="47"/>
    </row>
    <row r="7" spans="1:12" x14ac:dyDescent="0.2">
      <c r="A7" s="40" t="s">
        <v>472</v>
      </c>
      <c r="B7" s="47" t="s">
        <v>31</v>
      </c>
      <c r="C7" s="47"/>
      <c r="D7" s="47"/>
      <c r="E7" s="47"/>
      <c r="F7" s="47"/>
      <c r="G7" s="47"/>
      <c r="H7" s="47"/>
      <c r="I7" s="47"/>
      <c r="J7" s="47"/>
      <c r="K7" s="47"/>
      <c r="L7" s="47"/>
    </row>
    <row r="8" spans="1:12" x14ac:dyDescent="0.2">
      <c r="A8" s="40" t="s">
        <v>144</v>
      </c>
      <c r="B8" s="47">
        <v>2006</v>
      </c>
      <c r="C8" s="47"/>
      <c r="D8" s="47"/>
      <c r="E8" s="47"/>
      <c r="F8" s="47"/>
      <c r="G8" s="47"/>
      <c r="H8" s="47"/>
      <c r="I8" s="47"/>
      <c r="J8" s="47"/>
      <c r="K8" s="47"/>
      <c r="L8" s="47"/>
    </row>
    <row r="9" spans="1:12" x14ac:dyDescent="0.2">
      <c r="A9" s="40" t="s">
        <v>145</v>
      </c>
      <c r="B9" s="47" t="s">
        <v>286</v>
      </c>
      <c r="C9" s="47"/>
      <c r="D9" s="47"/>
      <c r="E9" s="47"/>
      <c r="F9" s="47"/>
      <c r="G9" s="47"/>
      <c r="H9" s="47"/>
      <c r="I9" s="47"/>
      <c r="J9" s="47"/>
      <c r="K9" s="47"/>
      <c r="L9" s="47"/>
    </row>
    <row r="10" spans="1:12" x14ac:dyDescent="0.2">
      <c r="A10" s="40" t="s">
        <v>6</v>
      </c>
      <c r="B10" s="47" t="s">
        <v>320</v>
      </c>
      <c r="C10" s="47"/>
      <c r="D10" s="47"/>
      <c r="E10" s="47"/>
      <c r="F10" s="47"/>
      <c r="G10" s="47"/>
      <c r="H10" s="47"/>
      <c r="I10" s="47"/>
      <c r="J10" s="47"/>
      <c r="K10" s="47"/>
      <c r="L10" s="47"/>
    </row>
    <row r="11" spans="1:12" x14ac:dyDescent="0.2">
      <c r="A11" s="40" t="s">
        <v>146</v>
      </c>
      <c r="B11" s="47" t="s">
        <v>165</v>
      </c>
      <c r="C11" s="47"/>
      <c r="D11" s="47"/>
      <c r="E11" s="47"/>
      <c r="F11" s="47"/>
      <c r="G11" s="47"/>
      <c r="H11" s="47"/>
      <c r="I11" s="47"/>
      <c r="J11" s="47"/>
      <c r="K11" s="47"/>
      <c r="L11" s="47"/>
    </row>
    <row r="12" spans="1:12" x14ac:dyDescent="0.2">
      <c r="A12" s="40" t="s">
        <v>147</v>
      </c>
      <c r="B12" s="47" t="s">
        <v>295</v>
      </c>
      <c r="C12" s="47"/>
      <c r="D12" s="47"/>
      <c r="E12" s="47"/>
      <c r="F12" s="47"/>
      <c r="G12" s="47"/>
      <c r="H12" s="47"/>
      <c r="I12" s="47"/>
      <c r="J12" s="47"/>
      <c r="K12" s="47"/>
      <c r="L12" s="47"/>
    </row>
    <row r="13" spans="1:12" x14ac:dyDescent="0.2">
      <c r="A13" s="40" t="s">
        <v>473</v>
      </c>
      <c r="B13" s="47">
        <v>1</v>
      </c>
      <c r="C13" s="47"/>
      <c r="D13" s="47"/>
      <c r="E13" s="47"/>
      <c r="F13" s="47"/>
      <c r="G13" s="47"/>
      <c r="H13" s="47"/>
      <c r="I13" s="47"/>
      <c r="J13" s="47"/>
      <c r="K13" s="47"/>
      <c r="L13" s="47"/>
    </row>
    <row r="14" spans="1:12" x14ac:dyDescent="0.2">
      <c r="A14" s="40" t="s">
        <v>149</v>
      </c>
      <c r="B14" s="47">
        <v>332</v>
      </c>
      <c r="C14" s="47"/>
      <c r="D14" s="47"/>
      <c r="E14" s="47"/>
      <c r="F14" s="47"/>
      <c r="G14" s="47"/>
      <c r="H14" s="47"/>
      <c r="I14" s="47"/>
      <c r="J14" s="47"/>
      <c r="K14" s="47"/>
      <c r="L14" s="47"/>
    </row>
    <row r="15" spans="1:12" x14ac:dyDescent="0.2">
      <c r="A15" s="40" t="s">
        <v>474</v>
      </c>
      <c r="B15" s="47">
        <v>332</v>
      </c>
      <c r="C15" s="47"/>
      <c r="D15" s="47"/>
      <c r="E15" s="47"/>
      <c r="F15" s="47"/>
      <c r="G15" s="47"/>
      <c r="H15" s="47"/>
      <c r="I15" s="47"/>
      <c r="J15" s="47"/>
      <c r="K15" s="47"/>
      <c r="L15" s="47"/>
    </row>
    <row r="16" spans="1:12" x14ac:dyDescent="0.2">
      <c r="A16" s="40" t="s">
        <v>151</v>
      </c>
      <c r="B16" s="47" t="s">
        <v>322</v>
      </c>
      <c r="C16" s="47"/>
      <c r="D16" s="47"/>
      <c r="E16" s="47"/>
      <c r="F16" s="47"/>
      <c r="G16" s="47"/>
      <c r="H16" s="47"/>
      <c r="I16" s="47"/>
      <c r="J16" s="47"/>
      <c r="K16" s="47"/>
      <c r="L16" s="47"/>
    </row>
    <row r="17" spans="1:12" x14ac:dyDescent="0.2">
      <c r="A17" s="41" t="s">
        <v>475</v>
      </c>
      <c r="B17" s="47"/>
      <c r="C17" s="47"/>
      <c r="D17" s="47"/>
      <c r="E17" s="47"/>
      <c r="F17" s="47"/>
      <c r="G17" s="47"/>
      <c r="H17" s="47"/>
      <c r="I17" s="47"/>
      <c r="J17" s="47"/>
      <c r="K17" s="47"/>
      <c r="L17" s="47"/>
    </row>
    <row r="18" spans="1:12" x14ac:dyDescent="0.2">
      <c r="A18" s="40" t="s">
        <v>153</v>
      </c>
      <c r="B18" s="49">
        <v>46163</v>
      </c>
      <c r="C18" s="48"/>
      <c r="D18" s="48"/>
      <c r="E18" s="48"/>
      <c r="F18" s="48"/>
      <c r="G18" s="48"/>
      <c r="H18" s="48"/>
      <c r="I18" s="48"/>
      <c r="J18" s="48"/>
      <c r="K18" s="48"/>
      <c r="L18" s="48"/>
    </row>
    <row r="19" spans="1:12" x14ac:dyDescent="0.2">
      <c r="A19" s="40" t="s">
        <v>154</v>
      </c>
      <c r="B19" s="49">
        <v>46161</v>
      </c>
      <c r="C19" s="49"/>
      <c r="D19" s="49"/>
      <c r="E19" s="49"/>
      <c r="F19" s="49"/>
      <c r="G19" s="49"/>
      <c r="H19" s="49"/>
      <c r="I19" s="49"/>
      <c r="J19" s="49"/>
      <c r="K19" s="49"/>
      <c r="L19" s="49"/>
    </row>
    <row r="20" spans="1:12" x14ac:dyDescent="0.2">
      <c r="A20" s="40" t="s">
        <v>155</v>
      </c>
      <c r="B20" s="47" t="s">
        <v>163</v>
      </c>
      <c r="C20" s="47"/>
      <c r="D20" s="47"/>
      <c r="E20" s="47"/>
      <c r="F20" s="47"/>
      <c r="G20" s="47"/>
      <c r="H20" s="47"/>
      <c r="I20" s="47"/>
      <c r="J20" s="47"/>
      <c r="K20" s="47"/>
      <c r="L20" s="47"/>
    </row>
    <row r="21" spans="1:12" x14ac:dyDescent="0.2">
      <c r="A21" s="40" t="s">
        <v>476</v>
      </c>
      <c r="B21" s="47" t="s">
        <v>80</v>
      </c>
      <c r="C21" s="47"/>
      <c r="D21" s="47"/>
      <c r="E21" s="47"/>
      <c r="F21" s="47"/>
      <c r="G21" s="47"/>
      <c r="H21" s="47"/>
      <c r="I21" s="47"/>
      <c r="J21" s="47"/>
      <c r="K21" s="47"/>
      <c r="L21" s="47"/>
    </row>
    <row r="23" spans="1:12" x14ac:dyDescent="0.2">
      <c r="A23" s="23" t="str">
        <f>HYPERLINK("#'Factor List'!A1", "Back to Factor List")</f>
        <v>Back to Factor List</v>
      </c>
      <c r="B23" s="23" t="str">
        <f>HYPERLINK("#'Assumptions'!A1", "Assumptions")</f>
        <v>Assumptions</v>
      </c>
    </row>
    <row r="26" spans="1:12" s="63" customFormat="1" x14ac:dyDescent="0.2">
      <c r="A26" s="62" t="s">
        <v>502</v>
      </c>
      <c r="B26" s="62">
        <v>55</v>
      </c>
      <c r="C26" s="62">
        <v>56</v>
      </c>
      <c r="D26" s="62">
        <v>57</v>
      </c>
      <c r="E26" s="62">
        <v>58</v>
      </c>
      <c r="F26" s="62">
        <v>59</v>
      </c>
      <c r="G26" s="62">
        <v>60</v>
      </c>
      <c r="H26" s="62">
        <v>61</v>
      </c>
      <c r="I26" s="62">
        <v>62</v>
      </c>
      <c r="J26" s="62">
        <v>63</v>
      </c>
      <c r="K26" s="62">
        <v>64</v>
      </c>
      <c r="L26" s="62">
        <v>65</v>
      </c>
    </row>
    <row r="27" spans="1:12" x14ac:dyDescent="0.2">
      <c r="A27" s="42">
        <v>0</v>
      </c>
      <c r="B27" s="45">
        <v>0.82</v>
      </c>
      <c r="C27" s="45">
        <v>0.83699999999999997</v>
      </c>
      <c r="D27" s="45">
        <v>0.85299999999999998</v>
      </c>
      <c r="E27" s="45">
        <v>0.871</v>
      </c>
      <c r="F27" s="45">
        <v>0.88800000000000001</v>
      </c>
      <c r="G27" s="45">
        <v>0.90600000000000003</v>
      </c>
      <c r="H27" s="45">
        <v>0.92400000000000004</v>
      </c>
      <c r="I27" s="45">
        <v>0.94199999999999995</v>
      </c>
      <c r="J27" s="45">
        <v>0.96099999999999997</v>
      </c>
      <c r="K27" s="45">
        <v>0.98</v>
      </c>
      <c r="L27" s="45">
        <v>1</v>
      </c>
    </row>
    <row r="28" spans="1:12" x14ac:dyDescent="0.2">
      <c r="A28" s="42">
        <v>1</v>
      </c>
      <c r="B28" s="45">
        <v>0.82199999999999995</v>
      </c>
      <c r="C28" s="45">
        <v>0.83799999999999997</v>
      </c>
      <c r="D28" s="45">
        <v>0.85499999999999998</v>
      </c>
      <c r="E28" s="45">
        <v>0.872</v>
      </c>
      <c r="F28" s="45">
        <v>0.88900000000000001</v>
      </c>
      <c r="G28" s="45">
        <v>0.90700000000000003</v>
      </c>
      <c r="H28" s="45">
        <v>0.92500000000000004</v>
      </c>
      <c r="I28" s="45">
        <v>0.94399999999999995</v>
      </c>
      <c r="J28" s="45">
        <v>0.96299999999999997</v>
      </c>
      <c r="K28" s="45">
        <v>0.98199999999999998</v>
      </c>
      <c r="L28" s="45"/>
    </row>
    <row r="29" spans="1:12" x14ac:dyDescent="0.2">
      <c r="A29" s="42">
        <v>2</v>
      </c>
      <c r="B29" s="45">
        <v>0.82299999999999995</v>
      </c>
      <c r="C29" s="45">
        <v>0.84</v>
      </c>
      <c r="D29" s="45">
        <v>0.85599999999999998</v>
      </c>
      <c r="E29" s="45">
        <v>0.873</v>
      </c>
      <c r="F29" s="45">
        <v>0.89100000000000001</v>
      </c>
      <c r="G29" s="45">
        <v>0.90900000000000003</v>
      </c>
      <c r="H29" s="45">
        <v>0.92700000000000005</v>
      </c>
      <c r="I29" s="45">
        <v>0.94499999999999995</v>
      </c>
      <c r="J29" s="45">
        <v>0.96399999999999997</v>
      </c>
      <c r="K29" s="45">
        <v>0.98399999999999999</v>
      </c>
      <c r="L29" s="45"/>
    </row>
    <row r="30" spans="1:12" x14ac:dyDescent="0.2">
      <c r="A30" s="42">
        <v>3</v>
      </c>
      <c r="B30" s="45">
        <v>0.82399999999999995</v>
      </c>
      <c r="C30" s="45">
        <v>0.84099999999999997</v>
      </c>
      <c r="D30" s="45">
        <v>0.85799999999999998</v>
      </c>
      <c r="E30" s="45">
        <v>0.875</v>
      </c>
      <c r="F30" s="45">
        <v>0.89200000000000002</v>
      </c>
      <c r="G30" s="45">
        <v>0.91</v>
      </c>
      <c r="H30" s="45">
        <v>0.92800000000000005</v>
      </c>
      <c r="I30" s="45">
        <v>0.94699999999999995</v>
      </c>
      <c r="J30" s="45">
        <v>0.96599999999999997</v>
      </c>
      <c r="K30" s="45">
        <v>0.98499999999999999</v>
      </c>
      <c r="L30" s="45"/>
    </row>
    <row r="31" spans="1:12" x14ac:dyDescent="0.2">
      <c r="A31" s="42">
        <v>4</v>
      </c>
      <c r="B31" s="45">
        <v>0.82599999999999996</v>
      </c>
      <c r="C31" s="45">
        <v>0.84199999999999997</v>
      </c>
      <c r="D31" s="45">
        <v>0.85899999999999999</v>
      </c>
      <c r="E31" s="45">
        <v>0.876</v>
      </c>
      <c r="F31" s="45">
        <v>0.89400000000000002</v>
      </c>
      <c r="G31" s="45">
        <v>0.91200000000000003</v>
      </c>
      <c r="H31" s="45">
        <v>0.93</v>
      </c>
      <c r="I31" s="45">
        <v>0.94899999999999995</v>
      </c>
      <c r="J31" s="45">
        <v>0.96799999999999997</v>
      </c>
      <c r="K31" s="45">
        <v>0.98699999999999999</v>
      </c>
      <c r="L31" s="45"/>
    </row>
    <row r="32" spans="1:12" x14ac:dyDescent="0.2">
      <c r="A32" s="42">
        <v>5</v>
      </c>
      <c r="B32" s="45">
        <v>0.82699999999999996</v>
      </c>
      <c r="C32" s="45">
        <v>0.84399999999999997</v>
      </c>
      <c r="D32" s="45">
        <v>0.86099999999999999</v>
      </c>
      <c r="E32" s="45">
        <v>0.878</v>
      </c>
      <c r="F32" s="45">
        <v>0.89500000000000002</v>
      </c>
      <c r="G32" s="45">
        <v>0.91300000000000003</v>
      </c>
      <c r="H32" s="45">
        <v>0.93200000000000005</v>
      </c>
      <c r="I32" s="45">
        <v>0.95</v>
      </c>
      <c r="J32" s="45">
        <v>0.96899999999999997</v>
      </c>
      <c r="K32" s="45">
        <v>0.98899999999999999</v>
      </c>
      <c r="L32" s="45"/>
    </row>
    <row r="33" spans="1:12" x14ac:dyDescent="0.2">
      <c r="A33" s="42">
        <v>6</v>
      </c>
      <c r="B33" s="45">
        <v>0.82899999999999996</v>
      </c>
      <c r="C33" s="45">
        <v>0.84499999999999997</v>
      </c>
      <c r="D33" s="45">
        <v>0.86199999999999999</v>
      </c>
      <c r="E33" s="45">
        <v>0.879</v>
      </c>
      <c r="F33" s="45">
        <v>0.89700000000000002</v>
      </c>
      <c r="G33" s="45">
        <v>0.91500000000000004</v>
      </c>
      <c r="H33" s="45">
        <v>0.93300000000000005</v>
      </c>
      <c r="I33" s="45">
        <v>0.95199999999999996</v>
      </c>
      <c r="J33" s="45">
        <v>0.97099999999999997</v>
      </c>
      <c r="K33" s="45">
        <v>0.99</v>
      </c>
      <c r="L33" s="45"/>
    </row>
    <row r="34" spans="1:12" x14ac:dyDescent="0.2">
      <c r="A34" s="42">
        <v>7</v>
      </c>
      <c r="B34" s="45">
        <v>0.83</v>
      </c>
      <c r="C34" s="45">
        <v>0.84699999999999998</v>
      </c>
      <c r="D34" s="45">
        <v>0.86299999999999999</v>
      </c>
      <c r="E34" s="45">
        <v>0.88100000000000001</v>
      </c>
      <c r="F34" s="45">
        <v>0.89800000000000002</v>
      </c>
      <c r="G34" s="45">
        <v>0.91600000000000004</v>
      </c>
      <c r="H34" s="45">
        <v>0.93500000000000005</v>
      </c>
      <c r="I34" s="45">
        <v>0.95299999999999996</v>
      </c>
      <c r="J34" s="45">
        <v>0.97199999999999998</v>
      </c>
      <c r="K34" s="45">
        <v>0.99199999999999999</v>
      </c>
      <c r="L34" s="45"/>
    </row>
    <row r="35" spans="1:12" x14ac:dyDescent="0.2">
      <c r="A35" s="42">
        <v>8</v>
      </c>
      <c r="B35" s="45">
        <v>0.83099999999999996</v>
      </c>
      <c r="C35" s="45">
        <v>0.84799999999999998</v>
      </c>
      <c r="D35" s="45">
        <v>0.86499999999999999</v>
      </c>
      <c r="E35" s="45">
        <v>0.88200000000000001</v>
      </c>
      <c r="F35" s="45">
        <v>0.9</v>
      </c>
      <c r="G35" s="45">
        <v>0.91800000000000004</v>
      </c>
      <c r="H35" s="45">
        <v>0.93600000000000005</v>
      </c>
      <c r="I35" s="45">
        <v>0.95499999999999996</v>
      </c>
      <c r="J35" s="45">
        <v>0.97399999999999998</v>
      </c>
      <c r="K35" s="45">
        <v>0.99299999999999999</v>
      </c>
      <c r="L35" s="45"/>
    </row>
    <row r="36" spans="1:12" x14ac:dyDescent="0.2">
      <c r="A36" s="42">
        <v>9</v>
      </c>
      <c r="B36" s="45">
        <v>0.83299999999999996</v>
      </c>
      <c r="C36" s="45">
        <v>0.84899999999999998</v>
      </c>
      <c r="D36" s="45">
        <v>0.86599999999999999</v>
      </c>
      <c r="E36" s="45">
        <v>0.88400000000000001</v>
      </c>
      <c r="F36" s="45">
        <v>0.90100000000000002</v>
      </c>
      <c r="G36" s="45">
        <v>0.91900000000000004</v>
      </c>
      <c r="H36" s="45">
        <v>0.93799999999999994</v>
      </c>
      <c r="I36" s="45">
        <v>0.95599999999999996</v>
      </c>
      <c r="J36" s="45">
        <v>0.97599999999999998</v>
      </c>
      <c r="K36" s="45">
        <v>0.995</v>
      </c>
      <c r="L36" s="45"/>
    </row>
    <row r="37" spans="1:12" x14ac:dyDescent="0.2">
      <c r="A37" s="42">
        <v>10</v>
      </c>
      <c r="B37" s="45">
        <v>0.83399999999999996</v>
      </c>
      <c r="C37" s="45">
        <v>0.85099999999999998</v>
      </c>
      <c r="D37" s="45">
        <v>0.86799999999999999</v>
      </c>
      <c r="E37" s="45">
        <v>0.88500000000000001</v>
      </c>
      <c r="F37" s="45">
        <v>0.90300000000000002</v>
      </c>
      <c r="G37" s="45">
        <v>0.92100000000000004</v>
      </c>
      <c r="H37" s="45">
        <v>0.93899999999999995</v>
      </c>
      <c r="I37" s="45">
        <v>0.95799999999999996</v>
      </c>
      <c r="J37" s="45">
        <v>0.97699999999999998</v>
      </c>
      <c r="K37" s="45">
        <v>0.997</v>
      </c>
      <c r="L37" s="45"/>
    </row>
    <row r="38" spans="1:12" x14ac:dyDescent="0.2">
      <c r="A38" s="42">
        <v>11</v>
      </c>
      <c r="B38" s="45">
        <v>0.83499999999999996</v>
      </c>
      <c r="C38" s="45">
        <v>0.85199999999999998</v>
      </c>
      <c r="D38" s="45">
        <v>0.86899999999999999</v>
      </c>
      <c r="E38" s="45">
        <v>0.88700000000000001</v>
      </c>
      <c r="F38" s="45">
        <v>0.90400000000000003</v>
      </c>
      <c r="G38" s="45">
        <v>0.92200000000000004</v>
      </c>
      <c r="H38" s="45">
        <v>0.94099999999999995</v>
      </c>
      <c r="I38" s="45">
        <v>0.96</v>
      </c>
      <c r="J38" s="45">
        <v>0.97899999999999998</v>
      </c>
      <c r="K38" s="45">
        <v>0.998</v>
      </c>
      <c r="L38" s="45"/>
    </row>
  </sheetData>
  <sheetProtection algorithmName="SHA-512" hashValue="HD8NjB/lM6Le/RP2X2jE55WGK+Qj6etmWA6LuNON16XaAMiVi71bRn8ZKi9a99AxgBj2xf3TzsKHQqnfYahPRw==" saltValue="/RgMp7dxRggxKYfb2BhmMg==" spinCount="100000" sheet="1" objects="1" scenarios="1"/>
  <conditionalFormatting sqref="A6:A21">
    <cfRule type="expression" dxfId="501" priority="11" stopIfTrue="1">
      <formula>MOD(ROW(),2)=0</formula>
    </cfRule>
    <cfRule type="expression" dxfId="500" priority="12" stopIfTrue="1">
      <formula>MOD(ROW(),2)&lt;&gt;0</formula>
    </cfRule>
  </conditionalFormatting>
  <conditionalFormatting sqref="B6:L18 B20:L21 C19:L19">
    <cfRule type="expression" dxfId="499" priority="13" stopIfTrue="1">
      <formula>MOD(ROW(),2)=0</formula>
    </cfRule>
    <cfRule type="expression" dxfId="498" priority="14" stopIfTrue="1">
      <formula>MOD(ROW(),2)&lt;&gt;0</formula>
    </cfRule>
  </conditionalFormatting>
  <conditionalFormatting sqref="A26:A38">
    <cfRule type="expression" dxfId="497" priority="15" stopIfTrue="1">
      <formula>MOD(ROW(),2)=0</formula>
    </cfRule>
    <cfRule type="expression" dxfId="496" priority="16" stopIfTrue="1">
      <formula>MOD(ROW(),2)&lt;&gt;0</formula>
    </cfRule>
  </conditionalFormatting>
  <conditionalFormatting sqref="B26:L38">
    <cfRule type="expression" dxfId="495" priority="17" stopIfTrue="1">
      <formula>MOD(ROW(),2)=0</formula>
    </cfRule>
    <cfRule type="expression" dxfId="494" priority="18" stopIfTrue="1">
      <formula>MOD(ROW(),2)&lt;&gt;0</formula>
    </cfRule>
  </conditionalFormatting>
  <conditionalFormatting sqref="B19">
    <cfRule type="expression" dxfId="493" priority="1" stopIfTrue="1">
      <formula>MOD(ROW(),2)=0</formula>
    </cfRule>
    <cfRule type="expression" dxfId="492" priority="2" stopIfTrue="1">
      <formula>MOD(ROW(),2)&lt;&gt;0</formula>
    </cfRule>
  </conditionalFormatting>
  <pageMargins left="0.7" right="0.7" top="0.75" bottom="0.75" header="0.3" footer="0.3"/>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90F18-E23B-4B84-A993-06D804C861C4}">
  <sheetPr codeName="Sheet63"/>
  <dimension ref="A1:AW38"/>
  <sheetViews>
    <sheetView showGridLines="0" workbookViewId="0">
      <selection activeCell="A6" sqref="A6"/>
    </sheetView>
  </sheetViews>
  <sheetFormatPr defaultRowHeight="12.75" x14ac:dyDescent="0.2"/>
  <cols>
    <col min="1" max="1" width="31.85546875" customWidth="1"/>
    <col min="2" max="49" width="22.85546875" customWidth="1"/>
  </cols>
  <sheetData>
    <row r="1" spans="1:49" s="1" customFormat="1" ht="20.25" x14ac:dyDescent="0.3">
      <c r="A1" s="2" t="s">
        <v>0</v>
      </c>
    </row>
    <row r="2" spans="1:49" s="1" customFormat="1" ht="15.75" x14ac:dyDescent="0.25">
      <c r="A2" s="30" t="s">
        <v>1</v>
      </c>
      <c r="B2" s="3" t="str">
        <f>wb_title</f>
        <v>Police_NI - Consolidated Factor Spreadsheet</v>
      </c>
    </row>
    <row r="3" spans="1:49" s="1" customFormat="1" ht="15.75" x14ac:dyDescent="0.25">
      <c r="A3" s="30" t="s">
        <v>2</v>
      </c>
      <c r="B3" s="3" t="str">
        <f>TABLE_FACTOR_TYPE_1 &amp; " - x-" &amp; TABLE_SERIES_NUMBER_1</f>
        <v>Pension Debit - x-333</v>
      </c>
    </row>
    <row r="6" spans="1:49" x14ac:dyDescent="0.2">
      <c r="A6" s="40" t="s">
        <v>470</v>
      </c>
      <c r="B6" s="47" t="s">
        <v>471</v>
      </c>
      <c r="C6" s="47"/>
      <c r="D6" s="47"/>
      <c r="E6" s="47"/>
      <c r="F6" s="47"/>
      <c r="G6" s="47"/>
      <c r="H6" s="47"/>
      <c r="I6" s="47"/>
      <c r="J6" s="47"/>
      <c r="K6" s="47"/>
      <c r="L6" s="47"/>
      <c r="M6" s="47"/>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row>
    <row r="7" spans="1:49" x14ac:dyDescent="0.2">
      <c r="A7" s="40" t="s">
        <v>472</v>
      </c>
      <c r="B7" s="47" t="s">
        <v>31</v>
      </c>
      <c r="C7" s="47"/>
      <c r="D7" s="47"/>
      <c r="E7" s="47"/>
      <c r="F7" s="47"/>
      <c r="G7" s="47"/>
      <c r="H7" s="47"/>
      <c r="I7" s="47"/>
      <c r="J7" s="47"/>
      <c r="K7" s="47"/>
      <c r="L7" s="47"/>
      <c r="M7" s="47"/>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row>
    <row r="8" spans="1:49" x14ac:dyDescent="0.2">
      <c r="A8" s="40" t="s">
        <v>144</v>
      </c>
      <c r="B8" s="47">
        <v>2006</v>
      </c>
      <c r="C8" s="47"/>
      <c r="D8" s="47"/>
      <c r="E8" s="47"/>
      <c r="F8" s="47"/>
      <c r="G8" s="47"/>
      <c r="H8" s="47"/>
      <c r="I8" s="47"/>
      <c r="J8" s="47"/>
      <c r="K8" s="47"/>
      <c r="L8" s="47"/>
      <c r="M8" s="47"/>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row>
    <row r="9" spans="1:49" x14ac:dyDescent="0.2">
      <c r="A9" s="40" t="s">
        <v>145</v>
      </c>
      <c r="B9" s="47" t="s">
        <v>286</v>
      </c>
      <c r="C9" s="47"/>
      <c r="D9" s="47"/>
      <c r="E9" s="47"/>
      <c r="F9" s="47"/>
      <c r="G9" s="47"/>
      <c r="H9" s="47"/>
      <c r="I9" s="47"/>
      <c r="J9" s="47"/>
      <c r="K9" s="47"/>
      <c r="L9" s="47"/>
      <c r="M9" s="47"/>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row>
    <row r="10" spans="1:49" x14ac:dyDescent="0.2">
      <c r="A10" s="40" t="s">
        <v>6</v>
      </c>
      <c r="B10" s="47" t="s">
        <v>323</v>
      </c>
      <c r="C10" s="47"/>
      <c r="D10" s="47"/>
      <c r="E10" s="47"/>
      <c r="F10" s="47"/>
      <c r="G10" s="47"/>
      <c r="H10" s="47"/>
      <c r="I10" s="47"/>
      <c r="J10" s="47"/>
      <c r="K10" s="47"/>
      <c r="L10" s="47"/>
      <c r="M10" s="47"/>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row>
    <row r="11" spans="1:49" x14ac:dyDescent="0.2">
      <c r="A11" s="40" t="s">
        <v>146</v>
      </c>
      <c r="B11" s="47" t="s">
        <v>165</v>
      </c>
      <c r="C11" s="47"/>
      <c r="D11" s="47"/>
      <c r="E11" s="47"/>
      <c r="F11" s="47"/>
      <c r="G11" s="47"/>
      <c r="H11" s="47"/>
      <c r="I11" s="47"/>
      <c r="J11" s="47"/>
      <c r="K11" s="47"/>
      <c r="L11" s="47"/>
      <c r="M11" s="47"/>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row>
    <row r="12" spans="1:49" x14ac:dyDescent="0.2">
      <c r="A12" s="40" t="s">
        <v>147</v>
      </c>
      <c r="B12" s="47" t="s">
        <v>288</v>
      </c>
      <c r="C12" s="47"/>
      <c r="D12" s="47"/>
      <c r="E12" s="47"/>
      <c r="F12" s="47"/>
      <c r="G12" s="47"/>
      <c r="H12" s="47"/>
      <c r="I12" s="47"/>
      <c r="J12" s="47"/>
      <c r="K12" s="47"/>
      <c r="L12" s="47"/>
      <c r="M12" s="47"/>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row>
    <row r="13" spans="1:49" x14ac:dyDescent="0.2">
      <c r="A13" s="40" t="s">
        <v>473</v>
      </c>
      <c r="B13" s="47">
        <v>1</v>
      </c>
      <c r="C13" s="47"/>
      <c r="D13" s="47"/>
      <c r="E13" s="47"/>
      <c r="F13" s="47"/>
      <c r="G13" s="47"/>
      <c r="H13" s="47"/>
      <c r="I13" s="47"/>
      <c r="J13" s="47"/>
      <c r="K13" s="47"/>
      <c r="L13" s="47"/>
      <c r="M13" s="47"/>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row>
    <row r="14" spans="1:49" x14ac:dyDescent="0.2">
      <c r="A14" s="40" t="s">
        <v>149</v>
      </c>
      <c r="B14" s="47">
        <v>333</v>
      </c>
      <c r="C14" s="47"/>
      <c r="D14" s="47"/>
      <c r="E14" s="47"/>
      <c r="F14" s="47"/>
      <c r="G14" s="47"/>
      <c r="H14" s="47"/>
      <c r="I14" s="47"/>
      <c r="J14" s="47"/>
      <c r="K14" s="47"/>
      <c r="L14" s="47"/>
      <c r="M14" s="47"/>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row>
    <row r="15" spans="1:49" x14ac:dyDescent="0.2">
      <c r="A15" s="40" t="s">
        <v>474</v>
      </c>
      <c r="B15" s="47">
        <v>333</v>
      </c>
      <c r="C15" s="47"/>
      <c r="D15" s="47"/>
      <c r="E15" s="47"/>
      <c r="F15" s="47"/>
      <c r="G15" s="47"/>
      <c r="H15" s="47"/>
      <c r="I15" s="47"/>
      <c r="J15" s="47"/>
      <c r="K15" s="47"/>
      <c r="L15" s="47"/>
      <c r="M15" s="47"/>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row>
    <row r="16" spans="1:49" x14ac:dyDescent="0.2">
      <c r="A16" s="40" t="s">
        <v>151</v>
      </c>
      <c r="B16" s="47" t="s">
        <v>325</v>
      </c>
      <c r="C16" s="47"/>
      <c r="D16" s="47"/>
      <c r="E16" s="47"/>
      <c r="F16" s="47"/>
      <c r="G16" s="47"/>
      <c r="H16" s="47"/>
      <c r="I16" s="47"/>
      <c r="J16" s="47"/>
      <c r="K16" s="47"/>
      <c r="L16" s="47"/>
      <c r="M16" s="47"/>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row>
    <row r="17" spans="1:49" x14ac:dyDescent="0.2">
      <c r="A17" s="41" t="s">
        <v>475</v>
      </c>
      <c r="B17" s="47"/>
      <c r="C17" s="47"/>
      <c r="D17" s="47"/>
      <c r="E17" s="47"/>
      <c r="F17" s="47"/>
      <c r="G17" s="47"/>
      <c r="H17" s="47"/>
      <c r="I17" s="47"/>
      <c r="J17" s="47"/>
      <c r="K17" s="47"/>
      <c r="L17" s="47"/>
      <c r="M17" s="47"/>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row>
    <row r="18" spans="1:49" x14ac:dyDescent="0.2">
      <c r="A18" s="40" t="s">
        <v>153</v>
      </c>
      <c r="B18" s="49">
        <v>46163</v>
      </c>
      <c r="C18" s="48"/>
      <c r="D18" s="48"/>
      <c r="E18" s="48"/>
      <c r="F18" s="48"/>
      <c r="G18" s="48"/>
      <c r="H18" s="48"/>
      <c r="I18" s="48"/>
      <c r="J18" s="48"/>
      <c r="K18" s="48"/>
      <c r="L18" s="48"/>
      <c r="M18" s="48"/>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row>
    <row r="19" spans="1:49" x14ac:dyDescent="0.2">
      <c r="A19" s="40" t="s">
        <v>154</v>
      </c>
      <c r="B19" s="49">
        <v>46161</v>
      </c>
      <c r="C19" s="49"/>
      <c r="D19" s="49"/>
      <c r="E19" s="49"/>
      <c r="F19" s="49"/>
      <c r="G19" s="49"/>
      <c r="H19" s="49"/>
      <c r="I19" s="49"/>
      <c r="J19" s="49"/>
      <c r="K19" s="49"/>
      <c r="L19" s="49"/>
      <c r="M19" s="49"/>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row>
    <row r="20" spans="1:49" x14ac:dyDescent="0.2">
      <c r="A20" s="40" t="s">
        <v>155</v>
      </c>
      <c r="B20" s="47" t="s">
        <v>163</v>
      </c>
      <c r="C20" s="47"/>
      <c r="D20" s="47"/>
      <c r="E20" s="47"/>
      <c r="F20" s="47"/>
      <c r="G20" s="47"/>
      <c r="H20" s="47"/>
      <c r="I20" s="47"/>
      <c r="J20" s="47"/>
      <c r="K20" s="47"/>
      <c r="L20" s="47"/>
      <c r="M20" s="47"/>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row>
    <row r="21" spans="1:49" x14ac:dyDescent="0.2">
      <c r="A21" s="40" t="s">
        <v>476</v>
      </c>
      <c r="B21" s="47" t="s">
        <v>80</v>
      </c>
      <c r="C21" s="47"/>
      <c r="D21" s="47"/>
      <c r="E21" s="47"/>
      <c r="F21" s="47"/>
      <c r="G21" s="47"/>
      <c r="H21" s="47"/>
      <c r="I21" s="47"/>
      <c r="J21" s="47"/>
      <c r="K21" s="47"/>
      <c r="L21" s="47"/>
      <c r="M21" s="47"/>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row>
    <row r="23" spans="1:49" x14ac:dyDescent="0.2">
      <c r="A23" s="23" t="str">
        <f>HYPERLINK("#'Factor List'!A1", "Back to Factor List")</f>
        <v>Back to Factor List</v>
      </c>
      <c r="B23" s="23" t="str">
        <f>HYPERLINK("#'Assumptions'!A1", "Assumptions")</f>
        <v>Assumptions</v>
      </c>
    </row>
    <row r="26" spans="1:49" s="63" customFormat="1" x14ac:dyDescent="0.2">
      <c r="A26" s="62" t="s">
        <v>502</v>
      </c>
      <c r="B26" s="62">
        <v>18</v>
      </c>
      <c r="C26" s="62">
        <v>19</v>
      </c>
      <c r="D26" s="62">
        <v>20</v>
      </c>
      <c r="E26" s="62">
        <v>21</v>
      </c>
      <c r="F26" s="62">
        <v>22</v>
      </c>
      <c r="G26" s="62">
        <v>23</v>
      </c>
      <c r="H26" s="62">
        <v>24</v>
      </c>
      <c r="I26" s="62">
        <v>25</v>
      </c>
      <c r="J26" s="62">
        <v>26</v>
      </c>
      <c r="K26" s="62">
        <v>27</v>
      </c>
      <c r="L26" s="62">
        <v>28</v>
      </c>
      <c r="M26" s="62">
        <v>29</v>
      </c>
      <c r="N26" s="62">
        <v>30</v>
      </c>
      <c r="O26" s="62">
        <v>31</v>
      </c>
      <c r="P26" s="62">
        <v>32</v>
      </c>
      <c r="Q26" s="62">
        <v>33</v>
      </c>
      <c r="R26" s="62">
        <v>34</v>
      </c>
      <c r="S26" s="62">
        <v>35</v>
      </c>
      <c r="T26" s="62">
        <v>36</v>
      </c>
      <c r="U26" s="62">
        <v>37</v>
      </c>
      <c r="V26" s="62">
        <v>38</v>
      </c>
      <c r="W26" s="62">
        <v>39</v>
      </c>
      <c r="X26" s="62">
        <v>40</v>
      </c>
      <c r="Y26" s="62">
        <v>41</v>
      </c>
      <c r="Z26" s="62">
        <v>42</v>
      </c>
      <c r="AA26" s="62">
        <v>43</v>
      </c>
      <c r="AB26" s="62">
        <v>44</v>
      </c>
      <c r="AC26" s="62">
        <v>45</v>
      </c>
      <c r="AD26" s="62">
        <v>46</v>
      </c>
      <c r="AE26" s="62">
        <v>47</v>
      </c>
      <c r="AF26" s="62">
        <v>48</v>
      </c>
      <c r="AG26" s="62">
        <v>49</v>
      </c>
      <c r="AH26" s="62">
        <v>50</v>
      </c>
      <c r="AI26" s="62">
        <v>51</v>
      </c>
      <c r="AJ26" s="62">
        <v>52</v>
      </c>
      <c r="AK26" s="62">
        <v>53</v>
      </c>
      <c r="AL26" s="62">
        <v>54</v>
      </c>
      <c r="AM26" s="62">
        <v>55</v>
      </c>
      <c r="AN26" s="62">
        <v>56</v>
      </c>
      <c r="AO26" s="62">
        <v>57</v>
      </c>
      <c r="AP26" s="62">
        <v>58</v>
      </c>
      <c r="AQ26" s="62">
        <v>59</v>
      </c>
      <c r="AR26" s="62">
        <v>60</v>
      </c>
      <c r="AS26" s="62">
        <v>61</v>
      </c>
      <c r="AT26" s="62">
        <v>62</v>
      </c>
      <c r="AU26" s="62">
        <v>63</v>
      </c>
      <c r="AV26" s="62">
        <v>64</v>
      </c>
      <c r="AW26" s="62">
        <v>65</v>
      </c>
    </row>
    <row r="27" spans="1:49" x14ac:dyDescent="0.2">
      <c r="A27" s="42">
        <v>0</v>
      </c>
      <c r="B27" s="45">
        <v>0.186</v>
      </c>
      <c r="C27" s="45">
        <v>0.191</v>
      </c>
      <c r="D27" s="45">
        <v>0.19500000000000001</v>
      </c>
      <c r="E27" s="45">
        <v>0.2</v>
      </c>
      <c r="F27" s="45">
        <v>0.20599999999999999</v>
      </c>
      <c r="G27" s="45">
        <v>0.21099999999999999</v>
      </c>
      <c r="H27" s="45">
        <v>0.216</v>
      </c>
      <c r="I27" s="45">
        <v>0.222</v>
      </c>
      <c r="J27" s="45">
        <v>0.22800000000000001</v>
      </c>
      <c r="K27" s="45">
        <v>0.23400000000000001</v>
      </c>
      <c r="L27" s="45">
        <v>0.24</v>
      </c>
      <c r="M27" s="45">
        <v>0.247</v>
      </c>
      <c r="N27" s="45">
        <v>0.254</v>
      </c>
      <c r="O27" s="45">
        <v>0.26100000000000001</v>
      </c>
      <c r="P27" s="45">
        <v>0.26900000000000002</v>
      </c>
      <c r="Q27" s="45">
        <v>0.27600000000000002</v>
      </c>
      <c r="R27" s="45">
        <v>0.28399999999999997</v>
      </c>
      <c r="S27" s="45">
        <v>0.29299999999999998</v>
      </c>
      <c r="T27" s="45">
        <v>0.30199999999999999</v>
      </c>
      <c r="U27" s="45">
        <v>0.311</v>
      </c>
      <c r="V27" s="45">
        <v>0.32100000000000001</v>
      </c>
      <c r="W27" s="45">
        <v>0.33100000000000002</v>
      </c>
      <c r="X27" s="45">
        <v>0.34100000000000003</v>
      </c>
      <c r="Y27" s="45">
        <v>0.35299999999999998</v>
      </c>
      <c r="Z27" s="45">
        <v>0.36399999999999999</v>
      </c>
      <c r="AA27" s="45">
        <v>0.377</v>
      </c>
      <c r="AB27" s="45">
        <v>0.39</v>
      </c>
      <c r="AC27" s="45">
        <v>0.40300000000000002</v>
      </c>
      <c r="AD27" s="45">
        <v>0.41799999999999998</v>
      </c>
      <c r="AE27" s="45">
        <v>0.433</v>
      </c>
      <c r="AF27" s="45">
        <v>0.44900000000000001</v>
      </c>
      <c r="AG27" s="45">
        <v>0.46700000000000003</v>
      </c>
      <c r="AH27" s="45">
        <v>0.48499999999999999</v>
      </c>
      <c r="AI27" s="45">
        <v>0.504</v>
      </c>
      <c r="AJ27" s="45">
        <v>0.52500000000000002</v>
      </c>
      <c r="AK27" s="45">
        <v>0.54700000000000004</v>
      </c>
      <c r="AL27" s="45">
        <v>0.57099999999999995</v>
      </c>
      <c r="AM27" s="45">
        <v>0.59699999999999998</v>
      </c>
      <c r="AN27" s="45">
        <v>0.624</v>
      </c>
      <c r="AO27" s="45">
        <v>0.65300000000000002</v>
      </c>
      <c r="AP27" s="45">
        <v>0.68500000000000005</v>
      </c>
      <c r="AQ27" s="45">
        <v>0.71899999999999997</v>
      </c>
      <c r="AR27" s="45">
        <v>0.75700000000000001</v>
      </c>
      <c r="AS27" s="45">
        <v>0.79700000000000004</v>
      </c>
      <c r="AT27" s="45">
        <v>0.84099999999999997</v>
      </c>
      <c r="AU27" s="45">
        <v>0.88900000000000001</v>
      </c>
      <c r="AV27" s="45">
        <v>0.94199999999999995</v>
      </c>
      <c r="AW27" s="45">
        <v>1</v>
      </c>
    </row>
    <row r="28" spans="1:49" x14ac:dyDescent="0.2">
      <c r="A28" s="42">
        <v>1</v>
      </c>
      <c r="B28" s="45">
        <v>0.186</v>
      </c>
      <c r="C28" s="45">
        <v>0.191</v>
      </c>
      <c r="D28" s="45">
        <v>0.19600000000000001</v>
      </c>
      <c r="E28" s="45">
        <v>0.20100000000000001</v>
      </c>
      <c r="F28" s="45">
        <v>0.20599999999999999</v>
      </c>
      <c r="G28" s="45">
        <v>0.21099999999999999</v>
      </c>
      <c r="H28" s="45">
        <v>0.217</v>
      </c>
      <c r="I28" s="45">
        <v>0.223</v>
      </c>
      <c r="J28" s="45">
        <v>0.22800000000000001</v>
      </c>
      <c r="K28" s="45">
        <v>0.23499999999999999</v>
      </c>
      <c r="L28" s="45">
        <v>0.24099999999999999</v>
      </c>
      <c r="M28" s="45">
        <v>0.248</v>
      </c>
      <c r="N28" s="45">
        <v>0.255</v>
      </c>
      <c r="O28" s="45">
        <v>0.26200000000000001</v>
      </c>
      <c r="P28" s="45">
        <v>0.26900000000000002</v>
      </c>
      <c r="Q28" s="45">
        <v>0.27700000000000002</v>
      </c>
      <c r="R28" s="45">
        <v>0.28499999999999998</v>
      </c>
      <c r="S28" s="45">
        <v>0.29399999999999998</v>
      </c>
      <c r="T28" s="45">
        <v>0.30199999999999999</v>
      </c>
      <c r="U28" s="45">
        <v>0.312</v>
      </c>
      <c r="V28" s="45">
        <v>0.32100000000000001</v>
      </c>
      <c r="W28" s="45">
        <v>0.33200000000000002</v>
      </c>
      <c r="X28" s="45">
        <v>0.34200000000000003</v>
      </c>
      <c r="Y28" s="45">
        <v>0.35399999999999998</v>
      </c>
      <c r="Z28" s="45">
        <v>0.36499999999999999</v>
      </c>
      <c r="AA28" s="45">
        <v>0.378</v>
      </c>
      <c r="AB28" s="45">
        <v>0.39100000000000001</v>
      </c>
      <c r="AC28" s="45">
        <v>0.40500000000000003</v>
      </c>
      <c r="AD28" s="45">
        <v>0.41899999999999998</v>
      </c>
      <c r="AE28" s="45">
        <v>0.435</v>
      </c>
      <c r="AF28" s="45">
        <v>0.45100000000000001</v>
      </c>
      <c r="AG28" s="45">
        <v>0.46800000000000003</v>
      </c>
      <c r="AH28" s="45">
        <v>0.48699999999999999</v>
      </c>
      <c r="AI28" s="45">
        <v>0.50600000000000001</v>
      </c>
      <c r="AJ28" s="45">
        <v>0.52700000000000002</v>
      </c>
      <c r="AK28" s="45">
        <v>0.54900000000000004</v>
      </c>
      <c r="AL28" s="45">
        <v>0.57299999999999995</v>
      </c>
      <c r="AM28" s="45">
        <v>0.59899999999999998</v>
      </c>
      <c r="AN28" s="45">
        <v>0.626</v>
      </c>
      <c r="AO28" s="45">
        <v>0.65600000000000003</v>
      </c>
      <c r="AP28" s="45">
        <v>0.68799999999999994</v>
      </c>
      <c r="AQ28" s="45">
        <v>0.72299999999999998</v>
      </c>
      <c r="AR28" s="45">
        <v>0.76</v>
      </c>
      <c r="AS28" s="45">
        <v>0.80100000000000005</v>
      </c>
      <c r="AT28" s="45">
        <v>0.84499999999999997</v>
      </c>
      <c r="AU28" s="45">
        <v>0.89400000000000002</v>
      </c>
      <c r="AV28" s="45">
        <v>0.94699999999999995</v>
      </c>
      <c r="AW28" s="45"/>
    </row>
    <row r="29" spans="1:49" x14ac:dyDescent="0.2">
      <c r="A29" s="42">
        <v>2</v>
      </c>
      <c r="B29" s="45">
        <v>0.187</v>
      </c>
      <c r="C29" s="45">
        <v>0.191</v>
      </c>
      <c r="D29" s="45">
        <v>0.19600000000000001</v>
      </c>
      <c r="E29" s="45">
        <v>0.20100000000000001</v>
      </c>
      <c r="F29" s="45">
        <v>0.20599999999999999</v>
      </c>
      <c r="G29" s="45">
        <v>0.21199999999999999</v>
      </c>
      <c r="H29" s="45">
        <v>0.217</v>
      </c>
      <c r="I29" s="45">
        <v>0.223</v>
      </c>
      <c r="J29" s="45">
        <v>0.22900000000000001</v>
      </c>
      <c r="K29" s="45">
        <v>0.23499999999999999</v>
      </c>
      <c r="L29" s="45">
        <v>0.24199999999999999</v>
      </c>
      <c r="M29" s="45">
        <v>0.248</v>
      </c>
      <c r="N29" s="45">
        <v>0.255</v>
      </c>
      <c r="O29" s="45">
        <v>0.26200000000000001</v>
      </c>
      <c r="P29" s="45">
        <v>0.27</v>
      </c>
      <c r="Q29" s="45">
        <v>0.27800000000000002</v>
      </c>
      <c r="R29" s="45">
        <v>0.28599999999999998</v>
      </c>
      <c r="S29" s="45">
        <v>0.29399999999999998</v>
      </c>
      <c r="T29" s="45">
        <v>0.30299999999999999</v>
      </c>
      <c r="U29" s="45">
        <v>0.313</v>
      </c>
      <c r="V29" s="45">
        <v>0.32200000000000001</v>
      </c>
      <c r="W29" s="45">
        <v>0.33300000000000002</v>
      </c>
      <c r="X29" s="45">
        <v>0.34300000000000003</v>
      </c>
      <c r="Y29" s="45">
        <v>0.35499999999999998</v>
      </c>
      <c r="Z29" s="45">
        <v>0.36599999999999999</v>
      </c>
      <c r="AA29" s="45">
        <v>0.379</v>
      </c>
      <c r="AB29" s="45">
        <v>0.39200000000000002</v>
      </c>
      <c r="AC29" s="45">
        <v>0.40600000000000003</v>
      </c>
      <c r="AD29" s="45">
        <v>0.42</v>
      </c>
      <c r="AE29" s="45">
        <v>0.436</v>
      </c>
      <c r="AF29" s="45">
        <v>0.45200000000000001</v>
      </c>
      <c r="AG29" s="45">
        <v>0.47</v>
      </c>
      <c r="AH29" s="45">
        <v>0.48799999999999999</v>
      </c>
      <c r="AI29" s="45">
        <v>0.50800000000000001</v>
      </c>
      <c r="AJ29" s="45">
        <v>0.52900000000000003</v>
      </c>
      <c r="AK29" s="45">
        <v>0.55100000000000005</v>
      </c>
      <c r="AL29" s="45">
        <v>0.57499999999999996</v>
      </c>
      <c r="AM29" s="45">
        <v>0.60099999999999998</v>
      </c>
      <c r="AN29" s="45">
        <v>0.629</v>
      </c>
      <c r="AO29" s="45">
        <v>0.65900000000000003</v>
      </c>
      <c r="AP29" s="45">
        <v>0.69099999999999995</v>
      </c>
      <c r="AQ29" s="45">
        <v>0.72599999999999998</v>
      </c>
      <c r="AR29" s="45">
        <v>0.76300000000000001</v>
      </c>
      <c r="AS29" s="45">
        <v>0.80400000000000005</v>
      </c>
      <c r="AT29" s="45">
        <v>0.84899999999999998</v>
      </c>
      <c r="AU29" s="45">
        <v>0.89800000000000002</v>
      </c>
      <c r="AV29" s="45">
        <v>0.95199999999999996</v>
      </c>
      <c r="AW29" s="45"/>
    </row>
    <row r="30" spans="1:49" x14ac:dyDescent="0.2">
      <c r="A30" s="42">
        <v>3</v>
      </c>
      <c r="B30" s="45">
        <v>0.187</v>
      </c>
      <c r="C30" s="45">
        <v>0.192</v>
      </c>
      <c r="D30" s="45">
        <v>0.19700000000000001</v>
      </c>
      <c r="E30" s="45">
        <v>0.20200000000000001</v>
      </c>
      <c r="F30" s="45">
        <v>0.20699999999999999</v>
      </c>
      <c r="G30" s="45">
        <v>0.21199999999999999</v>
      </c>
      <c r="H30" s="45">
        <v>0.218</v>
      </c>
      <c r="I30" s="45">
        <v>0.223</v>
      </c>
      <c r="J30" s="45">
        <v>0.22900000000000001</v>
      </c>
      <c r="K30" s="45">
        <v>0.23599999999999999</v>
      </c>
      <c r="L30" s="45">
        <v>0.24199999999999999</v>
      </c>
      <c r="M30" s="45">
        <v>0.249</v>
      </c>
      <c r="N30" s="45">
        <v>0.25600000000000001</v>
      </c>
      <c r="O30" s="45">
        <v>0.26300000000000001</v>
      </c>
      <c r="P30" s="45">
        <v>0.27</v>
      </c>
      <c r="Q30" s="45">
        <v>0.27800000000000002</v>
      </c>
      <c r="R30" s="45">
        <v>0.28699999999999998</v>
      </c>
      <c r="S30" s="45">
        <v>0.29499999999999998</v>
      </c>
      <c r="T30" s="45">
        <v>0.30399999999999999</v>
      </c>
      <c r="U30" s="45">
        <v>0.313</v>
      </c>
      <c r="V30" s="45">
        <v>0.32300000000000001</v>
      </c>
      <c r="W30" s="45">
        <v>0.33300000000000002</v>
      </c>
      <c r="X30" s="45">
        <v>0.34399999999999997</v>
      </c>
      <c r="Y30" s="45">
        <v>0.35499999999999998</v>
      </c>
      <c r="Z30" s="45">
        <v>0.36699999999999999</v>
      </c>
      <c r="AA30" s="45">
        <v>0.38</v>
      </c>
      <c r="AB30" s="45">
        <v>0.39300000000000002</v>
      </c>
      <c r="AC30" s="45">
        <v>0.40699999999999997</v>
      </c>
      <c r="AD30" s="45">
        <v>0.42199999999999999</v>
      </c>
      <c r="AE30" s="45">
        <v>0.437</v>
      </c>
      <c r="AF30" s="45">
        <v>0.45400000000000001</v>
      </c>
      <c r="AG30" s="45">
        <v>0.47099999999999997</v>
      </c>
      <c r="AH30" s="45">
        <v>0.49</v>
      </c>
      <c r="AI30" s="45">
        <v>0.51</v>
      </c>
      <c r="AJ30" s="45">
        <v>0.53100000000000003</v>
      </c>
      <c r="AK30" s="45">
        <v>0.55300000000000005</v>
      </c>
      <c r="AL30" s="45">
        <v>0.57699999999999996</v>
      </c>
      <c r="AM30" s="45">
        <v>0.60299999999999998</v>
      </c>
      <c r="AN30" s="45">
        <v>0.63100000000000001</v>
      </c>
      <c r="AO30" s="45">
        <v>0.66100000000000003</v>
      </c>
      <c r="AP30" s="45">
        <v>0.69399999999999995</v>
      </c>
      <c r="AQ30" s="45">
        <v>0.72899999999999998</v>
      </c>
      <c r="AR30" s="45">
        <v>0.76700000000000002</v>
      </c>
      <c r="AS30" s="45">
        <v>0.80800000000000005</v>
      </c>
      <c r="AT30" s="45">
        <v>0.85299999999999998</v>
      </c>
      <c r="AU30" s="45">
        <v>0.90200000000000002</v>
      </c>
      <c r="AV30" s="45">
        <v>0.95699999999999996</v>
      </c>
      <c r="AW30" s="45"/>
    </row>
    <row r="31" spans="1:49" x14ac:dyDescent="0.2">
      <c r="A31" s="42">
        <v>4</v>
      </c>
      <c r="B31" s="45">
        <v>0.188</v>
      </c>
      <c r="C31" s="45">
        <v>0.192</v>
      </c>
      <c r="D31" s="45">
        <v>0.19700000000000001</v>
      </c>
      <c r="E31" s="45">
        <v>0.20200000000000001</v>
      </c>
      <c r="F31" s="45">
        <v>0.20699999999999999</v>
      </c>
      <c r="G31" s="45">
        <v>0.21299999999999999</v>
      </c>
      <c r="H31" s="45">
        <v>0.218</v>
      </c>
      <c r="I31" s="45">
        <v>0.224</v>
      </c>
      <c r="J31" s="45">
        <v>0.23</v>
      </c>
      <c r="K31" s="45">
        <v>0.23599999999999999</v>
      </c>
      <c r="L31" s="45">
        <v>0.24299999999999999</v>
      </c>
      <c r="M31" s="45">
        <v>0.249</v>
      </c>
      <c r="N31" s="45">
        <v>0.25600000000000001</v>
      </c>
      <c r="O31" s="45">
        <v>0.26400000000000001</v>
      </c>
      <c r="P31" s="45">
        <v>0.27100000000000002</v>
      </c>
      <c r="Q31" s="45">
        <v>0.27900000000000003</v>
      </c>
      <c r="R31" s="45">
        <v>0.28699999999999998</v>
      </c>
      <c r="S31" s="45">
        <v>0.29599999999999999</v>
      </c>
      <c r="T31" s="45">
        <v>0.30499999999999999</v>
      </c>
      <c r="U31" s="45">
        <v>0.314</v>
      </c>
      <c r="V31" s="45">
        <v>0.32400000000000001</v>
      </c>
      <c r="W31" s="45">
        <v>0.33400000000000002</v>
      </c>
      <c r="X31" s="45">
        <v>0.34499999999999997</v>
      </c>
      <c r="Y31" s="45">
        <v>0.35599999999999998</v>
      </c>
      <c r="Z31" s="45">
        <v>0.36799999999999999</v>
      </c>
      <c r="AA31" s="45">
        <v>0.38100000000000001</v>
      </c>
      <c r="AB31" s="45">
        <v>0.39400000000000002</v>
      </c>
      <c r="AC31" s="45">
        <v>0.40799999999999997</v>
      </c>
      <c r="AD31" s="45">
        <v>0.42299999999999999</v>
      </c>
      <c r="AE31" s="45">
        <v>0.439</v>
      </c>
      <c r="AF31" s="45">
        <v>0.45500000000000002</v>
      </c>
      <c r="AG31" s="45">
        <v>0.47299999999999998</v>
      </c>
      <c r="AH31" s="45">
        <v>0.49199999999999999</v>
      </c>
      <c r="AI31" s="45">
        <v>0.51100000000000001</v>
      </c>
      <c r="AJ31" s="45">
        <v>0.53300000000000003</v>
      </c>
      <c r="AK31" s="45">
        <v>0.55500000000000005</v>
      </c>
      <c r="AL31" s="45">
        <v>0.57999999999999996</v>
      </c>
      <c r="AM31" s="45">
        <v>0.60599999999999998</v>
      </c>
      <c r="AN31" s="45">
        <v>0.63400000000000001</v>
      </c>
      <c r="AO31" s="45">
        <v>0.66400000000000003</v>
      </c>
      <c r="AP31" s="45">
        <v>0.69699999999999995</v>
      </c>
      <c r="AQ31" s="45">
        <v>0.73199999999999998</v>
      </c>
      <c r="AR31" s="45">
        <v>0.77</v>
      </c>
      <c r="AS31" s="45">
        <v>0.81200000000000006</v>
      </c>
      <c r="AT31" s="45">
        <v>0.85699999999999998</v>
      </c>
      <c r="AU31" s="45">
        <v>0.90700000000000003</v>
      </c>
      <c r="AV31" s="45">
        <v>0.96099999999999997</v>
      </c>
      <c r="AW31" s="45"/>
    </row>
    <row r="32" spans="1:49" x14ac:dyDescent="0.2">
      <c r="A32" s="42">
        <v>5</v>
      </c>
      <c r="B32" s="45">
        <v>0.188</v>
      </c>
      <c r="C32" s="45">
        <v>0.193</v>
      </c>
      <c r="D32" s="45">
        <v>0.19800000000000001</v>
      </c>
      <c r="E32" s="45">
        <v>0.20300000000000001</v>
      </c>
      <c r="F32" s="45">
        <v>0.20799999999999999</v>
      </c>
      <c r="G32" s="45">
        <v>0.21299999999999999</v>
      </c>
      <c r="H32" s="45">
        <v>0.219</v>
      </c>
      <c r="I32" s="45">
        <v>0.224</v>
      </c>
      <c r="J32" s="45">
        <v>0.23</v>
      </c>
      <c r="K32" s="45">
        <v>0.23699999999999999</v>
      </c>
      <c r="L32" s="45">
        <v>0.24299999999999999</v>
      </c>
      <c r="M32" s="45">
        <v>0.25</v>
      </c>
      <c r="N32" s="45">
        <v>0.25700000000000001</v>
      </c>
      <c r="O32" s="45">
        <v>0.26400000000000001</v>
      </c>
      <c r="P32" s="45">
        <v>0.27200000000000002</v>
      </c>
      <c r="Q32" s="45">
        <v>0.28000000000000003</v>
      </c>
      <c r="R32" s="45">
        <v>0.28799999999999998</v>
      </c>
      <c r="S32" s="45">
        <v>0.29699999999999999</v>
      </c>
      <c r="T32" s="45">
        <v>0.30599999999999999</v>
      </c>
      <c r="U32" s="45">
        <v>0.315</v>
      </c>
      <c r="V32" s="45">
        <v>0.32500000000000001</v>
      </c>
      <c r="W32" s="45">
        <v>0.33500000000000002</v>
      </c>
      <c r="X32" s="45">
        <v>0.34599999999999997</v>
      </c>
      <c r="Y32" s="45">
        <v>0.35699999999999998</v>
      </c>
      <c r="Z32" s="45">
        <v>0.36899999999999999</v>
      </c>
      <c r="AA32" s="45">
        <v>0.38200000000000001</v>
      </c>
      <c r="AB32" s="45">
        <v>0.39500000000000002</v>
      </c>
      <c r="AC32" s="45">
        <v>0.40899999999999997</v>
      </c>
      <c r="AD32" s="45">
        <v>0.42399999999999999</v>
      </c>
      <c r="AE32" s="45">
        <v>0.44</v>
      </c>
      <c r="AF32" s="45">
        <v>0.45700000000000002</v>
      </c>
      <c r="AG32" s="45">
        <v>0.47399999999999998</v>
      </c>
      <c r="AH32" s="45">
        <v>0.49299999999999999</v>
      </c>
      <c r="AI32" s="45">
        <v>0.51300000000000001</v>
      </c>
      <c r="AJ32" s="45">
        <v>0.53400000000000003</v>
      </c>
      <c r="AK32" s="45">
        <v>0.55700000000000005</v>
      </c>
      <c r="AL32" s="45">
        <v>0.58199999999999996</v>
      </c>
      <c r="AM32" s="45">
        <v>0.60799999999999998</v>
      </c>
      <c r="AN32" s="45">
        <v>0.63600000000000001</v>
      </c>
      <c r="AO32" s="45">
        <v>0.66700000000000004</v>
      </c>
      <c r="AP32" s="45">
        <v>0.69899999999999995</v>
      </c>
      <c r="AQ32" s="45">
        <v>0.73499999999999999</v>
      </c>
      <c r="AR32" s="45">
        <v>0.77300000000000002</v>
      </c>
      <c r="AS32" s="45">
        <v>0.81499999999999995</v>
      </c>
      <c r="AT32" s="45">
        <v>0.86099999999999999</v>
      </c>
      <c r="AU32" s="45">
        <v>0.91100000000000003</v>
      </c>
      <c r="AV32" s="45">
        <v>0.96599999999999997</v>
      </c>
      <c r="AW32" s="45"/>
    </row>
    <row r="33" spans="1:49" x14ac:dyDescent="0.2">
      <c r="A33" s="42">
        <v>6</v>
      </c>
      <c r="B33" s="45">
        <v>0.188</v>
      </c>
      <c r="C33" s="45">
        <v>0.193</v>
      </c>
      <c r="D33" s="45">
        <v>0.19800000000000001</v>
      </c>
      <c r="E33" s="45">
        <v>0.20300000000000001</v>
      </c>
      <c r="F33" s="45">
        <v>0.20799999999999999</v>
      </c>
      <c r="G33" s="45">
        <v>0.214</v>
      </c>
      <c r="H33" s="45">
        <v>0.219</v>
      </c>
      <c r="I33" s="45">
        <v>0.22500000000000001</v>
      </c>
      <c r="J33" s="45">
        <v>0.23100000000000001</v>
      </c>
      <c r="K33" s="45">
        <v>0.23699999999999999</v>
      </c>
      <c r="L33" s="45">
        <v>0.24399999999999999</v>
      </c>
      <c r="M33" s="45">
        <v>0.25</v>
      </c>
      <c r="N33" s="45">
        <v>0.25700000000000001</v>
      </c>
      <c r="O33" s="45">
        <v>0.26500000000000001</v>
      </c>
      <c r="P33" s="45">
        <v>0.27200000000000002</v>
      </c>
      <c r="Q33" s="45">
        <v>0.28000000000000003</v>
      </c>
      <c r="R33" s="45">
        <v>0.28899999999999998</v>
      </c>
      <c r="S33" s="45">
        <v>0.29699999999999999</v>
      </c>
      <c r="T33" s="45">
        <v>0.30599999999999999</v>
      </c>
      <c r="U33" s="45">
        <v>0.316</v>
      </c>
      <c r="V33" s="45">
        <v>0.32600000000000001</v>
      </c>
      <c r="W33" s="45">
        <v>0.33600000000000002</v>
      </c>
      <c r="X33" s="45">
        <v>0.34699999999999998</v>
      </c>
      <c r="Y33" s="45">
        <v>0.35799999999999998</v>
      </c>
      <c r="Z33" s="45">
        <v>0.37</v>
      </c>
      <c r="AA33" s="45">
        <v>0.38300000000000001</v>
      </c>
      <c r="AB33" s="45">
        <v>0.39700000000000002</v>
      </c>
      <c r="AC33" s="45">
        <v>0.41099999999999998</v>
      </c>
      <c r="AD33" s="45">
        <v>0.42599999999999999</v>
      </c>
      <c r="AE33" s="45">
        <v>0.441</v>
      </c>
      <c r="AF33" s="45">
        <v>0.45800000000000002</v>
      </c>
      <c r="AG33" s="45">
        <v>0.47599999999999998</v>
      </c>
      <c r="AH33" s="45">
        <v>0.495</v>
      </c>
      <c r="AI33" s="45">
        <v>0.51500000000000001</v>
      </c>
      <c r="AJ33" s="45">
        <v>0.53600000000000003</v>
      </c>
      <c r="AK33" s="45">
        <v>0.55900000000000005</v>
      </c>
      <c r="AL33" s="45">
        <v>0.58399999999999996</v>
      </c>
      <c r="AM33" s="45">
        <v>0.61</v>
      </c>
      <c r="AN33" s="45">
        <v>0.63900000000000001</v>
      </c>
      <c r="AO33" s="45">
        <v>0.66900000000000004</v>
      </c>
      <c r="AP33" s="45">
        <v>0.70199999999999996</v>
      </c>
      <c r="AQ33" s="45">
        <v>0.73799999999999999</v>
      </c>
      <c r="AR33" s="45">
        <v>0.77700000000000002</v>
      </c>
      <c r="AS33" s="45">
        <v>0.81899999999999995</v>
      </c>
      <c r="AT33" s="45">
        <v>0.86499999999999999</v>
      </c>
      <c r="AU33" s="45">
        <v>0.91600000000000004</v>
      </c>
      <c r="AV33" s="45">
        <v>0.97099999999999997</v>
      </c>
      <c r="AW33" s="45"/>
    </row>
    <row r="34" spans="1:49" x14ac:dyDescent="0.2">
      <c r="A34" s="42">
        <v>7</v>
      </c>
      <c r="B34" s="45">
        <v>0.189</v>
      </c>
      <c r="C34" s="45">
        <v>0.193</v>
      </c>
      <c r="D34" s="45">
        <v>0.19800000000000001</v>
      </c>
      <c r="E34" s="45">
        <v>0.20300000000000001</v>
      </c>
      <c r="F34" s="45">
        <v>0.20899999999999999</v>
      </c>
      <c r="G34" s="45">
        <v>0.214</v>
      </c>
      <c r="H34" s="45">
        <v>0.22</v>
      </c>
      <c r="I34" s="45">
        <v>0.22500000000000001</v>
      </c>
      <c r="J34" s="45">
        <v>0.23100000000000001</v>
      </c>
      <c r="K34" s="45">
        <v>0.23799999999999999</v>
      </c>
      <c r="L34" s="45">
        <v>0.24399999999999999</v>
      </c>
      <c r="M34" s="45">
        <v>0.251</v>
      </c>
      <c r="N34" s="45">
        <v>0.25800000000000001</v>
      </c>
      <c r="O34" s="45">
        <v>0.26500000000000001</v>
      </c>
      <c r="P34" s="45">
        <v>0.27300000000000002</v>
      </c>
      <c r="Q34" s="45">
        <v>0.28100000000000003</v>
      </c>
      <c r="R34" s="45">
        <v>0.28899999999999998</v>
      </c>
      <c r="S34" s="45">
        <v>0.29799999999999999</v>
      </c>
      <c r="T34" s="45">
        <v>0.307</v>
      </c>
      <c r="U34" s="45">
        <v>0.317</v>
      </c>
      <c r="V34" s="45">
        <v>0.32700000000000001</v>
      </c>
      <c r="W34" s="45">
        <v>0.33700000000000002</v>
      </c>
      <c r="X34" s="45">
        <v>0.34799999999999998</v>
      </c>
      <c r="Y34" s="45">
        <v>0.35899999999999999</v>
      </c>
      <c r="Z34" s="45">
        <v>0.371</v>
      </c>
      <c r="AA34" s="45">
        <v>0.38400000000000001</v>
      </c>
      <c r="AB34" s="45">
        <v>0.39800000000000002</v>
      </c>
      <c r="AC34" s="45">
        <v>0.41199999999999998</v>
      </c>
      <c r="AD34" s="45">
        <v>0.42699999999999999</v>
      </c>
      <c r="AE34" s="45">
        <v>0.443</v>
      </c>
      <c r="AF34" s="45">
        <v>0.46</v>
      </c>
      <c r="AG34" s="45">
        <v>0.47699999999999998</v>
      </c>
      <c r="AH34" s="45">
        <v>0.496</v>
      </c>
      <c r="AI34" s="45">
        <v>0.51700000000000002</v>
      </c>
      <c r="AJ34" s="45">
        <v>0.53800000000000003</v>
      </c>
      <c r="AK34" s="45">
        <v>0.56100000000000005</v>
      </c>
      <c r="AL34" s="45">
        <v>0.58599999999999997</v>
      </c>
      <c r="AM34" s="45">
        <v>0.61199999999999999</v>
      </c>
      <c r="AN34" s="45">
        <v>0.64100000000000001</v>
      </c>
      <c r="AO34" s="45">
        <v>0.67200000000000004</v>
      </c>
      <c r="AP34" s="45">
        <v>0.70499999999999996</v>
      </c>
      <c r="AQ34" s="45">
        <v>0.74099999999999999</v>
      </c>
      <c r="AR34" s="45">
        <v>0.78</v>
      </c>
      <c r="AS34" s="45">
        <v>0.82299999999999995</v>
      </c>
      <c r="AT34" s="45">
        <v>0.86899999999999999</v>
      </c>
      <c r="AU34" s="45">
        <v>0.92</v>
      </c>
      <c r="AV34" s="45">
        <v>0.97599999999999998</v>
      </c>
      <c r="AW34" s="45"/>
    </row>
    <row r="35" spans="1:49" x14ac:dyDescent="0.2">
      <c r="A35" s="42">
        <v>8</v>
      </c>
      <c r="B35" s="45">
        <v>0.189</v>
      </c>
      <c r="C35" s="45">
        <v>0.19400000000000001</v>
      </c>
      <c r="D35" s="45">
        <v>0.19900000000000001</v>
      </c>
      <c r="E35" s="45">
        <v>0.20399999999999999</v>
      </c>
      <c r="F35" s="45">
        <v>0.20899999999999999</v>
      </c>
      <c r="G35" s="45">
        <v>0.214</v>
      </c>
      <c r="H35" s="45">
        <v>0.22</v>
      </c>
      <c r="I35" s="45">
        <v>0.22600000000000001</v>
      </c>
      <c r="J35" s="45">
        <v>0.23200000000000001</v>
      </c>
      <c r="K35" s="45">
        <v>0.23799999999999999</v>
      </c>
      <c r="L35" s="45">
        <v>0.245</v>
      </c>
      <c r="M35" s="45">
        <v>0.252</v>
      </c>
      <c r="N35" s="45">
        <v>0.25900000000000001</v>
      </c>
      <c r="O35" s="45">
        <v>0.26600000000000001</v>
      </c>
      <c r="P35" s="45">
        <v>0.27400000000000002</v>
      </c>
      <c r="Q35" s="45">
        <v>0.28199999999999997</v>
      </c>
      <c r="R35" s="45">
        <v>0.28999999999999998</v>
      </c>
      <c r="S35" s="45">
        <v>0.29899999999999999</v>
      </c>
      <c r="T35" s="45">
        <v>0.308</v>
      </c>
      <c r="U35" s="45">
        <v>0.317</v>
      </c>
      <c r="V35" s="45">
        <v>0.32700000000000001</v>
      </c>
      <c r="W35" s="45">
        <v>0.33800000000000002</v>
      </c>
      <c r="X35" s="45">
        <v>0.34899999999999998</v>
      </c>
      <c r="Y35" s="45">
        <v>0.36</v>
      </c>
      <c r="Z35" s="45">
        <v>0.373</v>
      </c>
      <c r="AA35" s="45">
        <v>0.38500000000000001</v>
      </c>
      <c r="AB35" s="45">
        <v>0.39900000000000002</v>
      </c>
      <c r="AC35" s="45">
        <v>0.41299999999999998</v>
      </c>
      <c r="AD35" s="45">
        <v>0.42799999999999999</v>
      </c>
      <c r="AE35" s="45">
        <v>0.44400000000000001</v>
      </c>
      <c r="AF35" s="45">
        <v>0.46100000000000002</v>
      </c>
      <c r="AG35" s="45">
        <v>0.47899999999999998</v>
      </c>
      <c r="AH35" s="45">
        <v>0.498</v>
      </c>
      <c r="AI35" s="45">
        <v>0.51800000000000002</v>
      </c>
      <c r="AJ35" s="45">
        <v>0.54</v>
      </c>
      <c r="AK35" s="45">
        <v>0.56299999999999994</v>
      </c>
      <c r="AL35" s="45">
        <v>0.58799999999999997</v>
      </c>
      <c r="AM35" s="45">
        <v>0.61499999999999999</v>
      </c>
      <c r="AN35" s="45">
        <v>0.64400000000000002</v>
      </c>
      <c r="AO35" s="45">
        <v>0.67400000000000004</v>
      </c>
      <c r="AP35" s="45">
        <v>0.70799999999999996</v>
      </c>
      <c r="AQ35" s="45">
        <v>0.74399999999999999</v>
      </c>
      <c r="AR35" s="45">
        <v>0.78400000000000003</v>
      </c>
      <c r="AS35" s="45">
        <v>0.82599999999999996</v>
      </c>
      <c r="AT35" s="45">
        <v>0.873</v>
      </c>
      <c r="AU35" s="45">
        <v>0.92400000000000004</v>
      </c>
      <c r="AV35" s="45">
        <v>0.98099999999999998</v>
      </c>
      <c r="AW35" s="45"/>
    </row>
    <row r="36" spans="1:49" x14ac:dyDescent="0.2">
      <c r="A36" s="42">
        <v>9</v>
      </c>
      <c r="B36" s="45">
        <v>0.19</v>
      </c>
      <c r="C36" s="45">
        <v>0.19400000000000001</v>
      </c>
      <c r="D36" s="45">
        <v>0.19900000000000001</v>
      </c>
      <c r="E36" s="45">
        <v>0.20399999999999999</v>
      </c>
      <c r="F36" s="45">
        <v>0.21</v>
      </c>
      <c r="G36" s="45">
        <v>0.215</v>
      </c>
      <c r="H36" s="45">
        <v>0.221</v>
      </c>
      <c r="I36" s="45">
        <v>0.22600000000000001</v>
      </c>
      <c r="J36" s="45">
        <v>0.23300000000000001</v>
      </c>
      <c r="K36" s="45">
        <v>0.23899999999999999</v>
      </c>
      <c r="L36" s="45">
        <v>0.245</v>
      </c>
      <c r="M36" s="45">
        <v>0.252</v>
      </c>
      <c r="N36" s="45">
        <v>0.25900000000000001</v>
      </c>
      <c r="O36" s="45">
        <v>0.26700000000000002</v>
      </c>
      <c r="P36" s="45">
        <v>0.27400000000000002</v>
      </c>
      <c r="Q36" s="45">
        <v>0.28199999999999997</v>
      </c>
      <c r="R36" s="45">
        <v>0.29099999999999998</v>
      </c>
      <c r="S36" s="45">
        <v>0.29899999999999999</v>
      </c>
      <c r="T36" s="45">
        <v>0.309</v>
      </c>
      <c r="U36" s="45">
        <v>0.318</v>
      </c>
      <c r="V36" s="45">
        <v>0.32800000000000001</v>
      </c>
      <c r="W36" s="45">
        <v>0.33900000000000002</v>
      </c>
      <c r="X36" s="45">
        <v>0.35</v>
      </c>
      <c r="Y36" s="45">
        <v>0.36099999999999999</v>
      </c>
      <c r="Z36" s="45">
        <v>0.374</v>
      </c>
      <c r="AA36" s="45">
        <v>0.38600000000000001</v>
      </c>
      <c r="AB36" s="45">
        <v>0.4</v>
      </c>
      <c r="AC36" s="45">
        <v>0.41399999999999998</v>
      </c>
      <c r="AD36" s="45">
        <v>0.42899999999999999</v>
      </c>
      <c r="AE36" s="45">
        <v>0.44500000000000001</v>
      </c>
      <c r="AF36" s="45">
        <v>0.46200000000000002</v>
      </c>
      <c r="AG36" s="45">
        <v>0.48</v>
      </c>
      <c r="AH36" s="45">
        <v>0.5</v>
      </c>
      <c r="AI36" s="45">
        <v>0.52</v>
      </c>
      <c r="AJ36" s="45">
        <v>0.54200000000000004</v>
      </c>
      <c r="AK36" s="45">
        <v>0.56499999999999995</v>
      </c>
      <c r="AL36" s="45">
        <v>0.59</v>
      </c>
      <c r="AM36" s="45">
        <v>0.61699999999999999</v>
      </c>
      <c r="AN36" s="45">
        <v>0.64600000000000002</v>
      </c>
      <c r="AO36" s="45">
        <v>0.67700000000000005</v>
      </c>
      <c r="AP36" s="45">
        <v>0.71099999999999997</v>
      </c>
      <c r="AQ36" s="45">
        <v>0.747</v>
      </c>
      <c r="AR36" s="45">
        <v>0.78700000000000003</v>
      </c>
      <c r="AS36" s="45">
        <v>0.83</v>
      </c>
      <c r="AT36" s="45">
        <v>0.877</v>
      </c>
      <c r="AU36" s="45">
        <v>0.92900000000000005</v>
      </c>
      <c r="AV36" s="45">
        <v>0.98599999999999999</v>
      </c>
      <c r="AW36" s="45"/>
    </row>
    <row r="37" spans="1:49" x14ac:dyDescent="0.2">
      <c r="A37" s="42">
        <v>10</v>
      </c>
      <c r="B37" s="45">
        <v>0.19</v>
      </c>
      <c r="C37" s="45">
        <v>0.19500000000000001</v>
      </c>
      <c r="D37" s="45">
        <v>0.2</v>
      </c>
      <c r="E37" s="45">
        <v>0.20499999999999999</v>
      </c>
      <c r="F37" s="45">
        <v>0.21</v>
      </c>
      <c r="G37" s="45">
        <v>0.215</v>
      </c>
      <c r="H37" s="45">
        <v>0.221</v>
      </c>
      <c r="I37" s="45">
        <v>0.22700000000000001</v>
      </c>
      <c r="J37" s="45">
        <v>0.23300000000000001</v>
      </c>
      <c r="K37" s="45">
        <v>0.23899999999999999</v>
      </c>
      <c r="L37" s="45">
        <v>0.246</v>
      </c>
      <c r="M37" s="45">
        <v>0.253</v>
      </c>
      <c r="N37" s="45">
        <v>0.26</v>
      </c>
      <c r="O37" s="45">
        <v>0.26700000000000002</v>
      </c>
      <c r="P37" s="45">
        <v>0.27500000000000002</v>
      </c>
      <c r="Q37" s="45">
        <v>0.28299999999999997</v>
      </c>
      <c r="R37" s="45">
        <v>0.29099999999999998</v>
      </c>
      <c r="S37" s="45">
        <v>0.3</v>
      </c>
      <c r="T37" s="45">
        <v>0.309</v>
      </c>
      <c r="U37" s="45">
        <v>0.31900000000000001</v>
      </c>
      <c r="V37" s="45">
        <v>0.32900000000000001</v>
      </c>
      <c r="W37" s="45">
        <v>0.34</v>
      </c>
      <c r="X37" s="45">
        <v>0.35099999999999998</v>
      </c>
      <c r="Y37" s="45">
        <v>0.36199999999999999</v>
      </c>
      <c r="Z37" s="45">
        <v>0.375</v>
      </c>
      <c r="AA37" s="45">
        <v>0.38700000000000001</v>
      </c>
      <c r="AB37" s="45">
        <v>0.40100000000000002</v>
      </c>
      <c r="AC37" s="45">
        <v>0.41499999999999998</v>
      </c>
      <c r="AD37" s="45">
        <v>0.43099999999999999</v>
      </c>
      <c r="AE37" s="45">
        <v>0.44700000000000001</v>
      </c>
      <c r="AF37" s="45">
        <v>0.46400000000000002</v>
      </c>
      <c r="AG37" s="45">
        <v>0.48199999999999998</v>
      </c>
      <c r="AH37" s="45">
        <v>0.501</v>
      </c>
      <c r="AI37" s="45">
        <v>0.52200000000000002</v>
      </c>
      <c r="AJ37" s="45">
        <v>0.54400000000000004</v>
      </c>
      <c r="AK37" s="45">
        <v>0.56699999999999995</v>
      </c>
      <c r="AL37" s="45">
        <v>0.59199999999999997</v>
      </c>
      <c r="AM37" s="45">
        <v>0.61899999999999999</v>
      </c>
      <c r="AN37" s="45">
        <v>0.64800000000000002</v>
      </c>
      <c r="AO37" s="45">
        <v>0.68</v>
      </c>
      <c r="AP37" s="45">
        <v>0.71399999999999997</v>
      </c>
      <c r="AQ37" s="45">
        <v>0.75</v>
      </c>
      <c r="AR37" s="45">
        <v>0.79</v>
      </c>
      <c r="AS37" s="45">
        <v>0.83399999999999996</v>
      </c>
      <c r="AT37" s="45">
        <v>0.88100000000000001</v>
      </c>
      <c r="AU37" s="45">
        <v>0.93300000000000005</v>
      </c>
      <c r="AV37" s="45">
        <v>0.99</v>
      </c>
      <c r="AW37" s="45"/>
    </row>
    <row r="38" spans="1:49" x14ac:dyDescent="0.2">
      <c r="A38" s="42">
        <v>11</v>
      </c>
      <c r="B38" s="45">
        <v>0.19</v>
      </c>
      <c r="C38" s="45">
        <v>0.19500000000000001</v>
      </c>
      <c r="D38" s="45">
        <v>0.2</v>
      </c>
      <c r="E38" s="45">
        <v>0.20499999999999999</v>
      </c>
      <c r="F38" s="45">
        <v>0.21</v>
      </c>
      <c r="G38" s="45">
        <v>0.216</v>
      </c>
      <c r="H38" s="45">
        <v>0.222</v>
      </c>
      <c r="I38" s="45">
        <v>0.22700000000000001</v>
      </c>
      <c r="J38" s="45">
        <v>0.23400000000000001</v>
      </c>
      <c r="K38" s="45">
        <v>0.24</v>
      </c>
      <c r="L38" s="45">
        <v>0.246</v>
      </c>
      <c r="M38" s="45">
        <v>0.253</v>
      </c>
      <c r="N38" s="45">
        <v>0.26</v>
      </c>
      <c r="O38" s="45">
        <v>0.26800000000000002</v>
      </c>
      <c r="P38" s="45">
        <v>0.27600000000000002</v>
      </c>
      <c r="Q38" s="45">
        <v>0.28399999999999997</v>
      </c>
      <c r="R38" s="45">
        <v>0.29199999999999998</v>
      </c>
      <c r="S38" s="45">
        <v>0.30099999999999999</v>
      </c>
      <c r="T38" s="45">
        <v>0.31</v>
      </c>
      <c r="U38" s="45">
        <v>0.32</v>
      </c>
      <c r="V38" s="45">
        <v>0.33</v>
      </c>
      <c r="W38" s="45">
        <v>0.34100000000000003</v>
      </c>
      <c r="X38" s="45">
        <v>0.35199999999999998</v>
      </c>
      <c r="Y38" s="45">
        <v>0.36299999999999999</v>
      </c>
      <c r="Z38" s="45">
        <v>0.376</v>
      </c>
      <c r="AA38" s="45">
        <v>0.38900000000000001</v>
      </c>
      <c r="AB38" s="45">
        <v>0.40200000000000002</v>
      </c>
      <c r="AC38" s="45">
        <v>0.41699999999999998</v>
      </c>
      <c r="AD38" s="45">
        <v>0.432</v>
      </c>
      <c r="AE38" s="45">
        <v>0.44800000000000001</v>
      </c>
      <c r="AF38" s="45">
        <v>0.46500000000000002</v>
      </c>
      <c r="AG38" s="45">
        <v>0.48399999999999999</v>
      </c>
      <c r="AH38" s="45">
        <v>0.503</v>
      </c>
      <c r="AI38" s="45">
        <v>0.52400000000000002</v>
      </c>
      <c r="AJ38" s="45">
        <v>0.54600000000000004</v>
      </c>
      <c r="AK38" s="45">
        <v>0.56899999999999995</v>
      </c>
      <c r="AL38" s="45">
        <v>0.59399999999999997</v>
      </c>
      <c r="AM38" s="45">
        <v>0.622</v>
      </c>
      <c r="AN38" s="45">
        <v>0.65100000000000002</v>
      </c>
      <c r="AO38" s="45">
        <v>0.68200000000000005</v>
      </c>
      <c r="AP38" s="45">
        <v>0.71699999999999997</v>
      </c>
      <c r="AQ38" s="45">
        <v>0.754</v>
      </c>
      <c r="AR38" s="45">
        <v>0.79400000000000004</v>
      </c>
      <c r="AS38" s="45">
        <v>0.83699999999999997</v>
      </c>
      <c r="AT38" s="45">
        <v>0.88500000000000001</v>
      </c>
      <c r="AU38" s="45">
        <v>0.93799999999999994</v>
      </c>
      <c r="AV38" s="45">
        <v>0.995</v>
      </c>
      <c r="AW38" s="45"/>
    </row>
  </sheetData>
  <sheetProtection algorithmName="SHA-512" hashValue="RxBztPqur/YCFhMvBn/GB3WLvobAUzyurXPsgieWzGc2b2mHyyyXAGthLb7fvdpe3zlnT2Md1j+qnYbfIFd3kg==" saltValue="lPNjGeaf0xD2k8oh5euwxA==" spinCount="100000" sheet="1" objects="1" scenarios="1"/>
  <conditionalFormatting sqref="A6:A21">
    <cfRule type="expression" dxfId="489" priority="11" stopIfTrue="1">
      <formula>MOD(ROW(),2)=0</formula>
    </cfRule>
    <cfRule type="expression" dxfId="488" priority="12" stopIfTrue="1">
      <formula>MOD(ROW(),2)&lt;&gt;0</formula>
    </cfRule>
  </conditionalFormatting>
  <conditionalFormatting sqref="B6:AW18 B20:AW21 C19:AW19">
    <cfRule type="expression" dxfId="487" priority="13" stopIfTrue="1">
      <formula>MOD(ROW(),2)=0</formula>
    </cfRule>
    <cfRule type="expression" dxfId="486" priority="14" stopIfTrue="1">
      <formula>MOD(ROW(),2)&lt;&gt;0</formula>
    </cfRule>
  </conditionalFormatting>
  <conditionalFormatting sqref="A26:A38">
    <cfRule type="expression" dxfId="485" priority="15" stopIfTrue="1">
      <formula>MOD(ROW(),2)=0</formula>
    </cfRule>
    <cfRule type="expression" dxfId="484" priority="16" stopIfTrue="1">
      <formula>MOD(ROW(),2)&lt;&gt;0</formula>
    </cfRule>
  </conditionalFormatting>
  <conditionalFormatting sqref="B26:AW38">
    <cfRule type="expression" dxfId="483" priority="17" stopIfTrue="1">
      <formula>MOD(ROW(),2)=0</formula>
    </cfRule>
    <cfRule type="expression" dxfId="482" priority="18" stopIfTrue="1">
      <formula>MOD(ROW(),2)&lt;&gt;0</formula>
    </cfRule>
  </conditionalFormatting>
  <conditionalFormatting sqref="B19">
    <cfRule type="expression" dxfId="481" priority="1" stopIfTrue="1">
      <formula>MOD(ROW(),2)=0</formula>
    </cfRule>
    <cfRule type="expression" dxfId="480" priority="2" stopIfTrue="1">
      <formula>MOD(ROW(),2)&lt;&gt;0</formula>
    </cfRule>
  </conditionalFormatting>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B408-E352-4537-8B06-CD1A5F9ADB71}">
  <sheetPr codeName="Sheet64"/>
  <dimension ref="A1:AW38"/>
  <sheetViews>
    <sheetView showGridLines="0" workbookViewId="0">
      <selection activeCell="A6" sqref="A6"/>
    </sheetView>
  </sheetViews>
  <sheetFormatPr defaultRowHeight="12.75" x14ac:dyDescent="0.2"/>
  <cols>
    <col min="1" max="1" width="31.85546875" customWidth="1"/>
    <col min="2" max="49" width="22.85546875" customWidth="1"/>
  </cols>
  <sheetData>
    <row r="1" spans="1:49" s="1" customFormat="1" ht="20.25" x14ac:dyDescent="0.3">
      <c r="A1" s="2" t="s">
        <v>0</v>
      </c>
    </row>
    <row r="2" spans="1:49" s="1" customFormat="1" ht="15.75" x14ac:dyDescent="0.25">
      <c r="A2" s="30" t="s">
        <v>1</v>
      </c>
      <c r="B2" s="3" t="str">
        <f>wb_title</f>
        <v>Police_NI - Consolidated Factor Spreadsheet</v>
      </c>
    </row>
    <row r="3" spans="1:49" s="1" customFormat="1" ht="15.75" x14ac:dyDescent="0.25">
      <c r="A3" s="30" t="s">
        <v>2</v>
      </c>
      <c r="B3" s="3" t="str">
        <f>TABLE_FACTOR_TYPE_1 &amp; " - x-" &amp; TABLE_SERIES_NUMBER_1</f>
        <v>Pension Debit - x-334</v>
      </c>
    </row>
    <row r="6" spans="1:49" x14ac:dyDescent="0.2">
      <c r="A6" s="40" t="s">
        <v>470</v>
      </c>
      <c r="B6" s="47" t="s">
        <v>471</v>
      </c>
      <c r="C6" s="47"/>
      <c r="D6" s="47"/>
      <c r="E6" s="47"/>
      <c r="F6" s="47"/>
      <c r="G6" s="47"/>
      <c r="H6" s="47"/>
      <c r="I6" s="47"/>
      <c r="J6" s="47"/>
      <c r="K6" s="47"/>
      <c r="L6" s="47"/>
      <c r="M6" s="47"/>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row>
    <row r="7" spans="1:49" x14ac:dyDescent="0.2">
      <c r="A7" s="40" t="s">
        <v>472</v>
      </c>
      <c r="B7" s="47" t="s">
        <v>31</v>
      </c>
      <c r="C7" s="47"/>
      <c r="D7" s="47"/>
      <c r="E7" s="47"/>
      <c r="F7" s="47"/>
      <c r="G7" s="47"/>
      <c r="H7" s="47"/>
      <c r="I7" s="47"/>
      <c r="J7" s="47"/>
      <c r="K7" s="47"/>
      <c r="L7" s="47"/>
      <c r="M7" s="47"/>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row>
    <row r="8" spans="1:49" x14ac:dyDescent="0.2">
      <c r="A8" s="40" t="s">
        <v>144</v>
      </c>
      <c r="B8" s="47">
        <v>2006</v>
      </c>
      <c r="C8" s="47"/>
      <c r="D8" s="47"/>
      <c r="E8" s="47"/>
      <c r="F8" s="47"/>
      <c r="G8" s="47"/>
      <c r="H8" s="47"/>
      <c r="I8" s="47"/>
      <c r="J8" s="47"/>
      <c r="K8" s="47"/>
      <c r="L8" s="47"/>
      <c r="M8" s="47"/>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row>
    <row r="9" spans="1:49" x14ac:dyDescent="0.2">
      <c r="A9" s="40" t="s">
        <v>145</v>
      </c>
      <c r="B9" s="47" t="s">
        <v>286</v>
      </c>
      <c r="C9" s="47"/>
      <c r="D9" s="47"/>
      <c r="E9" s="47"/>
      <c r="F9" s="47"/>
      <c r="G9" s="47"/>
      <c r="H9" s="47"/>
      <c r="I9" s="47"/>
      <c r="J9" s="47"/>
      <c r="K9" s="47"/>
      <c r="L9" s="47"/>
      <c r="M9" s="47"/>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row>
    <row r="10" spans="1:49" x14ac:dyDescent="0.2">
      <c r="A10" s="40" t="s">
        <v>6</v>
      </c>
      <c r="B10" s="47" t="s">
        <v>326</v>
      </c>
      <c r="C10" s="47"/>
      <c r="D10" s="47"/>
      <c r="E10" s="47"/>
      <c r="F10" s="47"/>
      <c r="G10" s="47"/>
      <c r="H10" s="47"/>
      <c r="I10" s="47"/>
      <c r="J10" s="47"/>
      <c r="K10" s="47"/>
      <c r="L10" s="47"/>
      <c r="M10" s="47"/>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row>
    <row r="11" spans="1:49" x14ac:dyDescent="0.2">
      <c r="A11" s="40" t="s">
        <v>146</v>
      </c>
      <c r="B11" s="47" t="s">
        <v>165</v>
      </c>
      <c r="C11" s="47"/>
      <c r="D11" s="47"/>
      <c r="E11" s="47"/>
      <c r="F11" s="47"/>
      <c r="G11" s="47"/>
      <c r="H11" s="47"/>
      <c r="I11" s="47"/>
      <c r="J11" s="47"/>
      <c r="K11" s="47"/>
      <c r="L11" s="47"/>
      <c r="M11" s="47"/>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row>
    <row r="12" spans="1:49" x14ac:dyDescent="0.2">
      <c r="A12" s="40" t="s">
        <v>147</v>
      </c>
      <c r="B12" s="47" t="s">
        <v>288</v>
      </c>
      <c r="C12" s="47"/>
      <c r="D12" s="47"/>
      <c r="E12" s="47"/>
      <c r="F12" s="47"/>
      <c r="G12" s="47"/>
      <c r="H12" s="47"/>
      <c r="I12" s="47"/>
      <c r="J12" s="47"/>
      <c r="K12" s="47"/>
      <c r="L12" s="47"/>
      <c r="M12" s="47"/>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row>
    <row r="13" spans="1:49" x14ac:dyDescent="0.2">
      <c r="A13" s="40" t="s">
        <v>473</v>
      </c>
      <c r="B13" s="47">
        <v>1</v>
      </c>
      <c r="C13" s="47"/>
      <c r="D13" s="47"/>
      <c r="E13" s="47"/>
      <c r="F13" s="47"/>
      <c r="G13" s="47"/>
      <c r="H13" s="47"/>
      <c r="I13" s="47"/>
      <c r="J13" s="47"/>
      <c r="K13" s="47"/>
      <c r="L13" s="47"/>
      <c r="M13" s="47"/>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row>
    <row r="14" spans="1:49" x14ac:dyDescent="0.2">
      <c r="A14" s="40" t="s">
        <v>149</v>
      </c>
      <c r="B14" s="47">
        <v>334</v>
      </c>
      <c r="C14" s="47"/>
      <c r="D14" s="47"/>
      <c r="E14" s="47"/>
      <c r="F14" s="47"/>
      <c r="G14" s="47"/>
      <c r="H14" s="47"/>
      <c r="I14" s="47"/>
      <c r="J14" s="47"/>
      <c r="K14" s="47"/>
      <c r="L14" s="47"/>
      <c r="M14" s="47"/>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row>
    <row r="15" spans="1:49" x14ac:dyDescent="0.2">
      <c r="A15" s="40" t="s">
        <v>474</v>
      </c>
      <c r="B15" s="47">
        <v>334</v>
      </c>
      <c r="C15" s="47"/>
      <c r="D15" s="47"/>
      <c r="E15" s="47"/>
      <c r="F15" s="47"/>
      <c r="G15" s="47"/>
      <c r="H15" s="47"/>
      <c r="I15" s="47"/>
      <c r="J15" s="47"/>
      <c r="K15" s="47"/>
      <c r="L15" s="47"/>
      <c r="M15" s="47"/>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row>
    <row r="16" spans="1:49" x14ac:dyDescent="0.2">
      <c r="A16" s="40" t="s">
        <v>151</v>
      </c>
      <c r="B16" s="47" t="s">
        <v>328</v>
      </c>
      <c r="C16" s="47"/>
      <c r="D16" s="47"/>
      <c r="E16" s="47"/>
      <c r="F16" s="47"/>
      <c r="G16" s="47"/>
      <c r="H16" s="47"/>
      <c r="I16" s="47"/>
      <c r="J16" s="47"/>
      <c r="K16" s="47"/>
      <c r="L16" s="47"/>
      <c r="M16" s="47"/>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row>
    <row r="17" spans="1:49" x14ac:dyDescent="0.2">
      <c r="A17" s="41" t="s">
        <v>475</v>
      </c>
      <c r="B17" s="47"/>
      <c r="C17" s="47"/>
      <c r="D17" s="47"/>
      <c r="E17" s="47"/>
      <c r="F17" s="47"/>
      <c r="G17" s="47"/>
      <c r="H17" s="47"/>
      <c r="I17" s="47"/>
      <c r="J17" s="47"/>
      <c r="K17" s="47"/>
      <c r="L17" s="47"/>
      <c r="M17" s="47"/>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row>
    <row r="18" spans="1:49" x14ac:dyDescent="0.2">
      <c r="A18" s="40" t="s">
        <v>153</v>
      </c>
      <c r="B18" s="49">
        <v>46163</v>
      </c>
      <c r="C18" s="48"/>
      <c r="D18" s="48"/>
      <c r="E18" s="48"/>
      <c r="F18" s="48"/>
      <c r="G18" s="48"/>
      <c r="H18" s="48"/>
      <c r="I18" s="48"/>
      <c r="J18" s="48"/>
      <c r="K18" s="48"/>
      <c r="L18" s="48"/>
      <c r="M18" s="48"/>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row>
    <row r="19" spans="1:49" x14ac:dyDescent="0.2">
      <c r="A19" s="40" t="s">
        <v>154</v>
      </c>
      <c r="B19" s="49">
        <v>46161</v>
      </c>
      <c r="C19" s="49"/>
      <c r="D19" s="49"/>
      <c r="E19" s="49"/>
      <c r="F19" s="49"/>
      <c r="G19" s="49"/>
      <c r="H19" s="49"/>
      <c r="I19" s="49"/>
      <c r="J19" s="49"/>
      <c r="K19" s="49"/>
      <c r="L19" s="49"/>
      <c r="M19" s="49"/>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row>
    <row r="20" spans="1:49" x14ac:dyDescent="0.2">
      <c r="A20" s="40" t="s">
        <v>155</v>
      </c>
      <c r="B20" s="47" t="s">
        <v>163</v>
      </c>
      <c r="C20" s="47"/>
      <c r="D20" s="47"/>
      <c r="E20" s="47"/>
      <c r="F20" s="47"/>
      <c r="G20" s="47"/>
      <c r="H20" s="47"/>
      <c r="I20" s="47"/>
      <c r="J20" s="47"/>
      <c r="K20" s="47"/>
      <c r="L20" s="47"/>
      <c r="M20" s="47"/>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row>
    <row r="21" spans="1:49" x14ac:dyDescent="0.2">
      <c r="A21" s="40" t="s">
        <v>476</v>
      </c>
      <c r="B21" s="47" t="s">
        <v>80</v>
      </c>
      <c r="C21" s="47"/>
      <c r="D21" s="47"/>
      <c r="E21" s="47"/>
      <c r="F21" s="47"/>
      <c r="G21" s="47"/>
      <c r="H21" s="47"/>
      <c r="I21" s="47"/>
      <c r="J21" s="47"/>
      <c r="K21" s="47"/>
      <c r="L21" s="47"/>
      <c r="M21" s="47"/>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row>
    <row r="23" spans="1:49" x14ac:dyDescent="0.2">
      <c r="A23" s="23" t="str">
        <f>HYPERLINK("#'Factor List'!A1", "Back to Factor List")</f>
        <v>Back to Factor List</v>
      </c>
      <c r="B23" s="23" t="str">
        <f>HYPERLINK("#'Assumptions'!A1", "Assumptions")</f>
        <v>Assumptions</v>
      </c>
    </row>
    <row r="26" spans="1:49" s="63" customFormat="1" x14ac:dyDescent="0.2">
      <c r="A26" s="62" t="s">
        <v>502</v>
      </c>
      <c r="B26" s="62">
        <v>18</v>
      </c>
      <c r="C26" s="62">
        <v>19</v>
      </c>
      <c r="D26" s="62">
        <v>20</v>
      </c>
      <c r="E26" s="62">
        <v>21</v>
      </c>
      <c r="F26" s="62">
        <v>22</v>
      </c>
      <c r="G26" s="62">
        <v>23</v>
      </c>
      <c r="H26" s="62">
        <v>24</v>
      </c>
      <c r="I26" s="62">
        <v>25</v>
      </c>
      <c r="J26" s="62">
        <v>26</v>
      </c>
      <c r="K26" s="62">
        <v>27</v>
      </c>
      <c r="L26" s="62">
        <v>28</v>
      </c>
      <c r="M26" s="62">
        <v>29</v>
      </c>
      <c r="N26" s="62">
        <v>30</v>
      </c>
      <c r="O26" s="62">
        <v>31</v>
      </c>
      <c r="P26" s="62">
        <v>32</v>
      </c>
      <c r="Q26" s="62">
        <v>33</v>
      </c>
      <c r="R26" s="62">
        <v>34</v>
      </c>
      <c r="S26" s="62">
        <v>35</v>
      </c>
      <c r="T26" s="62">
        <v>36</v>
      </c>
      <c r="U26" s="62">
        <v>37</v>
      </c>
      <c r="V26" s="62">
        <v>38</v>
      </c>
      <c r="W26" s="62">
        <v>39</v>
      </c>
      <c r="X26" s="62">
        <v>40</v>
      </c>
      <c r="Y26" s="62">
        <v>41</v>
      </c>
      <c r="Z26" s="62">
        <v>42</v>
      </c>
      <c r="AA26" s="62">
        <v>43</v>
      </c>
      <c r="AB26" s="62">
        <v>44</v>
      </c>
      <c r="AC26" s="62">
        <v>45</v>
      </c>
      <c r="AD26" s="62">
        <v>46</v>
      </c>
      <c r="AE26" s="62">
        <v>47</v>
      </c>
      <c r="AF26" s="62">
        <v>48</v>
      </c>
      <c r="AG26" s="62">
        <v>49</v>
      </c>
      <c r="AH26" s="62">
        <v>50</v>
      </c>
      <c r="AI26" s="62">
        <v>51</v>
      </c>
      <c r="AJ26" s="62">
        <v>52</v>
      </c>
      <c r="AK26" s="62">
        <v>53</v>
      </c>
      <c r="AL26" s="62">
        <v>54</v>
      </c>
      <c r="AM26" s="62">
        <v>55</v>
      </c>
      <c r="AN26" s="62">
        <v>56</v>
      </c>
      <c r="AO26" s="62">
        <v>57</v>
      </c>
      <c r="AP26" s="62">
        <v>58</v>
      </c>
      <c r="AQ26" s="62">
        <v>59</v>
      </c>
      <c r="AR26" s="62">
        <v>60</v>
      </c>
      <c r="AS26" s="62">
        <v>61</v>
      </c>
      <c r="AT26" s="62">
        <v>62</v>
      </c>
      <c r="AU26" s="62">
        <v>63</v>
      </c>
      <c r="AV26" s="62">
        <v>64</v>
      </c>
      <c r="AW26" s="62">
        <v>65</v>
      </c>
    </row>
    <row r="27" spans="1:49" x14ac:dyDescent="0.2">
      <c r="A27" s="42">
        <v>0</v>
      </c>
      <c r="B27" s="45">
        <v>0.39400000000000002</v>
      </c>
      <c r="C27" s="45">
        <v>0.40200000000000002</v>
      </c>
      <c r="D27" s="45">
        <v>0.41</v>
      </c>
      <c r="E27" s="45">
        <v>0.41799999999999998</v>
      </c>
      <c r="F27" s="45">
        <v>0.42699999999999999</v>
      </c>
      <c r="G27" s="45">
        <v>0.435</v>
      </c>
      <c r="H27" s="45">
        <v>0.44400000000000001</v>
      </c>
      <c r="I27" s="45">
        <v>0.45300000000000001</v>
      </c>
      <c r="J27" s="45">
        <v>0.46200000000000002</v>
      </c>
      <c r="K27" s="45">
        <v>0.47099999999999997</v>
      </c>
      <c r="L27" s="45">
        <v>0.48099999999999998</v>
      </c>
      <c r="M27" s="45">
        <v>0.49</v>
      </c>
      <c r="N27" s="45">
        <v>0.5</v>
      </c>
      <c r="O27" s="45">
        <v>0.51</v>
      </c>
      <c r="P27" s="45">
        <v>0.52</v>
      </c>
      <c r="Q27" s="45">
        <v>0.53100000000000003</v>
      </c>
      <c r="R27" s="45">
        <v>0.54100000000000004</v>
      </c>
      <c r="S27" s="45">
        <v>0.55200000000000005</v>
      </c>
      <c r="T27" s="45">
        <v>0.56299999999999994</v>
      </c>
      <c r="U27" s="45">
        <v>0.57399999999999995</v>
      </c>
      <c r="V27" s="45">
        <v>0.58599999999999997</v>
      </c>
      <c r="W27" s="45">
        <v>0.59799999999999998</v>
      </c>
      <c r="X27" s="45">
        <v>0.61</v>
      </c>
      <c r="Y27" s="45">
        <v>0.622</v>
      </c>
      <c r="Z27" s="45">
        <v>0.63400000000000001</v>
      </c>
      <c r="AA27" s="45">
        <v>0.64700000000000002</v>
      </c>
      <c r="AB27" s="45">
        <v>0.66</v>
      </c>
      <c r="AC27" s="45">
        <v>0.67300000000000004</v>
      </c>
      <c r="AD27" s="45">
        <v>0.68600000000000005</v>
      </c>
      <c r="AE27" s="45">
        <v>0.7</v>
      </c>
      <c r="AF27" s="45">
        <v>0.71399999999999997</v>
      </c>
      <c r="AG27" s="45">
        <v>0.72799999999999998</v>
      </c>
      <c r="AH27" s="45">
        <v>0.74299999999999999</v>
      </c>
      <c r="AI27" s="45">
        <v>0.75800000000000001</v>
      </c>
      <c r="AJ27" s="45">
        <v>0.77300000000000002</v>
      </c>
      <c r="AK27" s="45">
        <v>0.78800000000000003</v>
      </c>
      <c r="AL27" s="45">
        <v>0.80400000000000005</v>
      </c>
      <c r="AM27" s="45">
        <v>0.82</v>
      </c>
      <c r="AN27" s="45">
        <v>0.83699999999999997</v>
      </c>
      <c r="AO27" s="45">
        <v>0.85299999999999998</v>
      </c>
      <c r="AP27" s="45">
        <v>0.871</v>
      </c>
      <c r="AQ27" s="45">
        <v>0.88800000000000001</v>
      </c>
      <c r="AR27" s="45">
        <v>0.90600000000000003</v>
      </c>
      <c r="AS27" s="45">
        <v>0.92400000000000004</v>
      </c>
      <c r="AT27" s="45">
        <v>0.94199999999999995</v>
      </c>
      <c r="AU27" s="45">
        <v>0.96099999999999997</v>
      </c>
      <c r="AV27" s="45">
        <v>0.98</v>
      </c>
      <c r="AW27" s="45">
        <v>1</v>
      </c>
    </row>
    <row r="28" spans="1:49" x14ac:dyDescent="0.2">
      <c r="A28" s="42">
        <v>1</v>
      </c>
      <c r="B28" s="45">
        <v>0.39500000000000002</v>
      </c>
      <c r="C28" s="45">
        <v>0.40300000000000002</v>
      </c>
      <c r="D28" s="45">
        <v>0.41099999999999998</v>
      </c>
      <c r="E28" s="45">
        <v>0.41899999999999998</v>
      </c>
      <c r="F28" s="45">
        <v>0.42699999999999999</v>
      </c>
      <c r="G28" s="45">
        <v>0.436</v>
      </c>
      <c r="H28" s="45">
        <v>0.44500000000000001</v>
      </c>
      <c r="I28" s="45">
        <v>0.45400000000000001</v>
      </c>
      <c r="J28" s="45">
        <v>0.46300000000000002</v>
      </c>
      <c r="K28" s="45">
        <v>0.47199999999999998</v>
      </c>
      <c r="L28" s="45">
        <v>0.48099999999999998</v>
      </c>
      <c r="M28" s="45">
        <v>0.49099999999999999</v>
      </c>
      <c r="N28" s="45">
        <v>0.501</v>
      </c>
      <c r="O28" s="45">
        <v>0.51100000000000001</v>
      </c>
      <c r="P28" s="45">
        <v>0.52100000000000002</v>
      </c>
      <c r="Q28" s="45">
        <v>0.53200000000000003</v>
      </c>
      <c r="R28" s="45">
        <v>0.54200000000000004</v>
      </c>
      <c r="S28" s="45">
        <v>0.55300000000000005</v>
      </c>
      <c r="T28" s="45">
        <v>0.56399999999999995</v>
      </c>
      <c r="U28" s="45">
        <v>0.57499999999999996</v>
      </c>
      <c r="V28" s="45">
        <v>0.58699999999999997</v>
      </c>
      <c r="W28" s="45">
        <v>0.59899999999999998</v>
      </c>
      <c r="X28" s="45">
        <v>0.61099999999999999</v>
      </c>
      <c r="Y28" s="45">
        <v>0.623</v>
      </c>
      <c r="Z28" s="45">
        <v>0.63500000000000001</v>
      </c>
      <c r="AA28" s="45">
        <v>0.64800000000000002</v>
      </c>
      <c r="AB28" s="45">
        <v>0.66100000000000003</v>
      </c>
      <c r="AC28" s="45">
        <v>0.67400000000000004</v>
      </c>
      <c r="AD28" s="45">
        <v>0.68799999999999994</v>
      </c>
      <c r="AE28" s="45">
        <v>0.70099999999999996</v>
      </c>
      <c r="AF28" s="45">
        <v>0.71499999999999997</v>
      </c>
      <c r="AG28" s="45">
        <v>0.73</v>
      </c>
      <c r="AH28" s="45">
        <v>0.74399999999999999</v>
      </c>
      <c r="AI28" s="45">
        <v>0.75900000000000001</v>
      </c>
      <c r="AJ28" s="45">
        <v>0.77400000000000002</v>
      </c>
      <c r="AK28" s="45">
        <v>0.79</v>
      </c>
      <c r="AL28" s="45">
        <v>0.80600000000000005</v>
      </c>
      <c r="AM28" s="45">
        <v>0.82199999999999995</v>
      </c>
      <c r="AN28" s="45">
        <v>0.83799999999999997</v>
      </c>
      <c r="AO28" s="45">
        <v>0.85499999999999998</v>
      </c>
      <c r="AP28" s="45">
        <v>0.872</v>
      </c>
      <c r="AQ28" s="45">
        <v>0.88900000000000001</v>
      </c>
      <c r="AR28" s="45">
        <v>0.90700000000000003</v>
      </c>
      <c r="AS28" s="45">
        <v>0.92500000000000004</v>
      </c>
      <c r="AT28" s="45">
        <v>0.94399999999999995</v>
      </c>
      <c r="AU28" s="45">
        <v>0.96299999999999997</v>
      </c>
      <c r="AV28" s="45">
        <v>0.98199999999999998</v>
      </c>
      <c r="AW28" s="45"/>
    </row>
    <row r="29" spans="1:49" x14ac:dyDescent="0.2">
      <c r="A29" s="42">
        <v>2</v>
      </c>
      <c r="B29" s="45">
        <v>0.39600000000000002</v>
      </c>
      <c r="C29" s="45">
        <v>0.40300000000000002</v>
      </c>
      <c r="D29" s="45">
        <v>0.41199999999999998</v>
      </c>
      <c r="E29" s="45">
        <v>0.42</v>
      </c>
      <c r="F29" s="45">
        <v>0.42799999999999999</v>
      </c>
      <c r="G29" s="45">
        <v>0.437</v>
      </c>
      <c r="H29" s="45">
        <v>0.44500000000000001</v>
      </c>
      <c r="I29" s="45">
        <v>0.45400000000000001</v>
      </c>
      <c r="J29" s="45">
        <v>0.46300000000000002</v>
      </c>
      <c r="K29" s="45">
        <v>0.47299999999999998</v>
      </c>
      <c r="L29" s="45">
        <v>0.48199999999999998</v>
      </c>
      <c r="M29" s="45">
        <v>0.49199999999999999</v>
      </c>
      <c r="N29" s="45">
        <v>0.502</v>
      </c>
      <c r="O29" s="45">
        <v>0.51200000000000001</v>
      </c>
      <c r="P29" s="45">
        <v>0.52200000000000002</v>
      </c>
      <c r="Q29" s="45">
        <v>0.53200000000000003</v>
      </c>
      <c r="R29" s="45">
        <v>0.54300000000000004</v>
      </c>
      <c r="S29" s="45">
        <v>0.55400000000000005</v>
      </c>
      <c r="T29" s="45">
        <v>0.56499999999999995</v>
      </c>
      <c r="U29" s="45">
        <v>0.57599999999999996</v>
      </c>
      <c r="V29" s="45">
        <v>0.58799999999999997</v>
      </c>
      <c r="W29" s="45">
        <v>0.6</v>
      </c>
      <c r="X29" s="45">
        <v>0.61199999999999999</v>
      </c>
      <c r="Y29" s="45">
        <v>0.624</v>
      </c>
      <c r="Z29" s="45">
        <v>0.63600000000000001</v>
      </c>
      <c r="AA29" s="45">
        <v>0.64900000000000002</v>
      </c>
      <c r="AB29" s="45">
        <v>0.66200000000000003</v>
      </c>
      <c r="AC29" s="45">
        <v>0.67500000000000004</v>
      </c>
      <c r="AD29" s="45">
        <v>0.68899999999999995</v>
      </c>
      <c r="AE29" s="45">
        <v>0.70199999999999996</v>
      </c>
      <c r="AF29" s="45">
        <v>0.71699999999999997</v>
      </c>
      <c r="AG29" s="45">
        <v>0.73099999999999998</v>
      </c>
      <c r="AH29" s="45">
        <v>0.745</v>
      </c>
      <c r="AI29" s="45">
        <v>0.76</v>
      </c>
      <c r="AJ29" s="45">
        <v>0.77600000000000002</v>
      </c>
      <c r="AK29" s="45">
        <v>0.79100000000000004</v>
      </c>
      <c r="AL29" s="45">
        <v>0.80700000000000005</v>
      </c>
      <c r="AM29" s="45">
        <v>0.82299999999999995</v>
      </c>
      <c r="AN29" s="45">
        <v>0.84</v>
      </c>
      <c r="AO29" s="45">
        <v>0.85599999999999998</v>
      </c>
      <c r="AP29" s="45">
        <v>0.873</v>
      </c>
      <c r="AQ29" s="45">
        <v>0.89100000000000001</v>
      </c>
      <c r="AR29" s="45">
        <v>0.90900000000000003</v>
      </c>
      <c r="AS29" s="45">
        <v>0.92700000000000005</v>
      </c>
      <c r="AT29" s="45">
        <v>0.94499999999999995</v>
      </c>
      <c r="AU29" s="45">
        <v>0.96399999999999997</v>
      </c>
      <c r="AV29" s="45">
        <v>0.98399999999999999</v>
      </c>
      <c r="AW29" s="45"/>
    </row>
    <row r="30" spans="1:49" x14ac:dyDescent="0.2">
      <c r="A30" s="42">
        <v>3</v>
      </c>
      <c r="B30" s="45">
        <v>0.39600000000000002</v>
      </c>
      <c r="C30" s="45">
        <v>0.40400000000000003</v>
      </c>
      <c r="D30" s="45">
        <v>0.41199999999999998</v>
      </c>
      <c r="E30" s="45">
        <v>0.42</v>
      </c>
      <c r="F30" s="45">
        <v>0.42899999999999999</v>
      </c>
      <c r="G30" s="45">
        <v>0.437</v>
      </c>
      <c r="H30" s="45">
        <v>0.44600000000000001</v>
      </c>
      <c r="I30" s="45">
        <v>0.45500000000000002</v>
      </c>
      <c r="J30" s="45">
        <v>0.46400000000000002</v>
      </c>
      <c r="K30" s="45">
        <v>0.47399999999999998</v>
      </c>
      <c r="L30" s="45">
        <v>0.48299999999999998</v>
      </c>
      <c r="M30" s="45">
        <v>0.49299999999999999</v>
      </c>
      <c r="N30" s="45">
        <v>0.503</v>
      </c>
      <c r="O30" s="45">
        <v>0.51300000000000001</v>
      </c>
      <c r="P30" s="45">
        <v>0.52300000000000002</v>
      </c>
      <c r="Q30" s="45">
        <v>0.53300000000000003</v>
      </c>
      <c r="R30" s="45">
        <v>0.54400000000000004</v>
      </c>
      <c r="S30" s="45">
        <v>0.55500000000000005</v>
      </c>
      <c r="T30" s="45">
        <v>0.56599999999999995</v>
      </c>
      <c r="U30" s="45">
        <v>0.57699999999999996</v>
      </c>
      <c r="V30" s="45">
        <v>0.58899999999999997</v>
      </c>
      <c r="W30" s="45">
        <v>0.60099999999999998</v>
      </c>
      <c r="X30" s="45">
        <v>0.61299999999999999</v>
      </c>
      <c r="Y30" s="45">
        <v>0.625</v>
      </c>
      <c r="Z30" s="45">
        <v>0.63700000000000001</v>
      </c>
      <c r="AA30" s="45">
        <v>0.65</v>
      </c>
      <c r="AB30" s="45">
        <v>0.66300000000000003</v>
      </c>
      <c r="AC30" s="45">
        <v>0.67600000000000005</v>
      </c>
      <c r="AD30" s="45">
        <v>0.69</v>
      </c>
      <c r="AE30" s="45">
        <v>0.70399999999999996</v>
      </c>
      <c r="AF30" s="45">
        <v>0.71799999999999997</v>
      </c>
      <c r="AG30" s="45">
        <v>0.73199999999999998</v>
      </c>
      <c r="AH30" s="45">
        <v>0.747</v>
      </c>
      <c r="AI30" s="45">
        <v>0.76200000000000001</v>
      </c>
      <c r="AJ30" s="45">
        <v>0.77700000000000002</v>
      </c>
      <c r="AK30" s="45">
        <v>0.79200000000000004</v>
      </c>
      <c r="AL30" s="45">
        <v>0.80800000000000005</v>
      </c>
      <c r="AM30" s="45">
        <v>0.82399999999999995</v>
      </c>
      <c r="AN30" s="45">
        <v>0.84099999999999997</v>
      </c>
      <c r="AO30" s="45">
        <v>0.85799999999999998</v>
      </c>
      <c r="AP30" s="45">
        <v>0.875</v>
      </c>
      <c r="AQ30" s="45">
        <v>0.89200000000000002</v>
      </c>
      <c r="AR30" s="45">
        <v>0.91</v>
      </c>
      <c r="AS30" s="45">
        <v>0.92800000000000005</v>
      </c>
      <c r="AT30" s="45">
        <v>0.94699999999999995</v>
      </c>
      <c r="AU30" s="45">
        <v>0.96599999999999997</v>
      </c>
      <c r="AV30" s="45">
        <v>0.98499999999999999</v>
      </c>
      <c r="AW30" s="45"/>
    </row>
    <row r="31" spans="1:49" x14ac:dyDescent="0.2">
      <c r="A31" s="42">
        <v>4</v>
      </c>
      <c r="B31" s="45">
        <v>0.39700000000000002</v>
      </c>
      <c r="C31" s="45">
        <v>0.40500000000000003</v>
      </c>
      <c r="D31" s="45">
        <v>0.41299999999999998</v>
      </c>
      <c r="E31" s="45">
        <v>0.42099999999999999</v>
      </c>
      <c r="F31" s="45">
        <v>0.43</v>
      </c>
      <c r="G31" s="45">
        <v>0.438</v>
      </c>
      <c r="H31" s="45">
        <v>0.44700000000000001</v>
      </c>
      <c r="I31" s="45">
        <v>0.45600000000000002</v>
      </c>
      <c r="J31" s="45">
        <v>0.46500000000000002</v>
      </c>
      <c r="K31" s="45">
        <v>0.47399999999999998</v>
      </c>
      <c r="L31" s="45">
        <v>0.48399999999999999</v>
      </c>
      <c r="M31" s="45">
        <v>0.49299999999999999</v>
      </c>
      <c r="N31" s="45">
        <v>0.503</v>
      </c>
      <c r="O31" s="45">
        <v>0.51300000000000001</v>
      </c>
      <c r="P31" s="45">
        <v>0.52400000000000002</v>
      </c>
      <c r="Q31" s="45">
        <v>0.53400000000000003</v>
      </c>
      <c r="R31" s="45">
        <v>0.54500000000000004</v>
      </c>
      <c r="S31" s="45">
        <v>0.55600000000000005</v>
      </c>
      <c r="T31" s="45">
        <v>0.56699999999999995</v>
      </c>
      <c r="U31" s="45">
        <v>0.57799999999999996</v>
      </c>
      <c r="V31" s="45">
        <v>0.59</v>
      </c>
      <c r="W31" s="45">
        <v>0.60199999999999998</v>
      </c>
      <c r="X31" s="45">
        <v>0.61399999999999999</v>
      </c>
      <c r="Y31" s="45">
        <v>0.626</v>
      </c>
      <c r="Z31" s="45">
        <v>0.63800000000000001</v>
      </c>
      <c r="AA31" s="45">
        <v>0.65100000000000002</v>
      </c>
      <c r="AB31" s="45">
        <v>0.66400000000000003</v>
      </c>
      <c r="AC31" s="45">
        <v>0.67700000000000005</v>
      </c>
      <c r="AD31" s="45">
        <v>0.69099999999999995</v>
      </c>
      <c r="AE31" s="45">
        <v>0.70499999999999996</v>
      </c>
      <c r="AF31" s="45">
        <v>0.71899999999999997</v>
      </c>
      <c r="AG31" s="45">
        <v>0.73299999999999998</v>
      </c>
      <c r="AH31" s="45">
        <v>0.748</v>
      </c>
      <c r="AI31" s="45">
        <v>0.76300000000000001</v>
      </c>
      <c r="AJ31" s="45">
        <v>0.77800000000000002</v>
      </c>
      <c r="AK31" s="45">
        <v>0.79400000000000004</v>
      </c>
      <c r="AL31" s="45">
        <v>0.81</v>
      </c>
      <c r="AM31" s="45">
        <v>0.82599999999999996</v>
      </c>
      <c r="AN31" s="45">
        <v>0.84199999999999997</v>
      </c>
      <c r="AO31" s="45">
        <v>0.85899999999999999</v>
      </c>
      <c r="AP31" s="45">
        <v>0.876</v>
      </c>
      <c r="AQ31" s="45">
        <v>0.89400000000000002</v>
      </c>
      <c r="AR31" s="45">
        <v>0.91200000000000003</v>
      </c>
      <c r="AS31" s="45">
        <v>0.93</v>
      </c>
      <c r="AT31" s="45">
        <v>0.94899999999999995</v>
      </c>
      <c r="AU31" s="45">
        <v>0.96799999999999997</v>
      </c>
      <c r="AV31" s="45">
        <v>0.98699999999999999</v>
      </c>
      <c r="AW31" s="45"/>
    </row>
    <row r="32" spans="1:49" x14ac:dyDescent="0.2">
      <c r="A32" s="42">
        <v>5</v>
      </c>
      <c r="B32" s="45">
        <v>0.39800000000000002</v>
      </c>
      <c r="C32" s="45">
        <v>0.40600000000000003</v>
      </c>
      <c r="D32" s="45">
        <v>0.41399999999999998</v>
      </c>
      <c r="E32" s="45">
        <v>0.42199999999999999</v>
      </c>
      <c r="F32" s="45">
        <v>0.43</v>
      </c>
      <c r="G32" s="45">
        <v>0.439</v>
      </c>
      <c r="H32" s="45">
        <v>0.44800000000000001</v>
      </c>
      <c r="I32" s="45">
        <v>0.45700000000000002</v>
      </c>
      <c r="J32" s="45">
        <v>0.46600000000000003</v>
      </c>
      <c r="K32" s="45">
        <v>0.47499999999999998</v>
      </c>
      <c r="L32" s="45">
        <v>0.48499999999999999</v>
      </c>
      <c r="M32" s="45">
        <v>0.49399999999999999</v>
      </c>
      <c r="N32" s="45">
        <v>0.504</v>
      </c>
      <c r="O32" s="45">
        <v>0.51400000000000001</v>
      </c>
      <c r="P32" s="45">
        <v>0.52500000000000002</v>
      </c>
      <c r="Q32" s="45">
        <v>0.53500000000000003</v>
      </c>
      <c r="R32" s="45">
        <v>0.54600000000000004</v>
      </c>
      <c r="S32" s="45">
        <v>0.55700000000000005</v>
      </c>
      <c r="T32" s="45">
        <v>0.56799999999999995</v>
      </c>
      <c r="U32" s="45">
        <v>0.57899999999999996</v>
      </c>
      <c r="V32" s="45">
        <v>0.59099999999999997</v>
      </c>
      <c r="W32" s="45">
        <v>0.60299999999999998</v>
      </c>
      <c r="X32" s="45">
        <v>0.61499999999999999</v>
      </c>
      <c r="Y32" s="45">
        <v>0.627</v>
      </c>
      <c r="Z32" s="45">
        <v>0.63900000000000001</v>
      </c>
      <c r="AA32" s="45">
        <v>0.65200000000000002</v>
      </c>
      <c r="AB32" s="45">
        <v>0.66500000000000004</v>
      </c>
      <c r="AC32" s="45">
        <v>0.67900000000000005</v>
      </c>
      <c r="AD32" s="45">
        <v>0.69199999999999995</v>
      </c>
      <c r="AE32" s="45">
        <v>0.70599999999999996</v>
      </c>
      <c r="AF32" s="45">
        <v>0.72</v>
      </c>
      <c r="AG32" s="45">
        <v>0.73499999999999999</v>
      </c>
      <c r="AH32" s="45">
        <v>0.749</v>
      </c>
      <c r="AI32" s="45">
        <v>0.76400000000000001</v>
      </c>
      <c r="AJ32" s="45">
        <v>0.77900000000000003</v>
      </c>
      <c r="AK32" s="45">
        <v>0.79500000000000004</v>
      </c>
      <c r="AL32" s="45">
        <v>0.81100000000000005</v>
      </c>
      <c r="AM32" s="45">
        <v>0.82699999999999996</v>
      </c>
      <c r="AN32" s="45">
        <v>0.84399999999999997</v>
      </c>
      <c r="AO32" s="45">
        <v>0.86099999999999999</v>
      </c>
      <c r="AP32" s="45">
        <v>0.878</v>
      </c>
      <c r="AQ32" s="45">
        <v>0.89500000000000002</v>
      </c>
      <c r="AR32" s="45">
        <v>0.91300000000000003</v>
      </c>
      <c r="AS32" s="45">
        <v>0.93200000000000005</v>
      </c>
      <c r="AT32" s="45">
        <v>0.95</v>
      </c>
      <c r="AU32" s="45">
        <v>0.96899999999999997</v>
      </c>
      <c r="AV32" s="45">
        <v>0.98899999999999999</v>
      </c>
      <c r="AW32" s="45"/>
    </row>
    <row r="33" spans="1:49" x14ac:dyDescent="0.2">
      <c r="A33" s="42">
        <v>6</v>
      </c>
      <c r="B33" s="45">
        <v>0.39800000000000002</v>
      </c>
      <c r="C33" s="45">
        <v>0.40600000000000003</v>
      </c>
      <c r="D33" s="45">
        <v>0.41399999999999998</v>
      </c>
      <c r="E33" s="45">
        <v>0.42299999999999999</v>
      </c>
      <c r="F33" s="45">
        <v>0.43099999999999999</v>
      </c>
      <c r="G33" s="45">
        <v>0.44</v>
      </c>
      <c r="H33" s="45">
        <v>0.44800000000000001</v>
      </c>
      <c r="I33" s="45">
        <v>0.45700000000000002</v>
      </c>
      <c r="J33" s="45">
        <v>0.46700000000000003</v>
      </c>
      <c r="K33" s="45">
        <v>0.47599999999999998</v>
      </c>
      <c r="L33" s="45">
        <v>0.48499999999999999</v>
      </c>
      <c r="M33" s="45">
        <v>0.495</v>
      </c>
      <c r="N33" s="45">
        <v>0.505</v>
      </c>
      <c r="O33" s="45">
        <v>0.51500000000000001</v>
      </c>
      <c r="P33" s="45">
        <v>0.52500000000000002</v>
      </c>
      <c r="Q33" s="45">
        <v>0.53600000000000003</v>
      </c>
      <c r="R33" s="45">
        <v>0.54700000000000004</v>
      </c>
      <c r="S33" s="45">
        <v>0.55800000000000005</v>
      </c>
      <c r="T33" s="45">
        <v>0.56899999999999995</v>
      </c>
      <c r="U33" s="45">
        <v>0.57999999999999996</v>
      </c>
      <c r="V33" s="45">
        <v>0.59199999999999997</v>
      </c>
      <c r="W33" s="45">
        <v>0.60399999999999998</v>
      </c>
      <c r="X33" s="45">
        <v>0.61599999999999999</v>
      </c>
      <c r="Y33" s="45">
        <v>0.628</v>
      </c>
      <c r="Z33" s="45">
        <v>0.64</v>
      </c>
      <c r="AA33" s="45">
        <v>0.65300000000000002</v>
      </c>
      <c r="AB33" s="45">
        <v>0.66600000000000004</v>
      </c>
      <c r="AC33" s="45">
        <v>0.68</v>
      </c>
      <c r="AD33" s="45">
        <v>0.69299999999999995</v>
      </c>
      <c r="AE33" s="45">
        <v>0.70699999999999996</v>
      </c>
      <c r="AF33" s="45">
        <v>0.72099999999999997</v>
      </c>
      <c r="AG33" s="45">
        <v>0.73599999999999999</v>
      </c>
      <c r="AH33" s="45">
        <v>0.75</v>
      </c>
      <c r="AI33" s="45">
        <v>0.76500000000000001</v>
      </c>
      <c r="AJ33" s="45">
        <v>0.78100000000000003</v>
      </c>
      <c r="AK33" s="45">
        <v>0.79600000000000004</v>
      </c>
      <c r="AL33" s="45">
        <v>0.81200000000000006</v>
      </c>
      <c r="AM33" s="45">
        <v>0.82899999999999996</v>
      </c>
      <c r="AN33" s="45">
        <v>0.84499999999999997</v>
      </c>
      <c r="AO33" s="45">
        <v>0.86199999999999999</v>
      </c>
      <c r="AP33" s="45">
        <v>0.879</v>
      </c>
      <c r="AQ33" s="45">
        <v>0.89700000000000002</v>
      </c>
      <c r="AR33" s="45">
        <v>0.91500000000000004</v>
      </c>
      <c r="AS33" s="45">
        <v>0.93300000000000005</v>
      </c>
      <c r="AT33" s="45">
        <v>0.95199999999999996</v>
      </c>
      <c r="AU33" s="45">
        <v>0.97099999999999997</v>
      </c>
      <c r="AV33" s="45">
        <v>0.99</v>
      </c>
      <c r="AW33" s="45"/>
    </row>
    <row r="34" spans="1:49" x14ac:dyDescent="0.2">
      <c r="A34" s="42">
        <v>7</v>
      </c>
      <c r="B34" s="45">
        <v>0.39900000000000002</v>
      </c>
      <c r="C34" s="45">
        <v>0.40699999999999997</v>
      </c>
      <c r="D34" s="45">
        <v>0.41499999999999998</v>
      </c>
      <c r="E34" s="45">
        <v>0.42299999999999999</v>
      </c>
      <c r="F34" s="45">
        <v>0.432</v>
      </c>
      <c r="G34" s="45">
        <v>0.44</v>
      </c>
      <c r="H34" s="45">
        <v>0.44900000000000001</v>
      </c>
      <c r="I34" s="45">
        <v>0.45800000000000002</v>
      </c>
      <c r="J34" s="45">
        <v>0.46700000000000003</v>
      </c>
      <c r="K34" s="45">
        <v>0.47699999999999998</v>
      </c>
      <c r="L34" s="45">
        <v>0.48599999999999999</v>
      </c>
      <c r="M34" s="45">
        <v>0.496</v>
      </c>
      <c r="N34" s="45">
        <v>0.50600000000000001</v>
      </c>
      <c r="O34" s="45">
        <v>0.51600000000000001</v>
      </c>
      <c r="P34" s="45">
        <v>0.52600000000000002</v>
      </c>
      <c r="Q34" s="45">
        <v>0.53700000000000003</v>
      </c>
      <c r="R34" s="45">
        <v>0.54800000000000004</v>
      </c>
      <c r="S34" s="45">
        <v>0.55900000000000005</v>
      </c>
      <c r="T34" s="45">
        <v>0.56999999999999995</v>
      </c>
      <c r="U34" s="45">
        <v>0.58099999999999996</v>
      </c>
      <c r="V34" s="45">
        <v>0.59299999999999997</v>
      </c>
      <c r="W34" s="45">
        <v>0.60499999999999998</v>
      </c>
      <c r="X34" s="45">
        <v>0.61699999999999999</v>
      </c>
      <c r="Y34" s="45">
        <v>0.629</v>
      </c>
      <c r="Z34" s="45">
        <v>0.64200000000000002</v>
      </c>
      <c r="AA34" s="45">
        <v>0.65400000000000003</v>
      </c>
      <c r="AB34" s="45">
        <v>0.66700000000000004</v>
      </c>
      <c r="AC34" s="45">
        <v>0.68100000000000005</v>
      </c>
      <c r="AD34" s="45">
        <v>0.69399999999999995</v>
      </c>
      <c r="AE34" s="45">
        <v>0.70799999999999996</v>
      </c>
      <c r="AF34" s="45">
        <v>0.72199999999999998</v>
      </c>
      <c r="AG34" s="45">
        <v>0.73699999999999999</v>
      </c>
      <c r="AH34" s="45">
        <v>0.752</v>
      </c>
      <c r="AI34" s="45">
        <v>0.76700000000000002</v>
      </c>
      <c r="AJ34" s="45">
        <v>0.78200000000000003</v>
      </c>
      <c r="AK34" s="45">
        <v>0.79800000000000004</v>
      </c>
      <c r="AL34" s="45">
        <v>0.81399999999999995</v>
      </c>
      <c r="AM34" s="45">
        <v>0.83</v>
      </c>
      <c r="AN34" s="45">
        <v>0.84699999999999998</v>
      </c>
      <c r="AO34" s="45">
        <v>0.86299999999999999</v>
      </c>
      <c r="AP34" s="45">
        <v>0.88100000000000001</v>
      </c>
      <c r="AQ34" s="45">
        <v>0.89800000000000002</v>
      </c>
      <c r="AR34" s="45">
        <v>0.91600000000000004</v>
      </c>
      <c r="AS34" s="45">
        <v>0.93500000000000005</v>
      </c>
      <c r="AT34" s="45">
        <v>0.95299999999999996</v>
      </c>
      <c r="AU34" s="45">
        <v>0.97199999999999998</v>
      </c>
      <c r="AV34" s="45">
        <v>0.99199999999999999</v>
      </c>
      <c r="AW34" s="45"/>
    </row>
    <row r="35" spans="1:49" x14ac:dyDescent="0.2">
      <c r="A35" s="42">
        <v>8</v>
      </c>
      <c r="B35" s="45">
        <v>0.4</v>
      </c>
      <c r="C35" s="45">
        <v>0.40799999999999997</v>
      </c>
      <c r="D35" s="45">
        <v>0.41599999999999998</v>
      </c>
      <c r="E35" s="45">
        <v>0.42399999999999999</v>
      </c>
      <c r="F35" s="45">
        <v>0.432</v>
      </c>
      <c r="G35" s="45">
        <v>0.441</v>
      </c>
      <c r="H35" s="45">
        <v>0.45</v>
      </c>
      <c r="I35" s="45">
        <v>0.45900000000000002</v>
      </c>
      <c r="J35" s="45">
        <v>0.46800000000000003</v>
      </c>
      <c r="K35" s="45">
        <v>0.47699999999999998</v>
      </c>
      <c r="L35" s="45">
        <v>0.48699999999999999</v>
      </c>
      <c r="M35" s="45">
        <v>0.497</v>
      </c>
      <c r="N35" s="45">
        <v>0.50700000000000001</v>
      </c>
      <c r="O35" s="45">
        <v>0.51700000000000002</v>
      </c>
      <c r="P35" s="45">
        <v>0.52700000000000002</v>
      </c>
      <c r="Q35" s="45">
        <v>0.53800000000000003</v>
      </c>
      <c r="R35" s="45">
        <v>0.54800000000000004</v>
      </c>
      <c r="S35" s="45">
        <v>0.55900000000000005</v>
      </c>
      <c r="T35" s="45">
        <v>0.57099999999999995</v>
      </c>
      <c r="U35" s="45">
        <v>0.58199999999999996</v>
      </c>
      <c r="V35" s="45">
        <v>0.59399999999999997</v>
      </c>
      <c r="W35" s="45">
        <v>0.60599999999999998</v>
      </c>
      <c r="X35" s="45">
        <v>0.61799999999999999</v>
      </c>
      <c r="Y35" s="45">
        <v>0.63</v>
      </c>
      <c r="Z35" s="45">
        <v>0.64300000000000002</v>
      </c>
      <c r="AA35" s="45">
        <v>0.65500000000000003</v>
      </c>
      <c r="AB35" s="45">
        <v>0.66900000000000004</v>
      </c>
      <c r="AC35" s="45">
        <v>0.68200000000000005</v>
      </c>
      <c r="AD35" s="45">
        <v>0.69599999999999995</v>
      </c>
      <c r="AE35" s="45">
        <v>0.70899999999999996</v>
      </c>
      <c r="AF35" s="45">
        <v>0.72399999999999998</v>
      </c>
      <c r="AG35" s="45">
        <v>0.73799999999999999</v>
      </c>
      <c r="AH35" s="45">
        <v>0.753</v>
      </c>
      <c r="AI35" s="45">
        <v>0.76800000000000002</v>
      </c>
      <c r="AJ35" s="45">
        <v>0.78300000000000003</v>
      </c>
      <c r="AK35" s="45">
        <v>0.79900000000000004</v>
      </c>
      <c r="AL35" s="45">
        <v>0.81499999999999995</v>
      </c>
      <c r="AM35" s="45">
        <v>0.83099999999999996</v>
      </c>
      <c r="AN35" s="45">
        <v>0.84799999999999998</v>
      </c>
      <c r="AO35" s="45">
        <v>0.86499999999999999</v>
      </c>
      <c r="AP35" s="45">
        <v>0.88200000000000001</v>
      </c>
      <c r="AQ35" s="45">
        <v>0.9</v>
      </c>
      <c r="AR35" s="45">
        <v>0.91800000000000004</v>
      </c>
      <c r="AS35" s="45">
        <v>0.93600000000000005</v>
      </c>
      <c r="AT35" s="45">
        <v>0.95499999999999996</v>
      </c>
      <c r="AU35" s="45">
        <v>0.97399999999999998</v>
      </c>
      <c r="AV35" s="45">
        <v>0.99299999999999999</v>
      </c>
      <c r="AW35" s="45"/>
    </row>
    <row r="36" spans="1:49" x14ac:dyDescent="0.2">
      <c r="A36" s="42">
        <v>9</v>
      </c>
      <c r="B36" s="45">
        <v>0.4</v>
      </c>
      <c r="C36" s="45">
        <v>0.40799999999999997</v>
      </c>
      <c r="D36" s="45">
        <v>0.41599999999999998</v>
      </c>
      <c r="E36" s="45">
        <v>0.42499999999999999</v>
      </c>
      <c r="F36" s="45">
        <v>0.433</v>
      </c>
      <c r="G36" s="45">
        <v>0.442</v>
      </c>
      <c r="H36" s="45">
        <v>0.45100000000000001</v>
      </c>
      <c r="I36" s="45">
        <v>0.46</v>
      </c>
      <c r="J36" s="45">
        <v>0.46899999999999997</v>
      </c>
      <c r="K36" s="45">
        <v>0.47799999999999998</v>
      </c>
      <c r="L36" s="45">
        <v>0.48799999999999999</v>
      </c>
      <c r="M36" s="45">
        <v>0.498</v>
      </c>
      <c r="N36" s="45">
        <v>0.50800000000000001</v>
      </c>
      <c r="O36" s="45">
        <v>0.51800000000000002</v>
      </c>
      <c r="P36" s="45">
        <v>0.52800000000000002</v>
      </c>
      <c r="Q36" s="45">
        <v>0.53900000000000003</v>
      </c>
      <c r="R36" s="45">
        <v>0.54900000000000004</v>
      </c>
      <c r="S36" s="45">
        <v>0.56000000000000005</v>
      </c>
      <c r="T36" s="45">
        <v>0.57199999999999995</v>
      </c>
      <c r="U36" s="45">
        <v>0.58299999999999996</v>
      </c>
      <c r="V36" s="45">
        <v>0.59499999999999997</v>
      </c>
      <c r="W36" s="45">
        <v>0.60699999999999998</v>
      </c>
      <c r="X36" s="45">
        <v>0.61899999999999999</v>
      </c>
      <c r="Y36" s="45">
        <v>0.63100000000000001</v>
      </c>
      <c r="Z36" s="45">
        <v>0.64400000000000002</v>
      </c>
      <c r="AA36" s="45">
        <v>0.65700000000000003</v>
      </c>
      <c r="AB36" s="45">
        <v>0.67</v>
      </c>
      <c r="AC36" s="45">
        <v>0.68300000000000005</v>
      </c>
      <c r="AD36" s="45">
        <v>0.69699999999999995</v>
      </c>
      <c r="AE36" s="45">
        <v>0.71099999999999997</v>
      </c>
      <c r="AF36" s="45">
        <v>0.72499999999999998</v>
      </c>
      <c r="AG36" s="45">
        <v>0.73899999999999999</v>
      </c>
      <c r="AH36" s="45">
        <v>0.754</v>
      </c>
      <c r="AI36" s="45">
        <v>0.76900000000000002</v>
      </c>
      <c r="AJ36" s="45">
        <v>0.78500000000000003</v>
      </c>
      <c r="AK36" s="45">
        <v>0.8</v>
      </c>
      <c r="AL36" s="45">
        <v>0.81599999999999995</v>
      </c>
      <c r="AM36" s="45">
        <v>0.83299999999999996</v>
      </c>
      <c r="AN36" s="45">
        <v>0.84899999999999998</v>
      </c>
      <c r="AO36" s="45">
        <v>0.86599999999999999</v>
      </c>
      <c r="AP36" s="45">
        <v>0.88400000000000001</v>
      </c>
      <c r="AQ36" s="45">
        <v>0.90100000000000002</v>
      </c>
      <c r="AR36" s="45">
        <v>0.91900000000000004</v>
      </c>
      <c r="AS36" s="45">
        <v>0.93799999999999994</v>
      </c>
      <c r="AT36" s="45">
        <v>0.95599999999999996</v>
      </c>
      <c r="AU36" s="45">
        <v>0.97599999999999998</v>
      </c>
      <c r="AV36" s="45">
        <v>0.995</v>
      </c>
      <c r="AW36" s="45"/>
    </row>
    <row r="37" spans="1:49" x14ac:dyDescent="0.2">
      <c r="A37" s="42">
        <v>10</v>
      </c>
      <c r="B37" s="45">
        <v>0.40100000000000002</v>
      </c>
      <c r="C37" s="45">
        <v>0.40899999999999997</v>
      </c>
      <c r="D37" s="45">
        <v>0.41699999999999998</v>
      </c>
      <c r="E37" s="45">
        <v>0.42499999999999999</v>
      </c>
      <c r="F37" s="45">
        <v>0.434</v>
      </c>
      <c r="G37" s="45">
        <v>0.443</v>
      </c>
      <c r="H37" s="45">
        <v>0.45100000000000001</v>
      </c>
      <c r="I37" s="45">
        <v>0.46</v>
      </c>
      <c r="J37" s="45">
        <v>0.47</v>
      </c>
      <c r="K37" s="45">
        <v>0.47899999999999998</v>
      </c>
      <c r="L37" s="45">
        <v>0.48899999999999999</v>
      </c>
      <c r="M37" s="45">
        <v>0.498</v>
      </c>
      <c r="N37" s="45">
        <v>0.50800000000000001</v>
      </c>
      <c r="O37" s="45">
        <v>0.51900000000000002</v>
      </c>
      <c r="P37" s="45">
        <v>0.52900000000000003</v>
      </c>
      <c r="Q37" s="45">
        <v>0.53900000000000003</v>
      </c>
      <c r="R37" s="45">
        <v>0.55000000000000004</v>
      </c>
      <c r="S37" s="45">
        <v>0.56100000000000005</v>
      </c>
      <c r="T37" s="45">
        <v>0.57199999999999995</v>
      </c>
      <c r="U37" s="45">
        <v>0.58399999999999996</v>
      </c>
      <c r="V37" s="45">
        <v>0.59599999999999997</v>
      </c>
      <c r="W37" s="45">
        <v>0.60799999999999998</v>
      </c>
      <c r="X37" s="45">
        <v>0.62</v>
      </c>
      <c r="Y37" s="45">
        <v>0.63200000000000001</v>
      </c>
      <c r="Z37" s="45">
        <v>0.64500000000000002</v>
      </c>
      <c r="AA37" s="45">
        <v>0.65800000000000003</v>
      </c>
      <c r="AB37" s="45">
        <v>0.67100000000000004</v>
      </c>
      <c r="AC37" s="45">
        <v>0.68400000000000005</v>
      </c>
      <c r="AD37" s="45">
        <v>0.69799999999999995</v>
      </c>
      <c r="AE37" s="45">
        <v>0.71199999999999997</v>
      </c>
      <c r="AF37" s="45">
        <v>0.72599999999999998</v>
      </c>
      <c r="AG37" s="45">
        <v>0.74099999999999999</v>
      </c>
      <c r="AH37" s="45">
        <v>0.755</v>
      </c>
      <c r="AI37" s="45">
        <v>0.77100000000000002</v>
      </c>
      <c r="AJ37" s="45">
        <v>0.78600000000000003</v>
      </c>
      <c r="AK37" s="45">
        <v>0.80200000000000005</v>
      </c>
      <c r="AL37" s="45">
        <v>0.81799999999999995</v>
      </c>
      <c r="AM37" s="45">
        <v>0.83399999999999996</v>
      </c>
      <c r="AN37" s="45">
        <v>0.85099999999999998</v>
      </c>
      <c r="AO37" s="45">
        <v>0.86799999999999999</v>
      </c>
      <c r="AP37" s="45">
        <v>0.88500000000000001</v>
      </c>
      <c r="AQ37" s="45">
        <v>0.90300000000000002</v>
      </c>
      <c r="AR37" s="45">
        <v>0.92100000000000004</v>
      </c>
      <c r="AS37" s="45">
        <v>0.93899999999999995</v>
      </c>
      <c r="AT37" s="45">
        <v>0.95799999999999996</v>
      </c>
      <c r="AU37" s="45">
        <v>0.97699999999999998</v>
      </c>
      <c r="AV37" s="45">
        <v>0.997</v>
      </c>
      <c r="AW37" s="45"/>
    </row>
    <row r="38" spans="1:49" x14ac:dyDescent="0.2">
      <c r="A38" s="42">
        <v>11</v>
      </c>
      <c r="B38" s="45">
        <v>0.40100000000000002</v>
      </c>
      <c r="C38" s="45">
        <v>0.41</v>
      </c>
      <c r="D38" s="45">
        <v>0.41799999999999998</v>
      </c>
      <c r="E38" s="45">
        <v>0.42599999999999999</v>
      </c>
      <c r="F38" s="45">
        <v>0.435</v>
      </c>
      <c r="G38" s="45">
        <v>0.443</v>
      </c>
      <c r="H38" s="45">
        <v>0.45200000000000001</v>
      </c>
      <c r="I38" s="45">
        <v>0.46100000000000002</v>
      </c>
      <c r="J38" s="45">
        <v>0.47</v>
      </c>
      <c r="K38" s="45">
        <v>0.48</v>
      </c>
      <c r="L38" s="45">
        <v>0.48899999999999999</v>
      </c>
      <c r="M38" s="45">
        <v>0.499</v>
      </c>
      <c r="N38" s="45">
        <v>0.50900000000000001</v>
      </c>
      <c r="O38" s="45">
        <v>0.51900000000000002</v>
      </c>
      <c r="P38" s="45">
        <v>0.53</v>
      </c>
      <c r="Q38" s="45">
        <v>0.54</v>
      </c>
      <c r="R38" s="45">
        <v>0.55100000000000005</v>
      </c>
      <c r="S38" s="45">
        <v>0.56200000000000006</v>
      </c>
      <c r="T38" s="45">
        <v>0.57299999999999995</v>
      </c>
      <c r="U38" s="45">
        <v>0.58499999999999996</v>
      </c>
      <c r="V38" s="45">
        <v>0.59699999999999998</v>
      </c>
      <c r="W38" s="45">
        <v>0.60899999999999999</v>
      </c>
      <c r="X38" s="45">
        <v>0.621</v>
      </c>
      <c r="Y38" s="45">
        <v>0.63300000000000001</v>
      </c>
      <c r="Z38" s="45">
        <v>0.64600000000000002</v>
      </c>
      <c r="AA38" s="45">
        <v>0.65900000000000003</v>
      </c>
      <c r="AB38" s="45">
        <v>0.67200000000000004</v>
      </c>
      <c r="AC38" s="45">
        <v>0.68500000000000005</v>
      </c>
      <c r="AD38" s="45">
        <v>0.69899999999999995</v>
      </c>
      <c r="AE38" s="45">
        <v>0.71299999999999997</v>
      </c>
      <c r="AF38" s="45">
        <v>0.72699999999999998</v>
      </c>
      <c r="AG38" s="45">
        <v>0.74199999999999999</v>
      </c>
      <c r="AH38" s="45">
        <v>0.75700000000000001</v>
      </c>
      <c r="AI38" s="45">
        <v>0.77200000000000002</v>
      </c>
      <c r="AJ38" s="45">
        <v>0.78700000000000003</v>
      </c>
      <c r="AK38" s="45">
        <v>0.80300000000000005</v>
      </c>
      <c r="AL38" s="45">
        <v>0.81899999999999995</v>
      </c>
      <c r="AM38" s="45">
        <v>0.83499999999999996</v>
      </c>
      <c r="AN38" s="45">
        <v>0.85199999999999998</v>
      </c>
      <c r="AO38" s="45">
        <v>0.86899999999999999</v>
      </c>
      <c r="AP38" s="45">
        <v>0.88700000000000001</v>
      </c>
      <c r="AQ38" s="45">
        <v>0.90400000000000003</v>
      </c>
      <c r="AR38" s="45">
        <v>0.92200000000000004</v>
      </c>
      <c r="AS38" s="45">
        <v>0.94099999999999995</v>
      </c>
      <c r="AT38" s="45">
        <v>0.96</v>
      </c>
      <c r="AU38" s="45">
        <v>0.97899999999999998</v>
      </c>
      <c r="AV38" s="45">
        <v>0.998</v>
      </c>
      <c r="AW38" s="45"/>
    </row>
  </sheetData>
  <sheetProtection algorithmName="SHA-512" hashValue="wVDyDkG1V4SMjXS1c4zOUWGvfuj4YbhOtewuzK4uH2V9ea1aj0RnaECN3cQIj2DQ2D3FDFot+FUyfNtKJZleUQ==" saltValue="4mSjh4pXf0Uyfbv9JNcyDw==" spinCount="100000" sheet="1" objects="1" scenarios="1"/>
  <conditionalFormatting sqref="A6:A21">
    <cfRule type="expression" dxfId="477" priority="11" stopIfTrue="1">
      <formula>MOD(ROW(),2)=0</formula>
    </cfRule>
    <cfRule type="expression" dxfId="476" priority="12" stopIfTrue="1">
      <formula>MOD(ROW(),2)&lt;&gt;0</formula>
    </cfRule>
  </conditionalFormatting>
  <conditionalFormatting sqref="B6:AW18 B20:AW21 C19:AW19">
    <cfRule type="expression" dxfId="475" priority="13" stopIfTrue="1">
      <formula>MOD(ROW(),2)=0</formula>
    </cfRule>
    <cfRule type="expression" dxfId="474" priority="14" stopIfTrue="1">
      <formula>MOD(ROW(),2)&lt;&gt;0</formula>
    </cfRule>
  </conditionalFormatting>
  <conditionalFormatting sqref="A26:A38">
    <cfRule type="expression" dxfId="473" priority="15" stopIfTrue="1">
      <formula>MOD(ROW(),2)=0</formula>
    </cfRule>
    <cfRule type="expression" dxfId="472" priority="16" stopIfTrue="1">
      <formula>MOD(ROW(),2)&lt;&gt;0</formula>
    </cfRule>
  </conditionalFormatting>
  <conditionalFormatting sqref="B26:AW38">
    <cfRule type="expression" dxfId="471" priority="17" stopIfTrue="1">
      <formula>MOD(ROW(),2)=0</formula>
    </cfRule>
    <cfRule type="expression" dxfId="470" priority="18" stopIfTrue="1">
      <formula>MOD(ROW(),2)&lt;&gt;0</formula>
    </cfRule>
  </conditionalFormatting>
  <conditionalFormatting sqref="B19">
    <cfRule type="expression" dxfId="469" priority="1" stopIfTrue="1">
      <formula>MOD(ROW(),2)=0</formula>
    </cfRule>
    <cfRule type="expression" dxfId="468" priority="2" stopIfTrue="1">
      <formula>MOD(ROW(),2)&lt;&gt;0</formula>
    </cfRule>
  </conditionalFormatting>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D3173-3DBD-41A8-8E24-2A83BA8B462C}">
  <sheetPr codeName="Sheet65"/>
  <dimension ref="A1:P38"/>
  <sheetViews>
    <sheetView showGridLines="0" workbookViewId="0">
      <selection activeCell="A6" sqref="A6"/>
    </sheetView>
  </sheetViews>
  <sheetFormatPr defaultRowHeight="12.75" x14ac:dyDescent="0.2"/>
  <cols>
    <col min="1" max="1" width="31.85546875" customWidth="1"/>
    <col min="2" max="16" width="22.85546875" customWidth="1"/>
  </cols>
  <sheetData>
    <row r="1" spans="1:16" s="1" customFormat="1" ht="20.25" x14ac:dyDescent="0.3">
      <c r="A1" s="2" t="s">
        <v>0</v>
      </c>
    </row>
    <row r="2" spans="1:16" s="1" customFormat="1" ht="15.75" x14ac:dyDescent="0.25">
      <c r="A2" s="30" t="s">
        <v>1</v>
      </c>
      <c r="B2" s="3" t="str">
        <f>wb_title</f>
        <v>Police_NI - Consolidated Factor Spreadsheet</v>
      </c>
    </row>
    <row r="3" spans="1:16" s="1" customFormat="1" ht="15.75" x14ac:dyDescent="0.25">
      <c r="A3" s="30" t="s">
        <v>2</v>
      </c>
      <c r="B3" s="3" t="str">
        <f>TABLE_FACTOR_TYPE_1 &amp; " - x-" &amp; TABLE_SERIES_NUMBER_1</f>
        <v>Pension Debit - x-335</v>
      </c>
    </row>
    <row r="6" spans="1:16" x14ac:dyDescent="0.2">
      <c r="A6" s="40" t="s">
        <v>470</v>
      </c>
      <c r="B6" s="47" t="s">
        <v>471</v>
      </c>
      <c r="C6" s="47"/>
      <c r="D6" s="47"/>
      <c r="E6" s="47"/>
      <c r="F6" s="47"/>
      <c r="G6" s="47"/>
      <c r="H6" s="47"/>
      <c r="I6" s="47"/>
      <c r="J6" s="47"/>
      <c r="K6" s="47"/>
      <c r="L6" s="47"/>
      <c r="M6" s="47"/>
      <c r="N6" s="50"/>
      <c r="O6" s="50"/>
      <c r="P6" s="50"/>
    </row>
    <row r="7" spans="1:16" x14ac:dyDescent="0.2">
      <c r="A7" s="40" t="s">
        <v>472</v>
      </c>
      <c r="B7" s="47" t="s">
        <v>31</v>
      </c>
      <c r="C7" s="47"/>
      <c r="D7" s="47"/>
      <c r="E7" s="47"/>
      <c r="F7" s="47"/>
      <c r="G7" s="47"/>
      <c r="H7" s="47"/>
      <c r="I7" s="47"/>
      <c r="J7" s="47"/>
      <c r="K7" s="47"/>
      <c r="L7" s="47"/>
      <c r="M7" s="47"/>
      <c r="N7" s="50"/>
      <c r="O7" s="50"/>
      <c r="P7" s="50"/>
    </row>
    <row r="8" spans="1:16" x14ac:dyDescent="0.2">
      <c r="A8" s="40" t="s">
        <v>144</v>
      </c>
      <c r="B8" s="47">
        <v>2015</v>
      </c>
      <c r="C8" s="47"/>
      <c r="D8" s="47"/>
      <c r="E8" s="47"/>
      <c r="F8" s="47"/>
      <c r="G8" s="47"/>
      <c r="H8" s="47"/>
      <c r="I8" s="47"/>
      <c r="J8" s="47"/>
      <c r="K8" s="47"/>
      <c r="L8" s="47"/>
      <c r="M8" s="47"/>
      <c r="N8" s="50"/>
      <c r="O8" s="50"/>
      <c r="P8" s="50"/>
    </row>
    <row r="9" spans="1:16" x14ac:dyDescent="0.2">
      <c r="A9" s="40" t="s">
        <v>145</v>
      </c>
      <c r="B9" s="47" t="s">
        <v>286</v>
      </c>
      <c r="C9" s="47"/>
      <c r="D9" s="47"/>
      <c r="E9" s="47"/>
      <c r="F9" s="47"/>
      <c r="G9" s="47"/>
      <c r="H9" s="47"/>
      <c r="I9" s="47"/>
      <c r="J9" s="47"/>
      <c r="K9" s="47"/>
      <c r="L9" s="47"/>
      <c r="M9" s="47"/>
      <c r="N9" s="50"/>
      <c r="O9" s="50"/>
      <c r="P9" s="50"/>
    </row>
    <row r="10" spans="1:16" x14ac:dyDescent="0.2">
      <c r="A10" s="40" t="s">
        <v>6</v>
      </c>
      <c r="B10" s="47" t="s">
        <v>329</v>
      </c>
      <c r="C10" s="47"/>
      <c r="D10" s="47"/>
      <c r="E10" s="47"/>
      <c r="F10" s="47"/>
      <c r="G10" s="47"/>
      <c r="H10" s="47"/>
      <c r="I10" s="47"/>
      <c r="J10" s="47"/>
      <c r="K10" s="47"/>
      <c r="L10" s="47"/>
      <c r="M10" s="47"/>
      <c r="N10" s="50"/>
      <c r="O10" s="50"/>
      <c r="P10" s="50"/>
    </row>
    <row r="11" spans="1:16" x14ac:dyDescent="0.2">
      <c r="A11" s="40" t="s">
        <v>146</v>
      </c>
      <c r="B11" s="47" t="s">
        <v>165</v>
      </c>
      <c r="C11" s="47"/>
      <c r="D11" s="47"/>
      <c r="E11" s="47"/>
      <c r="F11" s="47"/>
      <c r="G11" s="47"/>
      <c r="H11" s="47"/>
      <c r="I11" s="47"/>
      <c r="J11" s="47"/>
      <c r="K11" s="47"/>
      <c r="L11" s="47"/>
      <c r="M11" s="47"/>
      <c r="N11" s="50"/>
      <c r="O11" s="50"/>
      <c r="P11" s="50"/>
    </row>
    <row r="12" spans="1:16" x14ac:dyDescent="0.2">
      <c r="A12" s="40" t="s">
        <v>147</v>
      </c>
      <c r="B12" s="47" t="s">
        <v>330</v>
      </c>
      <c r="C12" s="47"/>
      <c r="D12" s="47"/>
      <c r="E12" s="47"/>
      <c r="F12" s="47"/>
      <c r="G12" s="47"/>
      <c r="H12" s="47"/>
      <c r="I12" s="47"/>
      <c r="J12" s="47"/>
      <c r="K12" s="47"/>
      <c r="L12" s="47"/>
      <c r="M12" s="47"/>
      <c r="N12" s="50"/>
      <c r="O12" s="50"/>
      <c r="P12" s="50"/>
    </row>
    <row r="13" spans="1:16" x14ac:dyDescent="0.2">
      <c r="A13" s="40" t="s">
        <v>473</v>
      </c>
      <c r="B13" s="47">
        <v>0</v>
      </c>
      <c r="C13" s="47"/>
      <c r="D13" s="47"/>
      <c r="E13" s="47"/>
      <c r="F13" s="47"/>
      <c r="G13" s="47"/>
      <c r="H13" s="47"/>
      <c r="I13" s="47"/>
      <c r="J13" s="47"/>
      <c r="K13" s="47"/>
      <c r="L13" s="47"/>
      <c r="M13" s="47"/>
      <c r="N13" s="50"/>
      <c r="O13" s="50"/>
      <c r="P13" s="50"/>
    </row>
    <row r="14" spans="1:16" x14ac:dyDescent="0.2">
      <c r="A14" s="40" t="s">
        <v>149</v>
      </c>
      <c r="B14" s="47">
        <v>335</v>
      </c>
      <c r="C14" s="47"/>
      <c r="D14" s="47"/>
      <c r="E14" s="47"/>
      <c r="F14" s="47"/>
      <c r="G14" s="47"/>
      <c r="H14" s="47"/>
      <c r="I14" s="47"/>
      <c r="J14" s="47"/>
      <c r="K14" s="47"/>
      <c r="L14" s="47"/>
      <c r="M14" s="47"/>
      <c r="N14" s="50"/>
      <c r="O14" s="50"/>
      <c r="P14" s="50"/>
    </row>
    <row r="15" spans="1:16" x14ac:dyDescent="0.2">
      <c r="A15" s="40" t="s">
        <v>474</v>
      </c>
      <c r="B15" s="47">
        <v>335</v>
      </c>
      <c r="C15" s="47"/>
      <c r="D15" s="47"/>
      <c r="E15" s="47"/>
      <c r="F15" s="47"/>
      <c r="G15" s="47"/>
      <c r="H15" s="47"/>
      <c r="I15" s="47"/>
      <c r="J15" s="47"/>
      <c r="K15" s="47"/>
      <c r="L15" s="47"/>
      <c r="M15" s="47"/>
      <c r="N15" s="50"/>
      <c r="O15" s="50"/>
      <c r="P15" s="50"/>
    </row>
    <row r="16" spans="1:16" x14ac:dyDescent="0.2">
      <c r="A16" s="40" t="s">
        <v>151</v>
      </c>
      <c r="B16" s="47" t="s">
        <v>332</v>
      </c>
      <c r="C16" s="47"/>
      <c r="D16" s="47"/>
      <c r="E16" s="47"/>
      <c r="F16" s="47"/>
      <c r="G16" s="47"/>
      <c r="H16" s="47"/>
      <c r="I16" s="47"/>
      <c r="J16" s="47"/>
      <c r="K16" s="47"/>
      <c r="L16" s="47"/>
      <c r="M16" s="47"/>
      <c r="N16" s="50"/>
      <c r="O16" s="50"/>
      <c r="P16" s="50"/>
    </row>
    <row r="17" spans="1:16" x14ac:dyDescent="0.2">
      <c r="A17" s="41" t="s">
        <v>475</v>
      </c>
      <c r="B17" s="47"/>
      <c r="C17" s="47"/>
      <c r="D17" s="47"/>
      <c r="E17" s="47"/>
      <c r="F17" s="47"/>
      <c r="G17" s="47"/>
      <c r="H17" s="47"/>
      <c r="I17" s="47"/>
      <c r="J17" s="47"/>
      <c r="K17" s="47"/>
      <c r="L17" s="47"/>
      <c r="M17" s="47"/>
      <c r="N17" s="50"/>
      <c r="O17" s="50"/>
      <c r="P17" s="50"/>
    </row>
    <row r="18" spans="1:16" x14ac:dyDescent="0.2">
      <c r="A18" s="40" t="s">
        <v>153</v>
      </c>
      <c r="B18" s="49">
        <v>46163</v>
      </c>
      <c r="C18" s="48"/>
      <c r="D18" s="48"/>
      <c r="E18" s="48"/>
      <c r="F18" s="48"/>
      <c r="G18" s="48"/>
      <c r="H18" s="48"/>
      <c r="I18" s="48"/>
      <c r="J18" s="48"/>
      <c r="K18" s="48"/>
      <c r="L18" s="48"/>
      <c r="M18" s="48"/>
      <c r="N18" s="50"/>
      <c r="O18" s="50"/>
      <c r="P18" s="50"/>
    </row>
    <row r="19" spans="1:16" x14ac:dyDescent="0.2">
      <c r="A19" s="40" t="s">
        <v>154</v>
      </c>
      <c r="B19" s="49">
        <v>46161</v>
      </c>
      <c r="C19" s="49"/>
      <c r="D19" s="49"/>
      <c r="E19" s="49"/>
      <c r="F19" s="49"/>
      <c r="G19" s="49"/>
      <c r="H19" s="49"/>
      <c r="I19" s="49"/>
      <c r="J19" s="49"/>
      <c r="K19" s="49"/>
      <c r="L19" s="49"/>
      <c r="M19" s="49"/>
      <c r="N19" s="50"/>
      <c r="O19" s="50"/>
      <c r="P19" s="50"/>
    </row>
    <row r="20" spans="1:16" x14ac:dyDescent="0.2">
      <c r="A20" s="40" t="s">
        <v>155</v>
      </c>
      <c r="B20" s="47" t="s">
        <v>163</v>
      </c>
      <c r="C20" s="47"/>
      <c r="D20" s="47"/>
      <c r="E20" s="47"/>
      <c r="F20" s="47"/>
      <c r="G20" s="47"/>
      <c r="H20" s="47"/>
      <c r="I20" s="47"/>
      <c r="J20" s="47"/>
      <c r="K20" s="47"/>
      <c r="L20" s="47"/>
      <c r="M20" s="47"/>
      <c r="N20" s="50"/>
      <c r="O20" s="50"/>
      <c r="P20" s="50"/>
    </row>
    <row r="21" spans="1:16" x14ac:dyDescent="0.2">
      <c r="A21" s="40" t="s">
        <v>476</v>
      </c>
      <c r="B21" s="47" t="s">
        <v>80</v>
      </c>
      <c r="C21" s="47"/>
      <c r="D21" s="47"/>
      <c r="E21" s="47"/>
      <c r="F21" s="47"/>
      <c r="G21" s="47"/>
      <c r="H21" s="47"/>
      <c r="I21" s="47"/>
      <c r="J21" s="47"/>
      <c r="K21" s="47"/>
      <c r="L21" s="47"/>
      <c r="M21" s="47"/>
      <c r="N21" s="50"/>
      <c r="O21" s="50"/>
      <c r="P21" s="50"/>
    </row>
    <row r="23" spans="1:16" x14ac:dyDescent="0.2">
      <c r="A23" s="23" t="str">
        <f>HYPERLINK("#'Factor List'!A1", "Back to Factor List")</f>
        <v>Back to Factor List</v>
      </c>
      <c r="B23" s="23" t="str">
        <f>HYPERLINK("#'Assumptions'!A1", "Assumptions")</f>
        <v>Assumptions</v>
      </c>
    </row>
    <row r="26" spans="1:16" s="63" customFormat="1" x14ac:dyDescent="0.2">
      <c r="A26" s="62" t="s">
        <v>503</v>
      </c>
      <c r="B26" s="62">
        <v>0</v>
      </c>
      <c r="C26" s="62">
        <v>1</v>
      </c>
      <c r="D26" s="62">
        <v>2</v>
      </c>
      <c r="E26" s="62">
        <v>3</v>
      </c>
      <c r="F26" s="62">
        <v>4</v>
      </c>
      <c r="G26" s="62">
        <v>5</v>
      </c>
      <c r="H26" s="62">
        <v>6</v>
      </c>
      <c r="I26" s="62">
        <v>7</v>
      </c>
      <c r="J26" s="62">
        <v>8</v>
      </c>
      <c r="K26" s="62">
        <v>9</v>
      </c>
      <c r="L26" s="62">
        <v>10</v>
      </c>
      <c r="M26" s="62">
        <v>11</v>
      </c>
      <c r="N26" s="62">
        <v>12</v>
      </c>
      <c r="O26" s="62">
        <v>13</v>
      </c>
      <c r="P26" s="62">
        <v>14</v>
      </c>
    </row>
    <row r="27" spans="1:16" x14ac:dyDescent="0.2">
      <c r="A27" s="42">
        <v>0</v>
      </c>
      <c r="B27" s="45">
        <v>1</v>
      </c>
      <c r="C27" s="45">
        <v>0.94299999999999995</v>
      </c>
      <c r="D27" s="45">
        <v>0.89100000000000001</v>
      </c>
      <c r="E27" s="45">
        <v>0.84299999999999997</v>
      </c>
      <c r="F27" s="45">
        <v>0.8</v>
      </c>
      <c r="G27" s="45">
        <v>0.76</v>
      </c>
      <c r="H27" s="45">
        <v>0.72299999999999998</v>
      </c>
      <c r="I27" s="45">
        <v>0.68899999999999995</v>
      </c>
      <c r="J27" s="45">
        <v>0.65800000000000003</v>
      </c>
      <c r="K27" s="45">
        <v>0.628</v>
      </c>
      <c r="L27" s="45">
        <v>0.60099999999999998</v>
      </c>
      <c r="M27" s="45">
        <v>0.57599999999999996</v>
      </c>
      <c r="N27" s="45">
        <v>0.55200000000000005</v>
      </c>
      <c r="O27" s="45">
        <v>0.53</v>
      </c>
      <c r="P27" s="45">
        <v>0.51</v>
      </c>
    </row>
    <row r="28" spans="1:16" x14ac:dyDescent="0.2">
      <c r="A28" s="42">
        <v>1</v>
      </c>
      <c r="B28" s="45">
        <v>0.995</v>
      </c>
      <c r="C28" s="45">
        <v>0.93799999999999994</v>
      </c>
      <c r="D28" s="45">
        <v>0.88700000000000001</v>
      </c>
      <c r="E28" s="45">
        <v>0.84</v>
      </c>
      <c r="F28" s="45">
        <v>0.79600000000000004</v>
      </c>
      <c r="G28" s="45">
        <v>0.75700000000000001</v>
      </c>
      <c r="H28" s="45">
        <v>0.72</v>
      </c>
      <c r="I28" s="45">
        <v>0.68600000000000005</v>
      </c>
      <c r="J28" s="45">
        <v>0.65500000000000003</v>
      </c>
      <c r="K28" s="45">
        <v>0.626</v>
      </c>
      <c r="L28" s="45">
        <v>0.59899999999999998</v>
      </c>
      <c r="M28" s="45">
        <v>0.57399999999999995</v>
      </c>
      <c r="N28" s="45">
        <v>0.55000000000000004</v>
      </c>
      <c r="O28" s="45">
        <v>0.52900000000000003</v>
      </c>
      <c r="P28" s="45"/>
    </row>
    <row r="29" spans="1:16" x14ac:dyDescent="0.2">
      <c r="A29" s="42">
        <v>2</v>
      </c>
      <c r="B29" s="45">
        <v>0.99</v>
      </c>
      <c r="C29" s="45">
        <v>0.93400000000000005</v>
      </c>
      <c r="D29" s="45">
        <v>0.88300000000000001</v>
      </c>
      <c r="E29" s="45">
        <v>0.83599999999999997</v>
      </c>
      <c r="F29" s="45">
        <v>0.79300000000000004</v>
      </c>
      <c r="G29" s="45">
        <v>0.754</v>
      </c>
      <c r="H29" s="45">
        <v>0.71699999999999997</v>
      </c>
      <c r="I29" s="45">
        <v>0.68400000000000005</v>
      </c>
      <c r="J29" s="45">
        <v>0.65300000000000002</v>
      </c>
      <c r="K29" s="45">
        <v>0.624</v>
      </c>
      <c r="L29" s="45">
        <v>0.59699999999999998</v>
      </c>
      <c r="M29" s="45">
        <v>0.57199999999999995</v>
      </c>
      <c r="N29" s="45">
        <v>0.54900000000000004</v>
      </c>
      <c r="O29" s="45">
        <v>0.52700000000000002</v>
      </c>
      <c r="P29" s="45"/>
    </row>
    <row r="30" spans="1:16" x14ac:dyDescent="0.2">
      <c r="A30" s="42">
        <v>3</v>
      </c>
      <c r="B30" s="45">
        <v>0.98599999999999999</v>
      </c>
      <c r="C30" s="45">
        <v>0.93</v>
      </c>
      <c r="D30" s="45">
        <v>0.879</v>
      </c>
      <c r="E30" s="45">
        <v>0.83199999999999996</v>
      </c>
      <c r="F30" s="45">
        <v>0.79</v>
      </c>
      <c r="G30" s="45">
        <v>0.751</v>
      </c>
      <c r="H30" s="45">
        <v>0.71499999999999997</v>
      </c>
      <c r="I30" s="45">
        <v>0.68100000000000005</v>
      </c>
      <c r="J30" s="45">
        <v>0.65</v>
      </c>
      <c r="K30" s="45">
        <v>0.622</v>
      </c>
      <c r="L30" s="45">
        <v>0.59499999999999997</v>
      </c>
      <c r="M30" s="45">
        <v>0.56999999999999995</v>
      </c>
      <c r="N30" s="45">
        <v>0.54700000000000004</v>
      </c>
      <c r="O30" s="45">
        <v>0.52500000000000002</v>
      </c>
      <c r="P30" s="45"/>
    </row>
    <row r="31" spans="1:16" x14ac:dyDescent="0.2">
      <c r="A31" s="42">
        <v>4</v>
      </c>
      <c r="B31" s="45">
        <v>0.98099999999999998</v>
      </c>
      <c r="C31" s="45">
        <v>0.92500000000000004</v>
      </c>
      <c r="D31" s="45">
        <v>0.875</v>
      </c>
      <c r="E31" s="45">
        <v>0.82899999999999996</v>
      </c>
      <c r="F31" s="45">
        <v>0.78600000000000003</v>
      </c>
      <c r="G31" s="45">
        <v>0.748</v>
      </c>
      <c r="H31" s="45">
        <v>0.71199999999999997</v>
      </c>
      <c r="I31" s="45">
        <v>0.67900000000000005</v>
      </c>
      <c r="J31" s="45">
        <v>0.64800000000000002</v>
      </c>
      <c r="K31" s="45">
        <v>0.61899999999999999</v>
      </c>
      <c r="L31" s="45">
        <v>0.59299999999999997</v>
      </c>
      <c r="M31" s="45">
        <v>0.56799999999999995</v>
      </c>
      <c r="N31" s="45">
        <v>0.54500000000000004</v>
      </c>
      <c r="O31" s="45">
        <v>0.52400000000000002</v>
      </c>
      <c r="P31" s="45"/>
    </row>
    <row r="32" spans="1:16" x14ac:dyDescent="0.2">
      <c r="A32" s="42">
        <v>5</v>
      </c>
      <c r="B32" s="45">
        <v>0.97599999999999998</v>
      </c>
      <c r="C32" s="45">
        <v>0.92100000000000004</v>
      </c>
      <c r="D32" s="45">
        <v>0.871</v>
      </c>
      <c r="E32" s="45">
        <v>0.82499999999999996</v>
      </c>
      <c r="F32" s="45">
        <v>0.78300000000000003</v>
      </c>
      <c r="G32" s="45">
        <v>0.74399999999999999</v>
      </c>
      <c r="H32" s="45">
        <v>0.70899999999999996</v>
      </c>
      <c r="I32" s="45">
        <v>0.67600000000000005</v>
      </c>
      <c r="J32" s="45">
        <v>0.64500000000000002</v>
      </c>
      <c r="K32" s="45">
        <v>0.61699999999999999</v>
      </c>
      <c r="L32" s="45">
        <v>0.59099999999999997</v>
      </c>
      <c r="M32" s="45">
        <v>0.56599999999999995</v>
      </c>
      <c r="N32" s="45">
        <v>0.54300000000000004</v>
      </c>
      <c r="O32" s="45">
        <v>0.52200000000000002</v>
      </c>
      <c r="P32" s="45"/>
    </row>
    <row r="33" spans="1:16" x14ac:dyDescent="0.2">
      <c r="A33" s="42">
        <v>6</v>
      </c>
      <c r="B33" s="45">
        <v>0.97099999999999997</v>
      </c>
      <c r="C33" s="45">
        <v>0.91700000000000004</v>
      </c>
      <c r="D33" s="45">
        <v>0.86699999999999999</v>
      </c>
      <c r="E33" s="45">
        <v>0.82199999999999995</v>
      </c>
      <c r="F33" s="45">
        <v>0.78</v>
      </c>
      <c r="G33" s="45">
        <v>0.74099999999999999</v>
      </c>
      <c r="H33" s="45">
        <v>0.70599999999999996</v>
      </c>
      <c r="I33" s="45">
        <v>0.67300000000000004</v>
      </c>
      <c r="J33" s="45">
        <v>0.64300000000000002</v>
      </c>
      <c r="K33" s="45">
        <v>0.61499999999999999</v>
      </c>
      <c r="L33" s="45">
        <v>0.58799999999999997</v>
      </c>
      <c r="M33" s="45">
        <v>0.56399999999999995</v>
      </c>
      <c r="N33" s="45">
        <v>0.54100000000000004</v>
      </c>
      <c r="O33" s="45">
        <v>0.52</v>
      </c>
      <c r="P33" s="45"/>
    </row>
    <row r="34" spans="1:16" x14ac:dyDescent="0.2">
      <c r="A34" s="42">
        <v>7</v>
      </c>
      <c r="B34" s="45">
        <v>0.96699999999999997</v>
      </c>
      <c r="C34" s="45">
        <v>0.91200000000000003</v>
      </c>
      <c r="D34" s="45">
        <v>0.86299999999999999</v>
      </c>
      <c r="E34" s="45">
        <v>0.81799999999999995</v>
      </c>
      <c r="F34" s="45">
        <v>0.77600000000000002</v>
      </c>
      <c r="G34" s="45">
        <v>0.73799999999999999</v>
      </c>
      <c r="H34" s="45">
        <v>0.70299999999999996</v>
      </c>
      <c r="I34" s="45">
        <v>0.67100000000000004</v>
      </c>
      <c r="J34" s="45">
        <v>0.64100000000000001</v>
      </c>
      <c r="K34" s="45">
        <v>0.61199999999999999</v>
      </c>
      <c r="L34" s="45">
        <v>0.58599999999999997</v>
      </c>
      <c r="M34" s="45">
        <v>0.56200000000000006</v>
      </c>
      <c r="N34" s="45">
        <v>0.53900000000000003</v>
      </c>
      <c r="O34" s="45">
        <v>0.51800000000000002</v>
      </c>
      <c r="P34" s="45"/>
    </row>
    <row r="35" spans="1:16" x14ac:dyDescent="0.2">
      <c r="A35" s="42">
        <v>8</v>
      </c>
      <c r="B35" s="45">
        <v>0.96199999999999997</v>
      </c>
      <c r="C35" s="45">
        <v>0.90800000000000003</v>
      </c>
      <c r="D35" s="45">
        <v>0.85899999999999999</v>
      </c>
      <c r="E35" s="45">
        <v>0.81399999999999995</v>
      </c>
      <c r="F35" s="45">
        <v>0.77300000000000002</v>
      </c>
      <c r="G35" s="45">
        <v>0.73499999999999999</v>
      </c>
      <c r="H35" s="45">
        <v>0.7</v>
      </c>
      <c r="I35" s="45">
        <v>0.66800000000000004</v>
      </c>
      <c r="J35" s="45">
        <v>0.63800000000000001</v>
      </c>
      <c r="K35" s="45">
        <v>0.61</v>
      </c>
      <c r="L35" s="45">
        <v>0.58399999999999996</v>
      </c>
      <c r="M35" s="45">
        <v>0.56000000000000005</v>
      </c>
      <c r="N35" s="45">
        <v>0.53800000000000003</v>
      </c>
      <c r="O35" s="45">
        <v>0.51700000000000002</v>
      </c>
      <c r="P35" s="45"/>
    </row>
    <row r="36" spans="1:16" x14ac:dyDescent="0.2">
      <c r="A36" s="42">
        <v>9</v>
      </c>
      <c r="B36" s="45">
        <v>0.95699999999999996</v>
      </c>
      <c r="C36" s="45">
        <v>0.90400000000000003</v>
      </c>
      <c r="D36" s="45">
        <v>0.85499999999999998</v>
      </c>
      <c r="E36" s="45">
        <v>0.81100000000000005</v>
      </c>
      <c r="F36" s="45">
        <v>0.77</v>
      </c>
      <c r="G36" s="45">
        <v>0.73199999999999998</v>
      </c>
      <c r="H36" s="45">
        <v>0.69799999999999995</v>
      </c>
      <c r="I36" s="45">
        <v>0.66500000000000004</v>
      </c>
      <c r="J36" s="45">
        <v>0.63600000000000001</v>
      </c>
      <c r="K36" s="45">
        <v>0.60799999999999998</v>
      </c>
      <c r="L36" s="45">
        <v>0.58199999999999996</v>
      </c>
      <c r="M36" s="45">
        <v>0.55800000000000005</v>
      </c>
      <c r="N36" s="45">
        <v>0.53600000000000003</v>
      </c>
      <c r="O36" s="45">
        <v>0.51500000000000001</v>
      </c>
      <c r="P36" s="45"/>
    </row>
    <row r="37" spans="1:16" x14ac:dyDescent="0.2">
      <c r="A37" s="42">
        <v>10</v>
      </c>
      <c r="B37" s="45">
        <v>0.95199999999999996</v>
      </c>
      <c r="C37" s="45">
        <v>0.89900000000000002</v>
      </c>
      <c r="D37" s="45">
        <v>0.85099999999999998</v>
      </c>
      <c r="E37" s="45">
        <v>0.80700000000000005</v>
      </c>
      <c r="F37" s="45">
        <v>0.76700000000000002</v>
      </c>
      <c r="G37" s="45">
        <v>0.72899999999999998</v>
      </c>
      <c r="H37" s="45">
        <v>0.69499999999999995</v>
      </c>
      <c r="I37" s="45">
        <v>0.66300000000000003</v>
      </c>
      <c r="J37" s="45">
        <v>0.63300000000000001</v>
      </c>
      <c r="K37" s="45">
        <v>0.60599999999999998</v>
      </c>
      <c r="L37" s="45">
        <v>0.57999999999999996</v>
      </c>
      <c r="M37" s="45">
        <v>0.55600000000000005</v>
      </c>
      <c r="N37" s="45">
        <v>0.53400000000000003</v>
      </c>
      <c r="O37" s="45">
        <v>0.51300000000000001</v>
      </c>
      <c r="P37" s="45"/>
    </row>
    <row r="38" spans="1:16" x14ac:dyDescent="0.2">
      <c r="A38" s="42">
        <v>11</v>
      </c>
      <c r="B38" s="45">
        <v>0.94799999999999995</v>
      </c>
      <c r="C38" s="45">
        <v>0.89500000000000002</v>
      </c>
      <c r="D38" s="45">
        <v>0.84699999999999998</v>
      </c>
      <c r="E38" s="45">
        <v>0.80300000000000005</v>
      </c>
      <c r="F38" s="45">
        <v>0.76300000000000001</v>
      </c>
      <c r="G38" s="45">
        <v>0.72599999999999998</v>
      </c>
      <c r="H38" s="45">
        <v>0.69199999999999995</v>
      </c>
      <c r="I38" s="45">
        <v>0.66</v>
      </c>
      <c r="J38" s="45">
        <v>0.63100000000000001</v>
      </c>
      <c r="K38" s="45">
        <v>0.60299999999999998</v>
      </c>
      <c r="L38" s="45">
        <v>0.57799999999999996</v>
      </c>
      <c r="M38" s="45">
        <v>0.55400000000000005</v>
      </c>
      <c r="N38" s="45">
        <v>0.53200000000000003</v>
      </c>
      <c r="O38" s="45">
        <v>0.51200000000000001</v>
      </c>
      <c r="P38" s="45"/>
    </row>
  </sheetData>
  <sheetProtection algorithmName="SHA-512" hashValue="lZq9iYhLVMf02O2DK0TdFCbfmSZW0+xCFX0M0+P7HvS36US+y6YkkiXA374ayRUdhZl7+Zkd7brPepsKm/DNdw==" saltValue="NIQNRbJrSsjBBIOFey+8rw==" spinCount="100000" sheet="1" objects="1" scenarios="1"/>
  <conditionalFormatting sqref="A6:A21">
    <cfRule type="expression" dxfId="465" priority="11" stopIfTrue="1">
      <formula>MOD(ROW(),2)=0</formula>
    </cfRule>
    <cfRule type="expression" dxfId="464" priority="12" stopIfTrue="1">
      <formula>MOD(ROW(),2)&lt;&gt;0</formula>
    </cfRule>
  </conditionalFormatting>
  <conditionalFormatting sqref="B6:P18 B20:P21 C19:P19">
    <cfRule type="expression" dxfId="463" priority="13" stopIfTrue="1">
      <formula>MOD(ROW(),2)=0</formula>
    </cfRule>
    <cfRule type="expression" dxfId="462" priority="14" stopIfTrue="1">
      <formula>MOD(ROW(),2)&lt;&gt;0</formula>
    </cfRule>
  </conditionalFormatting>
  <conditionalFormatting sqref="A26:A38">
    <cfRule type="expression" dxfId="461" priority="15" stopIfTrue="1">
      <formula>MOD(ROW(),2)=0</formula>
    </cfRule>
    <cfRule type="expression" dxfId="460" priority="16" stopIfTrue="1">
      <formula>MOD(ROW(),2)&lt;&gt;0</formula>
    </cfRule>
  </conditionalFormatting>
  <conditionalFormatting sqref="B26:P38">
    <cfRule type="expression" dxfId="459" priority="17" stopIfTrue="1">
      <formula>MOD(ROW(),2)=0</formula>
    </cfRule>
    <cfRule type="expression" dxfId="458" priority="18" stopIfTrue="1">
      <formula>MOD(ROW(),2)&lt;&gt;0</formula>
    </cfRule>
  </conditionalFormatting>
  <conditionalFormatting sqref="B19">
    <cfRule type="expression" dxfId="457" priority="1" stopIfTrue="1">
      <formula>MOD(ROW(),2)=0</formula>
    </cfRule>
    <cfRule type="expression" dxfId="456" priority="2" stopIfTrue="1">
      <formula>MOD(ROW(),2)&lt;&gt;0</formula>
    </cfRule>
  </conditionalFormatting>
  <pageMargins left="0.7" right="0.7" top="0.75" bottom="0.75" header="0.3" footer="0.3"/>
  <tableParts count="1">
    <tablePart r:id="rId1"/>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59465-FFF5-45B4-8C33-6C72953E52BE}">
  <sheetPr codeName="Sheet66"/>
  <dimension ref="A1:AY38"/>
  <sheetViews>
    <sheetView showGridLines="0" workbookViewId="0">
      <selection activeCell="A6" sqref="A6"/>
    </sheetView>
  </sheetViews>
  <sheetFormatPr defaultRowHeight="12.75" x14ac:dyDescent="0.2"/>
  <cols>
    <col min="1" max="1" width="31.85546875" customWidth="1"/>
    <col min="2" max="51" width="22.85546875" customWidth="1"/>
  </cols>
  <sheetData>
    <row r="1" spans="1:51" s="1" customFormat="1" ht="20.25" x14ac:dyDescent="0.3">
      <c r="A1" s="2" t="s">
        <v>0</v>
      </c>
    </row>
    <row r="2" spans="1:51" s="1" customFormat="1" ht="15.75" x14ac:dyDescent="0.25">
      <c r="A2" s="30" t="s">
        <v>1</v>
      </c>
      <c r="B2" s="3" t="str">
        <f>wb_title</f>
        <v>Police_NI - Consolidated Factor Spreadsheet</v>
      </c>
    </row>
    <row r="3" spans="1:51" s="1" customFormat="1" ht="15.75" x14ac:dyDescent="0.25">
      <c r="A3" s="30" t="s">
        <v>2</v>
      </c>
      <c r="B3" s="3" t="str">
        <f>TABLE_FACTOR_TYPE_1 &amp; " - x-" &amp; TABLE_SERIES_NUMBER_1</f>
        <v>Pension Debit - x-336</v>
      </c>
    </row>
    <row r="6" spans="1:51" x14ac:dyDescent="0.2">
      <c r="A6" s="40" t="s">
        <v>470</v>
      </c>
      <c r="B6" s="47" t="s">
        <v>471</v>
      </c>
      <c r="C6" s="47"/>
      <c r="D6" s="47"/>
      <c r="E6" s="47"/>
      <c r="F6" s="47"/>
      <c r="G6" s="47"/>
      <c r="H6" s="47"/>
      <c r="I6" s="47"/>
      <c r="J6" s="47"/>
      <c r="K6" s="47"/>
      <c r="L6" s="47"/>
      <c r="M6" s="47"/>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row>
    <row r="7" spans="1:51" x14ac:dyDescent="0.2">
      <c r="A7" s="40" t="s">
        <v>472</v>
      </c>
      <c r="B7" s="47" t="s">
        <v>31</v>
      </c>
      <c r="C7" s="47"/>
      <c r="D7" s="47"/>
      <c r="E7" s="47"/>
      <c r="F7" s="47"/>
      <c r="G7" s="47"/>
      <c r="H7" s="47"/>
      <c r="I7" s="47"/>
      <c r="J7" s="47"/>
      <c r="K7" s="47"/>
      <c r="L7" s="47"/>
      <c r="M7" s="47"/>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row>
    <row r="8" spans="1:51" x14ac:dyDescent="0.2">
      <c r="A8" s="40" t="s">
        <v>144</v>
      </c>
      <c r="B8" s="47">
        <v>2015</v>
      </c>
      <c r="C8" s="47"/>
      <c r="D8" s="47"/>
      <c r="E8" s="47"/>
      <c r="F8" s="47"/>
      <c r="G8" s="47"/>
      <c r="H8" s="47"/>
      <c r="I8" s="47"/>
      <c r="J8" s="47"/>
      <c r="K8" s="47"/>
      <c r="L8" s="47"/>
      <c r="M8" s="47"/>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row>
    <row r="9" spans="1:51" x14ac:dyDescent="0.2">
      <c r="A9" s="40" t="s">
        <v>145</v>
      </c>
      <c r="B9" s="47" t="s">
        <v>286</v>
      </c>
      <c r="C9" s="47"/>
      <c r="D9" s="47"/>
      <c r="E9" s="47"/>
      <c r="F9" s="47"/>
      <c r="G9" s="47"/>
      <c r="H9" s="47"/>
      <c r="I9" s="47"/>
      <c r="J9" s="47"/>
      <c r="K9" s="47"/>
      <c r="L9" s="47"/>
      <c r="M9" s="47"/>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row>
    <row r="10" spans="1:51" x14ac:dyDescent="0.2">
      <c r="A10" s="40" t="s">
        <v>6</v>
      </c>
      <c r="B10" s="47" t="s">
        <v>323</v>
      </c>
      <c r="C10" s="47"/>
      <c r="D10" s="47"/>
      <c r="E10" s="47"/>
      <c r="F10" s="47"/>
      <c r="G10" s="47"/>
      <c r="H10" s="47"/>
      <c r="I10" s="47"/>
      <c r="J10" s="47"/>
      <c r="K10" s="47"/>
      <c r="L10" s="47"/>
      <c r="M10" s="47"/>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row>
    <row r="11" spans="1:51" x14ac:dyDescent="0.2">
      <c r="A11" s="40" t="s">
        <v>146</v>
      </c>
      <c r="B11" s="47" t="s">
        <v>165</v>
      </c>
      <c r="C11" s="47"/>
      <c r="D11" s="47"/>
      <c r="E11" s="47"/>
      <c r="F11" s="47"/>
      <c r="G11" s="47"/>
      <c r="H11" s="47"/>
      <c r="I11" s="47"/>
      <c r="J11" s="47"/>
      <c r="K11" s="47"/>
      <c r="L11" s="47"/>
      <c r="M11" s="47"/>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row>
    <row r="12" spans="1:51" x14ac:dyDescent="0.2">
      <c r="A12" s="40" t="s">
        <v>147</v>
      </c>
      <c r="B12" s="47" t="s">
        <v>330</v>
      </c>
      <c r="C12" s="47"/>
      <c r="D12" s="47"/>
      <c r="E12" s="47"/>
      <c r="F12" s="47"/>
      <c r="G12" s="47"/>
      <c r="H12" s="47"/>
      <c r="I12" s="47"/>
      <c r="J12" s="47"/>
      <c r="K12" s="47"/>
      <c r="L12" s="47"/>
      <c r="M12" s="47"/>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row>
    <row r="13" spans="1:51" x14ac:dyDescent="0.2">
      <c r="A13" s="40" t="s">
        <v>473</v>
      </c>
      <c r="B13" s="47">
        <v>0</v>
      </c>
      <c r="C13" s="47"/>
      <c r="D13" s="47"/>
      <c r="E13" s="47"/>
      <c r="F13" s="47"/>
      <c r="G13" s="47"/>
      <c r="H13" s="47"/>
      <c r="I13" s="47"/>
      <c r="J13" s="47"/>
      <c r="K13" s="47"/>
      <c r="L13" s="47"/>
      <c r="M13" s="47"/>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row>
    <row r="14" spans="1:51" x14ac:dyDescent="0.2">
      <c r="A14" s="40" t="s">
        <v>149</v>
      </c>
      <c r="B14" s="47">
        <v>336</v>
      </c>
      <c r="C14" s="47"/>
      <c r="D14" s="47"/>
      <c r="E14" s="47"/>
      <c r="F14" s="47"/>
      <c r="G14" s="47"/>
      <c r="H14" s="47"/>
      <c r="I14" s="47"/>
      <c r="J14" s="47"/>
      <c r="K14" s="47"/>
      <c r="L14" s="47"/>
      <c r="M14" s="47"/>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row>
    <row r="15" spans="1:51" x14ac:dyDescent="0.2">
      <c r="A15" s="40" t="s">
        <v>474</v>
      </c>
      <c r="B15" s="47">
        <v>336</v>
      </c>
      <c r="C15" s="47"/>
      <c r="D15" s="47"/>
      <c r="E15" s="47"/>
      <c r="F15" s="47"/>
      <c r="G15" s="47"/>
      <c r="H15" s="47"/>
      <c r="I15" s="47"/>
      <c r="J15" s="47"/>
      <c r="K15" s="47"/>
      <c r="L15" s="47"/>
      <c r="M15" s="47"/>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row>
    <row r="16" spans="1:51" x14ac:dyDescent="0.2">
      <c r="A16" s="40" t="s">
        <v>151</v>
      </c>
      <c r="B16" s="47" t="s">
        <v>334</v>
      </c>
      <c r="C16" s="47"/>
      <c r="D16" s="47"/>
      <c r="E16" s="47"/>
      <c r="F16" s="47"/>
      <c r="G16" s="47"/>
      <c r="H16" s="47"/>
      <c r="I16" s="47"/>
      <c r="J16" s="47"/>
      <c r="K16" s="47"/>
      <c r="L16" s="47"/>
      <c r="M16" s="47"/>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row>
    <row r="17" spans="1:51" x14ac:dyDescent="0.2">
      <c r="A17" s="41" t="s">
        <v>475</v>
      </c>
      <c r="B17" s="47"/>
      <c r="C17" s="47"/>
      <c r="D17" s="47"/>
      <c r="E17" s="47"/>
      <c r="F17" s="47"/>
      <c r="G17" s="47"/>
      <c r="H17" s="47"/>
      <c r="I17" s="47"/>
      <c r="J17" s="47"/>
      <c r="K17" s="47"/>
      <c r="L17" s="47"/>
      <c r="M17" s="47"/>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row>
    <row r="18" spans="1:51" x14ac:dyDescent="0.2">
      <c r="A18" s="40" t="s">
        <v>153</v>
      </c>
      <c r="B18" s="49">
        <v>46163</v>
      </c>
      <c r="C18" s="48"/>
      <c r="D18" s="48"/>
      <c r="E18" s="48"/>
      <c r="F18" s="48"/>
      <c r="G18" s="48"/>
      <c r="H18" s="48"/>
      <c r="I18" s="48"/>
      <c r="J18" s="48"/>
      <c r="K18" s="48"/>
      <c r="L18" s="48"/>
      <c r="M18" s="48"/>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row>
    <row r="19" spans="1:51" x14ac:dyDescent="0.2">
      <c r="A19" s="40" t="s">
        <v>154</v>
      </c>
      <c r="B19" s="49">
        <v>46161</v>
      </c>
      <c r="C19" s="49"/>
      <c r="D19" s="49"/>
      <c r="E19" s="49"/>
      <c r="F19" s="49"/>
      <c r="G19" s="49"/>
      <c r="H19" s="49"/>
      <c r="I19" s="49"/>
      <c r="J19" s="49"/>
      <c r="K19" s="49"/>
      <c r="L19" s="49"/>
      <c r="M19" s="49"/>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row>
    <row r="20" spans="1:51" x14ac:dyDescent="0.2">
      <c r="A20" s="40" t="s">
        <v>155</v>
      </c>
      <c r="B20" s="47" t="s">
        <v>163</v>
      </c>
      <c r="C20" s="47"/>
      <c r="D20" s="47"/>
      <c r="E20" s="47"/>
      <c r="F20" s="47"/>
      <c r="G20" s="47"/>
      <c r="H20" s="47"/>
      <c r="I20" s="47"/>
      <c r="J20" s="47"/>
      <c r="K20" s="47"/>
      <c r="L20" s="47"/>
      <c r="M20" s="47"/>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row>
    <row r="21" spans="1:51" x14ac:dyDescent="0.2">
      <c r="A21" s="40" t="s">
        <v>476</v>
      </c>
      <c r="B21" s="47" t="s">
        <v>80</v>
      </c>
      <c r="C21" s="47"/>
      <c r="D21" s="47"/>
      <c r="E21" s="47"/>
      <c r="F21" s="47"/>
      <c r="G21" s="47"/>
      <c r="H21" s="47"/>
      <c r="I21" s="47"/>
      <c r="J21" s="47"/>
      <c r="K21" s="47"/>
      <c r="L21" s="47"/>
      <c r="M21" s="47"/>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row>
    <row r="23" spans="1:51" x14ac:dyDescent="0.2">
      <c r="A23" s="23" t="str">
        <f>HYPERLINK("#'Factor List'!A1", "Back to Factor List")</f>
        <v>Back to Factor List</v>
      </c>
      <c r="B23" s="23" t="str">
        <f>HYPERLINK("#'Assumptions'!A1", "Assumptions")</f>
        <v>Assumptions</v>
      </c>
    </row>
    <row r="26" spans="1:51" s="63" customFormat="1" x14ac:dyDescent="0.2">
      <c r="A26" s="62" t="s">
        <v>503</v>
      </c>
      <c r="B26" s="62">
        <v>0</v>
      </c>
      <c r="C26" s="62">
        <v>1</v>
      </c>
      <c r="D26" s="62">
        <v>2</v>
      </c>
      <c r="E26" s="62">
        <v>3</v>
      </c>
      <c r="F26" s="62">
        <v>4</v>
      </c>
      <c r="G26" s="62">
        <v>5</v>
      </c>
      <c r="H26" s="62">
        <v>6</v>
      </c>
      <c r="I26" s="62">
        <v>7</v>
      </c>
      <c r="J26" s="62">
        <v>8</v>
      </c>
      <c r="K26" s="62">
        <v>9</v>
      </c>
      <c r="L26" s="62">
        <v>10</v>
      </c>
      <c r="M26" s="62">
        <v>11</v>
      </c>
      <c r="N26" s="62">
        <v>12</v>
      </c>
      <c r="O26" s="62">
        <v>13</v>
      </c>
      <c r="P26" s="62">
        <v>14</v>
      </c>
      <c r="Q26" s="62">
        <v>15</v>
      </c>
      <c r="R26" s="62">
        <v>16</v>
      </c>
      <c r="S26" s="62">
        <v>17</v>
      </c>
      <c r="T26" s="62">
        <v>18</v>
      </c>
      <c r="U26" s="62">
        <v>19</v>
      </c>
      <c r="V26" s="62">
        <v>20</v>
      </c>
      <c r="W26" s="62">
        <v>21</v>
      </c>
      <c r="X26" s="62">
        <v>22</v>
      </c>
      <c r="Y26" s="62">
        <v>23</v>
      </c>
      <c r="Z26" s="62">
        <v>24</v>
      </c>
      <c r="AA26" s="62">
        <v>25</v>
      </c>
      <c r="AB26" s="62">
        <v>26</v>
      </c>
      <c r="AC26" s="62">
        <v>27</v>
      </c>
      <c r="AD26" s="62">
        <v>28</v>
      </c>
      <c r="AE26" s="62">
        <v>29</v>
      </c>
      <c r="AF26" s="62">
        <v>30</v>
      </c>
      <c r="AG26" s="62">
        <v>31</v>
      </c>
      <c r="AH26" s="62">
        <v>32</v>
      </c>
      <c r="AI26" s="62">
        <v>33</v>
      </c>
      <c r="AJ26" s="62">
        <v>34</v>
      </c>
      <c r="AK26" s="62">
        <v>35</v>
      </c>
      <c r="AL26" s="62">
        <v>36</v>
      </c>
      <c r="AM26" s="62">
        <v>37</v>
      </c>
      <c r="AN26" s="62">
        <v>38</v>
      </c>
      <c r="AO26" s="62">
        <v>39</v>
      </c>
      <c r="AP26" s="62">
        <v>40</v>
      </c>
      <c r="AQ26" s="62">
        <v>41</v>
      </c>
      <c r="AR26" s="62">
        <v>42</v>
      </c>
      <c r="AS26" s="62">
        <v>43</v>
      </c>
      <c r="AT26" s="62">
        <v>44</v>
      </c>
      <c r="AU26" s="62">
        <v>45</v>
      </c>
      <c r="AV26" s="62">
        <v>46</v>
      </c>
      <c r="AW26" s="62">
        <v>47</v>
      </c>
      <c r="AX26" s="62">
        <v>48</v>
      </c>
      <c r="AY26" s="62">
        <v>49</v>
      </c>
    </row>
    <row r="27" spans="1:51" x14ac:dyDescent="0.2">
      <c r="A27" s="42">
        <v>0</v>
      </c>
      <c r="B27" s="45">
        <v>1</v>
      </c>
      <c r="C27" s="45">
        <v>0.93799999999999994</v>
      </c>
      <c r="D27" s="45">
        <v>0.88200000000000001</v>
      </c>
      <c r="E27" s="45">
        <v>0.83099999999999996</v>
      </c>
      <c r="F27" s="45">
        <v>0.78500000000000003</v>
      </c>
      <c r="G27" s="45">
        <v>0.74299999999999999</v>
      </c>
      <c r="H27" s="45">
        <v>0.70399999999999996</v>
      </c>
      <c r="I27" s="45">
        <v>0.66900000000000004</v>
      </c>
      <c r="J27" s="45">
        <v>0.63600000000000001</v>
      </c>
      <c r="K27" s="45">
        <v>0.60599999999999998</v>
      </c>
      <c r="L27" s="45">
        <v>0.57799999999999996</v>
      </c>
      <c r="M27" s="45">
        <v>0.55200000000000005</v>
      </c>
      <c r="N27" s="45">
        <v>0.52800000000000002</v>
      </c>
      <c r="O27" s="45">
        <v>0.50600000000000001</v>
      </c>
      <c r="P27" s="45">
        <v>0.48599999999999999</v>
      </c>
      <c r="Q27" s="45">
        <v>0.46700000000000003</v>
      </c>
      <c r="R27" s="45">
        <v>0.45</v>
      </c>
      <c r="S27" s="45">
        <v>0.434</v>
      </c>
      <c r="T27" s="45">
        <v>0.41899999999999998</v>
      </c>
      <c r="U27" s="45">
        <v>0.40500000000000003</v>
      </c>
      <c r="V27" s="45">
        <v>0.39200000000000002</v>
      </c>
      <c r="W27" s="45">
        <v>0.38</v>
      </c>
      <c r="X27" s="45">
        <v>0.36899999999999999</v>
      </c>
      <c r="Y27" s="45">
        <v>0.35799999999999998</v>
      </c>
      <c r="Z27" s="45">
        <v>0.34799999999999998</v>
      </c>
      <c r="AA27" s="45">
        <v>0.33900000000000002</v>
      </c>
      <c r="AB27" s="45">
        <v>0.33</v>
      </c>
      <c r="AC27" s="45">
        <v>0.32200000000000001</v>
      </c>
      <c r="AD27" s="45">
        <v>0.314</v>
      </c>
      <c r="AE27" s="45">
        <v>0.30599999999999999</v>
      </c>
      <c r="AF27" s="45">
        <v>0.29899999999999999</v>
      </c>
      <c r="AG27" s="45">
        <v>0.29199999999999998</v>
      </c>
      <c r="AH27" s="45">
        <v>0.28499999999999998</v>
      </c>
      <c r="AI27" s="45">
        <v>0.27900000000000003</v>
      </c>
      <c r="AJ27" s="45">
        <v>0.27300000000000002</v>
      </c>
      <c r="AK27" s="45">
        <v>0.26700000000000002</v>
      </c>
      <c r="AL27" s="45">
        <v>0.26100000000000001</v>
      </c>
      <c r="AM27" s="45">
        <v>0.25600000000000001</v>
      </c>
      <c r="AN27" s="45">
        <v>0.251</v>
      </c>
      <c r="AO27" s="45">
        <v>0.246</v>
      </c>
      <c r="AP27" s="45">
        <v>0.24099999999999999</v>
      </c>
      <c r="AQ27" s="45">
        <v>0.23599999999999999</v>
      </c>
      <c r="AR27" s="45">
        <v>0.23100000000000001</v>
      </c>
      <c r="AS27" s="45">
        <v>0.22700000000000001</v>
      </c>
      <c r="AT27" s="45">
        <v>0.223</v>
      </c>
      <c r="AU27" s="45">
        <v>0.219</v>
      </c>
      <c r="AV27" s="45">
        <v>0.215</v>
      </c>
      <c r="AW27" s="45">
        <v>0.21099999999999999</v>
      </c>
      <c r="AX27" s="45">
        <v>0.20699999999999999</v>
      </c>
      <c r="AY27" s="45">
        <v>0.20399999999999999</v>
      </c>
    </row>
    <row r="28" spans="1:51" x14ac:dyDescent="0.2">
      <c r="A28" s="42">
        <v>1</v>
      </c>
      <c r="B28" s="45">
        <v>0.995</v>
      </c>
      <c r="C28" s="45">
        <v>0.93300000000000005</v>
      </c>
      <c r="D28" s="45">
        <v>0.878</v>
      </c>
      <c r="E28" s="45">
        <v>0.82699999999999996</v>
      </c>
      <c r="F28" s="45">
        <v>0.78100000000000003</v>
      </c>
      <c r="G28" s="45">
        <v>0.73899999999999999</v>
      </c>
      <c r="H28" s="45">
        <v>0.70099999999999996</v>
      </c>
      <c r="I28" s="45">
        <v>0.66600000000000004</v>
      </c>
      <c r="J28" s="45">
        <v>0.63300000000000001</v>
      </c>
      <c r="K28" s="45">
        <v>0.60299999999999998</v>
      </c>
      <c r="L28" s="45">
        <v>0.57599999999999996</v>
      </c>
      <c r="M28" s="45">
        <v>0.55000000000000004</v>
      </c>
      <c r="N28" s="45">
        <v>0.52600000000000002</v>
      </c>
      <c r="O28" s="45">
        <v>0.504</v>
      </c>
      <c r="P28" s="45">
        <v>0.48399999999999999</v>
      </c>
      <c r="Q28" s="45">
        <v>0.46600000000000003</v>
      </c>
      <c r="R28" s="45">
        <v>0.44900000000000001</v>
      </c>
      <c r="S28" s="45">
        <v>0.433</v>
      </c>
      <c r="T28" s="45">
        <v>0.41799999999999998</v>
      </c>
      <c r="U28" s="45">
        <v>0.40400000000000003</v>
      </c>
      <c r="V28" s="45">
        <v>0.39100000000000001</v>
      </c>
      <c r="W28" s="45">
        <v>0.379</v>
      </c>
      <c r="X28" s="45">
        <v>0.36799999999999999</v>
      </c>
      <c r="Y28" s="45">
        <v>0.35799999999999998</v>
      </c>
      <c r="Z28" s="45">
        <v>0.34799999999999998</v>
      </c>
      <c r="AA28" s="45">
        <v>0.33800000000000002</v>
      </c>
      <c r="AB28" s="45">
        <v>0.32900000000000001</v>
      </c>
      <c r="AC28" s="45">
        <v>0.32100000000000001</v>
      </c>
      <c r="AD28" s="45">
        <v>0.313</v>
      </c>
      <c r="AE28" s="45">
        <v>0.30499999999999999</v>
      </c>
      <c r="AF28" s="45">
        <v>0.29799999999999999</v>
      </c>
      <c r="AG28" s="45">
        <v>0.29099999999999998</v>
      </c>
      <c r="AH28" s="45">
        <v>0.28399999999999997</v>
      </c>
      <c r="AI28" s="45">
        <v>0.27800000000000002</v>
      </c>
      <c r="AJ28" s="45">
        <v>0.27200000000000002</v>
      </c>
      <c r="AK28" s="45">
        <v>0.26600000000000001</v>
      </c>
      <c r="AL28" s="45">
        <v>0.26100000000000001</v>
      </c>
      <c r="AM28" s="45">
        <v>0.255</v>
      </c>
      <c r="AN28" s="45">
        <v>0.25</v>
      </c>
      <c r="AO28" s="45">
        <v>0.245</v>
      </c>
      <c r="AP28" s="45">
        <v>0.24</v>
      </c>
      <c r="AQ28" s="45">
        <v>0.23599999999999999</v>
      </c>
      <c r="AR28" s="45">
        <v>0.23100000000000001</v>
      </c>
      <c r="AS28" s="45">
        <v>0.22700000000000001</v>
      </c>
      <c r="AT28" s="45">
        <v>0.223</v>
      </c>
      <c r="AU28" s="45">
        <v>0.218</v>
      </c>
      <c r="AV28" s="45">
        <v>0.214</v>
      </c>
      <c r="AW28" s="45">
        <v>0.21099999999999999</v>
      </c>
      <c r="AX28" s="45">
        <v>0.20699999999999999</v>
      </c>
      <c r="AY28" s="45"/>
    </row>
    <row r="29" spans="1:51" x14ac:dyDescent="0.2">
      <c r="A29" s="42">
        <v>2</v>
      </c>
      <c r="B29" s="45">
        <v>0.99</v>
      </c>
      <c r="C29" s="45">
        <v>0.92900000000000005</v>
      </c>
      <c r="D29" s="45">
        <v>0.873</v>
      </c>
      <c r="E29" s="45">
        <v>0.82299999999999995</v>
      </c>
      <c r="F29" s="45">
        <v>0.77800000000000002</v>
      </c>
      <c r="G29" s="45">
        <v>0.73599999999999999</v>
      </c>
      <c r="H29" s="45">
        <v>0.69799999999999995</v>
      </c>
      <c r="I29" s="45">
        <v>0.66300000000000003</v>
      </c>
      <c r="J29" s="45">
        <v>0.63100000000000001</v>
      </c>
      <c r="K29" s="45">
        <v>0.60099999999999998</v>
      </c>
      <c r="L29" s="45">
        <v>0.57399999999999995</v>
      </c>
      <c r="M29" s="45">
        <v>0.54800000000000004</v>
      </c>
      <c r="N29" s="45">
        <v>0.52400000000000002</v>
      </c>
      <c r="O29" s="45">
        <v>0.503</v>
      </c>
      <c r="P29" s="45">
        <v>0.48299999999999998</v>
      </c>
      <c r="Q29" s="45">
        <v>0.46400000000000002</v>
      </c>
      <c r="R29" s="45">
        <v>0.44700000000000001</v>
      </c>
      <c r="S29" s="45">
        <v>0.43099999999999999</v>
      </c>
      <c r="T29" s="45">
        <v>0.41699999999999998</v>
      </c>
      <c r="U29" s="45">
        <v>0.40300000000000002</v>
      </c>
      <c r="V29" s="45">
        <v>0.39</v>
      </c>
      <c r="W29" s="45">
        <v>0.379</v>
      </c>
      <c r="X29" s="45">
        <v>0.36699999999999999</v>
      </c>
      <c r="Y29" s="45">
        <v>0.35699999999999998</v>
      </c>
      <c r="Z29" s="45">
        <v>0.34699999999999998</v>
      </c>
      <c r="AA29" s="45">
        <v>0.33800000000000002</v>
      </c>
      <c r="AB29" s="45">
        <v>0.32900000000000001</v>
      </c>
      <c r="AC29" s="45">
        <v>0.32</v>
      </c>
      <c r="AD29" s="45">
        <v>0.312</v>
      </c>
      <c r="AE29" s="45">
        <v>0.30499999999999999</v>
      </c>
      <c r="AF29" s="45">
        <v>0.29699999999999999</v>
      </c>
      <c r="AG29" s="45">
        <v>0.29099999999999998</v>
      </c>
      <c r="AH29" s="45">
        <v>0.28399999999999997</v>
      </c>
      <c r="AI29" s="45">
        <v>0.27800000000000002</v>
      </c>
      <c r="AJ29" s="45">
        <v>0.27200000000000002</v>
      </c>
      <c r="AK29" s="45">
        <v>0.26600000000000001</v>
      </c>
      <c r="AL29" s="45">
        <v>0.26</v>
      </c>
      <c r="AM29" s="45">
        <v>0.255</v>
      </c>
      <c r="AN29" s="45">
        <v>0.25</v>
      </c>
      <c r="AO29" s="45">
        <v>0.245</v>
      </c>
      <c r="AP29" s="45">
        <v>0.24</v>
      </c>
      <c r="AQ29" s="45">
        <v>0.23499999999999999</v>
      </c>
      <c r="AR29" s="45">
        <v>0.23100000000000001</v>
      </c>
      <c r="AS29" s="45">
        <v>0.22600000000000001</v>
      </c>
      <c r="AT29" s="45">
        <v>0.222</v>
      </c>
      <c r="AU29" s="45">
        <v>0.218</v>
      </c>
      <c r="AV29" s="45">
        <v>0.214</v>
      </c>
      <c r="AW29" s="45">
        <v>0.21</v>
      </c>
      <c r="AX29" s="45">
        <v>0.20699999999999999</v>
      </c>
      <c r="AY29" s="45"/>
    </row>
    <row r="30" spans="1:51" x14ac:dyDescent="0.2">
      <c r="A30" s="42">
        <v>3</v>
      </c>
      <c r="B30" s="45">
        <v>0.98399999999999999</v>
      </c>
      <c r="C30" s="45">
        <v>0.92400000000000004</v>
      </c>
      <c r="D30" s="45">
        <v>0.86899999999999999</v>
      </c>
      <c r="E30" s="45">
        <v>0.82</v>
      </c>
      <c r="F30" s="45">
        <v>0.77400000000000002</v>
      </c>
      <c r="G30" s="45">
        <v>0.73299999999999998</v>
      </c>
      <c r="H30" s="45">
        <v>0.69499999999999995</v>
      </c>
      <c r="I30" s="45">
        <v>0.66</v>
      </c>
      <c r="J30" s="45">
        <v>0.628</v>
      </c>
      <c r="K30" s="45">
        <v>0.59899999999999998</v>
      </c>
      <c r="L30" s="45">
        <v>0.57099999999999995</v>
      </c>
      <c r="M30" s="45">
        <v>0.54600000000000004</v>
      </c>
      <c r="N30" s="45">
        <v>0.52300000000000002</v>
      </c>
      <c r="O30" s="45">
        <v>0.501</v>
      </c>
      <c r="P30" s="45">
        <v>0.48099999999999998</v>
      </c>
      <c r="Q30" s="45">
        <v>0.46300000000000002</v>
      </c>
      <c r="R30" s="45">
        <v>0.44600000000000001</v>
      </c>
      <c r="S30" s="45">
        <v>0.43</v>
      </c>
      <c r="T30" s="45">
        <v>0.41599999999999998</v>
      </c>
      <c r="U30" s="45">
        <v>0.40200000000000002</v>
      </c>
      <c r="V30" s="45">
        <v>0.38900000000000001</v>
      </c>
      <c r="W30" s="45">
        <v>0.378</v>
      </c>
      <c r="X30" s="45">
        <v>0.36599999999999999</v>
      </c>
      <c r="Y30" s="45">
        <v>0.35599999999999998</v>
      </c>
      <c r="Z30" s="45">
        <v>0.34599999999999997</v>
      </c>
      <c r="AA30" s="45">
        <v>0.33700000000000002</v>
      </c>
      <c r="AB30" s="45">
        <v>0.32800000000000001</v>
      </c>
      <c r="AC30" s="45">
        <v>0.32</v>
      </c>
      <c r="AD30" s="45">
        <v>0.312</v>
      </c>
      <c r="AE30" s="45">
        <v>0.30399999999999999</v>
      </c>
      <c r="AF30" s="45">
        <v>0.29699999999999999</v>
      </c>
      <c r="AG30" s="45">
        <v>0.28999999999999998</v>
      </c>
      <c r="AH30" s="45">
        <v>0.28299999999999997</v>
      </c>
      <c r="AI30" s="45">
        <v>0.27700000000000002</v>
      </c>
      <c r="AJ30" s="45">
        <v>0.27100000000000002</v>
      </c>
      <c r="AK30" s="45">
        <v>0.26500000000000001</v>
      </c>
      <c r="AL30" s="45">
        <v>0.26</v>
      </c>
      <c r="AM30" s="45">
        <v>0.254</v>
      </c>
      <c r="AN30" s="45">
        <v>0.249</v>
      </c>
      <c r="AO30" s="45">
        <v>0.24399999999999999</v>
      </c>
      <c r="AP30" s="45">
        <v>0.24</v>
      </c>
      <c r="AQ30" s="45">
        <v>0.23499999999999999</v>
      </c>
      <c r="AR30" s="45">
        <v>0.23</v>
      </c>
      <c r="AS30" s="45">
        <v>0.22600000000000001</v>
      </c>
      <c r="AT30" s="45">
        <v>0.222</v>
      </c>
      <c r="AU30" s="45">
        <v>0.218</v>
      </c>
      <c r="AV30" s="45">
        <v>0.214</v>
      </c>
      <c r="AW30" s="45">
        <v>0.21</v>
      </c>
      <c r="AX30" s="45">
        <v>0.20599999999999999</v>
      </c>
      <c r="AY30" s="45"/>
    </row>
    <row r="31" spans="1:51" x14ac:dyDescent="0.2">
      <c r="A31" s="42">
        <v>4</v>
      </c>
      <c r="B31" s="45">
        <v>0.97899999999999998</v>
      </c>
      <c r="C31" s="45">
        <v>0.91900000000000004</v>
      </c>
      <c r="D31" s="45">
        <v>0.86499999999999999</v>
      </c>
      <c r="E31" s="45">
        <v>0.81599999999999995</v>
      </c>
      <c r="F31" s="45">
        <v>0.77100000000000002</v>
      </c>
      <c r="G31" s="45">
        <v>0.73</v>
      </c>
      <c r="H31" s="45">
        <v>0.69199999999999995</v>
      </c>
      <c r="I31" s="45">
        <v>0.65800000000000003</v>
      </c>
      <c r="J31" s="45">
        <v>0.626</v>
      </c>
      <c r="K31" s="45">
        <v>0.59599999999999997</v>
      </c>
      <c r="L31" s="45">
        <v>0.56899999999999995</v>
      </c>
      <c r="M31" s="45">
        <v>0.54400000000000004</v>
      </c>
      <c r="N31" s="45">
        <v>0.52100000000000002</v>
      </c>
      <c r="O31" s="45">
        <v>0.499</v>
      </c>
      <c r="P31" s="45">
        <v>0.48</v>
      </c>
      <c r="Q31" s="45">
        <v>0.46100000000000002</v>
      </c>
      <c r="R31" s="45">
        <v>0.44500000000000001</v>
      </c>
      <c r="S31" s="45">
        <v>0.42899999999999999</v>
      </c>
      <c r="T31" s="45">
        <v>0.41499999999999998</v>
      </c>
      <c r="U31" s="45">
        <v>0.40100000000000002</v>
      </c>
      <c r="V31" s="45">
        <v>0.38800000000000001</v>
      </c>
      <c r="W31" s="45">
        <v>0.377</v>
      </c>
      <c r="X31" s="45">
        <v>0.36599999999999999</v>
      </c>
      <c r="Y31" s="45">
        <v>0.35499999999999998</v>
      </c>
      <c r="Z31" s="45">
        <v>0.34499999999999997</v>
      </c>
      <c r="AA31" s="45">
        <v>0.33600000000000002</v>
      </c>
      <c r="AB31" s="45">
        <v>0.32700000000000001</v>
      </c>
      <c r="AC31" s="45">
        <v>0.31900000000000001</v>
      </c>
      <c r="AD31" s="45">
        <v>0.311</v>
      </c>
      <c r="AE31" s="45">
        <v>0.30299999999999999</v>
      </c>
      <c r="AF31" s="45">
        <v>0.29599999999999999</v>
      </c>
      <c r="AG31" s="45">
        <v>0.28899999999999998</v>
      </c>
      <c r="AH31" s="45">
        <v>0.28299999999999997</v>
      </c>
      <c r="AI31" s="45">
        <v>0.27700000000000002</v>
      </c>
      <c r="AJ31" s="45">
        <v>0.27100000000000002</v>
      </c>
      <c r="AK31" s="45">
        <v>0.26500000000000001</v>
      </c>
      <c r="AL31" s="45">
        <v>0.25900000000000001</v>
      </c>
      <c r="AM31" s="45">
        <v>0.254</v>
      </c>
      <c r="AN31" s="45">
        <v>0.249</v>
      </c>
      <c r="AO31" s="45">
        <v>0.24399999999999999</v>
      </c>
      <c r="AP31" s="45">
        <v>0.23899999999999999</v>
      </c>
      <c r="AQ31" s="45">
        <v>0.23400000000000001</v>
      </c>
      <c r="AR31" s="45">
        <v>0.23</v>
      </c>
      <c r="AS31" s="45">
        <v>0.22600000000000001</v>
      </c>
      <c r="AT31" s="45">
        <v>0.222</v>
      </c>
      <c r="AU31" s="45">
        <v>0.217</v>
      </c>
      <c r="AV31" s="45">
        <v>0.214</v>
      </c>
      <c r="AW31" s="45">
        <v>0.21</v>
      </c>
      <c r="AX31" s="45">
        <v>0.20599999999999999</v>
      </c>
      <c r="AY31" s="45"/>
    </row>
    <row r="32" spans="1:51" x14ac:dyDescent="0.2">
      <c r="A32" s="42">
        <v>5</v>
      </c>
      <c r="B32" s="45">
        <v>0.97399999999999998</v>
      </c>
      <c r="C32" s="45">
        <v>0.91500000000000004</v>
      </c>
      <c r="D32" s="45">
        <v>0.86099999999999999</v>
      </c>
      <c r="E32" s="45">
        <v>0.81200000000000006</v>
      </c>
      <c r="F32" s="45">
        <v>0.76700000000000002</v>
      </c>
      <c r="G32" s="45">
        <v>0.72699999999999998</v>
      </c>
      <c r="H32" s="45">
        <v>0.68899999999999995</v>
      </c>
      <c r="I32" s="45">
        <v>0.65500000000000003</v>
      </c>
      <c r="J32" s="45">
        <v>0.623</v>
      </c>
      <c r="K32" s="45">
        <v>0.59399999999999997</v>
      </c>
      <c r="L32" s="45">
        <v>0.56699999999999995</v>
      </c>
      <c r="M32" s="45">
        <v>0.54200000000000004</v>
      </c>
      <c r="N32" s="45">
        <v>0.51900000000000002</v>
      </c>
      <c r="O32" s="45">
        <v>0.498</v>
      </c>
      <c r="P32" s="45">
        <v>0.47799999999999998</v>
      </c>
      <c r="Q32" s="45">
        <v>0.46</v>
      </c>
      <c r="R32" s="45">
        <v>0.443</v>
      </c>
      <c r="S32" s="45">
        <v>0.42799999999999999</v>
      </c>
      <c r="T32" s="45">
        <v>0.41299999999999998</v>
      </c>
      <c r="U32" s="45">
        <v>0.4</v>
      </c>
      <c r="V32" s="45">
        <v>0.38700000000000001</v>
      </c>
      <c r="W32" s="45">
        <v>0.376</v>
      </c>
      <c r="X32" s="45">
        <v>0.36499999999999999</v>
      </c>
      <c r="Y32" s="45">
        <v>0.35399999999999998</v>
      </c>
      <c r="Z32" s="45">
        <v>0.34499999999999997</v>
      </c>
      <c r="AA32" s="45">
        <v>0.33500000000000002</v>
      </c>
      <c r="AB32" s="45">
        <v>0.32700000000000001</v>
      </c>
      <c r="AC32" s="45">
        <v>0.318</v>
      </c>
      <c r="AD32" s="45">
        <v>0.31</v>
      </c>
      <c r="AE32" s="45">
        <v>0.30299999999999999</v>
      </c>
      <c r="AF32" s="45">
        <v>0.29599999999999999</v>
      </c>
      <c r="AG32" s="45">
        <v>0.28899999999999998</v>
      </c>
      <c r="AH32" s="45">
        <v>0.28199999999999997</v>
      </c>
      <c r="AI32" s="45">
        <v>0.27600000000000002</v>
      </c>
      <c r="AJ32" s="45">
        <v>0.27</v>
      </c>
      <c r="AK32" s="45">
        <v>0.26400000000000001</v>
      </c>
      <c r="AL32" s="45">
        <v>0.25900000000000001</v>
      </c>
      <c r="AM32" s="45">
        <v>0.254</v>
      </c>
      <c r="AN32" s="45">
        <v>0.248</v>
      </c>
      <c r="AO32" s="45">
        <v>0.24299999999999999</v>
      </c>
      <c r="AP32" s="45">
        <v>0.23899999999999999</v>
      </c>
      <c r="AQ32" s="45">
        <v>0.23400000000000001</v>
      </c>
      <c r="AR32" s="45">
        <v>0.23</v>
      </c>
      <c r="AS32" s="45">
        <v>0.22500000000000001</v>
      </c>
      <c r="AT32" s="45">
        <v>0.221</v>
      </c>
      <c r="AU32" s="45">
        <v>0.217</v>
      </c>
      <c r="AV32" s="45">
        <v>0.21299999999999999</v>
      </c>
      <c r="AW32" s="45">
        <v>0.20899999999999999</v>
      </c>
      <c r="AX32" s="45">
        <v>0.20599999999999999</v>
      </c>
      <c r="AY32" s="45"/>
    </row>
    <row r="33" spans="1:51" x14ac:dyDescent="0.2">
      <c r="A33" s="42">
        <v>6</v>
      </c>
      <c r="B33" s="45">
        <v>0.96899999999999997</v>
      </c>
      <c r="C33" s="45">
        <v>0.91</v>
      </c>
      <c r="D33" s="45">
        <v>0.85699999999999998</v>
      </c>
      <c r="E33" s="45">
        <v>0.80800000000000005</v>
      </c>
      <c r="F33" s="45">
        <v>0.76400000000000001</v>
      </c>
      <c r="G33" s="45">
        <v>0.72299999999999998</v>
      </c>
      <c r="H33" s="45">
        <v>0.68600000000000005</v>
      </c>
      <c r="I33" s="45">
        <v>0.65200000000000002</v>
      </c>
      <c r="J33" s="45">
        <v>0.621</v>
      </c>
      <c r="K33" s="45">
        <v>0.59199999999999997</v>
      </c>
      <c r="L33" s="45">
        <v>0.56499999999999995</v>
      </c>
      <c r="M33" s="45">
        <v>0.54</v>
      </c>
      <c r="N33" s="45">
        <v>0.51700000000000002</v>
      </c>
      <c r="O33" s="45">
        <v>0.496</v>
      </c>
      <c r="P33" s="45">
        <v>0.47599999999999998</v>
      </c>
      <c r="Q33" s="45">
        <v>0.45800000000000002</v>
      </c>
      <c r="R33" s="45">
        <v>0.442</v>
      </c>
      <c r="S33" s="45">
        <v>0.42699999999999999</v>
      </c>
      <c r="T33" s="45">
        <v>0.41199999999999998</v>
      </c>
      <c r="U33" s="45">
        <v>0.39900000000000002</v>
      </c>
      <c r="V33" s="45">
        <v>0.38600000000000001</v>
      </c>
      <c r="W33" s="45">
        <v>0.375</v>
      </c>
      <c r="X33" s="45">
        <v>0.36399999999999999</v>
      </c>
      <c r="Y33" s="45">
        <v>0.35299999999999998</v>
      </c>
      <c r="Z33" s="45">
        <v>0.34399999999999997</v>
      </c>
      <c r="AA33" s="45">
        <v>0.33500000000000002</v>
      </c>
      <c r="AB33" s="45">
        <v>0.32600000000000001</v>
      </c>
      <c r="AC33" s="45">
        <v>0.318</v>
      </c>
      <c r="AD33" s="45">
        <v>0.31</v>
      </c>
      <c r="AE33" s="45">
        <v>0.30199999999999999</v>
      </c>
      <c r="AF33" s="45">
        <v>0.29499999999999998</v>
      </c>
      <c r="AG33" s="45">
        <v>0.28799999999999998</v>
      </c>
      <c r="AH33" s="45">
        <v>0.28199999999999997</v>
      </c>
      <c r="AI33" s="45">
        <v>0.27600000000000002</v>
      </c>
      <c r="AJ33" s="45">
        <v>0.27</v>
      </c>
      <c r="AK33" s="45">
        <v>0.26400000000000001</v>
      </c>
      <c r="AL33" s="45">
        <v>0.25800000000000001</v>
      </c>
      <c r="AM33" s="45">
        <v>0.253</v>
      </c>
      <c r="AN33" s="45">
        <v>0.248</v>
      </c>
      <c r="AO33" s="45">
        <v>0.24299999999999999</v>
      </c>
      <c r="AP33" s="45">
        <v>0.23799999999999999</v>
      </c>
      <c r="AQ33" s="45">
        <v>0.23400000000000001</v>
      </c>
      <c r="AR33" s="45">
        <v>0.22900000000000001</v>
      </c>
      <c r="AS33" s="45">
        <v>0.22500000000000001</v>
      </c>
      <c r="AT33" s="45">
        <v>0.221</v>
      </c>
      <c r="AU33" s="45">
        <v>0.217</v>
      </c>
      <c r="AV33" s="45">
        <v>0.21299999999999999</v>
      </c>
      <c r="AW33" s="45">
        <v>0.20899999999999999</v>
      </c>
      <c r="AX33" s="45">
        <v>0.20499999999999999</v>
      </c>
      <c r="AY33" s="45"/>
    </row>
    <row r="34" spans="1:51" x14ac:dyDescent="0.2">
      <c r="A34" s="42">
        <v>7</v>
      </c>
      <c r="B34" s="45">
        <v>0.96399999999999997</v>
      </c>
      <c r="C34" s="45">
        <v>0.90500000000000003</v>
      </c>
      <c r="D34" s="45">
        <v>0.85199999999999998</v>
      </c>
      <c r="E34" s="45">
        <v>0.80400000000000005</v>
      </c>
      <c r="F34" s="45">
        <v>0.76</v>
      </c>
      <c r="G34" s="45">
        <v>0.72</v>
      </c>
      <c r="H34" s="45">
        <v>0.68300000000000005</v>
      </c>
      <c r="I34" s="45">
        <v>0.64900000000000002</v>
      </c>
      <c r="J34" s="45">
        <v>0.61799999999999999</v>
      </c>
      <c r="K34" s="45">
        <v>0.59</v>
      </c>
      <c r="L34" s="45">
        <v>0.56299999999999994</v>
      </c>
      <c r="M34" s="45">
        <v>0.53800000000000003</v>
      </c>
      <c r="N34" s="45">
        <v>0.51500000000000001</v>
      </c>
      <c r="O34" s="45">
        <v>0.49399999999999999</v>
      </c>
      <c r="P34" s="45">
        <v>0.47499999999999998</v>
      </c>
      <c r="Q34" s="45">
        <v>0.45700000000000002</v>
      </c>
      <c r="R34" s="45">
        <v>0.441</v>
      </c>
      <c r="S34" s="45">
        <v>0.42499999999999999</v>
      </c>
      <c r="T34" s="45">
        <v>0.41099999999999998</v>
      </c>
      <c r="U34" s="45">
        <v>0.39800000000000002</v>
      </c>
      <c r="V34" s="45">
        <v>0.38500000000000001</v>
      </c>
      <c r="W34" s="45">
        <v>0.374</v>
      </c>
      <c r="X34" s="45">
        <v>0.36299999999999999</v>
      </c>
      <c r="Y34" s="45">
        <v>0.35299999999999998</v>
      </c>
      <c r="Z34" s="45">
        <v>0.34300000000000003</v>
      </c>
      <c r="AA34" s="45">
        <v>0.33400000000000002</v>
      </c>
      <c r="AB34" s="45">
        <v>0.32500000000000001</v>
      </c>
      <c r="AC34" s="45">
        <v>0.317</v>
      </c>
      <c r="AD34" s="45">
        <v>0.309</v>
      </c>
      <c r="AE34" s="45">
        <v>0.30199999999999999</v>
      </c>
      <c r="AF34" s="45">
        <v>0.29499999999999998</v>
      </c>
      <c r="AG34" s="45">
        <v>0.28799999999999998</v>
      </c>
      <c r="AH34" s="45">
        <v>0.28100000000000003</v>
      </c>
      <c r="AI34" s="45">
        <v>0.27500000000000002</v>
      </c>
      <c r="AJ34" s="45">
        <v>0.26900000000000002</v>
      </c>
      <c r="AK34" s="45">
        <v>0.26300000000000001</v>
      </c>
      <c r="AL34" s="45">
        <v>0.25800000000000001</v>
      </c>
      <c r="AM34" s="45">
        <v>0.253</v>
      </c>
      <c r="AN34" s="45">
        <v>0.248</v>
      </c>
      <c r="AO34" s="45">
        <v>0.24299999999999999</v>
      </c>
      <c r="AP34" s="45">
        <v>0.23799999999999999</v>
      </c>
      <c r="AQ34" s="45">
        <v>0.23300000000000001</v>
      </c>
      <c r="AR34" s="45">
        <v>0.22900000000000001</v>
      </c>
      <c r="AS34" s="45">
        <v>0.22500000000000001</v>
      </c>
      <c r="AT34" s="45">
        <v>0.221</v>
      </c>
      <c r="AU34" s="45">
        <v>0.216</v>
      </c>
      <c r="AV34" s="45">
        <v>0.21299999999999999</v>
      </c>
      <c r="AW34" s="45">
        <v>0.20899999999999999</v>
      </c>
      <c r="AX34" s="45">
        <v>0.20499999999999999</v>
      </c>
      <c r="AY34" s="45"/>
    </row>
    <row r="35" spans="1:51" x14ac:dyDescent="0.2">
      <c r="A35" s="42">
        <v>8</v>
      </c>
      <c r="B35" s="45">
        <v>0.95899999999999996</v>
      </c>
      <c r="C35" s="45">
        <v>0.90100000000000002</v>
      </c>
      <c r="D35" s="45">
        <v>0.84799999999999998</v>
      </c>
      <c r="E35" s="45">
        <v>0.8</v>
      </c>
      <c r="F35" s="45">
        <v>0.75700000000000001</v>
      </c>
      <c r="G35" s="45">
        <v>0.71699999999999997</v>
      </c>
      <c r="H35" s="45">
        <v>0.68</v>
      </c>
      <c r="I35" s="45">
        <v>0.64700000000000002</v>
      </c>
      <c r="J35" s="45">
        <v>0.61599999999999999</v>
      </c>
      <c r="K35" s="45">
        <v>0.58699999999999997</v>
      </c>
      <c r="L35" s="45">
        <v>0.56100000000000005</v>
      </c>
      <c r="M35" s="45">
        <v>0.53600000000000003</v>
      </c>
      <c r="N35" s="45">
        <v>0.51300000000000001</v>
      </c>
      <c r="O35" s="45">
        <v>0.49199999999999999</v>
      </c>
      <c r="P35" s="45">
        <v>0.47299999999999998</v>
      </c>
      <c r="Q35" s="45">
        <v>0.45600000000000002</v>
      </c>
      <c r="R35" s="45">
        <v>0.439</v>
      </c>
      <c r="S35" s="45">
        <v>0.42399999999999999</v>
      </c>
      <c r="T35" s="45">
        <v>0.41</v>
      </c>
      <c r="U35" s="45">
        <v>0.39700000000000002</v>
      </c>
      <c r="V35" s="45">
        <v>0.38400000000000001</v>
      </c>
      <c r="W35" s="45">
        <v>0.373</v>
      </c>
      <c r="X35" s="45">
        <v>0.36199999999999999</v>
      </c>
      <c r="Y35" s="45">
        <v>0.35199999999999998</v>
      </c>
      <c r="Z35" s="45">
        <v>0.34200000000000003</v>
      </c>
      <c r="AA35" s="45">
        <v>0.33300000000000002</v>
      </c>
      <c r="AB35" s="45">
        <v>0.32400000000000001</v>
      </c>
      <c r="AC35" s="45">
        <v>0.316</v>
      </c>
      <c r="AD35" s="45">
        <v>0.308</v>
      </c>
      <c r="AE35" s="45">
        <v>0.30099999999999999</v>
      </c>
      <c r="AF35" s="45">
        <v>0.29399999999999998</v>
      </c>
      <c r="AG35" s="45">
        <v>0.28699999999999998</v>
      </c>
      <c r="AH35" s="45">
        <v>0.28100000000000003</v>
      </c>
      <c r="AI35" s="45">
        <v>0.27500000000000002</v>
      </c>
      <c r="AJ35" s="45">
        <v>0.26900000000000002</v>
      </c>
      <c r="AK35" s="45">
        <v>0.26300000000000001</v>
      </c>
      <c r="AL35" s="45">
        <v>0.25800000000000001</v>
      </c>
      <c r="AM35" s="45">
        <v>0.252</v>
      </c>
      <c r="AN35" s="45">
        <v>0.247</v>
      </c>
      <c r="AO35" s="45">
        <v>0.24199999999999999</v>
      </c>
      <c r="AP35" s="45">
        <v>0.23799999999999999</v>
      </c>
      <c r="AQ35" s="45">
        <v>0.23300000000000001</v>
      </c>
      <c r="AR35" s="45">
        <v>0.22900000000000001</v>
      </c>
      <c r="AS35" s="45">
        <v>0.224</v>
      </c>
      <c r="AT35" s="45">
        <v>0.22</v>
      </c>
      <c r="AU35" s="45">
        <v>0.216</v>
      </c>
      <c r="AV35" s="45">
        <v>0.21199999999999999</v>
      </c>
      <c r="AW35" s="45">
        <v>0.20799999999999999</v>
      </c>
      <c r="AX35" s="45">
        <v>0.20499999999999999</v>
      </c>
      <c r="AY35" s="45"/>
    </row>
    <row r="36" spans="1:51" x14ac:dyDescent="0.2">
      <c r="A36" s="42">
        <v>9</v>
      </c>
      <c r="B36" s="45">
        <v>0.95299999999999996</v>
      </c>
      <c r="C36" s="45">
        <v>0.89600000000000002</v>
      </c>
      <c r="D36" s="45">
        <v>0.84399999999999997</v>
      </c>
      <c r="E36" s="45">
        <v>0.79600000000000004</v>
      </c>
      <c r="F36" s="45">
        <v>0.753</v>
      </c>
      <c r="G36" s="45">
        <v>0.71399999999999997</v>
      </c>
      <c r="H36" s="45">
        <v>0.67700000000000005</v>
      </c>
      <c r="I36" s="45">
        <v>0.64400000000000002</v>
      </c>
      <c r="J36" s="45">
        <v>0.61299999999999999</v>
      </c>
      <c r="K36" s="45">
        <v>0.58499999999999996</v>
      </c>
      <c r="L36" s="45">
        <v>0.55900000000000005</v>
      </c>
      <c r="M36" s="45">
        <v>0.53400000000000003</v>
      </c>
      <c r="N36" s="45">
        <v>0.51200000000000001</v>
      </c>
      <c r="O36" s="45">
        <v>0.49099999999999999</v>
      </c>
      <c r="P36" s="45">
        <v>0.47199999999999998</v>
      </c>
      <c r="Q36" s="45">
        <v>0.45400000000000001</v>
      </c>
      <c r="R36" s="45">
        <v>0.438</v>
      </c>
      <c r="S36" s="45">
        <v>0.42299999999999999</v>
      </c>
      <c r="T36" s="45">
        <v>0.40899999999999997</v>
      </c>
      <c r="U36" s="45">
        <v>0.39600000000000002</v>
      </c>
      <c r="V36" s="45">
        <v>0.38300000000000001</v>
      </c>
      <c r="W36" s="45">
        <v>0.372</v>
      </c>
      <c r="X36" s="45">
        <v>0.36099999999999999</v>
      </c>
      <c r="Y36" s="45">
        <v>0.35099999999999998</v>
      </c>
      <c r="Z36" s="45">
        <v>0.34100000000000003</v>
      </c>
      <c r="AA36" s="45">
        <v>0.33200000000000002</v>
      </c>
      <c r="AB36" s="45">
        <v>0.32400000000000001</v>
      </c>
      <c r="AC36" s="45">
        <v>0.316</v>
      </c>
      <c r="AD36" s="45">
        <v>0.308</v>
      </c>
      <c r="AE36" s="45">
        <v>0.3</v>
      </c>
      <c r="AF36" s="45">
        <v>0.29299999999999998</v>
      </c>
      <c r="AG36" s="45">
        <v>0.28699999999999998</v>
      </c>
      <c r="AH36" s="45">
        <v>0.28000000000000003</v>
      </c>
      <c r="AI36" s="45">
        <v>0.27400000000000002</v>
      </c>
      <c r="AJ36" s="45">
        <v>0.26800000000000002</v>
      </c>
      <c r="AK36" s="45">
        <v>0.26300000000000001</v>
      </c>
      <c r="AL36" s="45">
        <v>0.25700000000000001</v>
      </c>
      <c r="AM36" s="45">
        <v>0.252</v>
      </c>
      <c r="AN36" s="45">
        <v>0.247</v>
      </c>
      <c r="AO36" s="45">
        <v>0.24199999999999999</v>
      </c>
      <c r="AP36" s="45">
        <v>0.23699999999999999</v>
      </c>
      <c r="AQ36" s="45">
        <v>0.23300000000000001</v>
      </c>
      <c r="AR36" s="45">
        <v>0.22800000000000001</v>
      </c>
      <c r="AS36" s="45">
        <v>0.224</v>
      </c>
      <c r="AT36" s="45">
        <v>0.22</v>
      </c>
      <c r="AU36" s="45">
        <v>0.216</v>
      </c>
      <c r="AV36" s="45">
        <v>0.21199999999999999</v>
      </c>
      <c r="AW36" s="45">
        <v>0.20799999999999999</v>
      </c>
      <c r="AX36" s="45">
        <v>0.20399999999999999</v>
      </c>
      <c r="AY36" s="45"/>
    </row>
    <row r="37" spans="1:51" x14ac:dyDescent="0.2">
      <c r="A37" s="42">
        <v>10</v>
      </c>
      <c r="B37" s="45">
        <v>0.94799999999999995</v>
      </c>
      <c r="C37" s="45">
        <v>0.89100000000000001</v>
      </c>
      <c r="D37" s="45">
        <v>0.84</v>
      </c>
      <c r="E37" s="45">
        <v>0.79300000000000004</v>
      </c>
      <c r="F37" s="45">
        <v>0.75</v>
      </c>
      <c r="G37" s="45">
        <v>0.71</v>
      </c>
      <c r="H37" s="45">
        <v>0.67400000000000004</v>
      </c>
      <c r="I37" s="45">
        <v>0.64100000000000001</v>
      </c>
      <c r="J37" s="45">
        <v>0.61099999999999999</v>
      </c>
      <c r="K37" s="45">
        <v>0.58299999999999996</v>
      </c>
      <c r="L37" s="45">
        <v>0.55600000000000005</v>
      </c>
      <c r="M37" s="45">
        <v>0.53200000000000003</v>
      </c>
      <c r="N37" s="45">
        <v>0.51</v>
      </c>
      <c r="O37" s="45">
        <v>0.48899999999999999</v>
      </c>
      <c r="P37" s="45">
        <v>0.47</v>
      </c>
      <c r="Q37" s="45">
        <v>0.45300000000000001</v>
      </c>
      <c r="R37" s="45">
        <v>0.437</v>
      </c>
      <c r="S37" s="45">
        <v>0.42199999999999999</v>
      </c>
      <c r="T37" s="45">
        <v>0.40799999999999997</v>
      </c>
      <c r="U37" s="45">
        <v>0.39500000000000002</v>
      </c>
      <c r="V37" s="45">
        <v>0.38200000000000001</v>
      </c>
      <c r="W37" s="45">
        <v>0.371</v>
      </c>
      <c r="X37" s="45">
        <v>0.36</v>
      </c>
      <c r="Y37" s="45">
        <v>0.35</v>
      </c>
      <c r="Z37" s="45">
        <v>0.34100000000000003</v>
      </c>
      <c r="AA37" s="45">
        <v>0.33200000000000002</v>
      </c>
      <c r="AB37" s="45">
        <v>0.32300000000000001</v>
      </c>
      <c r="AC37" s="45">
        <v>0.315</v>
      </c>
      <c r="AD37" s="45">
        <v>0.307</v>
      </c>
      <c r="AE37" s="45">
        <v>0.3</v>
      </c>
      <c r="AF37" s="45">
        <v>0.29299999999999998</v>
      </c>
      <c r="AG37" s="45">
        <v>0.28599999999999998</v>
      </c>
      <c r="AH37" s="45">
        <v>0.28000000000000003</v>
      </c>
      <c r="AI37" s="45">
        <v>0.27400000000000002</v>
      </c>
      <c r="AJ37" s="45">
        <v>0.26800000000000002</v>
      </c>
      <c r="AK37" s="45">
        <v>0.26200000000000001</v>
      </c>
      <c r="AL37" s="45">
        <v>0.25700000000000001</v>
      </c>
      <c r="AM37" s="45">
        <v>0.251</v>
      </c>
      <c r="AN37" s="45">
        <v>0.246</v>
      </c>
      <c r="AO37" s="45">
        <v>0.24099999999999999</v>
      </c>
      <c r="AP37" s="45">
        <v>0.23699999999999999</v>
      </c>
      <c r="AQ37" s="45">
        <v>0.23200000000000001</v>
      </c>
      <c r="AR37" s="45">
        <v>0.22800000000000001</v>
      </c>
      <c r="AS37" s="45">
        <v>0.224</v>
      </c>
      <c r="AT37" s="45">
        <v>0.219</v>
      </c>
      <c r="AU37" s="45">
        <v>0.215</v>
      </c>
      <c r="AV37" s="45">
        <v>0.21199999999999999</v>
      </c>
      <c r="AW37" s="45">
        <v>0.20799999999999999</v>
      </c>
      <c r="AX37" s="45">
        <v>0.20399999999999999</v>
      </c>
      <c r="AY37" s="45"/>
    </row>
    <row r="38" spans="1:51" x14ac:dyDescent="0.2">
      <c r="A38" s="42">
        <v>11</v>
      </c>
      <c r="B38" s="45">
        <v>0.94299999999999995</v>
      </c>
      <c r="C38" s="45">
        <v>0.88700000000000001</v>
      </c>
      <c r="D38" s="45">
        <v>0.83499999999999996</v>
      </c>
      <c r="E38" s="45">
        <v>0.78900000000000003</v>
      </c>
      <c r="F38" s="45">
        <v>0.746</v>
      </c>
      <c r="G38" s="45">
        <v>0.70699999999999996</v>
      </c>
      <c r="H38" s="45">
        <v>0.67100000000000004</v>
      </c>
      <c r="I38" s="45">
        <v>0.63900000000000001</v>
      </c>
      <c r="J38" s="45">
        <v>0.60799999999999998</v>
      </c>
      <c r="K38" s="45">
        <v>0.57999999999999996</v>
      </c>
      <c r="L38" s="45">
        <v>0.55400000000000005</v>
      </c>
      <c r="M38" s="45">
        <v>0.53</v>
      </c>
      <c r="N38" s="45">
        <v>0.50800000000000001</v>
      </c>
      <c r="O38" s="45">
        <v>0.48699999999999999</v>
      </c>
      <c r="P38" s="45">
        <v>0.46899999999999997</v>
      </c>
      <c r="Q38" s="45">
        <v>0.45100000000000001</v>
      </c>
      <c r="R38" s="45">
        <v>0.435</v>
      </c>
      <c r="S38" s="45">
        <v>0.42</v>
      </c>
      <c r="T38" s="45">
        <v>0.40600000000000003</v>
      </c>
      <c r="U38" s="45">
        <v>0.39400000000000002</v>
      </c>
      <c r="V38" s="45">
        <v>0.38100000000000001</v>
      </c>
      <c r="W38" s="45">
        <v>0.37</v>
      </c>
      <c r="X38" s="45">
        <v>0.35899999999999999</v>
      </c>
      <c r="Y38" s="45">
        <v>0.34899999999999998</v>
      </c>
      <c r="Z38" s="45">
        <v>0.34</v>
      </c>
      <c r="AA38" s="45">
        <v>0.33100000000000002</v>
      </c>
      <c r="AB38" s="45">
        <v>0.32200000000000001</v>
      </c>
      <c r="AC38" s="45">
        <v>0.314</v>
      </c>
      <c r="AD38" s="45">
        <v>0.307</v>
      </c>
      <c r="AE38" s="45">
        <v>0.29899999999999999</v>
      </c>
      <c r="AF38" s="45">
        <v>0.29199999999999998</v>
      </c>
      <c r="AG38" s="45">
        <v>0.28599999999999998</v>
      </c>
      <c r="AH38" s="45">
        <v>0.27900000000000003</v>
      </c>
      <c r="AI38" s="45">
        <v>0.27300000000000002</v>
      </c>
      <c r="AJ38" s="45">
        <v>0.26700000000000002</v>
      </c>
      <c r="AK38" s="45">
        <v>0.26200000000000001</v>
      </c>
      <c r="AL38" s="45">
        <v>0.25600000000000001</v>
      </c>
      <c r="AM38" s="45">
        <v>0.251</v>
      </c>
      <c r="AN38" s="45">
        <v>0.246</v>
      </c>
      <c r="AO38" s="45">
        <v>0.24099999999999999</v>
      </c>
      <c r="AP38" s="45">
        <v>0.23599999999999999</v>
      </c>
      <c r="AQ38" s="45">
        <v>0.23200000000000001</v>
      </c>
      <c r="AR38" s="45">
        <v>0.22700000000000001</v>
      </c>
      <c r="AS38" s="45">
        <v>0.223</v>
      </c>
      <c r="AT38" s="45">
        <v>0.219</v>
      </c>
      <c r="AU38" s="45">
        <v>0.215</v>
      </c>
      <c r="AV38" s="45">
        <v>0.21099999999999999</v>
      </c>
      <c r="AW38" s="45">
        <v>0.20799999999999999</v>
      </c>
      <c r="AX38" s="45">
        <v>0.20399999999999999</v>
      </c>
      <c r="AY38" s="45"/>
    </row>
  </sheetData>
  <sheetProtection algorithmName="SHA-512" hashValue="Ix62NjIaCD4ofm1n448ZZw6dhUNUwXOT29iH9Hwd2rJhTjgHpGVtZJeo7LnF0CV3NUSFLaEpYmXZGq7cjLnjtg==" saltValue="svZ8IE5Le5lAoX8RWXf22g==" spinCount="100000" sheet="1" objects="1" scenarios="1"/>
  <conditionalFormatting sqref="A6:A21">
    <cfRule type="expression" dxfId="453" priority="11" stopIfTrue="1">
      <formula>MOD(ROW(),2)=0</formula>
    </cfRule>
    <cfRule type="expression" dxfId="452" priority="12" stopIfTrue="1">
      <formula>MOD(ROW(),2)&lt;&gt;0</formula>
    </cfRule>
  </conditionalFormatting>
  <conditionalFormatting sqref="B6:AY18 B20:AY21 C19:AY19">
    <cfRule type="expression" dxfId="451" priority="13" stopIfTrue="1">
      <formula>MOD(ROW(),2)=0</formula>
    </cfRule>
    <cfRule type="expression" dxfId="450" priority="14" stopIfTrue="1">
      <formula>MOD(ROW(),2)&lt;&gt;0</formula>
    </cfRule>
  </conditionalFormatting>
  <conditionalFormatting sqref="A26:A38">
    <cfRule type="expression" dxfId="449" priority="15" stopIfTrue="1">
      <formula>MOD(ROW(),2)=0</formula>
    </cfRule>
    <cfRule type="expression" dxfId="448" priority="16" stopIfTrue="1">
      <formula>MOD(ROW(),2)&lt;&gt;0</formula>
    </cfRule>
  </conditionalFormatting>
  <conditionalFormatting sqref="B26:AY38">
    <cfRule type="expression" dxfId="447" priority="17" stopIfTrue="1">
      <formula>MOD(ROW(),2)=0</formula>
    </cfRule>
    <cfRule type="expression" dxfId="446" priority="18" stopIfTrue="1">
      <formula>MOD(ROW(),2)&lt;&gt;0</formula>
    </cfRule>
  </conditionalFormatting>
  <conditionalFormatting sqref="B19">
    <cfRule type="expression" dxfId="445" priority="1" stopIfTrue="1">
      <formula>MOD(ROW(),2)=0</formula>
    </cfRule>
    <cfRule type="expression" dxfId="444" priority="2" stopIfTrue="1">
      <formula>MOD(ROW(),2)&lt;&gt;0</formula>
    </cfRule>
  </conditionalFormatting>
  <pageMargins left="0.7" right="0.7" top="0.75" bottom="0.75" header="0.3" footer="0.3"/>
  <tableParts count="1">
    <tablePart r:id="rId1"/>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97D66-D21E-4350-AB32-CA5F1A3C3549}">
  <sheetPr codeName="Sheet67"/>
  <dimension ref="A1:G38"/>
  <sheetViews>
    <sheetView showGridLines="0" workbookViewId="0">
      <selection activeCell="A6" sqref="A6"/>
    </sheetView>
  </sheetViews>
  <sheetFormatPr defaultRowHeight="12.75" x14ac:dyDescent="0.2"/>
  <cols>
    <col min="1" max="1" width="31.5703125" customWidth="1"/>
    <col min="2" max="7" width="22.5703125" customWidth="1"/>
  </cols>
  <sheetData>
    <row r="1" spans="1:7" s="1" customFormat="1" ht="20.25" x14ac:dyDescent="0.3">
      <c r="A1" s="2" t="s">
        <v>0</v>
      </c>
    </row>
    <row r="2" spans="1:7" s="1" customFormat="1" ht="15.75" x14ac:dyDescent="0.25">
      <c r="A2" s="30" t="s">
        <v>1</v>
      </c>
      <c r="B2" s="3" t="str">
        <f>wb_title</f>
        <v>Police_NI - Consolidated Factor Spreadsheet</v>
      </c>
    </row>
    <row r="3" spans="1:7" s="1" customFormat="1" ht="15.75" x14ac:dyDescent="0.25">
      <c r="A3" s="30" t="s">
        <v>2</v>
      </c>
      <c r="B3" s="3" t="str">
        <f>TABLE_FACTOR_TYPE_1 &amp; " - x-" &amp; TABLE_SERIES_NUMBER_1</f>
        <v>ERF - x-401</v>
      </c>
    </row>
    <row r="6" spans="1:7" x14ac:dyDescent="0.2">
      <c r="A6" s="40" t="s">
        <v>470</v>
      </c>
      <c r="B6" s="47" t="s">
        <v>471</v>
      </c>
      <c r="C6" s="47"/>
      <c r="D6" s="47"/>
      <c r="E6" s="47"/>
      <c r="F6" s="47"/>
      <c r="G6" s="47"/>
    </row>
    <row r="7" spans="1:7" x14ac:dyDescent="0.2">
      <c r="A7" s="40" t="s">
        <v>472</v>
      </c>
      <c r="B7" s="47" t="s">
        <v>31</v>
      </c>
      <c r="C7" s="47"/>
      <c r="D7" s="47"/>
      <c r="E7" s="47"/>
      <c r="F7" s="47"/>
      <c r="G7" s="47"/>
    </row>
    <row r="8" spans="1:7" x14ac:dyDescent="0.2">
      <c r="A8" s="40" t="s">
        <v>144</v>
      </c>
      <c r="B8" s="47">
        <v>2015</v>
      </c>
      <c r="C8" s="47"/>
      <c r="D8" s="47"/>
      <c r="E8" s="47"/>
      <c r="F8" s="47"/>
      <c r="G8" s="47"/>
    </row>
    <row r="9" spans="1:7" x14ac:dyDescent="0.2">
      <c r="A9" s="40" t="s">
        <v>145</v>
      </c>
      <c r="B9" s="47" t="s">
        <v>335</v>
      </c>
      <c r="C9" s="47"/>
      <c r="D9" s="47"/>
      <c r="E9" s="47"/>
      <c r="F9" s="47"/>
      <c r="G9" s="47"/>
    </row>
    <row r="10" spans="1:7" x14ac:dyDescent="0.2">
      <c r="A10" s="40" t="s">
        <v>6</v>
      </c>
      <c r="B10" s="47" t="s">
        <v>336</v>
      </c>
      <c r="C10" s="47"/>
      <c r="D10" s="47"/>
      <c r="E10" s="47"/>
      <c r="F10" s="47"/>
      <c r="G10" s="47"/>
    </row>
    <row r="11" spans="1:7" x14ac:dyDescent="0.2">
      <c r="A11" s="40" t="s">
        <v>146</v>
      </c>
      <c r="B11" s="47" t="s">
        <v>165</v>
      </c>
      <c r="C11" s="47"/>
      <c r="D11" s="47"/>
      <c r="E11" s="47"/>
      <c r="F11" s="47"/>
      <c r="G11" s="47"/>
    </row>
    <row r="12" spans="1:7" x14ac:dyDescent="0.2">
      <c r="A12" s="40" t="s">
        <v>147</v>
      </c>
      <c r="B12" s="47" t="s">
        <v>337</v>
      </c>
      <c r="C12" s="47"/>
      <c r="D12" s="47"/>
      <c r="E12" s="47"/>
      <c r="F12" s="47"/>
      <c r="G12" s="47"/>
    </row>
    <row r="13" spans="1:7" x14ac:dyDescent="0.2">
      <c r="A13" s="40" t="s">
        <v>473</v>
      </c>
      <c r="B13" s="47">
        <v>0</v>
      </c>
      <c r="C13" s="47"/>
      <c r="D13" s="47"/>
      <c r="E13" s="47"/>
      <c r="F13" s="47"/>
      <c r="G13" s="47"/>
    </row>
    <row r="14" spans="1:7" x14ac:dyDescent="0.2">
      <c r="A14" s="40" t="s">
        <v>149</v>
      </c>
      <c r="B14" s="47">
        <v>401</v>
      </c>
      <c r="C14" s="47"/>
      <c r="D14" s="47"/>
      <c r="E14" s="47"/>
      <c r="F14" s="47"/>
      <c r="G14" s="47"/>
    </row>
    <row r="15" spans="1:7" x14ac:dyDescent="0.2">
      <c r="A15" s="40" t="s">
        <v>474</v>
      </c>
      <c r="B15" s="47">
        <v>401</v>
      </c>
      <c r="C15" s="47"/>
      <c r="D15" s="47"/>
      <c r="E15" s="47"/>
      <c r="F15" s="47"/>
      <c r="G15" s="47"/>
    </row>
    <row r="16" spans="1:7" x14ac:dyDescent="0.2">
      <c r="A16" s="40" t="s">
        <v>151</v>
      </c>
      <c r="B16" s="47" t="s">
        <v>339</v>
      </c>
      <c r="C16" s="47"/>
      <c r="D16" s="47"/>
      <c r="E16" s="47"/>
      <c r="F16" s="47"/>
      <c r="G16" s="47"/>
    </row>
    <row r="17" spans="1:7" x14ac:dyDescent="0.2">
      <c r="A17" s="41" t="s">
        <v>475</v>
      </c>
      <c r="B17" s="47"/>
      <c r="C17" s="47"/>
      <c r="D17" s="47"/>
      <c r="E17" s="47"/>
      <c r="F17" s="47"/>
      <c r="G17" s="47"/>
    </row>
    <row r="18" spans="1:7" x14ac:dyDescent="0.2">
      <c r="A18" s="40" t="s">
        <v>153</v>
      </c>
      <c r="B18" s="49">
        <v>46210</v>
      </c>
      <c r="C18" s="47"/>
      <c r="D18" s="47"/>
      <c r="E18" s="47"/>
      <c r="F18" s="47"/>
      <c r="G18" s="47"/>
    </row>
    <row r="19" spans="1:7" x14ac:dyDescent="0.2">
      <c r="A19" s="40" t="s">
        <v>154</v>
      </c>
      <c r="B19" s="49"/>
      <c r="C19" s="49"/>
      <c r="D19" s="49"/>
      <c r="E19" s="49"/>
      <c r="F19" s="49"/>
      <c r="G19" s="49"/>
    </row>
    <row r="20" spans="1:7" x14ac:dyDescent="0.2">
      <c r="A20" s="40" t="s">
        <v>155</v>
      </c>
      <c r="B20" s="47" t="s">
        <v>163</v>
      </c>
      <c r="C20" s="47"/>
      <c r="D20" s="47"/>
      <c r="E20" s="47"/>
      <c r="F20" s="47"/>
      <c r="G20" s="47"/>
    </row>
    <row r="21" spans="1:7" x14ac:dyDescent="0.2">
      <c r="A21" s="40" t="s">
        <v>476</v>
      </c>
      <c r="B21" s="47" t="s">
        <v>80</v>
      </c>
      <c r="C21" s="47"/>
      <c r="D21" s="47"/>
      <c r="E21" s="47"/>
      <c r="F21" s="47"/>
      <c r="G21" s="47"/>
    </row>
    <row r="23" spans="1:7" x14ac:dyDescent="0.2">
      <c r="A23" s="23" t="str">
        <f>HYPERLINK("#'Factor List'!A1", "Back to Factor List")</f>
        <v>Back to Factor List</v>
      </c>
      <c r="B23" s="23" t="str">
        <f>HYPERLINK("#'Assumptions'!A1", "Assumptions")</f>
        <v>Assumptions</v>
      </c>
    </row>
    <row r="26" spans="1:7" s="63" customFormat="1" x14ac:dyDescent="0.2">
      <c r="A26" s="62" t="s">
        <v>503</v>
      </c>
      <c r="B26" s="62">
        <v>0</v>
      </c>
      <c r="C26" s="62">
        <v>1</v>
      </c>
      <c r="D26" s="62">
        <v>2</v>
      </c>
      <c r="E26" s="62">
        <v>3</v>
      </c>
      <c r="F26" s="62">
        <v>4</v>
      </c>
      <c r="G26" s="62">
        <v>5</v>
      </c>
    </row>
    <row r="27" spans="1:7" x14ac:dyDescent="0.2">
      <c r="A27" s="42">
        <v>0</v>
      </c>
      <c r="B27" s="45">
        <v>1</v>
      </c>
      <c r="C27" s="45">
        <v>0.95299999999999996</v>
      </c>
      <c r="D27" s="45">
        <v>0.91</v>
      </c>
      <c r="E27" s="45">
        <v>0.87</v>
      </c>
      <c r="F27" s="45">
        <v>0.83299999999999996</v>
      </c>
      <c r="G27" s="45">
        <v>0.79800000000000004</v>
      </c>
    </row>
    <row r="28" spans="1:7" x14ac:dyDescent="0.2">
      <c r="A28" s="42">
        <v>1</v>
      </c>
      <c r="B28" s="45">
        <v>0.996</v>
      </c>
      <c r="C28" s="45">
        <v>0.95</v>
      </c>
      <c r="D28" s="45">
        <v>0.90700000000000003</v>
      </c>
      <c r="E28" s="45">
        <v>0.86699999999999999</v>
      </c>
      <c r="F28" s="45">
        <v>0.83</v>
      </c>
      <c r="G28" s="45"/>
    </row>
    <row r="29" spans="1:7" x14ac:dyDescent="0.2">
      <c r="A29" s="42">
        <v>2</v>
      </c>
      <c r="B29" s="45">
        <v>0.99199999999999999</v>
      </c>
      <c r="C29" s="45">
        <v>0.94599999999999995</v>
      </c>
      <c r="D29" s="45">
        <v>0.90400000000000003</v>
      </c>
      <c r="E29" s="45">
        <v>0.86399999999999999</v>
      </c>
      <c r="F29" s="45">
        <v>0.82699999999999996</v>
      </c>
      <c r="G29" s="45"/>
    </row>
    <row r="30" spans="1:7" x14ac:dyDescent="0.2">
      <c r="A30" s="42">
        <v>3</v>
      </c>
      <c r="B30" s="45">
        <v>0.98799999999999999</v>
      </c>
      <c r="C30" s="45">
        <v>0.94299999999999995</v>
      </c>
      <c r="D30" s="45">
        <v>0.9</v>
      </c>
      <c r="E30" s="45">
        <v>0.86099999999999999</v>
      </c>
      <c r="F30" s="45">
        <v>0.82399999999999995</v>
      </c>
      <c r="G30" s="45"/>
    </row>
    <row r="31" spans="1:7" x14ac:dyDescent="0.2">
      <c r="A31" s="42">
        <v>4</v>
      </c>
      <c r="B31" s="45">
        <v>0.98399999999999999</v>
      </c>
      <c r="C31" s="45">
        <v>0.93899999999999995</v>
      </c>
      <c r="D31" s="45">
        <v>0.89700000000000002</v>
      </c>
      <c r="E31" s="45">
        <v>0.85799999999999998</v>
      </c>
      <c r="F31" s="45">
        <v>0.82099999999999995</v>
      </c>
      <c r="G31" s="45"/>
    </row>
    <row r="32" spans="1:7" x14ac:dyDescent="0.2">
      <c r="A32" s="42">
        <v>5</v>
      </c>
      <c r="B32" s="45">
        <v>0.98099999999999998</v>
      </c>
      <c r="C32" s="45">
        <v>0.93600000000000005</v>
      </c>
      <c r="D32" s="45">
        <v>0.89400000000000002</v>
      </c>
      <c r="E32" s="45">
        <v>0.85499999999999998</v>
      </c>
      <c r="F32" s="45">
        <v>0.81799999999999995</v>
      </c>
      <c r="G32" s="45"/>
    </row>
    <row r="33" spans="1:7" x14ac:dyDescent="0.2">
      <c r="A33" s="42">
        <v>6</v>
      </c>
      <c r="B33" s="45">
        <v>0.97699999999999998</v>
      </c>
      <c r="C33" s="45">
        <v>0.93200000000000005</v>
      </c>
      <c r="D33" s="45">
        <v>0.89</v>
      </c>
      <c r="E33" s="45">
        <v>0.85099999999999998</v>
      </c>
      <c r="F33" s="45">
        <v>0.81499999999999995</v>
      </c>
      <c r="G33" s="45"/>
    </row>
    <row r="34" spans="1:7" x14ac:dyDescent="0.2">
      <c r="A34" s="42">
        <v>7</v>
      </c>
      <c r="B34" s="45">
        <v>0.97299999999999998</v>
      </c>
      <c r="C34" s="45">
        <v>0.92800000000000005</v>
      </c>
      <c r="D34" s="45">
        <v>0.88700000000000001</v>
      </c>
      <c r="E34" s="45">
        <v>0.84799999999999998</v>
      </c>
      <c r="F34" s="45">
        <v>0.81200000000000006</v>
      </c>
      <c r="G34" s="45"/>
    </row>
    <row r="35" spans="1:7" x14ac:dyDescent="0.2">
      <c r="A35" s="42">
        <v>8</v>
      </c>
      <c r="B35" s="45">
        <v>0.96899999999999997</v>
      </c>
      <c r="C35" s="45">
        <v>0.92500000000000004</v>
      </c>
      <c r="D35" s="45">
        <v>0.88400000000000001</v>
      </c>
      <c r="E35" s="45">
        <v>0.84499999999999997</v>
      </c>
      <c r="F35" s="45">
        <v>0.81</v>
      </c>
      <c r="G35" s="45"/>
    </row>
    <row r="36" spans="1:7" x14ac:dyDescent="0.2">
      <c r="A36" s="42">
        <v>9</v>
      </c>
      <c r="B36" s="45">
        <v>0.96499999999999997</v>
      </c>
      <c r="C36" s="45">
        <v>0.92100000000000004</v>
      </c>
      <c r="D36" s="45">
        <v>0.88</v>
      </c>
      <c r="E36" s="45">
        <v>0.84199999999999997</v>
      </c>
      <c r="F36" s="45">
        <v>0.80700000000000005</v>
      </c>
      <c r="G36" s="45"/>
    </row>
    <row r="37" spans="1:7" x14ac:dyDescent="0.2">
      <c r="A37" s="42">
        <v>10</v>
      </c>
      <c r="B37" s="45">
        <v>0.96099999999999997</v>
      </c>
      <c r="C37" s="45">
        <v>0.91800000000000004</v>
      </c>
      <c r="D37" s="45">
        <v>0.877</v>
      </c>
      <c r="E37" s="45">
        <v>0.83899999999999997</v>
      </c>
      <c r="F37" s="45">
        <v>0.80400000000000005</v>
      </c>
      <c r="G37" s="45"/>
    </row>
    <row r="38" spans="1:7" x14ac:dyDescent="0.2">
      <c r="A38" s="42">
        <v>11</v>
      </c>
      <c r="B38" s="45">
        <v>0.95699999999999996</v>
      </c>
      <c r="C38" s="45">
        <v>0.91400000000000003</v>
      </c>
      <c r="D38" s="45">
        <v>0.874</v>
      </c>
      <c r="E38" s="45">
        <v>0.83599999999999997</v>
      </c>
      <c r="F38" s="45">
        <v>0.80100000000000005</v>
      </c>
      <c r="G38" s="45"/>
    </row>
  </sheetData>
  <sheetProtection algorithmName="SHA-512" hashValue="zhHJOH6E8v5/hMxHHod4X4uA3CEFGRASaovVM2q4NN8N9xkwfjIve5ZDtJqPqyyWUnmqCJqtRUEMh6MuLx+JIw==" saltValue="KNglyDw1X3I1nepXFBSZnQ==" spinCount="100000" sheet="1" objects="1" scenarios="1"/>
  <conditionalFormatting sqref="A6:A21">
    <cfRule type="expression" dxfId="441" priority="1" stopIfTrue="1">
      <formula>MOD(ROW(),2)=0</formula>
    </cfRule>
    <cfRule type="expression" dxfId="440" priority="2" stopIfTrue="1">
      <formula>MOD(ROW(),2)&lt;&gt;0</formula>
    </cfRule>
  </conditionalFormatting>
  <conditionalFormatting sqref="B6:G21">
    <cfRule type="expression" dxfId="439" priority="3" stopIfTrue="1">
      <formula>MOD(ROW(),2)=0</formula>
    </cfRule>
    <cfRule type="expression" dxfId="438" priority="4" stopIfTrue="1">
      <formula>MOD(ROW(),2)&lt;&gt;0</formula>
    </cfRule>
  </conditionalFormatting>
  <conditionalFormatting sqref="A26:A38">
    <cfRule type="expression" dxfId="437" priority="5" stopIfTrue="1">
      <formula>MOD(ROW(),2)=0</formula>
    </cfRule>
    <cfRule type="expression" dxfId="436" priority="6" stopIfTrue="1">
      <formula>MOD(ROW(),2)&lt;&gt;0</formula>
    </cfRule>
  </conditionalFormatting>
  <conditionalFormatting sqref="B26:G38">
    <cfRule type="expression" dxfId="435" priority="7" stopIfTrue="1">
      <formula>MOD(ROW(),2)=0</formula>
    </cfRule>
    <cfRule type="expression" dxfId="434" priority="8" stopIfTrue="1">
      <formula>MOD(ROW(),2)&lt;&gt;0</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A8570-DFFF-4878-81FD-9525874B8AA3}">
  <sheetPr codeName="Sheet9"/>
  <dimension ref="A1:C68"/>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x-201C</v>
      </c>
    </row>
    <row r="6" spans="1:3" x14ac:dyDescent="0.2">
      <c r="A6" s="40" t="s">
        <v>470</v>
      </c>
      <c r="B6" s="47" t="s">
        <v>471</v>
      </c>
      <c r="C6" s="47"/>
    </row>
    <row r="7" spans="1:3" x14ac:dyDescent="0.2">
      <c r="A7" s="40" t="s">
        <v>472</v>
      </c>
      <c r="B7" s="47" t="s">
        <v>31</v>
      </c>
      <c r="C7" s="47"/>
    </row>
    <row r="8" spans="1:3" x14ac:dyDescent="0.2">
      <c r="A8" s="40" t="s">
        <v>144</v>
      </c>
      <c r="B8" s="47">
        <v>1988</v>
      </c>
      <c r="C8" s="47"/>
    </row>
    <row r="9" spans="1:3" x14ac:dyDescent="0.2">
      <c r="A9" s="40" t="s">
        <v>145</v>
      </c>
      <c r="B9" s="47" t="s">
        <v>157</v>
      </c>
      <c r="C9" s="47"/>
    </row>
    <row r="10" spans="1:3" ht="25.5" x14ac:dyDescent="0.2">
      <c r="A10" s="40" t="s">
        <v>6</v>
      </c>
      <c r="B10" s="47" t="s">
        <v>164</v>
      </c>
      <c r="C10" s="47"/>
    </row>
    <row r="11" spans="1:3" x14ac:dyDescent="0.2">
      <c r="A11" s="40" t="s">
        <v>146</v>
      </c>
      <c r="B11" s="47" t="s">
        <v>165</v>
      </c>
      <c r="C11" s="47"/>
    </row>
    <row r="12" spans="1:3" x14ac:dyDescent="0.2">
      <c r="A12" s="40" t="s">
        <v>147</v>
      </c>
      <c r="B12" s="47" t="s">
        <v>160</v>
      </c>
      <c r="C12" s="47"/>
    </row>
    <row r="13" spans="1:3" x14ac:dyDescent="0.2">
      <c r="A13" s="40" t="s">
        <v>473</v>
      </c>
      <c r="B13" s="47">
        <v>2</v>
      </c>
      <c r="C13" s="47"/>
    </row>
    <row r="14" spans="1:3" x14ac:dyDescent="0.2">
      <c r="A14" s="40" t="s">
        <v>149</v>
      </c>
      <c r="B14" s="47" t="s">
        <v>167</v>
      </c>
      <c r="C14" s="47"/>
    </row>
    <row r="15" spans="1:3" x14ac:dyDescent="0.2">
      <c r="A15" s="40" t="s">
        <v>474</v>
      </c>
      <c r="B15" s="47" t="s">
        <v>167</v>
      </c>
      <c r="C15" s="47"/>
    </row>
    <row r="16" spans="1:3" ht="25.5" x14ac:dyDescent="0.2">
      <c r="A16" s="40" t="s">
        <v>151</v>
      </c>
      <c r="B16" s="47" t="s">
        <v>168</v>
      </c>
      <c r="C16" s="47"/>
    </row>
    <row r="17" spans="1:3" x14ac:dyDescent="0.2">
      <c r="A17" s="41" t="s">
        <v>475</v>
      </c>
      <c r="B17" s="47"/>
      <c r="C17" s="47"/>
    </row>
    <row r="18" spans="1:3" x14ac:dyDescent="0.2">
      <c r="A18" s="40" t="s">
        <v>153</v>
      </c>
      <c r="B18" s="49">
        <v>45169</v>
      </c>
      <c r="C18" s="49"/>
    </row>
    <row r="19" spans="1:3" x14ac:dyDescent="0.2">
      <c r="A19" s="40" t="s">
        <v>154</v>
      </c>
      <c r="B19" s="49">
        <v>45200</v>
      </c>
      <c r="C19" s="49"/>
    </row>
    <row r="20" spans="1:3" x14ac:dyDescent="0.2">
      <c r="A20" s="40" t="s">
        <v>155</v>
      </c>
      <c r="B20" s="47" t="s">
        <v>163</v>
      </c>
      <c r="C20" s="47"/>
    </row>
    <row r="21" spans="1:3" x14ac:dyDescent="0.2">
      <c r="A21" s="40" t="s">
        <v>476</v>
      </c>
      <c r="B21" s="47" t="s">
        <v>81</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478</v>
      </c>
      <c r="C26" s="62" t="s">
        <v>479</v>
      </c>
    </row>
    <row r="27" spans="1:3" x14ac:dyDescent="0.2">
      <c r="A27" s="42">
        <v>18</v>
      </c>
      <c r="B27" s="43">
        <v>11.7</v>
      </c>
      <c r="C27" s="43">
        <v>1.37</v>
      </c>
    </row>
    <row r="28" spans="1:3" x14ac:dyDescent="0.2">
      <c r="A28" s="42">
        <v>19</v>
      </c>
      <c r="B28" s="43">
        <v>11.87</v>
      </c>
      <c r="C28" s="43">
        <v>1.39</v>
      </c>
    </row>
    <row r="29" spans="1:3" x14ac:dyDescent="0.2">
      <c r="A29" s="42">
        <v>20</v>
      </c>
      <c r="B29" s="43">
        <v>12.05</v>
      </c>
      <c r="C29" s="43">
        <v>1.41</v>
      </c>
    </row>
    <row r="30" spans="1:3" x14ac:dyDescent="0.2">
      <c r="A30" s="42">
        <v>21</v>
      </c>
      <c r="B30" s="43">
        <v>12.23</v>
      </c>
      <c r="C30" s="43">
        <v>1.44</v>
      </c>
    </row>
    <row r="31" spans="1:3" x14ac:dyDescent="0.2">
      <c r="A31" s="42">
        <v>22</v>
      </c>
      <c r="B31" s="43">
        <v>12.41</v>
      </c>
      <c r="C31" s="43">
        <v>1.46</v>
      </c>
    </row>
    <row r="32" spans="1:3" x14ac:dyDescent="0.2">
      <c r="A32" s="42">
        <v>23</v>
      </c>
      <c r="B32" s="43">
        <v>12.6</v>
      </c>
      <c r="C32" s="43">
        <v>1.48</v>
      </c>
    </row>
    <row r="33" spans="1:3" x14ac:dyDescent="0.2">
      <c r="A33" s="42">
        <v>24</v>
      </c>
      <c r="B33" s="43">
        <v>12.79</v>
      </c>
      <c r="C33" s="43">
        <v>1.5</v>
      </c>
    </row>
    <row r="34" spans="1:3" x14ac:dyDescent="0.2">
      <c r="A34" s="42">
        <v>25</v>
      </c>
      <c r="B34" s="43">
        <v>12.98</v>
      </c>
      <c r="C34" s="43">
        <v>1.52</v>
      </c>
    </row>
    <row r="35" spans="1:3" x14ac:dyDescent="0.2">
      <c r="A35" s="42">
        <v>26</v>
      </c>
      <c r="B35" s="43">
        <v>13.17</v>
      </c>
      <c r="C35" s="43">
        <v>1.55</v>
      </c>
    </row>
    <row r="36" spans="1:3" x14ac:dyDescent="0.2">
      <c r="A36" s="42">
        <v>27</v>
      </c>
      <c r="B36" s="43">
        <v>13.37</v>
      </c>
      <c r="C36" s="43">
        <v>1.57</v>
      </c>
    </row>
    <row r="37" spans="1:3" x14ac:dyDescent="0.2">
      <c r="A37" s="42">
        <v>28</v>
      </c>
      <c r="B37" s="43">
        <v>13.57</v>
      </c>
      <c r="C37" s="43">
        <v>1.59</v>
      </c>
    </row>
    <row r="38" spans="1:3" x14ac:dyDescent="0.2">
      <c r="A38" s="42">
        <v>29</v>
      </c>
      <c r="B38" s="43">
        <v>13.78</v>
      </c>
      <c r="C38" s="43">
        <v>1.62</v>
      </c>
    </row>
    <row r="39" spans="1:3" x14ac:dyDescent="0.2">
      <c r="A39" s="42">
        <v>30</v>
      </c>
      <c r="B39" s="43">
        <v>13.98</v>
      </c>
      <c r="C39" s="43">
        <v>1.64</v>
      </c>
    </row>
    <row r="40" spans="1:3" x14ac:dyDescent="0.2">
      <c r="A40" s="42">
        <v>31</v>
      </c>
      <c r="B40" s="43">
        <v>14.19</v>
      </c>
      <c r="C40" s="43">
        <v>1.66</v>
      </c>
    </row>
    <row r="41" spans="1:3" x14ac:dyDescent="0.2">
      <c r="A41" s="42">
        <v>32</v>
      </c>
      <c r="B41" s="43">
        <v>14.41</v>
      </c>
      <c r="C41" s="43">
        <v>1.68</v>
      </c>
    </row>
    <row r="42" spans="1:3" x14ac:dyDescent="0.2">
      <c r="A42" s="42">
        <v>33</v>
      </c>
      <c r="B42" s="43">
        <v>14.63</v>
      </c>
      <c r="C42" s="43">
        <v>1.71</v>
      </c>
    </row>
    <row r="43" spans="1:3" x14ac:dyDescent="0.2">
      <c r="A43" s="42">
        <v>34</v>
      </c>
      <c r="B43" s="43">
        <v>14.85</v>
      </c>
      <c r="C43" s="43">
        <v>1.73</v>
      </c>
    </row>
    <row r="44" spans="1:3" x14ac:dyDescent="0.2">
      <c r="A44" s="42">
        <v>35</v>
      </c>
      <c r="B44" s="43">
        <v>15.07</v>
      </c>
      <c r="C44" s="43">
        <v>1.75</v>
      </c>
    </row>
    <row r="45" spans="1:3" x14ac:dyDescent="0.2">
      <c r="A45" s="42">
        <v>36</v>
      </c>
      <c r="B45" s="43">
        <v>15.3</v>
      </c>
      <c r="C45" s="43">
        <v>1.77</v>
      </c>
    </row>
    <row r="46" spans="1:3" x14ac:dyDescent="0.2">
      <c r="A46" s="42">
        <v>37</v>
      </c>
      <c r="B46" s="43">
        <v>15.53</v>
      </c>
      <c r="C46" s="43">
        <v>1.79</v>
      </c>
    </row>
    <row r="47" spans="1:3" x14ac:dyDescent="0.2">
      <c r="A47" s="42">
        <v>38</v>
      </c>
      <c r="B47" s="43">
        <v>15.77</v>
      </c>
      <c r="C47" s="43">
        <v>1.81</v>
      </c>
    </row>
    <row r="48" spans="1:3" x14ac:dyDescent="0.2">
      <c r="A48" s="42">
        <v>39</v>
      </c>
      <c r="B48" s="43">
        <v>16.010000000000002</v>
      </c>
      <c r="C48" s="43">
        <v>1.83</v>
      </c>
    </row>
    <row r="49" spans="1:3" x14ac:dyDescent="0.2">
      <c r="A49" s="42">
        <v>40</v>
      </c>
      <c r="B49" s="43">
        <v>16.25</v>
      </c>
      <c r="C49" s="43">
        <v>1.85</v>
      </c>
    </row>
    <row r="50" spans="1:3" x14ac:dyDescent="0.2">
      <c r="A50" s="42">
        <v>41</v>
      </c>
      <c r="B50" s="43">
        <v>16.5</v>
      </c>
      <c r="C50" s="43">
        <v>1.87</v>
      </c>
    </row>
    <row r="51" spans="1:3" x14ac:dyDescent="0.2">
      <c r="A51" s="42">
        <v>42</v>
      </c>
      <c r="B51" s="43">
        <v>16.75</v>
      </c>
      <c r="C51" s="43">
        <v>1.89</v>
      </c>
    </row>
    <row r="52" spans="1:3" x14ac:dyDescent="0.2">
      <c r="A52" s="42">
        <v>43</v>
      </c>
      <c r="B52" s="43">
        <v>17.010000000000002</v>
      </c>
      <c r="C52" s="43">
        <v>1.91</v>
      </c>
    </row>
    <row r="53" spans="1:3" x14ac:dyDescent="0.2">
      <c r="A53" s="42">
        <v>44</v>
      </c>
      <c r="B53" s="43">
        <v>17.27</v>
      </c>
      <c r="C53" s="43">
        <v>1.93</v>
      </c>
    </row>
    <row r="54" spans="1:3" x14ac:dyDescent="0.2">
      <c r="A54" s="42">
        <v>45</v>
      </c>
      <c r="B54" s="43">
        <v>17.54</v>
      </c>
      <c r="C54" s="43">
        <v>1.95</v>
      </c>
    </row>
    <row r="55" spans="1:3" x14ac:dyDescent="0.2">
      <c r="A55" s="42">
        <v>46</v>
      </c>
      <c r="B55" s="43">
        <v>17.809999999999999</v>
      </c>
      <c r="C55" s="43">
        <v>1.97</v>
      </c>
    </row>
    <row r="56" spans="1:3" x14ac:dyDescent="0.2">
      <c r="A56" s="42">
        <v>47</v>
      </c>
      <c r="B56" s="43">
        <v>18.09</v>
      </c>
      <c r="C56" s="43">
        <v>1.98</v>
      </c>
    </row>
    <row r="57" spans="1:3" x14ac:dyDescent="0.2">
      <c r="A57" s="42">
        <v>48</v>
      </c>
      <c r="B57" s="43">
        <v>18.38</v>
      </c>
      <c r="C57" s="43">
        <v>2</v>
      </c>
    </row>
    <row r="58" spans="1:3" x14ac:dyDescent="0.2">
      <c r="A58" s="42">
        <v>49</v>
      </c>
      <c r="B58" s="43">
        <v>18.670000000000002</v>
      </c>
      <c r="C58" s="43">
        <v>2.02</v>
      </c>
    </row>
    <row r="59" spans="1:3" x14ac:dyDescent="0.2">
      <c r="A59" s="42">
        <v>50</v>
      </c>
      <c r="B59" s="43">
        <v>18.96</v>
      </c>
      <c r="C59" s="43">
        <v>2.0299999999999998</v>
      </c>
    </row>
    <row r="60" spans="1:3" x14ac:dyDescent="0.2">
      <c r="A60" s="42">
        <v>51</v>
      </c>
      <c r="B60" s="43">
        <v>19.27</v>
      </c>
      <c r="C60" s="43">
        <v>2.04</v>
      </c>
    </row>
    <row r="61" spans="1:3" x14ac:dyDescent="0.2">
      <c r="A61" s="42">
        <v>52</v>
      </c>
      <c r="B61" s="43">
        <v>19.579999999999998</v>
      </c>
      <c r="C61" s="43">
        <v>2.06</v>
      </c>
    </row>
    <row r="62" spans="1:3" x14ac:dyDescent="0.2">
      <c r="A62" s="42">
        <v>53</v>
      </c>
      <c r="B62" s="43">
        <v>19.89</v>
      </c>
      <c r="C62" s="43">
        <v>2.0699999999999998</v>
      </c>
    </row>
    <row r="63" spans="1:3" x14ac:dyDescent="0.2">
      <c r="A63" s="42">
        <v>54</v>
      </c>
      <c r="B63" s="43">
        <v>20.22</v>
      </c>
      <c r="C63" s="43">
        <v>2.08</v>
      </c>
    </row>
    <row r="64" spans="1:3" x14ac:dyDescent="0.2">
      <c r="A64" s="42">
        <v>55</v>
      </c>
      <c r="B64" s="43">
        <v>20.55</v>
      </c>
      <c r="C64" s="43">
        <v>2.09</v>
      </c>
    </row>
    <row r="65" spans="1:3" x14ac:dyDescent="0.2">
      <c r="A65" s="42">
        <v>56</v>
      </c>
      <c r="B65" s="43">
        <v>20.9</v>
      </c>
      <c r="C65" s="43">
        <v>2.1</v>
      </c>
    </row>
    <row r="66" spans="1:3" x14ac:dyDescent="0.2">
      <c r="A66" s="42">
        <v>57</v>
      </c>
      <c r="B66" s="43">
        <v>21.25</v>
      </c>
      <c r="C66" s="43">
        <v>2.1</v>
      </c>
    </row>
    <row r="67" spans="1:3" x14ac:dyDescent="0.2">
      <c r="A67" s="42">
        <v>58</v>
      </c>
      <c r="B67" s="43">
        <v>21.61</v>
      </c>
      <c r="C67" s="43">
        <v>2.11</v>
      </c>
    </row>
    <row r="68" spans="1:3" x14ac:dyDescent="0.2">
      <c r="A68" s="42">
        <v>59</v>
      </c>
      <c r="B68" s="43">
        <v>21.99</v>
      </c>
      <c r="C68" s="43">
        <v>2.11</v>
      </c>
    </row>
  </sheetData>
  <sheetProtection algorithmName="SHA-512" hashValue="9TZL9HeZWqzigtkYRXg/5ofyuPRvKjFPT8/7pmLfpkCL0+oWIKx+PGcebRq2Ixb/twaP5sPIyzOMgw+SokPmeQ==" saltValue="oiByydha2p36NsALI/HlaA==" spinCount="100000" sheet="1" objects="1" scenarios="1"/>
  <conditionalFormatting sqref="A6:A21">
    <cfRule type="expression" dxfId="1179" priority="1" stopIfTrue="1">
      <formula>MOD(ROW(),2)=0</formula>
    </cfRule>
    <cfRule type="expression" dxfId="1178" priority="2" stopIfTrue="1">
      <formula>MOD(ROW(),2)&lt;&gt;0</formula>
    </cfRule>
  </conditionalFormatting>
  <conditionalFormatting sqref="B6:C21">
    <cfRule type="expression" dxfId="1177" priority="3" stopIfTrue="1">
      <formula>MOD(ROW(),2)=0</formula>
    </cfRule>
    <cfRule type="expression" dxfId="1176" priority="4" stopIfTrue="1">
      <formula>MOD(ROW(),2)&lt;&gt;0</formula>
    </cfRule>
  </conditionalFormatting>
  <conditionalFormatting sqref="A26:A68">
    <cfRule type="expression" dxfId="1175" priority="5" stopIfTrue="1">
      <formula>MOD(ROW(),2)=0</formula>
    </cfRule>
    <cfRule type="expression" dxfId="1174" priority="6" stopIfTrue="1">
      <formula>MOD(ROW(),2)&lt;&gt;0</formula>
    </cfRule>
  </conditionalFormatting>
  <conditionalFormatting sqref="B26:C68">
    <cfRule type="expression" dxfId="1173" priority="7" stopIfTrue="1">
      <formula>MOD(ROW(),2)=0</formula>
    </cfRule>
    <cfRule type="expression" dxfId="1172" priority="8" stopIfTrue="1">
      <formula>MOD(ROW(),2)&lt;&gt;0</formula>
    </cfRule>
  </conditionalFormatting>
  <pageMargins left="0.7" right="0.7" top="0.75" bottom="0.75" header="0.3" footer="0.3"/>
  <tableParts count="1">
    <tablePart r:id="rId1"/>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AD2-987C-4107-86FC-7006D902BC24}">
  <sheetPr codeName="Sheet68"/>
  <dimension ref="A1:O38"/>
  <sheetViews>
    <sheetView showGridLines="0" workbookViewId="0">
      <selection activeCell="A6" sqref="A6"/>
    </sheetView>
  </sheetViews>
  <sheetFormatPr defaultRowHeight="12.75" x14ac:dyDescent="0.2"/>
  <cols>
    <col min="1" max="1" width="31.5703125" customWidth="1"/>
    <col min="2" max="15" width="22.5703125" customWidth="1"/>
  </cols>
  <sheetData>
    <row r="1" spans="1:13" s="1" customFormat="1" ht="20.25" x14ac:dyDescent="0.3">
      <c r="A1" s="2" t="s">
        <v>0</v>
      </c>
    </row>
    <row r="2" spans="1:13" s="1" customFormat="1" ht="15.75" x14ac:dyDescent="0.25">
      <c r="A2" s="30" t="s">
        <v>1</v>
      </c>
      <c r="B2" s="3" t="str">
        <f>wb_title</f>
        <v>Police_NI - Consolidated Factor Spreadsheet</v>
      </c>
    </row>
    <row r="3" spans="1:13" s="1" customFormat="1" ht="15.75" x14ac:dyDescent="0.25">
      <c r="A3" s="30" t="s">
        <v>2</v>
      </c>
      <c r="B3" s="3" t="str">
        <f>TABLE_FACTOR_TYPE_1 &amp; " - x-" &amp; TABLE_SERIES_NUMBER_1</f>
        <v>ERF - x-402</v>
      </c>
    </row>
    <row r="6" spans="1:13" x14ac:dyDescent="0.2">
      <c r="A6" s="40" t="s">
        <v>470</v>
      </c>
      <c r="B6" s="47" t="s">
        <v>471</v>
      </c>
      <c r="C6" s="47"/>
      <c r="D6" s="47"/>
      <c r="E6" s="47"/>
      <c r="F6" s="47"/>
      <c r="G6" s="47"/>
      <c r="H6" s="47"/>
      <c r="I6" s="47"/>
      <c r="J6" s="47"/>
      <c r="K6" s="47"/>
      <c r="L6" s="47"/>
      <c r="M6" s="47"/>
    </row>
    <row r="7" spans="1:13" x14ac:dyDescent="0.2">
      <c r="A7" s="40" t="s">
        <v>472</v>
      </c>
      <c r="B7" s="47" t="s">
        <v>31</v>
      </c>
      <c r="C7" s="47"/>
      <c r="D7" s="47"/>
      <c r="E7" s="47"/>
      <c r="F7" s="47"/>
      <c r="G7" s="47"/>
      <c r="H7" s="47"/>
      <c r="I7" s="47"/>
      <c r="J7" s="47"/>
      <c r="K7" s="47"/>
      <c r="L7" s="47"/>
      <c r="M7" s="47"/>
    </row>
    <row r="8" spans="1:13" x14ac:dyDescent="0.2">
      <c r="A8" s="40" t="s">
        <v>144</v>
      </c>
      <c r="B8" s="47">
        <v>2015</v>
      </c>
      <c r="C8" s="47"/>
      <c r="D8" s="47"/>
      <c r="E8" s="47"/>
      <c r="F8" s="47"/>
      <c r="G8" s="47"/>
      <c r="H8" s="47"/>
      <c r="I8" s="47"/>
      <c r="J8" s="47"/>
      <c r="K8" s="47"/>
      <c r="L8" s="47"/>
      <c r="M8" s="47"/>
    </row>
    <row r="9" spans="1:13" x14ac:dyDescent="0.2">
      <c r="A9" s="40" t="s">
        <v>145</v>
      </c>
      <c r="B9" s="47" t="s">
        <v>335</v>
      </c>
      <c r="C9" s="47"/>
      <c r="D9" s="47"/>
      <c r="E9" s="47"/>
      <c r="F9" s="47"/>
      <c r="G9" s="47"/>
      <c r="H9" s="47"/>
      <c r="I9" s="47"/>
      <c r="J9" s="47"/>
      <c r="K9" s="47"/>
      <c r="L9" s="47"/>
      <c r="M9" s="47"/>
    </row>
    <row r="10" spans="1:13" x14ac:dyDescent="0.2">
      <c r="A10" s="40" t="s">
        <v>6</v>
      </c>
      <c r="B10" s="47" t="s">
        <v>340</v>
      </c>
      <c r="C10" s="47"/>
      <c r="D10" s="47"/>
      <c r="E10" s="47"/>
      <c r="F10" s="47"/>
      <c r="G10" s="47"/>
      <c r="H10" s="47"/>
      <c r="I10" s="47"/>
      <c r="J10" s="47"/>
      <c r="K10" s="47"/>
      <c r="L10" s="47"/>
      <c r="M10" s="47"/>
    </row>
    <row r="11" spans="1:13" x14ac:dyDescent="0.2">
      <c r="A11" s="40" t="s">
        <v>146</v>
      </c>
      <c r="B11" s="47" t="s">
        <v>165</v>
      </c>
      <c r="C11" s="47"/>
      <c r="D11" s="47"/>
      <c r="E11" s="47"/>
      <c r="F11" s="47"/>
      <c r="G11" s="47"/>
      <c r="H11" s="47"/>
      <c r="I11" s="47"/>
      <c r="J11" s="47"/>
      <c r="K11" s="47"/>
      <c r="L11" s="47"/>
      <c r="M11" s="47"/>
    </row>
    <row r="12" spans="1:13" x14ac:dyDescent="0.2">
      <c r="A12" s="40" t="s">
        <v>147</v>
      </c>
      <c r="B12" s="47" t="s">
        <v>330</v>
      </c>
      <c r="C12" s="47"/>
      <c r="D12" s="47"/>
      <c r="E12" s="47"/>
      <c r="F12" s="47"/>
      <c r="G12" s="47"/>
      <c r="H12" s="47"/>
      <c r="I12" s="47"/>
      <c r="J12" s="47"/>
      <c r="K12" s="47"/>
      <c r="L12" s="47"/>
      <c r="M12" s="47"/>
    </row>
    <row r="13" spans="1:13" x14ac:dyDescent="0.2">
      <c r="A13" s="40" t="s">
        <v>473</v>
      </c>
      <c r="B13" s="47">
        <v>0</v>
      </c>
      <c r="C13" s="47"/>
      <c r="D13" s="47"/>
      <c r="E13" s="47"/>
      <c r="F13" s="47"/>
      <c r="G13" s="47"/>
      <c r="H13" s="47"/>
      <c r="I13" s="47"/>
      <c r="J13" s="47"/>
      <c r="K13" s="47"/>
      <c r="L13" s="47"/>
      <c r="M13" s="47"/>
    </row>
    <row r="14" spans="1:13" x14ac:dyDescent="0.2">
      <c r="A14" s="40" t="s">
        <v>149</v>
      </c>
      <c r="B14" s="47">
        <v>402</v>
      </c>
      <c r="C14" s="47"/>
      <c r="D14" s="47"/>
      <c r="E14" s="47"/>
      <c r="F14" s="47"/>
      <c r="G14" s="47"/>
      <c r="H14" s="47"/>
      <c r="I14" s="47"/>
      <c r="J14" s="47"/>
      <c r="K14" s="47"/>
      <c r="L14" s="47"/>
      <c r="M14" s="47"/>
    </row>
    <row r="15" spans="1:13" x14ac:dyDescent="0.2">
      <c r="A15" s="40" t="s">
        <v>474</v>
      </c>
      <c r="B15" s="47">
        <v>402</v>
      </c>
      <c r="C15" s="47"/>
      <c r="D15" s="47"/>
      <c r="E15" s="47"/>
      <c r="F15" s="47"/>
      <c r="G15" s="47"/>
      <c r="H15" s="47"/>
      <c r="I15" s="47"/>
      <c r="J15" s="47"/>
      <c r="K15" s="47"/>
      <c r="L15" s="47"/>
      <c r="M15" s="47"/>
    </row>
    <row r="16" spans="1:13" x14ac:dyDescent="0.2">
      <c r="A16" s="40" t="s">
        <v>151</v>
      </c>
      <c r="B16" s="47" t="s">
        <v>342</v>
      </c>
      <c r="C16" s="47"/>
      <c r="D16" s="47"/>
      <c r="E16" s="47"/>
      <c r="F16" s="47"/>
      <c r="G16" s="47"/>
      <c r="H16" s="47"/>
      <c r="I16" s="47"/>
      <c r="J16" s="47"/>
      <c r="K16" s="47"/>
      <c r="L16" s="47"/>
      <c r="M16" s="47"/>
    </row>
    <row r="17" spans="1:15" x14ac:dyDescent="0.2">
      <c r="A17" s="41" t="s">
        <v>475</v>
      </c>
      <c r="B17" s="47"/>
      <c r="C17" s="47"/>
      <c r="D17" s="47"/>
      <c r="E17" s="47"/>
      <c r="F17" s="47"/>
      <c r="G17" s="47"/>
      <c r="H17" s="47"/>
      <c r="I17" s="47"/>
      <c r="J17" s="47"/>
      <c r="K17" s="47"/>
      <c r="L17" s="47"/>
      <c r="M17" s="47"/>
    </row>
    <row r="18" spans="1:15" x14ac:dyDescent="0.2">
      <c r="A18" s="40" t="s">
        <v>153</v>
      </c>
      <c r="B18" s="49">
        <v>46210</v>
      </c>
      <c r="C18" s="47"/>
      <c r="D18" s="47"/>
      <c r="E18" s="47"/>
      <c r="F18" s="47"/>
      <c r="G18" s="47"/>
      <c r="H18" s="47"/>
      <c r="I18" s="47"/>
      <c r="J18" s="47"/>
      <c r="K18" s="47"/>
      <c r="L18" s="47"/>
      <c r="M18" s="47"/>
    </row>
    <row r="19" spans="1:15" x14ac:dyDescent="0.2">
      <c r="A19" s="40" t="s">
        <v>154</v>
      </c>
      <c r="B19" s="49"/>
      <c r="C19" s="49"/>
      <c r="D19" s="49"/>
      <c r="E19" s="49"/>
      <c r="F19" s="49"/>
      <c r="G19" s="49"/>
      <c r="H19" s="49"/>
      <c r="I19" s="49"/>
      <c r="J19" s="49"/>
      <c r="K19" s="49"/>
      <c r="L19" s="49"/>
      <c r="M19" s="49"/>
    </row>
    <row r="20" spans="1:15" x14ac:dyDescent="0.2">
      <c r="A20" s="40" t="s">
        <v>155</v>
      </c>
      <c r="B20" s="47" t="s">
        <v>163</v>
      </c>
      <c r="C20" s="47"/>
      <c r="D20" s="47"/>
      <c r="E20" s="47"/>
      <c r="F20" s="47"/>
      <c r="G20" s="47"/>
      <c r="H20" s="47"/>
      <c r="I20" s="47"/>
      <c r="J20" s="47"/>
      <c r="K20" s="47"/>
      <c r="L20" s="47"/>
      <c r="M20" s="47"/>
    </row>
    <row r="21" spans="1:15" x14ac:dyDescent="0.2">
      <c r="A21" s="40" t="s">
        <v>476</v>
      </c>
      <c r="B21" s="47" t="s">
        <v>80</v>
      </c>
      <c r="C21" s="47"/>
      <c r="D21" s="47"/>
      <c r="E21" s="47"/>
      <c r="F21" s="47"/>
      <c r="G21" s="47"/>
      <c r="H21" s="47"/>
      <c r="I21" s="47"/>
      <c r="J21" s="47"/>
      <c r="K21" s="47"/>
      <c r="L21" s="47"/>
      <c r="M21" s="47"/>
    </row>
    <row r="23" spans="1:15" x14ac:dyDescent="0.2">
      <c r="A23" s="23" t="str">
        <f>HYPERLINK("#'Factor List'!A1", "Back to Factor List")</f>
        <v>Back to Factor List</v>
      </c>
      <c r="B23" s="23" t="str">
        <f>HYPERLINK("#'Assumptions'!A1", "Assumptions")</f>
        <v>Assumptions</v>
      </c>
    </row>
    <row r="26" spans="1:15" s="63" customFormat="1" x14ac:dyDescent="0.2">
      <c r="A26" s="62" t="s">
        <v>503</v>
      </c>
      <c r="B26" s="62">
        <v>0</v>
      </c>
      <c r="C26" s="62">
        <v>1</v>
      </c>
      <c r="D26" s="62">
        <v>2</v>
      </c>
      <c r="E26" s="62">
        <v>3</v>
      </c>
      <c r="F26" s="62">
        <v>4</v>
      </c>
      <c r="G26" s="62">
        <v>5</v>
      </c>
      <c r="H26" s="62">
        <v>6</v>
      </c>
      <c r="I26" s="62">
        <v>7</v>
      </c>
      <c r="J26" s="62">
        <v>8</v>
      </c>
      <c r="K26" s="62">
        <v>9</v>
      </c>
      <c r="L26" s="62">
        <v>10</v>
      </c>
      <c r="M26" s="62">
        <v>11</v>
      </c>
      <c r="N26" s="62">
        <v>12</v>
      </c>
      <c r="O26" s="62">
        <v>13</v>
      </c>
    </row>
    <row r="27" spans="1:15" x14ac:dyDescent="0.2">
      <c r="A27" s="42">
        <v>0</v>
      </c>
      <c r="B27" s="45">
        <v>1</v>
      </c>
      <c r="C27" s="45">
        <v>0.94299999999999995</v>
      </c>
      <c r="D27" s="45">
        <v>0.89100000000000001</v>
      </c>
      <c r="E27" s="45">
        <v>0.84299999999999997</v>
      </c>
      <c r="F27" s="45">
        <v>0.8</v>
      </c>
      <c r="G27" s="45">
        <v>0.76</v>
      </c>
      <c r="H27" s="45">
        <v>0.72299999999999998</v>
      </c>
      <c r="I27" s="45">
        <v>0.68899999999999995</v>
      </c>
      <c r="J27" s="45">
        <v>0.65800000000000003</v>
      </c>
      <c r="K27" s="45">
        <v>0.628</v>
      </c>
      <c r="L27" s="45">
        <v>0.60099999999999998</v>
      </c>
      <c r="M27" s="45">
        <v>0.57599999999999996</v>
      </c>
      <c r="N27" s="45">
        <v>0.55200000000000005</v>
      </c>
      <c r="O27" s="45">
        <v>0.53</v>
      </c>
    </row>
    <row r="28" spans="1:15" x14ac:dyDescent="0.2">
      <c r="A28" s="42">
        <v>1</v>
      </c>
      <c r="B28" s="45">
        <v>0.995</v>
      </c>
      <c r="C28" s="45">
        <v>0.93799999999999994</v>
      </c>
      <c r="D28" s="45">
        <v>0.88700000000000001</v>
      </c>
      <c r="E28" s="45">
        <v>0.84</v>
      </c>
      <c r="F28" s="45">
        <v>0.79600000000000004</v>
      </c>
      <c r="G28" s="45">
        <v>0.75700000000000001</v>
      </c>
      <c r="H28" s="45">
        <v>0.72</v>
      </c>
      <c r="I28" s="45">
        <v>0.68600000000000005</v>
      </c>
      <c r="J28" s="45">
        <v>0.65500000000000003</v>
      </c>
      <c r="K28" s="45">
        <v>0.626</v>
      </c>
      <c r="L28" s="45">
        <v>0.59899999999999998</v>
      </c>
      <c r="M28" s="45">
        <v>0.57399999999999995</v>
      </c>
      <c r="N28" s="45">
        <v>0.55000000000000004</v>
      </c>
      <c r="O28" s="45"/>
    </row>
    <row r="29" spans="1:15" x14ac:dyDescent="0.2">
      <c r="A29" s="42">
        <v>2</v>
      </c>
      <c r="B29" s="45">
        <v>0.99</v>
      </c>
      <c r="C29" s="45">
        <v>0.93400000000000005</v>
      </c>
      <c r="D29" s="45">
        <v>0.88300000000000001</v>
      </c>
      <c r="E29" s="45">
        <v>0.83599999999999997</v>
      </c>
      <c r="F29" s="45">
        <v>0.79300000000000004</v>
      </c>
      <c r="G29" s="45">
        <v>0.754</v>
      </c>
      <c r="H29" s="45">
        <v>0.71699999999999997</v>
      </c>
      <c r="I29" s="45">
        <v>0.68400000000000005</v>
      </c>
      <c r="J29" s="45">
        <v>0.65300000000000002</v>
      </c>
      <c r="K29" s="45">
        <v>0.624</v>
      </c>
      <c r="L29" s="45">
        <v>0.59699999999999998</v>
      </c>
      <c r="M29" s="45">
        <v>0.57199999999999995</v>
      </c>
      <c r="N29" s="45">
        <v>0.54900000000000004</v>
      </c>
      <c r="O29" s="45"/>
    </row>
    <row r="30" spans="1:15" x14ac:dyDescent="0.2">
      <c r="A30" s="42">
        <v>3</v>
      </c>
      <c r="B30" s="45">
        <v>0.98599999999999999</v>
      </c>
      <c r="C30" s="45">
        <v>0.93</v>
      </c>
      <c r="D30" s="45">
        <v>0.879</v>
      </c>
      <c r="E30" s="45">
        <v>0.83199999999999996</v>
      </c>
      <c r="F30" s="45">
        <v>0.79</v>
      </c>
      <c r="G30" s="45">
        <v>0.751</v>
      </c>
      <c r="H30" s="45">
        <v>0.71499999999999997</v>
      </c>
      <c r="I30" s="45">
        <v>0.68100000000000005</v>
      </c>
      <c r="J30" s="45">
        <v>0.65</v>
      </c>
      <c r="K30" s="45">
        <v>0.622</v>
      </c>
      <c r="L30" s="45">
        <v>0.59499999999999997</v>
      </c>
      <c r="M30" s="45">
        <v>0.56999999999999995</v>
      </c>
      <c r="N30" s="45">
        <v>0.54700000000000004</v>
      </c>
      <c r="O30" s="45"/>
    </row>
    <row r="31" spans="1:15" x14ac:dyDescent="0.2">
      <c r="A31" s="42">
        <v>4</v>
      </c>
      <c r="B31" s="45">
        <v>0.98099999999999998</v>
      </c>
      <c r="C31" s="45">
        <v>0.92500000000000004</v>
      </c>
      <c r="D31" s="45">
        <v>0.875</v>
      </c>
      <c r="E31" s="45">
        <v>0.82899999999999996</v>
      </c>
      <c r="F31" s="45">
        <v>0.78600000000000003</v>
      </c>
      <c r="G31" s="45">
        <v>0.748</v>
      </c>
      <c r="H31" s="45">
        <v>0.71199999999999997</v>
      </c>
      <c r="I31" s="45">
        <v>0.67900000000000005</v>
      </c>
      <c r="J31" s="45">
        <v>0.64800000000000002</v>
      </c>
      <c r="K31" s="45">
        <v>0.61899999999999999</v>
      </c>
      <c r="L31" s="45">
        <v>0.59299999999999997</v>
      </c>
      <c r="M31" s="45">
        <v>0.56799999999999995</v>
      </c>
      <c r="N31" s="45">
        <v>0.54500000000000004</v>
      </c>
      <c r="O31" s="45"/>
    </row>
    <row r="32" spans="1:15" x14ac:dyDescent="0.2">
      <c r="A32" s="42">
        <v>5</v>
      </c>
      <c r="B32" s="45">
        <v>0.97599999999999998</v>
      </c>
      <c r="C32" s="45">
        <v>0.92100000000000004</v>
      </c>
      <c r="D32" s="45">
        <v>0.871</v>
      </c>
      <c r="E32" s="45">
        <v>0.82499999999999996</v>
      </c>
      <c r="F32" s="45">
        <v>0.78300000000000003</v>
      </c>
      <c r="G32" s="45">
        <v>0.74399999999999999</v>
      </c>
      <c r="H32" s="45">
        <v>0.70899999999999996</v>
      </c>
      <c r="I32" s="45">
        <v>0.67600000000000005</v>
      </c>
      <c r="J32" s="45">
        <v>0.64500000000000002</v>
      </c>
      <c r="K32" s="45">
        <v>0.61699999999999999</v>
      </c>
      <c r="L32" s="45">
        <v>0.59099999999999997</v>
      </c>
      <c r="M32" s="45">
        <v>0.56599999999999995</v>
      </c>
      <c r="N32" s="45">
        <v>0.54300000000000004</v>
      </c>
      <c r="O32" s="45"/>
    </row>
    <row r="33" spans="1:15" x14ac:dyDescent="0.2">
      <c r="A33" s="42">
        <v>6</v>
      </c>
      <c r="B33" s="45">
        <v>0.97099999999999997</v>
      </c>
      <c r="C33" s="45">
        <v>0.91700000000000004</v>
      </c>
      <c r="D33" s="45">
        <v>0.86699999999999999</v>
      </c>
      <c r="E33" s="45">
        <v>0.82199999999999995</v>
      </c>
      <c r="F33" s="45">
        <v>0.78</v>
      </c>
      <c r="G33" s="45">
        <v>0.74099999999999999</v>
      </c>
      <c r="H33" s="45">
        <v>0.70599999999999996</v>
      </c>
      <c r="I33" s="45">
        <v>0.67300000000000004</v>
      </c>
      <c r="J33" s="45">
        <v>0.64300000000000002</v>
      </c>
      <c r="K33" s="45">
        <v>0.61499999999999999</v>
      </c>
      <c r="L33" s="45">
        <v>0.58799999999999997</v>
      </c>
      <c r="M33" s="45">
        <v>0.56399999999999995</v>
      </c>
      <c r="N33" s="45">
        <v>0.54100000000000004</v>
      </c>
      <c r="O33" s="45"/>
    </row>
    <row r="34" spans="1:15" x14ac:dyDescent="0.2">
      <c r="A34" s="42">
        <v>7</v>
      </c>
      <c r="B34" s="45">
        <v>0.96699999999999997</v>
      </c>
      <c r="C34" s="45">
        <v>0.91200000000000003</v>
      </c>
      <c r="D34" s="45">
        <v>0.86299999999999999</v>
      </c>
      <c r="E34" s="45">
        <v>0.81799999999999995</v>
      </c>
      <c r="F34" s="45">
        <v>0.77600000000000002</v>
      </c>
      <c r="G34" s="45">
        <v>0.73799999999999999</v>
      </c>
      <c r="H34" s="45">
        <v>0.70299999999999996</v>
      </c>
      <c r="I34" s="45">
        <v>0.67100000000000004</v>
      </c>
      <c r="J34" s="45">
        <v>0.64100000000000001</v>
      </c>
      <c r="K34" s="45">
        <v>0.61199999999999999</v>
      </c>
      <c r="L34" s="45">
        <v>0.58599999999999997</v>
      </c>
      <c r="M34" s="45">
        <v>0.56200000000000006</v>
      </c>
      <c r="N34" s="45">
        <v>0.53900000000000003</v>
      </c>
      <c r="O34" s="45"/>
    </row>
    <row r="35" spans="1:15" x14ac:dyDescent="0.2">
      <c r="A35" s="42">
        <v>8</v>
      </c>
      <c r="B35" s="45">
        <v>0.96199999999999997</v>
      </c>
      <c r="C35" s="45">
        <v>0.90800000000000003</v>
      </c>
      <c r="D35" s="45">
        <v>0.85899999999999999</v>
      </c>
      <c r="E35" s="45">
        <v>0.81399999999999995</v>
      </c>
      <c r="F35" s="45">
        <v>0.77300000000000002</v>
      </c>
      <c r="G35" s="45">
        <v>0.73499999999999999</v>
      </c>
      <c r="H35" s="45">
        <v>0.7</v>
      </c>
      <c r="I35" s="45">
        <v>0.66800000000000004</v>
      </c>
      <c r="J35" s="45">
        <v>0.63800000000000001</v>
      </c>
      <c r="K35" s="45">
        <v>0.61</v>
      </c>
      <c r="L35" s="45">
        <v>0.58399999999999996</v>
      </c>
      <c r="M35" s="45">
        <v>0.56000000000000005</v>
      </c>
      <c r="N35" s="45">
        <v>0.53800000000000003</v>
      </c>
      <c r="O35" s="45"/>
    </row>
    <row r="36" spans="1:15" x14ac:dyDescent="0.2">
      <c r="A36" s="42">
        <v>9</v>
      </c>
      <c r="B36" s="45">
        <v>0.95699999999999996</v>
      </c>
      <c r="C36" s="45">
        <v>0.90400000000000003</v>
      </c>
      <c r="D36" s="45">
        <v>0.85499999999999998</v>
      </c>
      <c r="E36" s="45">
        <v>0.81100000000000005</v>
      </c>
      <c r="F36" s="45">
        <v>0.77</v>
      </c>
      <c r="G36" s="45">
        <v>0.73199999999999998</v>
      </c>
      <c r="H36" s="45">
        <v>0.69799999999999995</v>
      </c>
      <c r="I36" s="45">
        <v>0.66500000000000004</v>
      </c>
      <c r="J36" s="45">
        <v>0.63600000000000001</v>
      </c>
      <c r="K36" s="45">
        <v>0.60799999999999998</v>
      </c>
      <c r="L36" s="45">
        <v>0.58199999999999996</v>
      </c>
      <c r="M36" s="45">
        <v>0.55800000000000005</v>
      </c>
      <c r="N36" s="45">
        <v>0.53600000000000003</v>
      </c>
      <c r="O36" s="45"/>
    </row>
    <row r="37" spans="1:15" x14ac:dyDescent="0.2">
      <c r="A37" s="42">
        <v>10</v>
      </c>
      <c r="B37" s="45">
        <v>0.95199999999999996</v>
      </c>
      <c r="C37" s="45">
        <v>0.89900000000000002</v>
      </c>
      <c r="D37" s="45">
        <v>0.85099999999999998</v>
      </c>
      <c r="E37" s="45">
        <v>0.80700000000000005</v>
      </c>
      <c r="F37" s="45">
        <v>0.76700000000000002</v>
      </c>
      <c r="G37" s="45">
        <v>0.72899999999999998</v>
      </c>
      <c r="H37" s="45">
        <v>0.69499999999999995</v>
      </c>
      <c r="I37" s="45">
        <v>0.66300000000000003</v>
      </c>
      <c r="J37" s="45">
        <v>0.63300000000000001</v>
      </c>
      <c r="K37" s="45">
        <v>0.60599999999999998</v>
      </c>
      <c r="L37" s="45">
        <v>0.57999999999999996</v>
      </c>
      <c r="M37" s="45">
        <v>0.55600000000000005</v>
      </c>
      <c r="N37" s="45">
        <v>0.53400000000000003</v>
      </c>
      <c r="O37" s="45"/>
    </row>
    <row r="38" spans="1:15" x14ac:dyDescent="0.2">
      <c r="A38" s="42">
        <v>11</v>
      </c>
      <c r="B38" s="45">
        <v>0.94799999999999995</v>
      </c>
      <c r="C38" s="45">
        <v>0.89500000000000002</v>
      </c>
      <c r="D38" s="45">
        <v>0.84699999999999998</v>
      </c>
      <c r="E38" s="45">
        <v>0.80300000000000005</v>
      </c>
      <c r="F38" s="45">
        <v>0.76300000000000001</v>
      </c>
      <c r="G38" s="45">
        <v>0.72599999999999998</v>
      </c>
      <c r="H38" s="45">
        <v>0.69199999999999995</v>
      </c>
      <c r="I38" s="45">
        <v>0.66</v>
      </c>
      <c r="J38" s="45">
        <v>0.63100000000000001</v>
      </c>
      <c r="K38" s="45">
        <v>0.60299999999999998</v>
      </c>
      <c r="L38" s="45">
        <v>0.57799999999999996</v>
      </c>
      <c r="M38" s="45">
        <v>0.55400000000000005</v>
      </c>
      <c r="N38" s="45">
        <v>0.53200000000000003</v>
      </c>
      <c r="O38" s="45"/>
    </row>
  </sheetData>
  <sheetProtection algorithmName="SHA-512" hashValue="HNp1xYxGSCA5VRVD7ni06Pb+Y+3FR2dZtoj6Ge/Z8XGAYSzGIuQ7uIukj+ztFijaJMwfb+h7DP+KyD5rVgbCiA==" saltValue="5yia8FZGm81TnGtvLPheQw==" spinCount="100000" sheet="1" objects="1" scenarios="1"/>
  <conditionalFormatting sqref="A6:A21">
    <cfRule type="expression" dxfId="431" priority="1" stopIfTrue="1">
      <formula>MOD(ROW(),2)=0</formula>
    </cfRule>
    <cfRule type="expression" dxfId="430" priority="2" stopIfTrue="1">
      <formula>MOD(ROW(),2)&lt;&gt;0</formula>
    </cfRule>
  </conditionalFormatting>
  <conditionalFormatting sqref="B6:M21">
    <cfRule type="expression" dxfId="429" priority="3" stopIfTrue="1">
      <formula>MOD(ROW(),2)=0</formula>
    </cfRule>
    <cfRule type="expression" dxfId="428" priority="4" stopIfTrue="1">
      <formula>MOD(ROW(),2)&lt;&gt;0</formula>
    </cfRule>
  </conditionalFormatting>
  <conditionalFormatting sqref="A26:A38">
    <cfRule type="expression" dxfId="427" priority="5" stopIfTrue="1">
      <formula>MOD(ROW(),2)=0</formula>
    </cfRule>
    <cfRule type="expression" dxfId="426" priority="6" stopIfTrue="1">
      <formula>MOD(ROW(),2)&lt;&gt;0</formula>
    </cfRule>
  </conditionalFormatting>
  <conditionalFormatting sqref="B26:O38">
    <cfRule type="expression" dxfId="425" priority="7" stopIfTrue="1">
      <formula>MOD(ROW(),2)=0</formula>
    </cfRule>
    <cfRule type="expression" dxfId="424" priority="8" stopIfTrue="1">
      <formula>MOD(ROW(),2)&lt;&gt;0</formula>
    </cfRule>
  </conditionalFormatting>
  <pageMargins left="0.7" right="0.7" top="0.75" bottom="0.75" header="0.3" footer="0.3"/>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0EC0-DF61-4D7F-BC46-8704178E9D08}">
  <sheetPr codeName="Sheet69"/>
  <dimension ref="A1:B37"/>
  <sheetViews>
    <sheetView showGridLines="0" workbookViewId="0">
      <selection activeCell="A6" sqref="A6"/>
    </sheetView>
  </sheetViews>
  <sheetFormatPr defaultRowHeight="12.75" x14ac:dyDescent="0.2"/>
  <cols>
    <col min="1" max="1" width="31.5703125" customWidth="1"/>
    <col min="2" max="2" width="40.8554687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LRF - x-403</v>
      </c>
    </row>
    <row r="6" spans="1:2" x14ac:dyDescent="0.2">
      <c r="A6" s="40" t="s">
        <v>470</v>
      </c>
      <c r="B6" s="47" t="s">
        <v>471</v>
      </c>
    </row>
    <row r="7" spans="1:2" x14ac:dyDescent="0.2">
      <c r="A7" s="40" t="s">
        <v>472</v>
      </c>
      <c r="B7" s="47" t="s">
        <v>31</v>
      </c>
    </row>
    <row r="8" spans="1:2" x14ac:dyDescent="0.2">
      <c r="A8" s="40" t="s">
        <v>144</v>
      </c>
      <c r="B8" s="47">
        <v>2015</v>
      </c>
    </row>
    <row r="9" spans="1:2" x14ac:dyDescent="0.2">
      <c r="A9" s="40" t="s">
        <v>145</v>
      </c>
      <c r="B9" s="47" t="s">
        <v>343</v>
      </c>
    </row>
    <row r="10" spans="1:2" ht="25.5" x14ac:dyDescent="0.2">
      <c r="A10" s="40" t="s">
        <v>6</v>
      </c>
      <c r="B10" s="47" t="s">
        <v>344</v>
      </c>
    </row>
    <row r="11" spans="1:2" x14ac:dyDescent="0.2">
      <c r="A11" s="40" t="s">
        <v>146</v>
      </c>
      <c r="B11" s="47" t="s">
        <v>165</v>
      </c>
    </row>
    <row r="12" spans="1:2" x14ac:dyDescent="0.2">
      <c r="A12" s="40" t="s">
        <v>147</v>
      </c>
      <c r="B12" s="47" t="s">
        <v>345</v>
      </c>
    </row>
    <row r="13" spans="1:2" x14ac:dyDescent="0.2">
      <c r="A13" s="40" t="s">
        <v>473</v>
      </c>
      <c r="B13" s="47">
        <v>0</v>
      </c>
    </row>
    <row r="14" spans="1:2" x14ac:dyDescent="0.2">
      <c r="A14" s="40" t="s">
        <v>149</v>
      </c>
      <c r="B14" s="47">
        <v>403</v>
      </c>
    </row>
    <row r="15" spans="1:2" x14ac:dyDescent="0.2">
      <c r="A15" s="40" t="s">
        <v>474</v>
      </c>
      <c r="B15" s="47">
        <v>403</v>
      </c>
    </row>
    <row r="16" spans="1:2" x14ac:dyDescent="0.2">
      <c r="A16" s="40" t="s">
        <v>151</v>
      </c>
      <c r="B16" s="47" t="s">
        <v>339</v>
      </c>
    </row>
    <row r="17" spans="1:2" x14ac:dyDescent="0.2">
      <c r="A17" s="41" t="s">
        <v>475</v>
      </c>
      <c r="B17" s="47"/>
    </row>
    <row r="18" spans="1:2" x14ac:dyDescent="0.2">
      <c r="A18" s="40" t="s">
        <v>153</v>
      </c>
      <c r="B18" s="49">
        <v>46210</v>
      </c>
    </row>
    <row r="19" spans="1:2" x14ac:dyDescent="0.2">
      <c r="A19" s="40" t="s">
        <v>154</v>
      </c>
      <c r="B19" s="49"/>
    </row>
    <row r="20" spans="1:2" x14ac:dyDescent="0.2">
      <c r="A20" s="40" t="s">
        <v>155</v>
      </c>
      <c r="B20" s="47" t="s">
        <v>163</v>
      </c>
    </row>
    <row r="21" spans="1:2" x14ac:dyDescent="0.2">
      <c r="A21" s="40" t="s">
        <v>476</v>
      </c>
      <c r="B21" s="47" t="s">
        <v>80</v>
      </c>
    </row>
    <row r="23" spans="1:2" x14ac:dyDescent="0.2">
      <c r="A23" s="23" t="str">
        <f>HYPERLINK("#'Factor List'!A1", "Back to Factor List")</f>
        <v>Back to Factor List</v>
      </c>
      <c r="B23" s="23" t="str">
        <f>HYPERLINK("#'Assumptions'!A1", "Assumptions")</f>
        <v>Assumptions</v>
      </c>
    </row>
    <row r="26" spans="1:2" s="63" customFormat="1" x14ac:dyDescent="0.2">
      <c r="A26" s="62" t="s">
        <v>477</v>
      </c>
      <c r="B26" s="62" t="s">
        <v>504</v>
      </c>
    </row>
    <row r="27" spans="1:2" x14ac:dyDescent="0.2">
      <c r="A27" s="42">
        <v>60</v>
      </c>
      <c r="B27" s="45">
        <v>3.4000000000000002E-2</v>
      </c>
    </row>
    <row r="28" spans="1:2" x14ac:dyDescent="0.2">
      <c r="A28" s="42">
        <v>61</v>
      </c>
      <c r="B28" s="45">
        <v>3.5000000000000003E-2</v>
      </c>
    </row>
    <row r="29" spans="1:2" x14ac:dyDescent="0.2">
      <c r="A29" s="42">
        <v>62</v>
      </c>
      <c r="B29" s="45">
        <v>3.5999999999999997E-2</v>
      </c>
    </row>
    <row r="30" spans="1:2" x14ac:dyDescent="0.2">
      <c r="A30" s="42">
        <v>63</v>
      </c>
      <c r="B30" s="45">
        <v>3.7999999999999999E-2</v>
      </c>
    </row>
    <row r="31" spans="1:2" x14ac:dyDescent="0.2">
      <c r="A31" s="42">
        <v>64</v>
      </c>
      <c r="B31" s="45">
        <v>0.04</v>
      </c>
    </row>
    <row r="32" spans="1:2" x14ac:dyDescent="0.2">
      <c r="A32" s="42">
        <v>65</v>
      </c>
      <c r="B32" s="45">
        <v>4.1000000000000002E-2</v>
      </c>
    </row>
    <row r="33" spans="1:2" x14ac:dyDescent="0.2">
      <c r="A33" s="42">
        <v>66</v>
      </c>
      <c r="B33" s="45">
        <v>4.2000000000000003E-2</v>
      </c>
    </row>
    <row r="34" spans="1:2" x14ac:dyDescent="0.2">
      <c r="A34" s="42">
        <v>67</v>
      </c>
      <c r="B34" s="45">
        <v>4.3999999999999997E-2</v>
      </c>
    </row>
    <row r="35" spans="1:2" x14ac:dyDescent="0.2">
      <c r="A35" s="42">
        <v>68</v>
      </c>
      <c r="B35" s="45">
        <v>4.5999999999999999E-2</v>
      </c>
    </row>
    <row r="36" spans="1:2" x14ac:dyDescent="0.2">
      <c r="A36" s="42">
        <v>69</v>
      </c>
      <c r="B36" s="45">
        <v>4.9000000000000002E-2</v>
      </c>
    </row>
    <row r="37" spans="1:2" x14ac:dyDescent="0.2">
      <c r="A37" s="42">
        <v>70</v>
      </c>
      <c r="B37" s="45">
        <v>0.05</v>
      </c>
    </row>
  </sheetData>
  <sheetProtection algorithmName="SHA-512" hashValue="fN6x/9uE7E5DCgomhVJZ1e/DIeJHEDxQxEL8lGf1q/OaYN1ahxtbbxALgosg4vypWuyYI6mEUXXbbN71DWtfhA==" saltValue="NqTrWwwx1aG9NtoLXM2y/Q==" spinCount="100000" sheet="1" objects="1" scenarios="1"/>
  <conditionalFormatting sqref="A6:A21">
    <cfRule type="expression" dxfId="421" priority="1" stopIfTrue="1">
      <formula>MOD(ROW(),2)=0</formula>
    </cfRule>
    <cfRule type="expression" dxfId="420" priority="2" stopIfTrue="1">
      <formula>MOD(ROW(),2)&lt;&gt;0</formula>
    </cfRule>
  </conditionalFormatting>
  <conditionalFormatting sqref="B6:B21">
    <cfRule type="expression" dxfId="419" priority="3" stopIfTrue="1">
      <formula>MOD(ROW(),2)=0</formula>
    </cfRule>
    <cfRule type="expression" dxfId="418" priority="4" stopIfTrue="1">
      <formula>MOD(ROW(),2)&lt;&gt;0</formula>
    </cfRule>
  </conditionalFormatting>
  <conditionalFormatting sqref="A26:A37">
    <cfRule type="expression" dxfId="417" priority="5" stopIfTrue="1">
      <formula>MOD(ROW(),2)=0</formula>
    </cfRule>
    <cfRule type="expression" dxfId="416" priority="6" stopIfTrue="1">
      <formula>MOD(ROW(),2)&lt;&gt;0</formula>
    </cfRule>
  </conditionalFormatting>
  <conditionalFormatting sqref="B26:B37">
    <cfRule type="expression" dxfId="415" priority="7" stopIfTrue="1">
      <formula>MOD(ROW(),2)=0</formula>
    </cfRule>
    <cfRule type="expression" dxfId="414" priority="8" stopIfTrue="1">
      <formula>MOD(ROW(),2)&lt;&gt;0</formula>
    </cfRule>
  </conditionalFormatting>
  <pageMargins left="0.7" right="0.7" top="0.75" bottom="0.75" header="0.3" footer="0.3"/>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B3691-1E05-4E99-AADA-FD28838EAD28}">
  <sheetPr codeName="Sheet70"/>
  <dimension ref="A1:B37"/>
  <sheetViews>
    <sheetView showGridLines="0" workbookViewId="0">
      <selection activeCell="A6" sqref="A6"/>
    </sheetView>
  </sheetViews>
  <sheetFormatPr defaultRowHeight="12.75" x14ac:dyDescent="0.2"/>
  <cols>
    <col min="1" max="1" width="31.5703125" customWidth="1"/>
    <col min="2" max="2" width="40.8554687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LRF - x-404</v>
      </c>
    </row>
    <row r="6" spans="1:2" x14ac:dyDescent="0.2">
      <c r="A6" s="40" t="s">
        <v>470</v>
      </c>
      <c r="B6" s="47" t="s">
        <v>471</v>
      </c>
    </row>
    <row r="7" spans="1:2" x14ac:dyDescent="0.2">
      <c r="A7" s="40" t="s">
        <v>472</v>
      </c>
      <c r="B7" s="47" t="s">
        <v>31</v>
      </c>
    </row>
    <row r="8" spans="1:2" x14ac:dyDescent="0.2">
      <c r="A8" s="40" t="s">
        <v>144</v>
      </c>
      <c r="B8" s="47">
        <v>2015</v>
      </c>
    </row>
    <row r="9" spans="1:2" x14ac:dyDescent="0.2">
      <c r="A9" s="40" t="s">
        <v>145</v>
      </c>
      <c r="B9" s="47" t="s">
        <v>343</v>
      </c>
    </row>
    <row r="10" spans="1:2" ht="25.5" x14ac:dyDescent="0.2">
      <c r="A10" s="40" t="s">
        <v>6</v>
      </c>
      <c r="B10" s="47" t="s">
        <v>347</v>
      </c>
    </row>
    <row r="11" spans="1:2" x14ac:dyDescent="0.2">
      <c r="A11" s="40" t="s">
        <v>146</v>
      </c>
      <c r="B11" s="47" t="s">
        <v>165</v>
      </c>
    </row>
    <row r="12" spans="1:2" x14ac:dyDescent="0.2">
      <c r="A12" s="40" t="s">
        <v>147</v>
      </c>
      <c r="B12" s="47" t="s">
        <v>345</v>
      </c>
    </row>
    <row r="13" spans="1:2" x14ac:dyDescent="0.2">
      <c r="A13" s="40" t="s">
        <v>473</v>
      </c>
      <c r="B13" s="47">
        <v>0</v>
      </c>
    </row>
    <row r="14" spans="1:2" x14ac:dyDescent="0.2">
      <c r="A14" s="40" t="s">
        <v>149</v>
      </c>
      <c r="B14" s="47">
        <v>404</v>
      </c>
    </row>
    <row r="15" spans="1:2" x14ac:dyDescent="0.2">
      <c r="A15" s="40" t="s">
        <v>474</v>
      </c>
      <c r="B15" s="47">
        <v>404</v>
      </c>
    </row>
    <row r="16" spans="1:2" x14ac:dyDescent="0.2">
      <c r="A16" s="40" t="s">
        <v>151</v>
      </c>
      <c r="B16" s="47" t="s">
        <v>342</v>
      </c>
    </row>
    <row r="17" spans="1:2" x14ac:dyDescent="0.2">
      <c r="A17" s="41" t="s">
        <v>475</v>
      </c>
      <c r="B17" s="47"/>
    </row>
    <row r="18" spans="1:2" x14ac:dyDescent="0.2">
      <c r="A18" s="40" t="s">
        <v>153</v>
      </c>
      <c r="B18" s="49">
        <v>46210</v>
      </c>
    </row>
    <row r="19" spans="1:2" x14ac:dyDescent="0.2">
      <c r="A19" s="40" t="s">
        <v>154</v>
      </c>
      <c r="B19" s="49"/>
    </row>
    <row r="20" spans="1:2" x14ac:dyDescent="0.2">
      <c r="A20" s="40" t="s">
        <v>155</v>
      </c>
      <c r="B20" s="47" t="s">
        <v>163</v>
      </c>
    </row>
    <row r="21" spans="1:2" x14ac:dyDescent="0.2">
      <c r="A21" s="40" t="s">
        <v>476</v>
      </c>
      <c r="B21" s="47" t="s">
        <v>80</v>
      </c>
    </row>
    <row r="23" spans="1:2" x14ac:dyDescent="0.2">
      <c r="A23" s="23" t="str">
        <f>HYPERLINK("#'Factor List'!A1", "Back to Factor List")</f>
        <v>Back to Factor List</v>
      </c>
      <c r="B23" s="23" t="str">
        <f>HYPERLINK("#'Assumptions'!A1", "Assumptions")</f>
        <v>Assumptions</v>
      </c>
    </row>
    <row r="26" spans="1:2" s="63" customFormat="1" x14ac:dyDescent="0.2">
      <c r="A26" s="62" t="s">
        <v>477</v>
      </c>
      <c r="B26" s="62" t="s">
        <v>504</v>
      </c>
    </row>
    <row r="27" spans="1:2" x14ac:dyDescent="0.2">
      <c r="A27" s="42">
        <v>60</v>
      </c>
      <c r="B27" s="45">
        <v>4.7E-2</v>
      </c>
    </row>
    <row r="28" spans="1:2" x14ac:dyDescent="0.2">
      <c r="A28" s="42">
        <v>61</v>
      </c>
      <c r="B28" s="45">
        <v>4.8000000000000001E-2</v>
      </c>
    </row>
    <row r="29" spans="1:2" x14ac:dyDescent="0.2">
      <c r="A29" s="42">
        <v>62</v>
      </c>
      <c r="B29" s="45">
        <v>4.9000000000000002E-2</v>
      </c>
    </row>
    <row r="30" spans="1:2" x14ac:dyDescent="0.2">
      <c r="A30" s="42">
        <v>63</v>
      </c>
      <c r="B30" s="45">
        <v>0.05</v>
      </c>
    </row>
    <row r="31" spans="1:2" x14ac:dyDescent="0.2">
      <c r="A31" s="42">
        <v>64</v>
      </c>
      <c r="B31" s="45">
        <v>5.2999999999999999E-2</v>
      </c>
    </row>
    <row r="32" spans="1:2" x14ac:dyDescent="0.2">
      <c r="A32" s="42">
        <v>65</v>
      </c>
      <c r="B32" s="45">
        <v>5.2999999999999999E-2</v>
      </c>
    </row>
    <row r="33" spans="1:2" x14ac:dyDescent="0.2">
      <c r="A33" s="42">
        <v>66</v>
      </c>
      <c r="B33" s="45">
        <v>5.5E-2</v>
      </c>
    </row>
    <row r="34" spans="1:2" x14ac:dyDescent="0.2">
      <c r="A34" s="42">
        <v>67</v>
      </c>
      <c r="B34" s="45">
        <v>5.7000000000000002E-2</v>
      </c>
    </row>
    <row r="35" spans="1:2" x14ac:dyDescent="0.2">
      <c r="A35" s="42">
        <v>68</v>
      </c>
      <c r="B35" s="45">
        <v>5.8999999999999997E-2</v>
      </c>
    </row>
    <row r="36" spans="1:2" x14ac:dyDescent="0.2">
      <c r="A36" s="42">
        <v>69</v>
      </c>
      <c r="B36" s="45">
        <v>6.2E-2</v>
      </c>
    </row>
    <row r="37" spans="1:2" x14ac:dyDescent="0.2">
      <c r="A37" s="42">
        <v>70</v>
      </c>
      <c r="B37" s="45">
        <v>6.3E-2</v>
      </c>
    </row>
  </sheetData>
  <sheetProtection algorithmName="SHA-512" hashValue="m31kmOlvU0j5PLSLXNz7fROyx9k9hJWXIUpDzJzgKiHjadJ9vO0aUb1HS6HAxUcZImqsoIPVLYVu+BGCEZIOvg==" saltValue="34lwy6twhQ8yEC4OHa/SdQ==" spinCount="100000" sheet="1" objects="1" scenarios="1"/>
  <conditionalFormatting sqref="A6:A21">
    <cfRule type="expression" dxfId="411" priority="1" stopIfTrue="1">
      <formula>MOD(ROW(),2)=0</formula>
    </cfRule>
    <cfRule type="expression" dxfId="410" priority="2" stopIfTrue="1">
      <formula>MOD(ROW(),2)&lt;&gt;0</formula>
    </cfRule>
  </conditionalFormatting>
  <conditionalFormatting sqref="B6:B21">
    <cfRule type="expression" dxfId="409" priority="3" stopIfTrue="1">
      <formula>MOD(ROW(),2)=0</formula>
    </cfRule>
    <cfRule type="expression" dxfId="408" priority="4" stopIfTrue="1">
      <formula>MOD(ROW(),2)&lt;&gt;0</formula>
    </cfRule>
  </conditionalFormatting>
  <conditionalFormatting sqref="A26:A37">
    <cfRule type="expression" dxfId="407" priority="5" stopIfTrue="1">
      <formula>MOD(ROW(),2)=0</formula>
    </cfRule>
    <cfRule type="expression" dxfId="406" priority="6" stopIfTrue="1">
      <formula>MOD(ROW(),2)&lt;&gt;0</formula>
    </cfRule>
  </conditionalFormatting>
  <conditionalFormatting sqref="B26:B37">
    <cfRule type="expression" dxfId="405" priority="7" stopIfTrue="1">
      <formula>MOD(ROW(),2)=0</formula>
    </cfRule>
    <cfRule type="expression" dxfId="404" priority="8" stopIfTrue="1">
      <formula>MOD(ROW(),2)&lt;&gt;0</formula>
    </cfRule>
  </conditionalFormatting>
  <pageMargins left="0.7" right="0.7" top="0.75" bottom="0.75" header="0.3" footer="0.3"/>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D7A29-CFF6-4846-AF1E-ADAB80264703}">
  <sheetPr codeName="Sheet71"/>
  <dimension ref="A1:J38"/>
  <sheetViews>
    <sheetView showGridLines="0" workbookViewId="0">
      <selection activeCell="A6" sqref="A6"/>
    </sheetView>
  </sheetViews>
  <sheetFormatPr defaultRowHeight="12.75" x14ac:dyDescent="0.2"/>
  <cols>
    <col min="1" max="1" width="31.5703125" customWidth="1"/>
    <col min="2" max="5" width="22.5703125" customWidth="1"/>
    <col min="6" max="6" width="25.5703125" bestFit="1" customWidth="1"/>
    <col min="7" max="10" width="22.5703125" customWidth="1"/>
  </cols>
  <sheetData>
    <row r="1" spans="1:10" s="1" customFormat="1" ht="20.25" x14ac:dyDescent="0.3">
      <c r="A1" s="2" t="s">
        <v>0</v>
      </c>
    </row>
    <row r="2" spans="1:10" s="1" customFormat="1" ht="15.75" x14ac:dyDescent="0.25">
      <c r="A2" s="30" t="s">
        <v>1</v>
      </c>
      <c r="B2" s="3" t="str">
        <f>wb_title</f>
        <v>Police_NI - Consolidated Factor Spreadsheet</v>
      </c>
    </row>
    <row r="3" spans="1:10" s="1" customFormat="1" ht="15.75" x14ac:dyDescent="0.25">
      <c r="A3" s="30" t="s">
        <v>2</v>
      </c>
      <c r="B3" s="3" t="str">
        <f>TABLE_FACTOR_TYPE_1 &amp; " - x-" &amp; TABLE_SERIES_NUMBER_1</f>
        <v>LRF - x-405</v>
      </c>
    </row>
    <row r="6" spans="1:10" x14ac:dyDescent="0.2">
      <c r="A6" s="40" t="s">
        <v>470</v>
      </c>
      <c r="B6" s="47" t="s">
        <v>471</v>
      </c>
      <c r="C6" s="47"/>
      <c r="D6" s="47"/>
      <c r="E6" s="47"/>
      <c r="F6" s="47"/>
      <c r="G6" s="47"/>
      <c r="H6" s="47"/>
      <c r="I6" s="47"/>
      <c r="J6" s="47"/>
    </row>
    <row r="7" spans="1:10" x14ac:dyDescent="0.2">
      <c r="A7" s="40" t="s">
        <v>472</v>
      </c>
      <c r="B7" s="47" t="s">
        <v>31</v>
      </c>
      <c r="C7" s="47"/>
      <c r="D7" s="47"/>
      <c r="E7" s="47"/>
      <c r="F7" s="47"/>
      <c r="G7" s="47"/>
      <c r="H7" s="47"/>
      <c r="I7" s="47"/>
      <c r="J7" s="47"/>
    </row>
    <row r="8" spans="1:10" x14ac:dyDescent="0.2">
      <c r="A8" s="40" t="s">
        <v>144</v>
      </c>
      <c r="B8" s="47">
        <v>2015</v>
      </c>
      <c r="C8" s="47"/>
      <c r="D8" s="47"/>
      <c r="E8" s="47"/>
      <c r="F8" s="47"/>
      <c r="G8" s="47"/>
      <c r="H8" s="47"/>
      <c r="I8" s="47"/>
      <c r="J8" s="47"/>
    </row>
    <row r="9" spans="1:10" x14ac:dyDescent="0.2">
      <c r="A9" s="40" t="s">
        <v>145</v>
      </c>
      <c r="B9" s="47" t="s">
        <v>343</v>
      </c>
      <c r="C9" s="47"/>
      <c r="D9" s="47"/>
      <c r="E9" s="47"/>
      <c r="F9" s="47"/>
      <c r="G9" s="47"/>
      <c r="H9" s="47"/>
      <c r="I9" s="47"/>
      <c r="J9" s="47"/>
    </row>
    <row r="10" spans="1:10" x14ac:dyDescent="0.2">
      <c r="A10" s="40" t="s">
        <v>6</v>
      </c>
      <c r="B10" s="47" t="s">
        <v>349</v>
      </c>
      <c r="C10" s="47"/>
      <c r="D10" s="47"/>
      <c r="E10" s="47"/>
      <c r="F10" s="47"/>
      <c r="G10" s="47"/>
      <c r="H10" s="47"/>
      <c r="I10" s="47"/>
      <c r="J10" s="47"/>
    </row>
    <row r="11" spans="1:10" x14ac:dyDescent="0.2">
      <c r="A11" s="40" t="s">
        <v>146</v>
      </c>
      <c r="B11" s="47" t="s">
        <v>165</v>
      </c>
      <c r="C11" s="47"/>
      <c r="D11" s="47"/>
      <c r="E11" s="47"/>
      <c r="F11" s="47"/>
      <c r="G11" s="47"/>
      <c r="H11" s="47"/>
      <c r="I11" s="47"/>
      <c r="J11" s="47"/>
    </row>
    <row r="12" spans="1:10" x14ac:dyDescent="0.2">
      <c r="A12" s="40" t="s">
        <v>147</v>
      </c>
      <c r="B12" s="47" t="s">
        <v>350</v>
      </c>
      <c r="C12" s="47"/>
      <c r="D12" s="47"/>
      <c r="E12" s="47"/>
      <c r="F12" s="47"/>
      <c r="G12" s="47"/>
      <c r="H12" s="47"/>
      <c r="I12" s="47"/>
      <c r="J12" s="47"/>
    </row>
    <row r="13" spans="1:10" x14ac:dyDescent="0.2">
      <c r="A13" s="40" t="s">
        <v>473</v>
      </c>
      <c r="B13" s="47">
        <v>0</v>
      </c>
      <c r="C13" s="47"/>
      <c r="D13" s="47"/>
      <c r="E13" s="47"/>
      <c r="F13" s="47"/>
      <c r="G13" s="47"/>
      <c r="H13" s="47"/>
      <c r="I13" s="47"/>
      <c r="J13" s="47"/>
    </row>
    <row r="14" spans="1:10" x14ac:dyDescent="0.2">
      <c r="A14" s="40" t="s">
        <v>149</v>
      </c>
      <c r="B14" s="47">
        <v>405</v>
      </c>
      <c r="C14" s="47"/>
      <c r="D14" s="47"/>
      <c r="E14" s="47"/>
      <c r="F14" s="47"/>
      <c r="G14" s="47"/>
      <c r="H14" s="47"/>
      <c r="I14" s="47"/>
      <c r="J14" s="47"/>
    </row>
    <row r="15" spans="1:10" x14ac:dyDescent="0.2">
      <c r="A15" s="40" t="s">
        <v>474</v>
      </c>
      <c r="B15" s="47">
        <v>405</v>
      </c>
      <c r="C15" s="47"/>
      <c r="D15" s="47"/>
      <c r="E15" s="47"/>
      <c r="F15" s="47"/>
      <c r="G15" s="47"/>
      <c r="H15" s="47"/>
      <c r="I15" s="47"/>
      <c r="J15" s="47"/>
    </row>
    <row r="16" spans="1:10" x14ac:dyDescent="0.2">
      <c r="A16" s="40" t="s">
        <v>151</v>
      </c>
      <c r="B16" s="47" t="s">
        <v>352</v>
      </c>
      <c r="C16" s="47"/>
      <c r="D16" s="47"/>
      <c r="E16" s="47"/>
      <c r="F16" s="47"/>
      <c r="G16" s="47"/>
      <c r="H16" s="47"/>
      <c r="I16" s="47"/>
      <c r="J16" s="47"/>
    </row>
    <row r="17" spans="1:10" x14ac:dyDescent="0.2">
      <c r="A17" s="41" t="s">
        <v>475</v>
      </c>
      <c r="B17" s="47"/>
      <c r="C17" s="47"/>
      <c r="D17" s="47"/>
      <c r="E17" s="47"/>
      <c r="F17" s="47"/>
      <c r="G17" s="47"/>
      <c r="H17" s="47"/>
      <c r="I17" s="47"/>
      <c r="J17" s="47"/>
    </row>
    <row r="18" spans="1:10" x14ac:dyDescent="0.2">
      <c r="A18" s="40" t="s">
        <v>153</v>
      </c>
      <c r="B18" s="49">
        <v>46210</v>
      </c>
      <c r="C18" s="49"/>
      <c r="D18" s="49"/>
      <c r="E18" s="49"/>
      <c r="F18" s="49"/>
      <c r="G18" s="49"/>
      <c r="H18" s="49"/>
      <c r="I18" s="49"/>
      <c r="J18" s="49"/>
    </row>
    <row r="19" spans="1:10" x14ac:dyDescent="0.2">
      <c r="A19" s="40" t="s">
        <v>154</v>
      </c>
      <c r="B19" s="49"/>
      <c r="C19" s="49"/>
      <c r="D19" s="49"/>
      <c r="E19" s="49"/>
      <c r="F19" s="49"/>
      <c r="G19" s="49"/>
      <c r="H19" s="49"/>
      <c r="I19" s="49"/>
      <c r="J19" s="49"/>
    </row>
    <row r="20" spans="1:10" x14ac:dyDescent="0.2">
      <c r="A20" s="40" t="s">
        <v>155</v>
      </c>
      <c r="B20" s="47" t="s">
        <v>163</v>
      </c>
      <c r="C20" s="47"/>
      <c r="D20" s="47"/>
      <c r="E20" s="47"/>
      <c r="F20" s="47"/>
      <c r="G20" s="47"/>
      <c r="H20" s="47"/>
      <c r="I20" s="47"/>
      <c r="J20" s="47"/>
    </row>
    <row r="21" spans="1:10" x14ac:dyDescent="0.2">
      <c r="A21" s="40" t="s">
        <v>476</v>
      </c>
      <c r="B21" s="47" t="s">
        <v>80</v>
      </c>
      <c r="C21" s="47"/>
      <c r="D21" s="47"/>
      <c r="E21" s="47"/>
      <c r="F21" s="47"/>
      <c r="G21" s="47"/>
      <c r="H21" s="47"/>
      <c r="I21" s="47"/>
      <c r="J21" s="47"/>
    </row>
    <row r="23" spans="1:10" x14ac:dyDescent="0.2">
      <c r="A23" s="23" t="str">
        <f>HYPERLINK("#'Factor List'!A1", "Back to Factor List")</f>
        <v>Back to Factor List</v>
      </c>
      <c r="B23" s="23" t="str">
        <f>HYPERLINK("#'Assumptions'!A1", "Assumptions")</f>
        <v>Assumptions</v>
      </c>
    </row>
    <row r="26" spans="1:10" s="63" customFormat="1" x14ac:dyDescent="0.2">
      <c r="A26" s="62" t="s">
        <v>505</v>
      </c>
      <c r="B26" s="62">
        <v>0</v>
      </c>
      <c r="C26" s="62">
        <v>1</v>
      </c>
      <c r="D26" s="62">
        <v>2</v>
      </c>
      <c r="E26" s="62">
        <v>3</v>
      </c>
      <c r="F26" s="62">
        <v>4</v>
      </c>
      <c r="G26" s="62">
        <v>5</v>
      </c>
      <c r="H26" s="62">
        <v>6</v>
      </c>
      <c r="I26" s="62">
        <v>7</v>
      </c>
      <c r="J26" s="62">
        <v>8</v>
      </c>
    </row>
    <row r="27" spans="1:10" x14ac:dyDescent="0.2">
      <c r="A27" s="42">
        <v>0</v>
      </c>
      <c r="B27" s="45">
        <v>0</v>
      </c>
      <c r="C27" s="45">
        <v>5.8999999999999997E-2</v>
      </c>
      <c r="D27" s="45">
        <v>0.122</v>
      </c>
      <c r="E27" s="45">
        <v>0.192</v>
      </c>
      <c r="F27" s="45">
        <v>0.26900000000000002</v>
      </c>
      <c r="G27" s="45">
        <v>0.35399999999999998</v>
      </c>
      <c r="H27" s="45">
        <v>0.44800000000000001</v>
      </c>
      <c r="I27" s="45">
        <v>0.55200000000000005</v>
      </c>
      <c r="J27" s="45">
        <v>0.66700000000000004</v>
      </c>
    </row>
    <row r="28" spans="1:10" x14ac:dyDescent="0.2">
      <c r="A28" s="42">
        <v>1</v>
      </c>
      <c r="B28" s="45">
        <v>5.0000000000000001E-3</v>
      </c>
      <c r="C28" s="45">
        <v>6.4000000000000001E-2</v>
      </c>
      <c r="D28" s="45">
        <v>0.128</v>
      </c>
      <c r="E28" s="45">
        <v>0.19900000000000001</v>
      </c>
      <c r="F28" s="45">
        <v>0.27600000000000002</v>
      </c>
      <c r="G28" s="45">
        <v>0.36199999999999999</v>
      </c>
      <c r="H28" s="45">
        <v>0.45600000000000002</v>
      </c>
      <c r="I28" s="45">
        <v>0.56100000000000005</v>
      </c>
      <c r="J28" s="45"/>
    </row>
    <row r="29" spans="1:10" x14ac:dyDescent="0.2">
      <c r="A29" s="42">
        <v>2</v>
      </c>
      <c r="B29" s="45">
        <v>0.01</v>
      </c>
      <c r="C29" s="45">
        <v>6.9000000000000006E-2</v>
      </c>
      <c r="D29" s="45">
        <v>0.13400000000000001</v>
      </c>
      <c r="E29" s="45">
        <v>0.20499999999999999</v>
      </c>
      <c r="F29" s="45">
        <v>0.28299999999999997</v>
      </c>
      <c r="G29" s="45">
        <v>0.37</v>
      </c>
      <c r="H29" s="45">
        <v>0.46500000000000002</v>
      </c>
      <c r="I29" s="45">
        <v>0.57099999999999995</v>
      </c>
      <c r="J29" s="45"/>
    </row>
    <row r="30" spans="1:10" x14ac:dyDescent="0.2">
      <c r="A30" s="42">
        <v>3</v>
      </c>
      <c r="B30" s="45">
        <v>1.4999999999999999E-2</v>
      </c>
      <c r="C30" s="45">
        <v>7.3999999999999996E-2</v>
      </c>
      <c r="D30" s="45">
        <v>0.14000000000000001</v>
      </c>
      <c r="E30" s="45">
        <v>0.21199999999999999</v>
      </c>
      <c r="F30" s="45">
        <v>0.28999999999999998</v>
      </c>
      <c r="G30" s="45">
        <v>0.377</v>
      </c>
      <c r="H30" s="45">
        <v>0.47399999999999998</v>
      </c>
      <c r="I30" s="45">
        <v>0.58099999999999996</v>
      </c>
      <c r="J30" s="45"/>
    </row>
    <row r="31" spans="1:10" x14ac:dyDescent="0.2">
      <c r="A31" s="42">
        <v>4</v>
      </c>
      <c r="B31" s="45">
        <v>0.02</v>
      </c>
      <c r="C31" s="45">
        <v>0.08</v>
      </c>
      <c r="D31" s="45">
        <v>0.14599999999999999</v>
      </c>
      <c r="E31" s="45">
        <v>0.218</v>
      </c>
      <c r="F31" s="45">
        <v>0.29799999999999999</v>
      </c>
      <c r="G31" s="45">
        <v>0.38500000000000001</v>
      </c>
      <c r="H31" s="45">
        <v>0.48199999999999998</v>
      </c>
      <c r="I31" s="45">
        <v>0.59</v>
      </c>
      <c r="J31" s="45"/>
    </row>
    <row r="32" spans="1:10" x14ac:dyDescent="0.2">
      <c r="A32" s="42">
        <v>5</v>
      </c>
      <c r="B32" s="45">
        <v>2.4E-2</v>
      </c>
      <c r="C32" s="45">
        <v>8.5000000000000006E-2</v>
      </c>
      <c r="D32" s="45">
        <v>0.152</v>
      </c>
      <c r="E32" s="45">
        <v>0.224</v>
      </c>
      <c r="F32" s="45">
        <v>0.30499999999999999</v>
      </c>
      <c r="G32" s="45">
        <v>0.39300000000000002</v>
      </c>
      <c r="H32" s="45">
        <v>0.49099999999999999</v>
      </c>
      <c r="I32" s="45">
        <v>0.6</v>
      </c>
      <c r="J32" s="45"/>
    </row>
    <row r="33" spans="1:10" x14ac:dyDescent="0.2">
      <c r="A33" s="42">
        <v>6</v>
      </c>
      <c r="B33" s="45">
        <v>2.9000000000000001E-2</v>
      </c>
      <c r="C33" s="45">
        <v>0.09</v>
      </c>
      <c r="D33" s="45">
        <v>0.157</v>
      </c>
      <c r="E33" s="45">
        <v>0.23100000000000001</v>
      </c>
      <c r="F33" s="45">
        <v>0.312</v>
      </c>
      <c r="G33" s="45">
        <v>0.40100000000000002</v>
      </c>
      <c r="H33" s="45">
        <v>0.5</v>
      </c>
      <c r="I33" s="45">
        <v>0.60899999999999999</v>
      </c>
      <c r="J33" s="45"/>
    </row>
    <row r="34" spans="1:10" x14ac:dyDescent="0.2">
      <c r="A34" s="42">
        <v>7</v>
      </c>
      <c r="B34" s="45">
        <v>3.4000000000000002E-2</v>
      </c>
      <c r="C34" s="45">
        <v>9.6000000000000002E-2</v>
      </c>
      <c r="D34" s="45">
        <v>0.16300000000000001</v>
      </c>
      <c r="E34" s="45">
        <v>0.23699999999999999</v>
      </c>
      <c r="F34" s="45">
        <v>0.31900000000000001</v>
      </c>
      <c r="G34" s="45">
        <v>0.40899999999999997</v>
      </c>
      <c r="H34" s="45">
        <v>0.50800000000000001</v>
      </c>
      <c r="I34" s="45">
        <v>0.61899999999999999</v>
      </c>
      <c r="J34" s="45"/>
    </row>
    <row r="35" spans="1:10" x14ac:dyDescent="0.2">
      <c r="A35" s="42">
        <v>8</v>
      </c>
      <c r="B35" s="45">
        <v>3.9E-2</v>
      </c>
      <c r="C35" s="45">
        <v>0.10100000000000001</v>
      </c>
      <c r="D35" s="45">
        <v>0.16900000000000001</v>
      </c>
      <c r="E35" s="45">
        <v>0.24399999999999999</v>
      </c>
      <c r="F35" s="45">
        <v>0.32600000000000001</v>
      </c>
      <c r="G35" s="45">
        <v>0.41699999999999998</v>
      </c>
      <c r="H35" s="45">
        <v>0.51700000000000002</v>
      </c>
      <c r="I35" s="45">
        <v>0.629</v>
      </c>
      <c r="J35" s="45"/>
    </row>
    <row r="36" spans="1:10" x14ac:dyDescent="0.2">
      <c r="A36" s="42">
        <v>9</v>
      </c>
      <c r="B36" s="45">
        <v>4.3999999999999997E-2</v>
      </c>
      <c r="C36" s="45">
        <v>0.106</v>
      </c>
      <c r="D36" s="45">
        <v>0.17499999999999999</v>
      </c>
      <c r="E36" s="45">
        <v>0.25</v>
      </c>
      <c r="F36" s="45">
        <v>0.33300000000000002</v>
      </c>
      <c r="G36" s="45">
        <v>0.42399999999999999</v>
      </c>
      <c r="H36" s="45">
        <v>0.52600000000000002</v>
      </c>
      <c r="I36" s="45">
        <v>0.63800000000000001</v>
      </c>
      <c r="J36" s="45"/>
    </row>
    <row r="37" spans="1:10" x14ac:dyDescent="0.2">
      <c r="A37" s="42">
        <v>10</v>
      </c>
      <c r="B37" s="45">
        <v>4.9000000000000002E-2</v>
      </c>
      <c r="C37" s="45">
        <v>0.112</v>
      </c>
      <c r="D37" s="45">
        <v>0.18099999999999999</v>
      </c>
      <c r="E37" s="45">
        <v>0.25600000000000001</v>
      </c>
      <c r="F37" s="45">
        <v>0.34</v>
      </c>
      <c r="G37" s="45">
        <v>0.432</v>
      </c>
      <c r="H37" s="45">
        <v>0.53400000000000003</v>
      </c>
      <c r="I37" s="45">
        <v>0.64800000000000002</v>
      </c>
      <c r="J37" s="45"/>
    </row>
    <row r="38" spans="1:10" x14ac:dyDescent="0.2">
      <c r="A38" s="42">
        <v>11</v>
      </c>
      <c r="B38" s="45">
        <v>5.3999999999999999E-2</v>
      </c>
      <c r="C38" s="45">
        <v>0.11700000000000001</v>
      </c>
      <c r="D38" s="45">
        <v>0.187</v>
      </c>
      <c r="E38" s="45">
        <v>0.26300000000000001</v>
      </c>
      <c r="F38" s="45">
        <v>0.34699999999999998</v>
      </c>
      <c r="G38" s="45">
        <v>0.44</v>
      </c>
      <c r="H38" s="45">
        <v>0.54300000000000004</v>
      </c>
      <c r="I38" s="45">
        <v>0.65800000000000003</v>
      </c>
      <c r="J38" s="45"/>
    </row>
  </sheetData>
  <sheetProtection algorithmName="SHA-512" hashValue="Wsb0QsAyFJLhfk3y/ls9u2d1vxVkBFbszxERqoHBhkDQZmCuZOlfj6ddFFvNKdagvqrSG9z8t49n9Phv+h5eEw==" saltValue="EuoxD+DLJXrsg2NygNRKKA==" spinCount="100000" sheet="1" objects="1" scenarios="1"/>
  <conditionalFormatting sqref="A6:A21">
    <cfRule type="expression" dxfId="401" priority="1" stopIfTrue="1">
      <formula>MOD(ROW(),2)=0</formula>
    </cfRule>
    <cfRule type="expression" dxfId="400" priority="2" stopIfTrue="1">
      <formula>MOD(ROW(),2)&lt;&gt;0</formula>
    </cfRule>
  </conditionalFormatting>
  <conditionalFormatting sqref="B6:J21">
    <cfRule type="expression" dxfId="399" priority="3" stopIfTrue="1">
      <formula>MOD(ROW(),2)=0</formula>
    </cfRule>
    <cfRule type="expression" dxfId="398" priority="4" stopIfTrue="1">
      <formula>MOD(ROW(),2)&lt;&gt;0</formula>
    </cfRule>
  </conditionalFormatting>
  <conditionalFormatting sqref="A26:A38">
    <cfRule type="expression" dxfId="397" priority="5" stopIfTrue="1">
      <formula>MOD(ROW(),2)=0</formula>
    </cfRule>
    <cfRule type="expression" dxfId="396" priority="6" stopIfTrue="1">
      <formula>MOD(ROW(),2)&lt;&gt;0</formula>
    </cfRule>
  </conditionalFormatting>
  <conditionalFormatting sqref="B26:J38">
    <cfRule type="expression" dxfId="395" priority="7" stopIfTrue="1">
      <formula>MOD(ROW(),2)=0</formula>
    </cfRule>
    <cfRule type="expression" dxfId="394" priority="8" stopIfTrue="1">
      <formula>MOD(ROW(),2)&lt;&gt;0</formula>
    </cfRule>
  </conditionalFormatting>
  <pageMargins left="0.7" right="0.7" top="0.75" bottom="0.75" header="0.3" footer="0.3"/>
  <tableParts count="1">
    <tablePart r:id="rId1"/>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548ED-4B98-4D49-B06A-499DF83BD2DF}">
  <sheetPr codeName="Sheet72"/>
  <dimension ref="A1:C66"/>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Added Pension - x-406</v>
      </c>
    </row>
    <row r="6" spans="1:3" x14ac:dyDescent="0.2">
      <c r="A6" s="40" t="s">
        <v>470</v>
      </c>
      <c r="B6" s="47" t="s">
        <v>471</v>
      </c>
      <c r="C6" s="47"/>
    </row>
    <row r="7" spans="1:3" x14ac:dyDescent="0.2">
      <c r="A7" s="40" t="s">
        <v>472</v>
      </c>
      <c r="B7" s="47" t="s">
        <v>31</v>
      </c>
      <c r="C7" s="47"/>
    </row>
    <row r="8" spans="1:3" x14ac:dyDescent="0.2">
      <c r="A8" s="40" t="s">
        <v>144</v>
      </c>
      <c r="B8" s="47">
        <v>2015</v>
      </c>
      <c r="C8" s="47"/>
    </row>
    <row r="9" spans="1:3" x14ac:dyDescent="0.2">
      <c r="A9" s="40" t="s">
        <v>145</v>
      </c>
      <c r="B9" s="47" t="s">
        <v>353</v>
      </c>
      <c r="C9" s="47"/>
    </row>
    <row r="10" spans="1:3" x14ac:dyDescent="0.2">
      <c r="A10" s="40" t="s">
        <v>6</v>
      </c>
      <c r="B10" s="47" t="s">
        <v>354</v>
      </c>
      <c r="C10" s="47"/>
    </row>
    <row r="11" spans="1:3" x14ac:dyDescent="0.2">
      <c r="A11" s="40" t="s">
        <v>146</v>
      </c>
      <c r="B11" s="47" t="s">
        <v>234</v>
      </c>
      <c r="C11" s="47"/>
    </row>
    <row r="12" spans="1:3" x14ac:dyDescent="0.2">
      <c r="A12" s="40" t="s">
        <v>147</v>
      </c>
      <c r="B12" s="47" t="s">
        <v>355</v>
      </c>
      <c r="C12" s="47"/>
    </row>
    <row r="13" spans="1:3" x14ac:dyDescent="0.2">
      <c r="A13" s="40" t="s">
        <v>473</v>
      </c>
      <c r="B13" s="47">
        <v>0</v>
      </c>
      <c r="C13" s="47"/>
    </row>
    <row r="14" spans="1:3" x14ac:dyDescent="0.2">
      <c r="A14" s="40" t="s">
        <v>149</v>
      </c>
      <c r="B14" s="47">
        <v>406</v>
      </c>
      <c r="C14" s="47"/>
    </row>
    <row r="15" spans="1:3" x14ac:dyDescent="0.2">
      <c r="A15" s="40" t="s">
        <v>474</v>
      </c>
      <c r="B15" s="47">
        <v>406</v>
      </c>
      <c r="C15" s="47"/>
    </row>
    <row r="16" spans="1:3" x14ac:dyDescent="0.2">
      <c r="A16" s="40" t="s">
        <v>151</v>
      </c>
      <c r="B16" s="47" t="s">
        <v>357</v>
      </c>
      <c r="C16" s="47"/>
    </row>
    <row r="17" spans="1:3" x14ac:dyDescent="0.2">
      <c r="A17" s="41" t="s">
        <v>475</v>
      </c>
      <c r="B17" s="47"/>
      <c r="C17" s="47"/>
    </row>
    <row r="18" spans="1:3" x14ac:dyDescent="0.2">
      <c r="A18" s="40" t="s">
        <v>153</v>
      </c>
      <c r="B18" s="49">
        <v>46210</v>
      </c>
      <c r="C18" s="49"/>
    </row>
    <row r="19" spans="1:3" x14ac:dyDescent="0.2">
      <c r="A19" s="40" t="s">
        <v>154</v>
      </c>
      <c r="B19" s="49"/>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506</v>
      </c>
      <c r="C26" s="62" t="s">
        <v>507</v>
      </c>
    </row>
    <row r="27" spans="1:3" x14ac:dyDescent="0.2">
      <c r="A27" s="42">
        <v>20</v>
      </c>
      <c r="B27" s="43">
        <v>10.38</v>
      </c>
      <c r="C27" s="43">
        <v>11.57</v>
      </c>
    </row>
    <row r="28" spans="1:3" x14ac:dyDescent="0.2">
      <c r="A28" s="42">
        <v>21</v>
      </c>
      <c r="B28" s="43">
        <v>10.57</v>
      </c>
      <c r="C28" s="43">
        <v>11.78</v>
      </c>
    </row>
    <row r="29" spans="1:3" x14ac:dyDescent="0.2">
      <c r="A29" s="42">
        <v>22</v>
      </c>
      <c r="B29" s="43">
        <v>10.76</v>
      </c>
      <c r="C29" s="43">
        <v>12</v>
      </c>
    </row>
    <row r="30" spans="1:3" x14ac:dyDescent="0.2">
      <c r="A30" s="42">
        <v>23</v>
      </c>
      <c r="B30" s="43">
        <v>10.96</v>
      </c>
      <c r="C30" s="43">
        <v>12.23</v>
      </c>
    </row>
    <row r="31" spans="1:3" x14ac:dyDescent="0.2">
      <c r="A31" s="42">
        <v>24</v>
      </c>
      <c r="B31" s="43">
        <v>11.16</v>
      </c>
      <c r="C31" s="43">
        <v>12.45</v>
      </c>
    </row>
    <row r="32" spans="1:3" x14ac:dyDescent="0.2">
      <c r="A32" s="42">
        <v>25</v>
      </c>
      <c r="B32" s="43">
        <v>11.36</v>
      </c>
      <c r="C32" s="43">
        <v>12.68</v>
      </c>
    </row>
    <row r="33" spans="1:3" x14ac:dyDescent="0.2">
      <c r="A33" s="42">
        <v>26</v>
      </c>
      <c r="B33" s="43">
        <v>11.57</v>
      </c>
      <c r="C33" s="43">
        <v>12.9</v>
      </c>
    </row>
    <row r="34" spans="1:3" x14ac:dyDescent="0.2">
      <c r="A34" s="42">
        <v>27</v>
      </c>
      <c r="B34" s="43">
        <v>11.78</v>
      </c>
      <c r="C34" s="43">
        <v>13.12</v>
      </c>
    </row>
    <row r="35" spans="1:3" x14ac:dyDescent="0.2">
      <c r="A35" s="42">
        <v>28</v>
      </c>
      <c r="B35" s="43">
        <v>12</v>
      </c>
      <c r="C35" s="43">
        <v>13.35</v>
      </c>
    </row>
    <row r="36" spans="1:3" x14ac:dyDescent="0.2">
      <c r="A36" s="42">
        <v>29</v>
      </c>
      <c r="B36" s="43">
        <v>12.21</v>
      </c>
      <c r="C36" s="43">
        <v>13.58</v>
      </c>
    </row>
    <row r="37" spans="1:3" x14ac:dyDescent="0.2">
      <c r="A37" s="42">
        <v>30</v>
      </c>
      <c r="B37" s="43">
        <v>12.44</v>
      </c>
      <c r="C37" s="43">
        <v>13.8</v>
      </c>
    </row>
    <row r="38" spans="1:3" x14ac:dyDescent="0.2">
      <c r="A38" s="42">
        <v>31</v>
      </c>
      <c r="B38" s="43">
        <v>12.66</v>
      </c>
      <c r="C38" s="43">
        <v>14.03</v>
      </c>
    </row>
    <row r="39" spans="1:3" x14ac:dyDescent="0.2">
      <c r="A39" s="42">
        <v>32</v>
      </c>
      <c r="B39" s="43">
        <v>12.88</v>
      </c>
      <c r="C39" s="43">
        <v>14.26</v>
      </c>
    </row>
    <row r="40" spans="1:3" x14ac:dyDescent="0.2">
      <c r="A40" s="42">
        <v>33</v>
      </c>
      <c r="B40" s="43">
        <v>13.11</v>
      </c>
      <c r="C40" s="43">
        <v>14.49</v>
      </c>
    </row>
    <row r="41" spans="1:3" x14ac:dyDescent="0.2">
      <c r="A41" s="42">
        <v>34</v>
      </c>
      <c r="B41" s="43">
        <v>13.34</v>
      </c>
      <c r="C41" s="43">
        <v>14.73</v>
      </c>
    </row>
    <row r="42" spans="1:3" x14ac:dyDescent="0.2">
      <c r="A42" s="42">
        <v>35</v>
      </c>
      <c r="B42" s="43">
        <v>13.57</v>
      </c>
      <c r="C42" s="43">
        <v>14.96</v>
      </c>
    </row>
    <row r="43" spans="1:3" x14ac:dyDescent="0.2">
      <c r="A43" s="42">
        <v>36</v>
      </c>
      <c r="B43" s="43">
        <v>13.8</v>
      </c>
      <c r="C43" s="43">
        <v>15.2</v>
      </c>
    </row>
    <row r="44" spans="1:3" x14ac:dyDescent="0.2">
      <c r="A44" s="42">
        <v>37</v>
      </c>
      <c r="B44" s="43">
        <v>14.03</v>
      </c>
      <c r="C44" s="43">
        <v>15.44</v>
      </c>
    </row>
    <row r="45" spans="1:3" x14ac:dyDescent="0.2">
      <c r="A45" s="42">
        <v>38</v>
      </c>
      <c r="B45" s="43">
        <v>14.27</v>
      </c>
      <c r="C45" s="43">
        <v>15.69</v>
      </c>
    </row>
    <row r="46" spans="1:3" x14ac:dyDescent="0.2">
      <c r="A46" s="42">
        <v>39</v>
      </c>
      <c r="B46" s="43">
        <v>14.51</v>
      </c>
      <c r="C46" s="43">
        <v>15.93</v>
      </c>
    </row>
    <row r="47" spans="1:3" x14ac:dyDescent="0.2">
      <c r="A47" s="42">
        <v>40</v>
      </c>
      <c r="B47" s="43">
        <v>14.75</v>
      </c>
      <c r="C47" s="43">
        <v>16.170000000000002</v>
      </c>
    </row>
    <row r="48" spans="1:3" x14ac:dyDescent="0.2">
      <c r="A48" s="42">
        <v>41</v>
      </c>
      <c r="B48" s="43">
        <v>15</v>
      </c>
      <c r="C48" s="43">
        <v>16.39</v>
      </c>
    </row>
    <row r="49" spans="1:3" x14ac:dyDescent="0.2">
      <c r="A49" s="42">
        <v>42</v>
      </c>
      <c r="B49" s="43">
        <v>15.25</v>
      </c>
      <c r="C49" s="43">
        <v>16.62</v>
      </c>
    </row>
    <row r="50" spans="1:3" x14ac:dyDescent="0.2">
      <c r="A50" s="42">
        <v>43</v>
      </c>
      <c r="B50" s="43">
        <v>15.49</v>
      </c>
      <c r="C50" s="43">
        <v>16.84</v>
      </c>
    </row>
    <row r="51" spans="1:3" x14ac:dyDescent="0.2">
      <c r="A51" s="42">
        <v>44</v>
      </c>
      <c r="B51" s="43">
        <v>15.74</v>
      </c>
      <c r="C51" s="43">
        <v>17.059999999999999</v>
      </c>
    </row>
    <row r="52" spans="1:3" x14ac:dyDescent="0.2">
      <c r="A52" s="42">
        <v>45</v>
      </c>
      <c r="B52" s="43">
        <v>15.98</v>
      </c>
      <c r="C52" s="43">
        <v>17.27</v>
      </c>
    </row>
    <row r="53" spans="1:3" x14ac:dyDescent="0.2">
      <c r="A53" s="42">
        <v>46</v>
      </c>
      <c r="B53" s="43">
        <v>16.22</v>
      </c>
      <c r="C53" s="43">
        <v>17.489999999999998</v>
      </c>
    </row>
    <row r="54" spans="1:3" x14ac:dyDescent="0.2">
      <c r="A54" s="42">
        <v>47</v>
      </c>
      <c r="B54" s="43">
        <v>16.46</v>
      </c>
      <c r="C54" s="43">
        <v>17.71</v>
      </c>
    </row>
    <row r="55" spans="1:3" x14ac:dyDescent="0.2">
      <c r="A55" s="42">
        <v>48</v>
      </c>
      <c r="B55" s="43">
        <v>16.7</v>
      </c>
      <c r="C55" s="43">
        <v>17.940000000000001</v>
      </c>
    </row>
    <row r="56" spans="1:3" x14ac:dyDescent="0.2">
      <c r="A56" s="42">
        <v>49</v>
      </c>
      <c r="B56" s="43">
        <v>16.95</v>
      </c>
      <c r="C56" s="43">
        <v>18.170000000000002</v>
      </c>
    </row>
    <row r="57" spans="1:3" x14ac:dyDescent="0.2">
      <c r="A57" s="42">
        <v>50</v>
      </c>
      <c r="B57" s="43">
        <v>17.2</v>
      </c>
      <c r="C57" s="43">
        <v>18.41</v>
      </c>
    </row>
    <row r="58" spans="1:3" x14ac:dyDescent="0.2">
      <c r="A58" s="42">
        <v>51</v>
      </c>
      <c r="B58" s="43">
        <v>17.46</v>
      </c>
      <c r="C58" s="43">
        <v>18.66</v>
      </c>
    </row>
    <row r="59" spans="1:3" x14ac:dyDescent="0.2">
      <c r="A59" s="42">
        <v>52</v>
      </c>
      <c r="B59" s="43">
        <v>17.73</v>
      </c>
      <c r="C59" s="43">
        <v>18.920000000000002</v>
      </c>
    </row>
    <row r="60" spans="1:3" x14ac:dyDescent="0.2">
      <c r="A60" s="42">
        <v>53</v>
      </c>
      <c r="B60" s="43">
        <v>18.02</v>
      </c>
      <c r="C60" s="43">
        <v>19.2</v>
      </c>
    </row>
    <row r="61" spans="1:3" x14ac:dyDescent="0.2">
      <c r="A61" s="42">
        <v>54</v>
      </c>
      <c r="B61" s="43">
        <v>18.309999999999999</v>
      </c>
      <c r="C61" s="43">
        <v>19.5</v>
      </c>
    </row>
    <row r="62" spans="1:3" x14ac:dyDescent="0.2">
      <c r="A62" s="42">
        <v>55</v>
      </c>
      <c r="B62" s="43">
        <v>18.63</v>
      </c>
      <c r="C62" s="43">
        <v>19.82</v>
      </c>
    </row>
    <row r="63" spans="1:3" x14ac:dyDescent="0.2">
      <c r="A63" s="42">
        <v>56</v>
      </c>
      <c r="B63" s="43">
        <v>18.96</v>
      </c>
      <c r="C63" s="43">
        <v>20.16</v>
      </c>
    </row>
    <row r="64" spans="1:3" x14ac:dyDescent="0.2">
      <c r="A64" s="42">
        <v>57</v>
      </c>
      <c r="B64" s="43">
        <v>19.309999999999999</v>
      </c>
      <c r="C64" s="43">
        <v>20.53</v>
      </c>
    </row>
    <row r="65" spans="1:3" x14ac:dyDescent="0.2">
      <c r="A65" s="42">
        <v>58</v>
      </c>
      <c r="B65" s="43">
        <v>19.690000000000001</v>
      </c>
      <c r="C65" s="43">
        <v>20.94</v>
      </c>
    </row>
    <row r="66" spans="1:3" x14ac:dyDescent="0.2">
      <c r="A66" s="42">
        <v>59</v>
      </c>
      <c r="B66" s="43">
        <v>20.100000000000001</v>
      </c>
      <c r="C66" s="43">
        <v>21.38</v>
      </c>
    </row>
  </sheetData>
  <sheetProtection algorithmName="SHA-512" hashValue="k0qKndVrf1p08bpLXpRdOddH6RqoUL22xYEMWTPnmX39qbCqVy7KPAdMhIMpAXVE74T8pWlM9LS7yy7VLe9oJg==" saltValue="7vzQXn9Z81P3VrweII2R/w==" spinCount="100000" sheet="1" objects="1" scenarios="1"/>
  <conditionalFormatting sqref="A6:A21">
    <cfRule type="expression" dxfId="391" priority="1" stopIfTrue="1">
      <formula>MOD(ROW(),2)=0</formula>
    </cfRule>
    <cfRule type="expression" dxfId="390" priority="2" stopIfTrue="1">
      <formula>MOD(ROW(),2)&lt;&gt;0</formula>
    </cfRule>
  </conditionalFormatting>
  <conditionalFormatting sqref="B6:C21">
    <cfRule type="expression" dxfId="389" priority="3" stopIfTrue="1">
      <formula>MOD(ROW(),2)=0</formula>
    </cfRule>
    <cfRule type="expression" dxfId="388" priority="4" stopIfTrue="1">
      <formula>MOD(ROW(),2)&lt;&gt;0</formula>
    </cfRule>
  </conditionalFormatting>
  <conditionalFormatting sqref="A26:A66">
    <cfRule type="expression" dxfId="387" priority="5" stopIfTrue="1">
      <formula>MOD(ROW(),2)=0</formula>
    </cfRule>
    <cfRule type="expression" dxfId="386" priority="6" stopIfTrue="1">
      <formula>MOD(ROW(),2)&lt;&gt;0</formula>
    </cfRule>
  </conditionalFormatting>
  <conditionalFormatting sqref="B26:C66">
    <cfRule type="expression" dxfId="385" priority="7" stopIfTrue="1">
      <formula>MOD(ROW(),2)=0</formula>
    </cfRule>
    <cfRule type="expression" dxfId="384" priority="8" stopIfTrue="1">
      <formula>MOD(ROW(),2)&lt;&gt;0</formula>
    </cfRule>
  </conditionalFormatting>
  <pageMargins left="0.7" right="0.7" top="0.75" bottom="0.75" header="0.3" footer="0.3"/>
  <tableParts count="1">
    <tablePart r:id="rId1"/>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147F4-0982-4325-9FA1-1270035428CF}">
  <sheetPr codeName="Sheet73"/>
  <dimension ref="A1:B66"/>
  <sheetViews>
    <sheetView showGridLines="0" workbookViewId="0">
      <selection activeCell="A6" sqref="A6"/>
    </sheetView>
  </sheetViews>
  <sheetFormatPr defaultRowHeight="12.75" x14ac:dyDescent="0.2"/>
  <cols>
    <col min="1" max="1" width="31.5703125" customWidth="1"/>
    <col min="2" max="2" width="40.8554687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Added Pension - x-407</v>
      </c>
    </row>
    <row r="6" spans="1:2" x14ac:dyDescent="0.2">
      <c r="A6" s="40" t="s">
        <v>470</v>
      </c>
      <c r="B6" s="47" t="s">
        <v>471</v>
      </c>
    </row>
    <row r="7" spans="1:2" x14ac:dyDescent="0.2">
      <c r="A7" s="40" t="s">
        <v>472</v>
      </c>
      <c r="B7" s="47" t="s">
        <v>31</v>
      </c>
    </row>
    <row r="8" spans="1:2" x14ac:dyDescent="0.2">
      <c r="A8" s="40" t="s">
        <v>144</v>
      </c>
      <c r="B8" s="47">
        <v>2015</v>
      </c>
    </row>
    <row r="9" spans="1:2" x14ac:dyDescent="0.2">
      <c r="A9" s="40" t="s">
        <v>145</v>
      </c>
      <c r="B9" s="47" t="s">
        <v>353</v>
      </c>
    </row>
    <row r="10" spans="1:2" x14ac:dyDescent="0.2">
      <c r="A10" s="40" t="s">
        <v>6</v>
      </c>
      <c r="B10" s="47" t="s">
        <v>358</v>
      </c>
    </row>
    <row r="11" spans="1:2" x14ac:dyDescent="0.2">
      <c r="A11" s="40" t="s">
        <v>146</v>
      </c>
      <c r="B11" s="47" t="s">
        <v>165</v>
      </c>
    </row>
    <row r="12" spans="1:2" x14ac:dyDescent="0.2">
      <c r="A12" s="40" t="s">
        <v>147</v>
      </c>
      <c r="B12" s="47" t="s">
        <v>355</v>
      </c>
    </row>
    <row r="13" spans="1:2" x14ac:dyDescent="0.2">
      <c r="A13" s="40" t="s">
        <v>473</v>
      </c>
      <c r="B13" s="47">
        <v>0</v>
      </c>
    </row>
    <row r="14" spans="1:2" x14ac:dyDescent="0.2">
      <c r="A14" s="40" t="s">
        <v>149</v>
      </c>
      <c r="B14" s="47">
        <v>407</v>
      </c>
    </row>
    <row r="15" spans="1:2" x14ac:dyDescent="0.2">
      <c r="A15" s="40" t="s">
        <v>474</v>
      </c>
      <c r="B15" s="47">
        <v>407</v>
      </c>
    </row>
    <row r="16" spans="1:2" x14ac:dyDescent="0.2">
      <c r="A16" s="40" t="s">
        <v>151</v>
      </c>
      <c r="B16" s="47" t="s">
        <v>360</v>
      </c>
    </row>
    <row r="17" spans="1:2" x14ac:dyDescent="0.2">
      <c r="A17" s="41" t="s">
        <v>475</v>
      </c>
      <c r="B17" s="47"/>
    </row>
    <row r="18" spans="1:2" x14ac:dyDescent="0.2">
      <c r="A18" s="40" t="s">
        <v>153</v>
      </c>
      <c r="B18" s="49">
        <v>46210</v>
      </c>
    </row>
    <row r="19" spans="1:2" x14ac:dyDescent="0.2">
      <c r="A19" s="40" t="s">
        <v>154</v>
      </c>
      <c r="B19" s="49"/>
    </row>
    <row r="20" spans="1:2" x14ac:dyDescent="0.2">
      <c r="A20" s="40" t="s">
        <v>155</v>
      </c>
      <c r="B20" s="47" t="s">
        <v>163</v>
      </c>
    </row>
    <row r="21" spans="1:2" x14ac:dyDescent="0.2">
      <c r="A21" s="40" t="s">
        <v>476</v>
      </c>
      <c r="B21" s="47" t="s">
        <v>80</v>
      </c>
    </row>
    <row r="23" spans="1:2" x14ac:dyDescent="0.2">
      <c r="A23" s="23" t="str">
        <f>HYPERLINK("#'Factor List'!A1", "Back to Factor List")</f>
        <v>Back to Factor List</v>
      </c>
      <c r="B23" s="23" t="str">
        <f>HYPERLINK("#'Assumptions'!A1", "Assumptions")</f>
        <v>Assumptions</v>
      </c>
    </row>
    <row r="26" spans="1:2" s="63" customFormat="1" ht="25.5" x14ac:dyDescent="0.2">
      <c r="A26" s="62" t="s">
        <v>477</v>
      </c>
      <c r="B26" s="62" t="s">
        <v>508</v>
      </c>
    </row>
    <row r="27" spans="1:2" x14ac:dyDescent="0.2">
      <c r="A27" s="42">
        <v>20</v>
      </c>
      <c r="B27" s="43">
        <v>11.81</v>
      </c>
    </row>
    <row r="28" spans="1:2" x14ac:dyDescent="0.2">
      <c r="A28" s="42">
        <v>21</v>
      </c>
      <c r="B28" s="43">
        <v>12.02</v>
      </c>
    </row>
    <row r="29" spans="1:2" x14ac:dyDescent="0.2">
      <c r="A29" s="42">
        <v>22</v>
      </c>
      <c r="B29" s="43">
        <v>12.24</v>
      </c>
    </row>
    <row r="30" spans="1:2" x14ac:dyDescent="0.2">
      <c r="A30" s="42">
        <v>23</v>
      </c>
      <c r="B30" s="43">
        <v>12.47</v>
      </c>
    </row>
    <row r="31" spans="1:2" x14ac:dyDescent="0.2">
      <c r="A31" s="42">
        <v>24</v>
      </c>
      <c r="B31" s="43">
        <v>12.7</v>
      </c>
    </row>
    <row r="32" spans="1:2" x14ac:dyDescent="0.2">
      <c r="A32" s="42">
        <v>25</v>
      </c>
      <c r="B32" s="43">
        <v>12.93</v>
      </c>
    </row>
    <row r="33" spans="1:2" x14ac:dyDescent="0.2">
      <c r="A33" s="42">
        <v>26</v>
      </c>
      <c r="B33" s="43">
        <v>13.16</v>
      </c>
    </row>
    <row r="34" spans="1:2" x14ac:dyDescent="0.2">
      <c r="A34" s="42">
        <v>27</v>
      </c>
      <c r="B34" s="43">
        <v>13.4</v>
      </c>
    </row>
    <row r="35" spans="1:2" x14ac:dyDescent="0.2">
      <c r="A35" s="42">
        <v>28</v>
      </c>
      <c r="B35" s="43">
        <v>13.64</v>
      </c>
    </row>
    <row r="36" spans="1:2" x14ac:dyDescent="0.2">
      <c r="A36" s="42">
        <v>29</v>
      </c>
      <c r="B36" s="43">
        <v>13.88</v>
      </c>
    </row>
    <row r="37" spans="1:2" x14ac:dyDescent="0.2">
      <c r="A37" s="42">
        <v>30</v>
      </c>
      <c r="B37" s="43">
        <v>14.13</v>
      </c>
    </row>
    <row r="38" spans="1:2" x14ac:dyDescent="0.2">
      <c r="A38" s="42">
        <v>31</v>
      </c>
      <c r="B38" s="43">
        <v>14.38</v>
      </c>
    </row>
    <row r="39" spans="1:2" x14ac:dyDescent="0.2">
      <c r="A39" s="42">
        <v>32</v>
      </c>
      <c r="B39" s="43">
        <v>14.63</v>
      </c>
    </row>
    <row r="40" spans="1:2" x14ac:dyDescent="0.2">
      <c r="A40" s="42">
        <v>33</v>
      </c>
      <c r="B40" s="43">
        <v>14.88</v>
      </c>
    </row>
    <row r="41" spans="1:2" x14ac:dyDescent="0.2">
      <c r="A41" s="42">
        <v>34</v>
      </c>
      <c r="B41" s="43">
        <v>15.13</v>
      </c>
    </row>
    <row r="42" spans="1:2" x14ac:dyDescent="0.2">
      <c r="A42" s="42">
        <v>35</v>
      </c>
      <c r="B42" s="43">
        <v>15.39</v>
      </c>
    </row>
    <row r="43" spans="1:2" x14ac:dyDescent="0.2">
      <c r="A43" s="42">
        <v>36</v>
      </c>
      <c r="B43" s="43">
        <v>15.65</v>
      </c>
    </row>
    <row r="44" spans="1:2" x14ac:dyDescent="0.2">
      <c r="A44" s="42">
        <v>37</v>
      </c>
      <c r="B44" s="43">
        <v>15.91</v>
      </c>
    </row>
    <row r="45" spans="1:2" x14ac:dyDescent="0.2">
      <c r="A45" s="42">
        <v>38</v>
      </c>
      <c r="B45" s="43">
        <v>16.170000000000002</v>
      </c>
    </row>
    <row r="46" spans="1:2" x14ac:dyDescent="0.2">
      <c r="A46" s="42">
        <v>39</v>
      </c>
      <c r="B46" s="43">
        <v>16.440000000000001</v>
      </c>
    </row>
    <row r="47" spans="1:2" x14ac:dyDescent="0.2">
      <c r="A47" s="42">
        <v>40</v>
      </c>
      <c r="B47" s="43">
        <v>16.7</v>
      </c>
    </row>
    <row r="48" spans="1:2" x14ac:dyDescent="0.2">
      <c r="A48" s="42">
        <v>41</v>
      </c>
      <c r="B48" s="43">
        <v>16.97</v>
      </c>
    </row>
    <row r="49" spans="1:2" x14ac:dyDescent="0.2">
      <c r="A49" s="42">
        <v>42</v>
      </c>
      <c r="B49" s="43">
        <v>17.239999999999998</v>
      </c>
    </row>
    <row r="50" spans="1:2" x14ac:dyDescent="0.2">
      <c r="A50" s="42">
        <v>43</v>
      </c>
      <c r="B50" s="43">
        <v>17.5</v>
      </c>
    </row>
    <row r="51" spans="1:2" x14ac:dyDescent="0.2">
      <c r="A51" s="42">
        <v>44</v>
      </c>
      <c r="B51" s="43">
        <v>17.760000000000002</v>
      </c>
    </row>
    <row r="52" spans="1:2" x14ac:dyDescent="0.2">
      <c r="A52" s="42">
        <v>45</v>
      </c>
      <c r="B52" s="43">
        <v>18.010000000000002</v>
      </c>
    </row>
    <row r="53" spans="1:2" x14ac:dyDescent="0.2">
      <c r="A53" s="42">
        <v>46</v>
      </c>
      <c r="B53" s="43">
        <v>18.27</v>
      </c>
    </row>
    <row r="54" spans="1:2" x14ac:dyDescent="0.2">
      <c r="A54" s="42">
        <v>47</v>
      </c>
      <c r="B54" s="43">
        <v>18.53</v>
      </c>
    </row>
    <row r="55" spans="1:2" x14ac:dyDescent="0.2">
      <c r="A55" s="42">
        <v>48</v>
      </c>
      <c r="B55" s="43">
        <v>18.79</v>
      </c>
    </row>
    <row r="56" spans="1:2" x14ac:dyDescent="0.2">
      <c r="A56" s="42">
        <v>49</v>
      </c>
      <c r="B56" s="43">
        <v>19.05</v>
      </c>
    </row>
    <row r="57" spans="1:2" x14ac:dyDescent="0.2">
      <c r="A57" s="42">
        <v>50</v>
      </c>
      <c r="B57" s="43">
        <v>19.329999999999998</v>
      </c>
    </row>
    <row r="58" spans="1:2" x14ac:dyDescent="0.2">
      <c r="A58" s="42">
        <v>51</v>
      </c>
      <c r="B58" s="43">
        <v>19.600000000000001</v>
      </c>
    </row>
    <row r="59" spans="1:2" x14ac:dyDescent="0.2">
      <c r="A59" s="42">
        <v>52</v>
      </c>
      <c r="B59" s="43">
        <v>19.89</v>
      </c>
    </row>
    <row r="60" spans="1:2" x14ac:dyDescent="0.2">
      <c r="A60" s="42">
        <v>53</v>
      </c>
      <c r="B60" s="43">
        <v>20.190000000000001</v>
      </c>
    </row>
    <row r="61" spans="1:2" x14ac:dyDescent="0.2">
      <c r="A61" s="42">
        <v>54</v>
      </c>
      <c r="B61" s="43">
        <v>20.5</v>
      </c>
    </row>
    <row r="62" spans="1:2" x14ac:dyDescent="0.2">
      <c r="A62" s="42">
        <v>55</v>
      </c>
      <c r="B62" s="43">
        <v>20.83</v>
      </c>
    </row>
    <row r="63" spans="1:2" x14ac:dyDescent="0.2">
      <c r="A63" s="42">
        <v>56</v>
      </c>
      <c r="B63" s="43">
        <v>21.18</v>
      </c>
    </row>
    <row r="64" spans="1:2" x14ac:dyDescent="0.2">
      <c r="A64" s="42">
        <v>57</v>
      </c>
      <c r="B64" s="43">
        <v>21.56</v>
      </c>
    </row>
    <row r="65" spans="1:2" x14ac:dyDescent="0.2">
      <c r="A65" s="42">
        <v>58</v>
      </c>
      <c r="B65" s="43">
        <v>21.95</v>
      </c>
    </row>
    <row r="66" spans="1:2" x14ac:dyDescent="0.2">
      <c r="A66" s="42">
        <v>59</v>
      </c>
      <c r="B66" s="43">
        <v>22.38</v>
      </c>
    </row>
  </sheetData>
  <sheetProtection algorithmName="SHA-512" hashValue="8Q1iRrK/0XO8xx5LUZ9enhg//LegoDHxj+MVB4lpOnmqZUyy6uLBUHlnF1yEDGZTECGe1f8+NfDQ/YKSOPxKgA==" saltValue="dee6RdOGZGUU4gjD3z3+ug==" spinCount="100000" sheet="1" objects="1" scenarios="1"/>
  <conditionalFormatting sqref="A6:A21">
    <cfRule type="expression" dxfId="381" priority="1" stopIfTrue="1">
      <formula>MOD(ROW(),2)=0</formula>
    </cfRule>
    <cfRule type="expression" dxfId="380" priority="2" stopIfTrue="1">
      <formula>MOD(ROW(),2)&lt;&gt;0</formula>
    </cfRule>
  </conditionalFormatting>
  <conditionalFormatting sqref="B6:B21">
    <cfRule type="expression" dxfId="379" priority="3" stopIfTrue="1">
      <formula>MOD(ROW(),2)=0</formula>
    </cfRule>
    <cfRule type="expression" dxfId="378" priority="4" stopIfTrue="1">
      <formula>MOD(ROW(),2)&lt;&gt;0</formula>
    </cfRule>
  </conditionalFormatting>
  <conditionalFormatting sqref="A26:A66">
    <cfRule type="expression" dxfId="377" priority="5" stopIfTrue="1">
      <formula>MOD(ROW(),2)=0</formula>
    </cfRule>
    <cfRule type="expression" dxfId="376" priority="6" stopIfTrue="1">
      <formula>MOD(ROW(),2)&lt;&gt;0</formula>
    </cfRule>
  </conditionalFormatting>
  <conditionalFormatting sqref="B26:B66">
    <cfRule type="expression" dxfId="375" priority="7" stopIfTrue="1">
      <formula>MOD(ROW(),2)=0</formula>
    </cfRule>
    <cfRule type="expression" dxfId="374" priority="8" stopIfTrue="1">
      <formula>MOD(ROW(),2)&lt;&gt;0</formula>
    </cfRule>
  </conditionalFormatting>
  <pageMargins left="0.7" right="0.7" top="0.75" bottom="0.75" header="0.3" footer="0.3"/>
  <tableParts count="1">
    <tablePart r:id="rId1"/>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B9436-C2E3-4667-B4CA-4F2032650D80}">
  <sheetPr codeName="Sheet74"/>
  <dimension ref="A1:C66"/>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Triv Comm - x-501</v>
      </c>
    </row>
    <row r="6" spans="1:3" x14ac:dyDescent="0.2">
      <c r="A6" s="40" t="s">
        <v>470</v>
      </c>
      <c r="B6" s="47" t="s">
        <v>471</v>
      </c>
      <c r="C6" s="47"/>
    </row>
    <row r="7" spans="1:3" x14ac:dyDescent="0.2">
      <c r="A7" s="40" t="s">
        <v>472</v>
      </c>
      <c r="B7" s="47" t="s">
        <v>31</v>
      </c>
      <c r="C7" s="47"/>
    </row>
    <row r="8" spans="1:3" x14ac:dyDescent="0.2">
      <c r="A8" s="40" t="s">
        <v>144</v>
      </c>
      <c r="B8" s="47">
        <v>1988</v>
      </c>
      <c r="C8" s="47"/>
    </row>
    <row r="9" spans="1:3" x14ac:dyDescent="0.2">
      <c r="A9" s="40" t="s">
        <v>145</v>
      </c>
      <c r="B9" s="47" t="s">
        <v>361</v>
      </c>
      <c r="C9" s="47"/>
    </row>
    <row r="10" spans="1:3" ht="25.5" x14ac:dyDescent="0.2">
      <c r="A10" s="40" t="s">
        <v>6</v>
      </c>
      <c r="B10" s="47" t="s">
        <v>362</v>
      </c>
      <c r="C10" s="47"/>
    </row>
    <row r="11" spans="1:3" x14ac:dyDescent="0.2">
      <c r="A11" s="40" t="s">
        <v>146</v>
      </c>
      <c r="B11" s="47" t="s">
        <v>165</v>
      </c>
      <c r="C11" s="47"/>
    </row>
    <row r="12" spans="1:3" x14ac:dyDescent="0.2">
      <c r="A12" s="40" t="s">
        <v>147</v>
      </c>
      <c r="B12" s="47" t="s">
        <v>363</v>
      </c>
      <c r="C12" s="47"/>
    </row>
    <row r="13" spans="1:3" x14ac:dyDescent="0.2">
      <c r="A13" s="40" t="s">
        <v>473</v>
      </c>
      <c r="B13" s="47">
        <v>2</v>
      </c>
      <c r="C13" s="47"/>
    </row>
    <row r="14" spans="1:3" x14ac:dyDescent="0.2">
      <c r="A14" s="40" t="s">
        <v>149</v>
      </c>
      <c r="B14" s="47">
        <v>501</v>
      </c>
      <c r="C14" s="47"/>
    </row>
    <row r="15" spans="1:3" x14ac:dyDescent="0.2">
      <c r="A15" s="40" t="s">
        <v>474</v>
      </c>
      <c r="B15" s="47">
        <v>501</v>
      </c>
      <c r="C15" s="47"/>
    </row>
    <row r="16" spans="1:3" x14ac:dyDescent="0.2">
      <c r="A16" s="40" t="s">
        <v>151</v>
      </c>
      <c r="B16" s="47" t="s">
        <v>365</v>
      </c>
      <c r="C16" s="47"/>
    </row>
    <row r="17" spans="1:3" x14ac:dyDescent="0.2">
      <c r="A17" s="41" t="s">
        <v>475</v>
      </c>
      <c r="B17" s="47"/>
      <c r="C17" s="47"/>
    </row>
    <row r="18" spans="1:3" x14ac:dyDescent="0.2">
      <c r="A18" s="40" t="s">
        <v>153</v>
      </c>
      <c r="B18" s="49">
        <v>46210</v>
      </c>
      <c r="C18" s="49"/>
    </row>
    <row r="19" spans="1:3" x14ac:dyDescent="0.2">
      <c r="A19" s="40" t="s">
        <v>154</v>
      </c>
      <c r="B19" s="49">
        <v>46210</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509</v>
      </c>
      <c r="C26" s="62" t="s">
        <v>510</v>
      </c>
    </row>
    <row r="27" spans="1:3" x14ac:dyDescent="0.2">
      <c r="A27" s="42">
        <v>60</v>
      </c>
      <c r="B27" s="44">
        <v>20.399999999999999</v>
      </c>
      <c r="C27" s="44">
        <v>3</v>
      </c>
    </row>
    <row r="28" spans="1:3" x14ac:dyDescent="0.2">
      <c r="A28" s="42">
        <v>61</v>
      </c>
      <c r="B28" s="44">
        <v>19.899999999999999</v>
      </c>
      <c r="C28" s="44">
        <v>3</v>
      </c>
    </row>
    <row r="29" spans="1:3" x14ac:dyDescent="0.2">
      <c r="A29" s="42">
        <v>62</v>
      </c>
      <c r="B29" s="44">
        <v>19.3</v>
      </c>
      <c r="C29" s="44">
        <v>3.1</v>
      </c>
    </row>
    <row r="30" spans="1:3" x14ac:dyDescent="0.2">
      <c r="A30" s="42">
        <v>63</v>
      </c>
      <c r="B30" s="44">
        <v>18.7</v>
      </c>
      <c r="C30" s="44">
        <v>3.1</v>
      </c>
    </row>
    <row r="31" spans="1:3" x14ac:dyDescent="0.2">
      <c r="A31" s="42">
        <v>64</v>
      </c>
      <c r="B31" s="44">
        <v>18.100000000000001</v>
      </c>
      <c r="C31" s="44">
        <v>3</v>
      </c>
    </row>
    <row r="32" spans="1:3" x14ac:dyDescent="0.2">
      <c r="A32" s="42">
        <v>65</v>
      </c>
      <c r="B32" s="44">
        <v>17.600000000000001</v>
      </c>
      <c r="C32" s="44">
        <v>2.9</v>
      </c>
    </row>
    <row r="33" spans="1:3" x14ac:dyDescent="0.2">
      <c r="A33" s="42">
        <v>66</v>
      </c>
      <c r="B33" s="44">
        <v>17</v>
      </c>
      <c r="C33" s="44">
        <v>2.9</v>
      </c>
    </row>
    <row r="34" spans="1:3" x14ac:dyDescent="0.2">
      <c r="A34" s="42">
        <v>67</v>
      </c>
      <c r="B34" s="44">
        <v>16.399999999999999</v>
      </c>
      <c r="C34" s="44">
        <v>3</v>
      </c>
    </row>
    <row r="35" spans="1:3" x14ac:dyDescent="0.2">
      <c r="A35" s="42">
        <v>68</v>
      </c>
      <c r="B35" s="44">
        <v>15.8</v>
      </c>
      <c r="C35" s="44">
        <v>3</v>
      </c>
    </row>
    <row r="36" spans="1:3" x14ac:dyDescent="0.2">
      <c r="A36" s="42">
        <v>69</v>
      </c>
      <c r="B36" s="44">
        <v>15.2</v>
      </c>
      <c r="C36" s="44">
        <v>2.9</v>
      </c>
    </row>
    <row r="37" spans="1:3" x14ac:dyDescent="0.2">
      <c r="A37" s="42">
        <v>70</v>
      </c>
      <c r="B37" s="44">
        <v>14.5</v>
      </c>
      <c r="C37" s="44">
        <v>2.9</v>
      </c>
    </row>
    <row r="38" spans="1:3" x14ac:dyDescent="0.2">
      <c r="A38" s="42">
        <v>71</v>
      </c>
      <c r="B38" s="44">
        <v>13.9</v>
      </c>
      <c r="C38" s="44">
        <v>2.9</v>
      </c>
    </row>
    <row r="39" spans="1:3" x14ac:dyDescent="0.2">
      <c r="A39" s="42">
        <v>72</v>
      </c>
      <c r="B39" s="44">
        <v>13.3</v>
      </c>
      <c r="C39" s="44">
        <v>2.9</v>
      </c>
    </row>
    <row r="40" spans="1:3" x14ac:dyDescent="0.2">
      <c r="A40" s="42">
        <v>73</v>
      </c>
      <c r="B40" s="44">
        <v>12.7</v>
      </c>
      <c r="C40" s="44">
        <v>2.9</v>
      </c>
    </row>
    <row r="41" spans="1:3" x14ac:dyDescent="0.2">
      <c r="A41" s="42">
        <v>74</v>
      </c>
      <c r="B41" s="44">
        <v>12.1</v>
      </c>
      <c r="C41" s="44">
        <v>2.7</v>
      </c>
    </row>
    <row r="42" spans="1:3" x14ac:dyDescent="0.2">
      <c r="A42" s="42">
        <v>75</v>
      </c>
      <c r="B42" s="44">
        <v>11.5</v>
      </c>
      <c r="C42" s="44">
        <v>2.6</v>
      </c>
    </row>
    <row r="43" spans="1:3" x14ac:dyDescent="0.2">
      <c r="A43" s="42">
        <v>76</v>
      </c>
      <c r="B43" s="44">
        <v>10.9</v>
      </c>
      <c r="C43" s="44">
        <v>2.6</v>
      </c>
    </row>
    <row r="44" spans="1:3" x14ac:dyDescent="0.2">
      <c r="A44" s="42">
        <v>77</v>
      </c>
      <c r="B44" s="44">
        <v>10.3</v>
      </c>
      <c r="C44" s="44">
        <v>2.5</v>
      </c>
    </row>
    <row r="45" spans="1:3" x14ac:dyDescent="0.2">
      <c r="A45" s="42">
        <v>78</v>
      </c>
      <c r="B45" s="44">
        <v>9.6999999999999993</v>
      </c>
      <c r="C45" s="44">
        <v>2.5</v>
      </c>
    </row>
    <row r="46" spans="1:3" x14ac:dyDescent="0.2">
      <c r="A46" s="42">
        <v>79</v>
      </c>
      <c r="B46" s="44">
        <v>9.1999999999999993</v>
      </c>
      <c r="C46" s="44">
        <v>2.2999999999999998</v>
      </c>
    </row>
    <row r="47" spans="1:3" x14ac:dyDescent="0.2">
      <c r="A47" s="42">
        <v>80</v>
      </c>
      <c r="B47" s="44">
        <v>8.6</v>
      </c>
      <c r="C47" s="44">
        <v>2.1</v>
      </c>
    </row>
    <row r="48" spans="1:3" x14ac:dyDescent="0.2">
      <c r="A48" s="42">
        <v>81</v>
      </c>
      <c r="B48" s="44">
        <v>8</v>
      </c>
      <c r="C48" s="44">
        <v>2</v>
      </c>
    </row>
    <row r="49" spans="1:3" x14ac:dyDescent="0.2">
      <c r="A49" s="42">
        <v>82</v>
      </c>
      <c r="B49" s="44">
        <v>7.5</v>
      </c>
      <c r="C49" s="44">
        <v>2</v>
      </c>
    </row>
    <row r="50" spans="1:3" x14ac:dyDescent="0.2">
      <c r="A50" s="42">
        <v>83</v>
      </c>
      <c r="B50" s="44">
        <v>6.9</v>
      </c>
      <c r="C50" s="44">
        <v>1.9</v>
      </c>
    </row>
    <row r="51" spans="1:3" x14ac:dyDescent="0.2">
      <c r="A51" s="42">
        <v>84</v>
      </c>
      <c r="B51" s="44">
        <v>6.4</v>
      </c>
      <c r="C51" s="44">
        <v>1.7</v>
      </c>
    </row>
    <row r="52" spans="1:3" x14ac:dyDescent="0.2">
      <c r="A52" s="42">
        <v>85</v>
      </c>
      <c r="B52" s="44">
        <v>5.9</v>
      </c>
      <c r="C52" s="44">
        <v>1.4</v>
      </c>
    </row>
    <row r="53" spans="1:3" x14ac:dyDescent="0.2">
      <c r="A53" s="42">
        <v>86</v>
      </c>
      <c r="B53" s="44">
        <v>5.4</v>
      </c>
      <c r="C53" s="44">
        <v>1.4</v>
      </c>
    </row>
    <row r="54" spans="1:3" x14ac:dyDescent="0.2">
      <c r="A54" s="42">
        <v>87</v>
      </c>
      <c r="B54" s="44">
        <v>5</v>
      </c>
      <c r="C54" s="44">
        <v>1.3</v>
      </c>
    </row>
    <row r="55" spans="1:3" x14ac:dyDescent="0.2">
      <c r="A55" s="42">
        <v>88</v>
      </c>
      <c r="B55" s="44">
        <v>4.5</v>
      </c>
      <c r="C55" s="44">
        <v>1.2</v>
      </c>
    </row>
    <row r="56" spans="1:3" x14ac:dyDescent="0.2">
      <c r="A56" s="42">
        <v>89</v>
      </c>
      <c r="B56" s="44">
        <v>4.0999999999999996</v>
      </c>
      <c r="C56" s="44">
        <v>1</v>
      </c>
    </row>
    <row r="57" spans="1:3" x14ac:dyDescent="0.2">
      <c r="A57" s="42">
        <v>90</v>
      </c>
      <c r="B57" s="44">
        <v>3.8</v>
      </c>
      <c r="C57" s="44">
        <v>0.8</v>
      </c>
    </row>
    <row r="58" spans="1:3" x14ac:dyDescent="0.2">
      <c r="A58" s="42">
        <v>91</v>
      </c>
      <c r="B58" s="44">
        <v>3.4</v>
      </c>
      <c r="C58" s="44">
        <v>0.7</v>
      </c>
    </row>
    <row r="59" spans="1:3" x14ac:dyDescent="0.2">
      <c r="A59" s="42">
        <v>92</v>
      </c>
      <c r="B59" s="44">
        <v>3.1</v>
      </c>
      <c r="C59" s="44">
        <v>0.7</v>
      </c>
    </row>
    <row r="60" spans="1:3" x14ac:dyDescent="0.2">
      <c r="A60" s="42">
        <v>93</v>
      </c>
      <c r="B60" s="44">
        <v>2.8</v>
      </c>
      <c r="C60" s="44">
        <v>0.6</v>
      </c>
    </row>
    <row r="61" spans="1:3" x14ac:dyDescent="0.2">
      <c r="A61" s="42">
        <v>94</v>
      </c>
      <c r="B61" s="44">
        <v>2.6</v>
      </c>
      <c r="C61" s="44">
        <v>0.6</v>
      </c>
    </row>
    <row r="62" spans="1:3" x14ac:dyDescent="0.2">
      <c r="A62" s="42">
        <v>95</v>
      </c>
      <c r="B62" s="44">
        <v>2.2999999999999998</v>
      </c>
      <c r="C62" s="44">
        <v>0.5</v>
      </c>
    </row>
    <row r="63" spans="1:3" x14ac:dyDescent="0.2">
      <c r="A63" s="42">
        <v>96</v>
      </c>
      <c r="B63" s="44">
        <v>2.1</v>
      </c>
      <c r="C63" s="44">
        <v>0.5</v>
      </c>
    </row>
    <row r="64" spans="1:3" x14ac:dyDescent="0.2">
      <c r="A64" s="42">
        <v>97</v>
      </c>
      <c r="B64" s="44">
        <v>1.9</v>
      </c>
      <c r="C64" s="44">
        <v>0.4</v>
      </c>
    </row>
    <row r="65" spans="1:3" x14ac:dyDescent="0.2">
      <c r="A65" s="42">
        <v>98</v>
      </c>
      <c r="B65" s="44">
        <v>1.7</v>
      </c>
      <c r="C65" s="44">
        <v>0.4</v>
      </c>
    </row>
    <row r="66" spans="1:3" x14ac:dyDescent="0.2">
      <c r="A66" s="42">
        <v>99</v>
      </c>
      <c r="B66" s="44">
        <v>1.6</v>
      </c>
      <c r="C66" s="44">
        <v>0.4</v>
      </c>
    </row>
  </sheetData>
  <sheetProtection algorithmName="SHA-512" hashValue="lZ76yTwth4h4vSIidtbwgWHsIuxEZMfHTtEhOh5LY6c3srebNe7sc1LYgIUfvOVpoyMviQmRaW6jOQ/H8cLhAg==" saltValue="mQ2nDSZQr2qOyb9KB3oe4A==" spinCount="100000" sheet="1" objects="1" scenarios="1"/>
  <conditionalFormatting sqref="A6:A21">
    <cfRule type="expression" dxfId="371" priority="3" stopIfTrue="1">
      <formula>MOD(ROW(),2)=0</formula>
    </cfRule>
    <cfRule type="expression" dxfId="370" priority="4" stopIfTrue="1">
      <formula>MOD(ROW(),2)&lt;&gt;0</formula>
    </cfRule>
  </conditionalFormatting>
  <conditionalFormatting sqref="B6:C18 B20:C21 C19">
    <cfRule type="expression" dxfId="369" priority="5" stopIfTrue="1">
      <formula>MOD(ROW(),2)=0</formula>
    </cfRule>
    <cfRule type="expression" dxfId="368" priority="6" stopIfTrue="1">
      <formula>MOD(ROW(),2)&lt;&gt;0</formula>
    </cfRule>
  </conditionalFormatting>
  <conditionalFormatting sqref="A26:A66">
    <cfRule type="expression" dxfId="367" priority="7" stopIfTrue="1">
      <formula>MOD(ROW(),2)=0</formula>
    </cfRule>
    <cfRule type="expression" dxfId="366" priority="8" stopIfTrue="1">
      <formula>MOD(ROW(),2)&lt;&gt;0</formula>
    </cfRule>
  </conditionalFormatting>
  <conditionalFormatting sqref="B26:C66">
    <cfRule type="expression" dxfId="365" priority="9" stopIfTrue="1">
      <formula>MOD(ROW(),2)=0</formula>
    </cfRule>
    <cfRule type="expression" dxfId="364" priority="10" stopIfTrue="1">
      <formula>MOD(ROW(),2)&lt;&gt;0</formula>
    </cfRule>
  </conditionalFormatting>
  <conditionalFormatting sqref="B19">
    <cfRule type="expression" dxfId="363" priority="1" stopIfTrue="1">
      <formula>MOD(ROW(),2)=0</formula>
    </cfRule>
    <cfRule type="expression" dxfId="362" priority="2" stopIfTrue="1">
      <formula>MOD(ROW(),2)&lt;&gt;0</formula>
    </cfRule>
  </conditionalFormatting>
  <pageMargins left="0.7" right="0.7" top="0.75" bottom="0.75" header="0.3" footer="0.3"/>
  <tableParts count="1">
    <tablePart r:id="rId1"/>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20126-4346-4FDD-8637-71CABF455E1F}">
  <sheetPr codeName="Sheet75"/>
  <dimension ref="A1:C66"/>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Triv Comm - x-502</v>
      </c>
    </row>
    <row r="6" spans="1:3" x14ac:dyDescent="0.2">
      <c r="A6" s="40" t="s">
        <v>470</v>
      </c>
      <c r="B6" s="47" t="s">
        <v>471</v>
      </c>
      <c r="C6" s="47"/>
    </row>
    <row r="7" spans="1:3" x14ac:dyDescent="0.2">
      <c r="A7" s="40" t="s">
        <v>472</v>
      </c>
      <c r="B7" s="47" t="s">
        <v>31</v>
      </c>
      <c r="C7" s="47"/>
    </row>
    <row r="8" spans="1:3" x14ac:dyDescent="0.2">
      <c r="A8" s="40" t="s">
        <v>144</v>
      </c>
      <c r="B8" s="47" t="s">
        <v>366</v>
      </c>
      <c r="C8" s="47"/>
    </row>
    <row r="9" spans="1:3" x14ac:dyDescent="0.2">
      <c r="A9" s="40" t="s">
        <v>145</v>
      </c>
      <c r="B9" s="47" t="s">
        <v>361</v>
      </c>
      <c r="C9" s="47"/>
    </row>
    <row r="10" spans="1:3" ht="25.5" x14ac:dyDescent="0.2">
      <c r="A10" s="40" t="s">
        <v>6</v>
      </c>
      <c r="B10" s="47" t="s">
        <v>367</v>
      </c>
      <c r="C10" s="47"/>
    </row>
    <row r="11" spans="1:3" x14ac:dyDescent="0.2">
      <c r="A11" s="40" t="s">
        <v>146</v>
      </c>
      <c r="B11" s="47" t="s">
        <v>165</v>
      </c>
      <c r="C11" s="47"/>
    </row>
    <row r="12" spans="1:3" x14ac:dyDescent="0.2">
      <c r="A12" s="40" t="s">
        <v>147</v>
      </c>
      <c r="B12" s="47" t="s">
        <v>363</v>
      </c>
      <c r="C12" s="47"/>
    </row>
    <row r="13" spans="1:3" x14ac:dyDescent="0.2">
      <c r="A13" s="40" t="s">
        <v>473</v>
      </c>
      <c r="B13" s="47">
        <v>0</v>
      </c>
      <c r="C13" s="47"/>
    </row>
    <row r="14" spans="1:3" x14ac:dyDescent="0.2">
      <c r="A14" s="40" t="s">
        <v>149</v>
      </c>
      <c r="B14" s="47">
        <v>502</v>
      </c>
      <c r="C14" s="47"/>
    </row>
    <row r="15" spans="1:3" x14ac:dyDescent="0.2">
      <c r="A15" s="40" t="s">
        <v>474</v>
      </c>
      <c r="B15" s="47">
        <v>502</v>
      </c>
      <c r="C15" s="47"/>
    </row>
    <row r="16" spans="1:3" x14ac:dyDescent="0.2">
      <c r="A16" s="40" t="s">
        <v>151</v>
      </c>
      <c r="B16" s="47" t="s">
        <v>369</v>
      </c>
      <c r="C16" s="47"/>
    </row>
    <row r="17" spans="1:3" x14ac:dyDescent="0.2">
      <c r="A17" s="41" t="s">
        <v>475</v>
      </c>
      <c r="B17" s="47"/>
      <c r="C17" s="47"/>
    </row>
    <row r="18" spans="1:3" x14ac:dyDescent="0.2">
      <c r="A18" s="40" t="s">
        <v>153</v>
      </c>
      <c r="B18" s="49">
        <v>46210</v>
      </c>
      <c r="C18" s="49"/>
    </row>
    <row r="19" spans="1:3" x14ac:dyDescent="0.2">
      <c r="A19" s="40" t="s">
        <v>154</v>
      </c>
      <c r="B19" s="49">
        <v>46210</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509</v>
      </c>
      <c r="C26" s="62" t="s">
        <v>511</v>
      </c>
    </row>
    <row r="27" spans="1:3" x14ac:dyDescent="0.2">
      <c r="A27" s="42">
        <v>60</v>
      </c>
      <c r="B27" s="44">
        <v>20.399999999999999</v>
      </c>
      <c r="C27" s="44">
        <v>3.2</v>
      </c>
    </row>
    <row r="28" spans="1:3" x14ac:dyDescent="0.2">
      <c r="A28" s="42">
        <v>61</v>
      </c>
      <c r="B28" s="44">
        <v>19.899999999999999</v>
      </c>
      <c r="C28" s="44">
        <v>3.2</v>
      </c>
    </row>
    <row r="29" spans="1:3" x14ac:dyDescent="0.2">
      <c r="A29" s="42">
        <v>62</v>
      </c>
      <c r="B29" s="44">
        <v>19.3</v>
      </c>
      <c r="C29" s="44">
        <v>3.2</v>
      </c>
    </row>
    <row r="30" spans="1:3" x14ac:dyDescent="0.2">
      <c r="A30" s="42">
        <v>63</v>
      </c>
      <c r="B30" s="44">
        <v>18.7</v>
      </c>
      <c r="C30" s="44">
        <v>3.3</v>
      </c>
    </row>
    <row r="31" spans="1:3" x14ac:dyDescent="0.2">
      <c r="A31" s="42">
        <v>64</v>
      </c>
      <c r="B31" s="44">
        <v>18.100000000000001</v>
      </c>
      <c r="C31" s="44">
        <v>3.2</v>
      </c>
    </row>
    <row r="32" spans="1:3" x14ac:dyDescent="0.2">
      <c r="A32" s="42">
        <v>65</v>
      </c>
      <c r="B32" s="44">
        <v>17.600000000000001</v>
      </c>
      <c r="C32" s="44">
        <v>3.1</v>
      </c>
    </row>
    <row r="33" spans="1:3" x14ac:dyDescent="0.2">
      <c r="A33" s="42">
        <v>66</v>
      </c>
      <c r="B33" s="44">
        <v>17</v>
      </c>
      <c r="C33" s="44">
        <v>3.1</v>
      </c>
    </row>
    <row r="34" spans="1:3" x14ac:dyDescent="0.2">
      <c r="A34" s="42">
        <v>67</v>
      </c>
      <c r="B34" s="44">
        <v>16.399999999999999</v>
      </c>
      <c r="C34" s="44">
        <v>3.1</v>
      </c>
    </row>
    <row r="35" spans="1:3" x14ac:dyDescent="0.2">
      <c r="A35" s="42">
        <v>68</v>
      </c>
      <c r="B35" s="44">
        <v>15.8</v>
      </c>
      <c r="C35" s="44">
        <v>3.1</v>
      </c>
    </row>
    <row r="36" spans="1:3" x14ac:dyDescent="0.2">
      <c r="A36" s="42">
        <v>69</v>
      </c>
      <c r="B36" s="44">
        <v>15.2</v>
      </c>
      <c r="C36" s="44">
        <v>3</v>
      </c>
    </row>
    <row r="37" spans="1:3" x14ac:dyDescent="0.2">
      <c r="A37" s="42">
        <v>70</v>
      </c>
      <c r="B37" s="44">
        <v>14.5</v>
      </c>
      <c r="C37" s="44">
        <v>3</v>
      </c>
    </row>
    <row r="38" spans="1:3" x14ac:dyDescent="0.2">
      <c r="A38" s="42">
        <v>71</v>
      </c>
      <c r="B38" s="44">
        <v>13.9</v>
      </c>
      <c r="C38" s="44">
        <v>3</v>
      </c>
    </row>
    <row r="39" spans="1:3" x14ac:dyDescent="0.2">
      <c r="A39" s="42">
        <v>72</v>
      </c>
      <c r="B39" s="44">
        <v>13.3</v>
      </c>
      <c r="C39" s="44">
        <v>3</v>
      </c>
    </row>
    <row r="40" spans="1:3" x14ac:dyDescent="0.2">
      <c r="A40" s="42">
        <v>73</v>
      </c>
      <c r="B40" s="44">
        <v>12.7</v>
      </c>
      <c r="C40" s="44">
        <v>3</v>
      </c>
    </row>
    <row r="41" spans="1:3" x14ac:dyDescent="0.2">
      <c r="A41" s="42">
        <v>74</v>
      </c>
      <c r="B41" s="44">
        <v>12.1</v>
      </c>
      <c r="C41" s="44">
        <v>2.8</v>
      </c>
    </row>
    <row r="42" spans="1:3" x14ac:dyDescent="0.2">
      <c r="A42" s="42">
        <v>75</v>
      </c>
      <c r="B42" s="44">
        <v>11.5</v>
      </c>
      <c r="C42" s="44">
        <v>2.7</v>
      </c>
    </row>
    <row r="43" spans="1:3" x14ac:dyDescent="0.2">
      <c r="A43" s="42">
        <v>76</v>
      </c>
      <c r="B43" s="44">
        <v>10.9</v>
      </c>
      <c r="C43" s="44">
        <v>2.6</v>
      </c>
    </row>
    <row r="44" spans="1:3" x14ac:dyDescent="0.2">
      <c r="A44" s="42">
        <v>77</v>
      </c>
      <c r="B44" s="44">
        <v>10.3</v>
      </c>
      <c r="C44" s="44">
        <v>2.6</v>
      </c>
    </row>
    <row r="45" spans="1:3" x14ac:dyDescent="0.2">
      <c r="A45" s="42">
        <v>78</v>
      </c>
      <c r="B45" s="44">
        <v>9.6999999999999993</v>
      </c>
      <c r="C45" s="44">
        <v>2.5</v>
      </c>
    </row>
    <row r="46" spans="1:3" x14ac:dyDescent="0.2">
      <c r="A46" s="42">
        <v>79</v>
      </c>
      <c r="B46" s="44">
        <v>9.1999999999999993</v>
      </c>
      <c r="C46" s="44">
        <v>2.2999999999999998</v>
      </c>
    </row>
    <row r="47" spans="1:3" x14ac:dyDescent="0.2">
      <c r="A47" s="42">
        <v>80</v>
      </c>
      <c r="B47" s="44">
        <v>8.6</v>
      </c>
      <c r="C47" s="44">
        <v>2.1</v>
      </c>
    </row>
    <row r="48" spans="1:3" x14ac:dyDescent="0.2">
      <c r="A48" s="42">
        <v>81</v>
      </c>
      <c r="B48" s="44">
        <v>8</v>
      </c>
      <c r="C48" s="44">
        <v>2</v>
      </c>
    </row>
    <row r="49" spans="1:3" x14ac:dyDescent="0.2">
      <c r="A49" s="42">
        <v>82</v>
      </c>
      <c r="B49" s="44">
        <v>7.5</v>
      </c>
      <c r="C49" s="44">
        <v>2</v>
      </c>
    </row>
    <row r="50" spans="1:3" x14ac:dyDescent="0.2">
      <c r="A50" s="42">
        <v>83</v>
      </c>
      <c r="B50" s="44">
        <v>6.9</v>
      </c>
      <c r="C50" s="44">
        <v>1.9</v>
      </c>
    </row>
    <row r="51" spans="1:3" x14ac:dyDescent="0.2">
      <c r="A51" s="42">
        <v>84</v>
      </c>
      <c r="B51" s="44">
        <v>6.4</v>
      </c>
      <c r="C51" s="44">
        <v>1.7</v>
      </c>
    </row>
    <row r="52" spans="1:3" x14ac:dyDescent="0.2">
      <c r="A52" s="42">
        <v>85</v>
      </c>
      <c r="B52" s="44">
        <v>5.9</v>
      </c>
      <c r="C52" s="44">
        <v>1.5</v>
      </c>
    </row>
    <row r="53" spans="1:3" x14ac:dyDescent="0.2">
      <c r="A53" s="42">
        <v>86</v>
      </c>
      <c r="B53" s="44">
        <v>5.4</v>
      </c>
      <c r="C53" s="44">
        <v>1.4</v>
      </c>
    </row>
    <row r="54" spans="1:3" x14ac:dyDescent="0.2">
      <c r="A54" s="42">
        <v>87</v>
      </c>
      <c r="B54" s="44">
        <v>5</v>
      </c>
      <c r="C54" s="44">
        <v>1.3</v>
      </c>
    </row>
    <row r="55" spans="1:3" x14ac:dyDescent="0.2">
      <c r="A55" s="42">
        <v>88</v>
      </c>
      <c r="B55" s="44">
        <v>4.5</v>
      </c>
      <c r="C55" s="44">
        <v>1.3</v>
      </c>
    </row>
    <row r="56" spans="1:3" x14ac:dyDescent="0.2">
      <c r="A56" s="42">
        <v>89</v>
      </c>
      <c r="B56" s="44">
        <v>4.0999999999999996</v>
      </c>
      <c r="C56" s="44">
        <v>1</v>
      </c>
    </row>
    <row r="57" spans="1:3" x14ac:dyDescent="0.2">
      <c r="A57" s="42">
        <v>90</v>
      </c>
      <c r="B57" s="44">
        <v>3.8</v>
      </c>
      <c r="C57" s="44">
        <v>0.8</v>
      </c>
    </row>
    <row r="58" spans="1:3" x14ac:dyDescent="0.2">
      <c r="A58" s="42">
        <v>91</v>
      </c>
      <c r="B58" s="44">
        <v>3.4</v>
      </c>
      <c r="C58" s="44">
        <v>0.7</v>
      </c>
    </row>
    <row r="59" spans="1:3" x14ac:dyDescent="0.2">
      <c r="A59" s="42">
        <v>92</v>
      </c>
      <c r="B59" s="44">
        <v>3.1</v>
      </c>
      <c r="C59" s="44">
        <v>0.7</v>
      </c>
    </row>
    <row r="60" spans="1:3" x14ac:dyDescent="0.2">
      <c r="A60" s="42">
        <v>93</v>
      </c>
      <c r="B60" s="44">
        <v>2.8</v>
      </c>
      <c r="C60" s="44">
        <v>0.6</v>
      </c>
    </row>
    <row r="61" spans="1:3" x14ac:dyDescent="0.2">
      <c r="A61" s="42">
        <v>94</v>
      </c>
      <c r="B61" s="44">
        <v>2.6</v>
      </c>
      <c r="C61" s="44">
        <v>0.6</v>
      </c>
    </row>
    <row r="62" spans="1:3" x14ac:dyDescent="0.2">
      <c r="A62" s="42">
        <v>95</v>
      </c>
      <c r="B62" s="44">
        <v>2.2999999999999998</v>
      </c>
      <c r="C62" s="44">
        <v>0.5</v>
      </c>
    </row>
    <row r="63" spans="1:3" x14ac:dyDescent="0.2">
      <c r="A63" s="42">
        <v>96</v>
      </c>
      <c r="B63" s="44">
        <v>2.1</v>
      </c>
      <c r="C63" s="44">
        <v>0.5</v>
      </c>
    </row>
    <row r="64" spans="1:3" x14ac:dyDescent="0.2">
      <c r="A64" s="42">
        <v>97</v>
      </c>
      <c r="B64" s="44">
        <v>1.9</v>
      </c>
      <c r="C64" s="44">
        <v>0.4</v>
      </c>
    </row>
    <row r="65" spans="1:3" x14ac:dyDescent="0.2">
      <c r="A65" s="42">
        <v>98</v>
      </c>
      <c r="B65" s="44">
        <v>1.7</v>
      </c>
      <c r="C65" s="44">
        <v>0.4</v>
      </c>
    </row>
    <row r="66" spans="1:3" x14ac:dyDescent="0.2">
      <c r="A66" s="42">
        <v>99</v>
      </c>
      <c r="B66" s="44">
        <v>1.6</v>
      </c>
      <c r="C66" s="44">
        <v>0.4</v>
      </c>
    </row>
  </sheetData>
  <sheetProtection algorithmName="SHA-512" hashValue="o0nZBb80P2/Nq9y4x+ekBCiSqGwkz4fJrEEnGmfM3Y5LU7oqvpFtUQBvh/tksxiEIa5uEjpod1G1AT6eEt21Lw==" saltValue="ATqN5SZNRGyppbkNbOgD3w==" spinCount="100000" sheet="1" objects="1" scenarios="1"/>
  <conditionalFormatting sqref="A6:A21">
    <cfRule type="expression" dxfId="359" priority="3" stopIfTrue="1">
      <formula>MOD(ROW(),2)=0</formula>
    </cfRule>
    <cfRule type="expression" dxfId="358" priority="4" stopIfTrue="1">
      <formula>MOD(ROW(),2)&lt;&gt;0</formula>
    </cfRule>
  </conditionalFormatting>
  <conditionalFormatting sqref="B6:C18 B20:C21 C19">
    <cfRule type="expression" dxfId="357" priority="5" stopIfTrue="1">
      <formula>MOD(ROW(),2)=0</formula>
    </cfRule>
    <cfRule type="expression" dxfId="356" priority="6" stopIfTrue="1">
      <formula>MOD(ROW(),2)&lt;&gt;0</formula>
    </cfRule>
  </conditionalFormatting>
  <conditionalFormatting sqref="A26:A66">
    <cfRule type="expression" dxfId="355" priority="7" stopIfTrue="1">
      <formula>MOD(ROW(),2)=0</formula>
    </cfRule>
    <cfRule type="expression" dxfId="354" priority="8" stopIfTrue="1">
      <formula>MOD(ROW(),2)&lt;&gt;0</formula>
    </cfRule>
  </conditionalFormatting>
  <conditionalFormatting sqref="B26:C66">
    <cfRule type="expression" dxfId="353" priority="9" stopIfTrue="1">
      <formula>MOD(ROW(),2)=0</formula>
    </cfRule>
    <cfRule type="expression" dxfId="352" priority="10" stopIfTrue="1">
      <formula>MOD(ROW(),2)&lt;&gt;0</formula>
    </cfRule>
  </conditionalFormatting>
  <conditionalFormatting sqref="B19">
    <cfRule type="expression" dxfId="351" priority="1" stopIfTrue="1">
      <formula>MOD(ROW(),2)=0</formula>
    </cfRule>
    <cfRule type="expression" dxfId="350" priority="2" stopIfTrue="1">
      <formula>MOD(ROW(),2)&lt;&gt;0</formula>
    </cfRule>
  </conditionalFormatting>
  <pageMargins left="0.7" right="0.7" top="0.75" bottom="0.75" header="0.3" footer="0.3"/>
  <tableParts count="1">
    <tablePart r:id="rId1"/>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216A7-B744-4F80-9448-5B8B30602A10}">
  <sheetPr codeName="Sheet76"/>
  <dimension ref="A1:B66"/>
  <sheetViews>
    <sheetView showGridLines="0" workbookViewId="0">
      <selection activeCell="A6" sqref="A6"/>
    </sheetView>
  </sheetViews>
  <sheetFormatPr defaultRowHeight="12.75" x14ac:dyDescent="0.2"/>
  <cols>
    <col min="1" max="1" width="31.5703125" customWidth="1"/>
    <col min="2" max="2" width="40.8554687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Triv Comm - x-503</v>
      </c>
    </row>
    <row r="6" spans="1:2" x14ac:dyDescent="0.2">
      <c r="A6" s="40" t="s">
        <v>470</v>
      </c>
      <c r="B6" s="47" t="s">
        <v>471</v>
      </c>
    </row>
    <row r="7" spans="1:2" x14ac:dyDescent="0.2">
      <c r="A7" s="40" t="s">
        <v>472</v>
      </c>
      <c r="B7" s="47" t="s">
        <v>31</v>
      </c>
    </row>
    <row r="8" spans="1:2" x14ac:dyDescent="0.2">
      <c r="A8" s="40" t="s">
        <v>144</v>
      </c>
      <c r="B8" s="47" t="s">
        <v>370</v>
      </c>
    </row>
    <row r="9" spans="1:2" x14ac:dyDescent="0.2">
      <c r="A9" s="40" t="s">
        <v>145</v>
      </c>
      <c r="B9" s="47" t="s">
        <v>361</v>
      </c>
    </row>
    <row r="10" spans="1:2" ht="63.75" x14ac:dyDescent="0.2">
      <c r="A10" s="40" t="s">
        <v>6</v>
      </c>
      <c r="B10" s="47" t="s">
        <v>371</v>
      </c>
    </row>
    <row r="11" spans="1:2" x14ac:dyDescent="0.2">
      <c r="A11" s="40" t="s">
        <v>146</v>
      </c>
      <c r="B11" s="47" t="s">
        <v>165</v>
      </c>
    </row>
    <row r="12" spans="1:2" x14ac:dyDescent="0.2">
      <c r="A12" s="40" t="s">
        <v>147</v>
      </c>
      <c r="B12" s="47" t="s">
        <v>363</v>
      </c>
    </row>
    <row r="13" spans="1:2" x14ac:dyDescent="0.2">
      <c r="A13" s="40" t="s">
        <v>473</v>
      </c>
      <c r="B13" s="47">
        <v>0</v>
      </c>
    </row>
    <row r="14" spans="1:2" x14ac:dyDescent="0.2">
      <c r="A14" s="40" t="s">
        <v>149</v>
      </c>
      <c r="B14" s="47">
        <v>503</v>
      </c>
    </row>
    <row r="15" spans="1:2" x14ac:dyDescent="0.2">
      <c r="A15" s="40" t="s">
        <v>474</v>
      </c>
      <c r="B15" s="47">
        <v>503</v>
      </c>
    </row>
    <row r="16" spans="1:2" x14ac:dyDescent="0.2">
      <c r="A16" s="40" t="s">
        <v>151</v>
      </c>
      <c r="B16" s="47" t="s">
        <v>373</v>
      </c>
    </row>
    <row r="17" spans="1:2" x14ac:dyDescent="0.2">
      <c r="A17" s="41" t="s">
        <v>475</v>
      </c>
      <c r="B17" s="47"/>
    </row>
    <row r="18" spans="1:2" x14ac:dyDescent="0.2">
      <c r="A18" s="40" t="s">
        <v>153</v>
      </c>
      <c r="B18" s="49">
        <v>46210</v>
      </c>
    </row>
    <row r="19" spans="1:2" x14ac:dyDescent="0.2">
      <c r="A19" s="40" t="s">
        <v>154</v>
      </c>
      <c r="B19" s="49">
        <v>46210</v>
      </c>
    </row>
    <row r="20" spans="1:2" x14ac:dyDescent="0.2">
      <c r="A20" s="40" t="s">
        <v>155</v>
      </c>
      <c r="B20" s="47" t="s">
        <v>163</v>
      </c>
    </row>
    <row r="21" spans="1:2" x14ac:dyDescent="0.2">
      <c r="A21" s="40" t="s">
        <v>476</v>
      </c>
      <c r="B21" s="47" t="s">
        <v>80</v>
      </c>
    </row>
    <row r="23" spans="1:2" x14ac:dyDescent="0.2">
      <c r="A23" s="23" t="str">
        <f>HYPERLINK("#'Factor List'!A1", "Back to Factor List")</f>
        <v>Back to Factor List</v>
      </c>
      <c r="B23" s="23" t="str">
        <f>HYPERLINK("#'Assumptions'!A1", "Assumptions")</f>
        <v>Assumptions</v>
      </c>
    </row>
    <row r="26" spans="1:2" s="63" customFormat="1" x14ac:dyDescent="0.2">
      <c r="A26" s="62" t="s">
        <v>477</v>
      </c>
      <c r="B26" s="62" t="s">
        <v>512</v>
      </c>
    </row>
    <row r="27" spans="1:2" x14ac:dyDescent="0.2">
      <c r="A27" s="42">
        <v>60</v>
      </c>
      <c r="B27" s="44">
        <v>20.517195576399999</v>
      </c>
    </row>
    <row r="28" spans="1:2" x14ac:dyDescent="0.2">
      <c r="A28" s="42">
        <v>61</v>
      </c>
      <c r="B28" s="44">
        <v>19.991874345500001</v>
      </c>
    </row>
    <row r="29" spans="1:2" x14ac:dyDescent="0.2">
      <c r="A29" s="42">
        <v>62</v>
      </c>
      <c r="B29" s="44">
        <v>19.461299665999999</v>
      </c>
    </row>
    <row r="30" spans="1:2" x14ac:dyDescent="0.2">
      <c r="A30" s="42">
        <v>63</v>
      </c>
      <c r="B30" s="44">
        <v>18.925139012199999</v>
      </c>
    </row>
    <row r="31" spans="1:2" x14ac:dyDescent="0.2">
      <c r="A31" s="42">
        <v>64</v>
      </c>
      <c r="B31" s="44">
        <v>18.383169965800001</v>
      </c>
    </row>
    <row r="32" spans="1:2" x14ac:dyDescent="0.2">
      <c r="A32" s="42">
        <v>65</v>
      </c>
      <c r="B32" s="44">
        <v>17.835366685099999</v>
      </c>
    </row>
    <row r="33" spans="1:2" x14ac:dyDescent="0.2">
      <c r="A33" s="42">
        <v>66</v>
      </c>
      <c r="B33" s="44">
        <v>17.281694641200001</v>
      </c>
    </row>
    <row r="34" spans="1:2" x14ac:dyDescent="0.2">
      <c r="A34" s="42">
        <v>67</v>
      </c>
      <c r="B34" s="44">
        <v>16.721981750200001</v>
      </c>
    </row>
    <row r="35" spans="1:2" x14ac:dyDescent="0.2">
      <c r="A35" s="42">
        <v>68</v>
      </c>
      <c r="B35" s="44">
        <v>16.1563142581</v>
      </c>
    </row>
    <row r="36" spans="1:2" x14ac:dyDescent="0.2">
      <c r="A36" s="42">
        <v>69</v>
      </c>
      <c r="B36" s="44">
        <v>15.5853726904</v>
      </c>
    </row>
    <row r="37" spans="1:2" x14ac:dyDescent="0.2">
      <c r="A37" s="42">
        <v>70</v>
      </c>
      <c r="B37" s="44">
        <v>15.010323834799999</v>
      </c>
    </row>
    <row r="38" spans="1:2" x14ac:dyDescent="0.2">
      <c r="A38" s="42">
        <v>71</v>
      </c>
      <c r="B38" s="44">
        <v>14.4323963579</v>
      </c>
    </row>
    <row r="39" spans="1:2" x14ac:dyDescent="0.2">
      <c r="A39" s="42">
        <v>72</v>
      </c>
      <c r="B39" s="44">
        <v>13.852832829</v>
      </c>
    </row>
    <row r="40" spans="1:2" x14ac:dyDescent="0.2">
      <c r="A40" s="42">
        <v>73</v>
      </c>
      <c r="B40" s="44">
        <v>13.2734696393</v>
      </c>
    </row>
    <row r="41" spans="1:2" x14ac:dyDescent="0.2">
      <c r="A41" s="42">
        <v>74</v>
      </c>
      <c r="B41" s="44">
        <v>12.6968817831</v>
      </c>
    </row>
    <row r="42" spans="1:2" x14ac:dyDescent="0.2">
      <c r="A42" s="42">
        <v>75</v>
      </c>
      <c r="B42" s="44">
        <v>12.1256911546</v>
      </c>
    </row>
    <row r="43" spans="1:2" x14ac:dyDescent="0.2">
      <c r="A43" s="42">
        <v>76</v>
      </c>
      <c r="B43" s="44">
        <v>11.5613270631</v>
      </c>
    </row>
    <row r="44" spans="1:2" x14ac:dyDescent="0.2">
      <c r="A44" s="42">
        <v>77</v>
      </c>
      <c r="B44" s="44">
        <v>11.003020358000001</v>
      </c>
    </row>
    <row r="45" spans="1:2" x14ac:dyDescent="0.2">
      <c r="A45" s="42">
        <v>78</v>
      </c>
      <c r="B45" s="44">
        <v>10.4484288206</v>
      </c>
    </row>
    <row r="46" spans="1:2" x14ac:dyDescent="0.2">
      <c r="A46" s="42">
        <v>79</v>
      </c>
      <c r="B46" s="44">
        <v>9.8947963502</v>
      </c>
    </row>
    <row r="47" spans="1:2" x14ac:dyDescent="0.2">
      <c r="A47" s="42">
        <v>80</v>
      </c>
      <c r="B47" s="44">
        <v>9.3406167201999999</v>
      </c>
    </row>
    <row r="48" spans="1:2" x14ac:dyDescent="0.2">
      <c r="A48" s="42">
        <v>81</v>
      </c>
      <c r="B48" s="44">
        <v>8.7864830403000003</v>
      </c>
    </row>
    <row r="49" spans="1:2" x14ac:dyDescent="0.2">
      <c r="A49" s="42">
        <v>82</v>
      </c>
      <c r="B49" s="44">
        <v>8.2350366251999993</v>
      </c>
    </row>
    <row r="50" spans="1:2" x14ac:dyDescent="0.2">
      <c r="A50" s="42">
        <v>83</v>
      </c>
      <c r="B50" s="44">
        <v>7.6903075549000004</v>
      </c>
    </row>
    <row r="51" spans="1:2" x14ac:dyDescent="0.2">
      <c r="A51" s="42">
        <v>84</v>
      </c>
      <c r="B51" s="44">
        <v>7.1562398061000003</v>
      </c>
    </row>
    <row r="52" spans="1:2" x14ac:dyDescent="0.2">
      <c r="A52" s="42">
        <v>85</v>
      </c>
      <c r="B52" s="44">
        <v>6.6375340806000001</v>
      </c>
    </row>
    <row r="53" spans="1:2" x14ac:dyDescent="0.2">
      <c r="A53" s="42">
        <v>86</v>
      </c>
      <c r="B53" s="44">
        <v>6.1400605548999998</v>
      </c>
    </row>
    <row r="54" spans="1:2" x14ac:dyDescent="0.2">
      <c r="A54" s="42">
        <v>87</v>
      </c>
      <c r="B54" s="44">
        <v>5.6684869898999999</v>
      </c>
    </row>
    <row r="55" spans="1:2" x14ac:dyDescent="0.2">
      <c r="A55" s="42">
        <v>88</v>
      </c>
      <c r="B55" s="44">
        <v>5.224660686</v>
      </c>
    </row>
    <row r="56" spans="1:2" x14ac:dyDescent="0.2">
      <c r="A56" s="42">
        <v>89</v>
      </c>
      <c r="B56" s="44">
        <v>4.8073036908000004</v>
      </c>
    </row>
    <row r="57" spans="1:2" x14ac:dyDescent="0.2">
      <c r="A57" s="42">
        <v>90</v>
      </c>
      <c r="B57" s="44">
        <v>4.4135617502000004</v>
      </c>
    </row>
    <row r="58" spans="1:2" x14ac:dyDescent="0.2">
      <c r="A58" s="42">
        <v>91</v>
      </c>
      <c r="B58" s="44">
        <v>4.0421821338999999</v>
      </c>
    </row>
    <row r="59" spans="1:2" x14ac:dyDescent="0.2">
      <c r="A59" s="42">
        <v>92</v>
      </c>
      <c r="B59" s="44">
        <v>3.6954224434</v>
      </c>
    </row>
    <row r="60" spans="1:2" x14ac:dyDescent="0.2">
      <c r="A60" s="42">
        <v>93</v>
      </c>
      <c r="B60" s="44">
        <v>3.3753369142</v>
      </c>
    </row>
    <row r="61" spans="1:2" x14ac:dyDescent="0.2">
      <c r="A61" s="42">
        <v>94</v>
      </c>
      <c r="B61" s="44">
        <v>3.0828589042000001</v>
      </c>
    </row>
    <row r="62" spans="1:2" x14ac:dyDescent="0.2">
      <c r="A62" s="42">
        <v>95</v>
      </c>
      <c r="B62" s="44">
        <v>2.8176521899</v>
      </c>
    </row>
    <row r="63" spans="1:2" x14ac:dyDescent="0.2">
      <c r="A63" s="42">
        <v>96</v>
      </c>
      <c r="B63" s="44">
        <v>2.5773351466999999</v>
      </c>
    </row>
    <row r="64" spans="1:2" x14ac:dyDescent="0.2">
      <c r="A64" s="42">
        <v>97</v>
      </c>
      <c r="B64" s="44">
        <v>2.3609435215999999</v>
      </c>
    </row>
    <row r="65" spans="1:2" x14ac:dyDescent="0.2">
      <c r="A65" s="42">
        <v>98</v>
      </c>
      <c r="B65" s="44">
        <v>2.1693178693999999</v>
      </c>
    </row>
    <row r="66" spans="1:2" x14ac:dyDescent="0.2">
      <c r="A66" s="42">
        <v>99</v>
      </c>
      <c r="B66" s="44">
        <v>2.0035796806000001</v>
      </c>
    </row>
  </sheetData>
  <sheetProtection algorithmName="SHA-512" hashValue="/Tc/YyGHmGTKQ93iU3HxOwPxHCIZUoVwDRr8Qzp2aGp+3oPuKh58GATe9Tj+HCzqYTQyW5OUX2YoljmQDBn8sw==" saltValue="5SRcQCfG67/MPDArKKtyCw==" spinCount="100000" sheet="1" objects="1" scenarios="1"/>
  <conditionalFormatting sqref="A6:A21">
    <cfRule type="expression" dxfId="347" priority="3" stopIfTrue="1">
      <formula>MOD(ROW(),2)=0</formula>
    </cfRule>
    <cfRule type="expression" dxfId="346" priority="4" stopIfTrue="1">
      <formula>MOD(ROW(),2)&lt;&gt;0</formula>
    </cfRule>
  </conditionalFormatting>
  <conditionalFormatting sqref="B6:B18 B20:B21">
    <cfRule type="expression" dxfId="345" priority="5" stopIfTrue="1">
      <formula>MOD(ROW(),2)=0</formula>
    </cfRule>
    <cfRule type="expression" dxfId="344" priority="6" stopIfTrue="1">
      <formula>MOD(ROW(),2)&lt;&gt;0</formula>
    </cfRule>
  </conditionalFormatting>
  <conditionalFormatting sqref="A26:A66">
    <cfRule type="expression" dxfId="343" priority="7" stopIfTrue="1">
      <formula>MOD(ROW(),2)=0</formula>
    </cfRule>
    <cfRule type="expression" dxfId="342" priority="8" stopIfTrue="1">
      <formula>MOD(ROW(),2)&lt;&gt;0</formula>
    </cfRule>
  </conditionalFormatting>
  <conditionalFormatting sqref="B26:B66">
    <cfRule type="expression" dxfId="341" priority="9" stopIfTrue="1">
      <formula>MOD(ROW(),2)=0</formula>
    </cfRule>
    <cfRule type="expression" dxfId="340" priority="10" stopIfTrue="1">
      <formula>MOD(ROW(),2)&lt;&gt;0</formula>
    </cfRule>
  </conditionalFormatting>
  <conditionalFormatting sqref="B19">
    <cfRule type="expression" dxfId="339" priority="1" stopIfTrue="1">
      <formula>MOD(ROW(),2)=0</formula>
    </cfRule>
    <cfRule type="expression" dxfId="338" priority="2" stopIfTrue="1">
      <formula>MOD(ROW(),2)&lt;&gt;0</formula>
    </cfRule>
  </conditionalFormatting>
  <pageMargins left="0.7" right="0.7" top="0.75" bottom="0.75" header="0.3" footer="0.3"/>
  <tableParts count="1">
    <tablePart r:id="rId1"/>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7E7FF-1176-4F35-B196-898768283BCD}">
  <sheetPr codeName="Sheet77"/>
  <dimension ref="A1:M37"/>
  <sheetViews>
    <sheetView showGridLines="0" workbookViewId="0">
      <selection activeCell="A6" sqref="A6"/>
    </sheetView>
  </sheetViews>
  <sheetFormatPr defaultRowHeight="12.75" x14ac:dyDescent="0.2"/>
  <cols>
    <col min="1" max="1" width="31.5703125" customWidth="1"/>
    <col min="2" max="13" width="22.5703125" customWidth="1"/>
  </cols>
  <sheetData>
    <row r="1" spans="1:13" s="1" customFormat="1" ht="20.25" x14ac:dyDescent="0.3">
      <c r="A1" s="2" t="s">
        <v>0</v>
      </c>
    </row>
    <row r="2" spans="1:13" s="1" customFormat="1" ht="15.75" x14ac:dyDescent="0.25">
      <c r="A2" s="30" t="s">
        <v>1</v>
      </c>
      <c r="B2" s="3" t="str">
        <f>wb_title</f>
        <v>Police_NI - Consolidated Factor Spreadsheet</v>
      </c>
    </row>
    <row r="3" spans="1:13" s="1" customFormat="1" ht="15.75" x14ac:dyDescent="0.25">
      <c r="A3" s="30" t="s">
        <v>2</v>
      </c>
      <c r="B3" s="3" t="str">
        <f>TABLE_FACTOR_TYPE_1 &amp; " - x-" &amp; TABLE_SERIES_NUMBER_1</f>
        <v>Inverse Comm - x-504</v>
      </c>
    </row>
    <row r="6" spans="1:13" x14ac:dyDescent="0.2">
      <c r="A6" s="40" t="s">
        <v>470</v>
      </c>
      <c r="B6" s="47" t="s">
        <v>471</v>
      </c>
      <c r="C6" s="47"/>
      <c r="D6" s="47"/>
      <c r="E6" s="47"/>
      <c r="F6" s="47"/>
      <c r="G6" s="47"/>
      <c r="H6" s="47"/>
      <c r="I6" s="47"/>
      <c r="J6" s="47"/>
      <c r="K6" s="47"/>
      <c r="L6" s="47"/>
      <c r="M6" s="47"/>
    </row>
    <row r="7" spans="1:13" x14ac:dyDescent="0.2">
      <c r="A7" s="40" t="s">
        <v>472</v>
      </c>
      <c r="B7" s="47" t="s">
        <v>31</v>
      </c>
      <c r="C7" s="47"/>
      <c r="D7" s="47"/>
      <c r="E7" s="47"/>
      <c r="F7" s="47"/>
      <c r="G7" s="47"/>
      <c r="H7" s="47"/>
      <c r="I7" s="47"/>
      <c r="J7" s="47"/>
      <c r="K7" s="47"/>
      <c r="L7" s="47"/>
      <c r="M7" s="47"/>
    </row>
    <row r="8" spans="1:13" x14ac:dyDescent="0.2">
      <c r="A8" s="40" t="s">
        <v>144</v>
      </c>
      <c r="B8" s="47">
        <v>2006</v>
      </c>
      <c r="C8" s="47"/>
      <c r="D8" s="47"/>
      <c r="E8" s="47"/>
      <c r="F8" s="47"/>
      <c r="G8" s="47"/>
      <c r="H8" s="47"/>
      <c r="I8" s="47"/>
      <c r="J8" s="47"/>
      <c r="K8" s="47"/>
      <c r="L8" s="47"/>
      <c r="M8" s="47"/>
    </row>
    <row r="9" spans="1:13" x14ac:dyDescent="0.2">
      <c r="A9" s="40" t="s">
        <v>145</v>
      </c>
      <c r="B9" s="47" t="s">
        <v>374</v>
      </c>
      <c r="C9" s="47"/>
      <c r="D9" s="47"/>
      <c r="E9" s="47"/>
      <c r="F9" s="47"/>
      <c r="G9" s="47"/>
      <c r="H9" s="47"/>
      <c r="I9" s="47"/>
      <c r="J9" s="47"/>
      <c r="K9" s="47"/>
      <c r="L9" s="47"/>
      <c r="M9" s="47"/>
    </row>
    <row r="10" spans="1:13" x14ac:dyDescent="0.2">
      <c r="A10" s="40" t="s">
        <v>6</v>
      </c>
      <c r="B10" s="47" t="s">
        <v>375</v>
      </c>
      <c r="C10" s="47"/>
      <c r="D10" s="47"/>
      <c r="E10" s="47"/>
      <c r="F10" s="47"/>
      <c r="G10" s="47"/>
      <c r="H10" s="47"/>
      <c r="I10" s="47"/>
      <c r="J10" s="47"/>
      <c r="K10" s="47"/>
      <c r="L10" s="47"/>
      <c r="M10" s="47"/>
    </row>
    <row r="11" spans="1:13" x14ac:dyDescent="0.2">
      <c r="A11" s="40" t="s">
        <v>146</v>
      </c>
      <c r="B11" s="47" t="s">
        <v>165</v>
      </c>
      <c r="C11" s="47"/>
      <c r="D11" s="47"/>
      <c r="E11" s="47"/>
      <c r="F11" s="47"/>
      <c r="G11" s="47"/>
      <c r="H11" s="47"/>
      <c r="I11" s="47"/>
      <c r="J11" s="47"/>
      <c r="K11" s="47"/>
      <c r="L11" s="47"/>
      <c r="M11" s="47"/>
    </row>
    <row r="12" spans="1:13" x14ac:dyDescent="0.2">
      <c r="A12" s="40" t="s">
        <v>147</v>
      </c>
      <c r="B12" s="47" t="s">
        <v>376</v>
      </c>
      <c r="C12" s="47"/>
      <c r="D12" s="47"/>
      <c r="E12" s="47"/>
      <c r="F12" s="47"/>
      <c r="G12" s="47"/>
      <c r="H12" s="47"/>
      <c r="I12" s="47"/>
      <c r="J12" s="47"/>
      <c r="K12" s="47"/>
      <c r="L12" s="47"/>
      <c r="M12" s="47"/>
    </row>
    <row r="13" spans="1:13" x14ac:dyDescent="0.2">
      <c r="A13" s="40" t="s">
        <v>473</v>
      </c>
      <c r="B13" s="47">
        <v>1</v>
      </c>
      <c r="C13" s="47"/>
      <c r="D13" s="47"/>
      <c r="E13" s="47"/>
      <c r="F13" s="47"/>
      <c r="G13" s="47"/>
      <c r="H13" s="47"/>
      <c r="I13" s="47"/>
      <c r="J13" s="47"/>
      <c r="K13" s="47"/>
      <c r="L13" s="47"/>
      <c r="M13" s="47"/>
    </row>
    <row r="14" spans="1:13" x14ac:dyDescent="0.2">
      <c r="A14" s="40" t="s">
        <v>149</v>
      </c>
      <c r="B14" s="47">
        <v>504</v>
      </c>
      <c r="C14" s="47"/>
      <c r="D14" s="47"/>
      <c r="E14" s="47"/>
      <c r="F14" s="47"/>
      <c r="G14" s="47"/>
      <c r="H14" s="47"/>
      <c r="I14" s="47"/>
      <c r="J14" s="47"/>
      <c r="K14" s="47"/>
      <c r="L14" s="47"/>
      <c r="M14" s="47"/>
    </row>
    <row r="15" spans="1:13" x14ac:dyDescent="0.2">
      <c r="A15" s="40" t="s">
        <v>474</v>
      </c>
      <c r="B15" s="47">
        <v>504</v>
      </c>
      <c r="C15" s="47"/>
      <c r="D15" s="47"/>
      <c r="E15" s="47"/>
      <c r="F15" s="47"/>
      <c r="G15" s="47"/>
      <c r="H15" s="47"/>
      <c r="I15" s="47"/>
      <c r="J15" s="47"/>
      <c r="K15" s="47"/>
      <c r="L15" s="47"/>
      <c r="M15" s="47"/>
    </row>
    <row r="16" spans="1:13" x14ac:dyDescent="0.2">
      <c r="A16" s="40" t="s">
        <v>151</v>
      </c>
      <c r="B16" s="47" t="s">
        <v>378</v>
      </c>
      <c r="C16" s="47"/>
      <c r="D16" s="47"/>
      <c r="E16" s="47"/>
      <c r="F16" s="47"/>
      <c r="G16" s="47"/>
      <c r="H16" s="47"/>
      <c r="I16" s="47"/>
      <c r="J16" s="47"/>
      <c r="K16" s="47"/>
      <c r="L16" s="47"/>
      <c r="M16" s="47"/>
    </row>
    <row r="17" spans="1:13" x14ac:dyDescent="0.2">
      <c r="A17" s="41" t="s">
        <v>475</v>
      </c>
      <c r="B17" s="47"/>
      <c r="C17" s="47"/>
      <c r="D17" s="47"/>
      <c r="E17" s="47"/>
      <c r="F17" s="47"/>
      <c r="G17" s="47"/>
      <c r="H17" s="47"/>
      <c r="I17" s="47"/>
      <c r="J17" s="47"/>
      <c r="K17" s="47"/>
      <c r="L17" s="47"/>
      <c r="M17" s="47"/>
    </row>
    <row r="18" spans="1:13" x14ac:dyDescent="0.2">
      <c r="A18" s="40" t="s">
        <v>153</v>
      </c>
      <c r="B18" s="49">
        <v>46210</v>
      </c>
      <c r="C18" s="49"/>
      <c r="D18" s="49"/>
      <c r="E18" s="49"/>
      <c r="F18" s="49"/>
      <c r="G18" s="49"/>
      <c r="H18" s="49"/>
      <c r="I18" s="49"/>
      <c r="J18" s="49"/>
      <c r="K18" s="49"/>
      <c r="L18" s="49"/>
      <c r="M18" s="49"/>
    </row>
    <row r="19" spans="1:13" x14ac:dyDescent="0.2">
      <c r="A19" s="40" t="s">
        <v>154</v>
      </c>
      <c r="B19" s="49">
        <v>46210</v>
      </c>
      <c r="C19" s="49"/>
      <c r="D19" s="49"/>
      <c r="E19" s="49"/>
      <c r="F19" s="49"/>
      <c r="G19" s="49"/>
      <c r="H19" s="49"/>
      <c r="I19" s="49"/>
      <c r="J19" s="49"/>
      <c r="K19" s="49"/>
      <c r="L19" s="49"/>
      <c r="M19" s="49"/>
    </row>
    <row r="20" spans="1:13" x14ac:dyDescent="0.2">
      <c r="A20" s="40" t="s">
        <v>155</v>
      </c>
      <c r="B20" s="47" t="s">
        <v>163</v>
      </c>
      <c r="C20" s="47"/>
      <c r="D20" s="47"/>
      <c r="E20" s="47"/>
      <c r="F20" s="47"/>
      <c r="G20" s="47"/>
      <c r="H20" s="47"/>
      <c r="I20" s="47"/>
      <c r="J20" s="47"/>
      <c r="K20" s="47"/>
      <c r="L20" s="47"/>
      <c r="M20" s="47"/>
    </row>
    <row r="21" spans="1:13" x14ac:dyDescent="0.2">
      <c r="A21" s="40" t="s">
        <v>476</v>
      </c>
      <c r="B21" s="47" t="s">
        <v>80</v>
      </c>
      <c r="C21" s="47"/>
      <c r="D21" s="47"/>
      <c r="E21" s="47"/>
      <c r="F21" s="47"/>
      <c r="G21" s="47"/>
      <c r="H21" s="47"/>
      <c r="I21" s="47"/>
      <c r="J21" s="47"/>
      <c r="K21" s="47"/>
      <c r="L21" s="47"/>
      <c r="M21" s="47"/>
    </row>
    <row r="23" spans="1:13" x14ac:dyDescent="0.2">
      <c r="A23" s="23" t="str">
        <f>HYPERLINK("#'Factor List'!A1", "Back to Factor List")</f>
        <v>Back to Factor List</v>
      </c>
      <c r="B23" s="23" t="str">
        <f>HYPERLINK("#'Assumptions'!A1", "Assumptions")</f>
        <v>Assumptions</v>
      </c>
    </row>
    <row r="26" spans="1:13" s="63" customFormat="1" x14ac:dyDescent="0.2">
      <c r="A26" s="62" t="s">
        <v>513</v>
      </c>
      <c r="B26" s="62">
        <v>0</v>
      </c>
      <c r="C26" s="62">
        <v>1</v>
      </c>
      <c r="D26" s="62">
        <v>2</v>
      </c>
      <c r="E26" s="62">
        <v>3</v>
      </c>
      <c r="F26" s="62">
        <v>4</v>
      </c>
      <c r="G26" s="62">
        <v>5</v>
      </c>
      <c r="H26" s="62">
        <v>6</v>
      </c>
      <c r="I26" s="62">
        <v>7</v>
      </c>
      <c r="J26" s="62">
        <v>8</v>
      </c>
      <c r="K26" s="62">
        <v>9</v>
      </c>
      <c r="L26" s="62">
        <v>10</v>
      </c>
      <c r="M26" s="62">
        <v>11</v>
      </c>
    </row>
    <row r="27" spans="1:13" x14ac:dyDescent="0.2">
      <c r="A27" s="42">
        <v>55</v>
      </c>
      <c r="B27" s="43">
        <v>23.38</v>
      </c>
      <c r="C27" s="43">
        <v>23.34</v>
      </c>
      <c r="D27" s="43">
        <v>23.3</v>
      </c>
      <c r="E27" s="43">
        <v>23.25</v>
      </c>
      <c r="F27" s="43">
        <v>23.21</v>
      </c>
      <c r="G27" s="43">
        <v>23.17</v>
      </c>
      <c r="H27" s="43">
        <v>23.12</v>
      </c>
      <c r="I27" s="43">
        <v>23.08</v>
      </c>
      <c r="J27" s="43">
        <v>23.04</v>
      </c>
      <c r="K27" s="43">
        <v>22.99</v>
      </c>
      <c r="L27" s="43">
        <v>22.95</v>
      </c>
      <c r="M27" s="43">
        <v>22.91</v>
      </c>
    </row>
    <row r="28" spans="1:13" x14ac:dyDescent="0.2">
      <c r="A28" s="42">
        <v>56</v>
      </c>
      <c r="B28" s="43">
        <v>22.86</v>
      </c>
      <c r="C28" s="43">
        <v>22.82</v>
      </c>
      <c r="D28" s="43">
        <v>22.77</v>
      </c>
      <c r="E28" s="43">
        <v>22.73</v>
      </c>
      <c r="F28" s="43">
        <v>22.69</v>
      </c>
      <c r="G28" s="43">
        <v>22.64</v>
      </c>
      <c r="H28" s="43">
        <v>22.6</v>
      </c>
      <c r="I28" s="43">
        <v>22.55</v>
      </c>
      <c r="J28" s="43">
        <v>22.51</v>
      </c>
      <c r="K28" s="43">
        <v>22.46</v>
      </c>
      <c r="L28" s="43">
        <v>22.42</v>
      </c>
      <c r="M28" s="43">
        <v>22.38</v>
      </c>
    </row>
    <row r="29" spans="1:13" x14ac:dyDescent="0.2">
      <c r="A29" s="42">
        <v>57</v>
      </c>
      <c r="B29" s="43">
        <v>22.33</v>
      </c>
      <c r="C29" s="43">
        <v>22.29</v>
      </c>
      <c r="D29" s="43">
        <v>22.24</v>
      </c>
      <c r="E29" s="43">
        <v>22.2</v>
      </c>
      <c r="F29" s="43">
        <v>22.15</v>
      </c>
      <c r="G29" s="43">
        <v>22.11</v>
      </c>
      <c r="H29" s="43">
        <v>22.06</v>
      </c>
      <c r="I29" s="43">
        <v>22.02</v>
      </c>
      <c r="J29" s="43">
        <v>21.97</v>
      </c>
      <c r="K29" s="43">
        <v>21.93</v>
      </c>
      <c r="L29" s="43">
        <v>21.89</v>
      </c>
      <c r="M29" s="43">
        <v>21.84</v>
      </c>
    </row>
    <row r="30" spans="1:13" x14ac:dyDescent="0.2">
      <c r="A30" s="42">
        <v>58</v>
      </c>
      <c r="B30" s="43">
        <v>21.8</v>
      </c>
      <c r="C30" s="43">
        <v>21.75</v>
      </c>
      <c r="D30" s="43">
        <v>21.7</v>
      </c>
      <c r="E30" s="43">
        <v>21.66</v>
      </c>
      <c r="F30" s="43">
        <v>21.61</v>
      </c>
      <c r="G30" s="43">
        <v>21.57</v>
      </c>
      <c r="H30" s="43">
        <v>21.52</v>
      </c>
      <c r="I30" s="43">
        <v>21.48</v>
      </c>
      <c r="J30" s="43">
        <v>21.43</v>
      </c>
      <c r="K30" s="43">
        <v>21.39</v>
      </c>
      <c r="L30" s="43">
        <v>21.34</v>
      </c>
      <c r="M30" s="43">
        <v>21.3</v>
      </c>
    </row>
    <row r="31" spans="1:13" x14ac:dyDescent="0.2">
      <c r="A31" s="42">
        <v>59</v>
      </c>
      <c r="B31" s="43">
        <v>21.25</v>
      </c>
      <c r="C31" s="43">
        <v>21.2</v>
      </c>
      <c r="D31" s="43">
        <v>21.16</v>
      </c>
      <c r="E31" s="43">
        <v>21.11</v>
      </c>
      <c r="F31" s="43">
        <v>21.07</v>
      </c>
      <c r="G31" s="43">
        <v>21.02</v>
      </c>
      <c r="H31" s="43">
        <v>20.97</v>
      </c>
      <c r="I31" s="43">
        <v>20.93</v>
      </c>
      <c r="J31" s="43">
        <v>20.88</v>
      </c>
      <c r="K31" s="43">
        <v>20.84</v>
      </c>
      <c r="L31" s="43">
        <v>20.79</v>
      </c>
      <c r="M31" s="43">
        <v>20.74</v>
      </c>
    </row>
    <row r="32" spans="1:13" x14ac:dyDescent="0.2">
      <c r="A32" s="42">
        <v>60</v>
      </c>
      <c r="B32" s="43">
        <v>20.7</v>
      </c>
      <c r="C32" s="43">
        <v>20.65</v>
      </c>
      <c r="D32" s="43">
        <v>20.61</v>
      </c>
      <c r="E32" s="43">
        <v>20.56</v>
      </c>
      <c r="F32" s="43">
        <v>20.51</v>
      </c>
      <c r="G32" s="43">
        <v>20.47</v>
      </c>
      <c r="H32" s="43">
        <v>20.420000000000002</v>
      </c>
      <c r="I32" s="43">
        <v>20.37</v>
      </c>
      <c r="J32" s="43">
        <v>20.329999999999998</v>
      </c>
      <c r="K32" s="43">
        <v>20.28</v>
      </c>
      <c r="L32" s="43">
        <v>20.23</v>
      </c>
      <c r="M32" s="43">
        <v>20.190000000000001</v>
      </c>
    </row>
    <row r="33" spans="1:13" x14ac:dyDescent="0.2">
      <c r="A33" s="42">
        <v>61</v>
      </c>
      <c r="B33" s="43">
        <v>20.14</v>
      </c>
      <c r="C33" s="43">
        <v>20.09</v>
      </c>
      <c r="D33" s="43">
        <v>20.05</v>
      </c>
      <c r="E33" s="43">
        <v>20</v>
      </c>
      <c r="F33" s="43">
        <v>19.95</v>
      </c>
      <c r="G33" s="43">
        <v>19.91</v>
      </c>
      <c r="H33" s="43">
        <v>19.86</v>
      </c>
      <c r="I33" s="43">
        <v>19.809999999999999</v>
      </c>
      <c r="J33" s="43">
        <v>19.760000000000002</v>
      </c>
      <c r="K33" s="43">
        <v>19.72</v>
      </c>
      <c r="L33" s="43">
        <v>19.670000000000002</v>
      </c>
      <c r="M33" s="43">
        <v>19.62</v>
      </c>
    </row>
    <row r="34" spans="1:13" x14ac:dyDescent="0.2">
      <c r="A34" s="42">
        <v>62</v>
      </c>
      <c r="B34" s="43">
        <v>19.579999999999998</v>
      </c>
      <c r="C34" s="43">
        <v>19.53</v>
      </c>
      <c r="D34" s="43">
        <v>19.48</v>
      </c>
      <c r="E34" s="43">
        <v>19.43</v>
      </c>
      <c r="F34" s="43">
        <v>19.39</v>
      </c>
      <c r="G34" s="43">
        <v>19.34</v>
      </c>
      <c r="H34" s="43">
        <v>19.29</v>
      </c>
      <c r="I34" s="43">
        <v>19.239999999999998</v>
      </c>
      <c r="J34" s="43">
        <v>19.2</v>
      </c>
      <c r="K34" s="43">
        <v>19.149999999999999</v>
      </c>
      <c r="L34" s="43">
        <v>19.100000000000001</v>
      </c>
      <c r="M34" s="43">
        <v>19.05</v>
      </c>
    </row>
    <row r="35" spans="1:13" x14ac:dyDescent="0.2">
      <c r="A35" s="42">
        <v>63</v>
      </c>
      <c r="B35" s="43">
        <v>19.010000000000002</v>
      </c>
      <c r="C35" s="43">
        <v>18.96</v>
      </c>
      <c r="D35" s="43">
        <v>18.91</v>
      </c>
      <c r="E35" s="43">
        <v>18.86</v>
      </c>
      <c r="F35" s="43">
        <v>18.809999999999999</v>
      </c>
      <c r="G35" s="43">
        <v>18.77</v>
      </c>
      <c r="H35" s="43">
        <v>18.72</v>
      </c>
      <c r="I35" s="43">
        <v>18.670000000000002</v>
      </c>
      <c r="J35" s="43">
        <v>18.62</v>
      </c>
      <c r="K35" s="43">
        <v>18.57</v>
      </c>
      <c r="L35" s="43">
        <v>18.53</v>
      </c>
      <c r="M35" s="43">
        <v>18.48</v>
      </c>
    </row>
    <row r="36" spans="1:13" x14ac:dyDescent="0.2">
      <c r="A36" s="42">
        <v>64</v>
      </c>
      <c r="B36" s="43">
        <v>18.43</v>
      </c>
      <c r="C36" s="43">
        <v>18.38</v>
      </c>
      <c r="D36" s="43">
        <v>18.329999999999998</v>
      </c>
      <c r="E36" s="43">
        <v>18.28</v>
      </c>
      <c r="F36" s="43">
        <v>18.239999999999998</v>
      </c>
      <c r="G36" s="43">
        <v>18.190000000000001</v>
      </c>
      <c r="H36" s="43">
        <v>18.14</v>
      </c>
      <c r="I36" s="43">
        <v>18.09</v>
      </c>
      <c r="J36" s="43">
        <v>18.04</v>
      </c>
      <c r="K36" s="43">
        <v>17.989999999999998</v>
      </c>
      <c r="L36" s="43">
        <v>17.940000000000001</v>
      </c>
      <c r="M36" s="43">
        <v>17.899999999999999</v>
      </c>
    </row>
    <row r="37" spans="1:13" x14ac:dyDescent="0.2">
      <c r="A37" s="42">
        <v>65</v>
      </c>
      <c r="B37" s="43">
        <v>17.850000000000001</v>
      </c>
      <c r="C37" s="43"/>
      <c r="D37" s="43"/>
      <c r="E37" s="43"/>
      <c r="F37" s="43"/>
      <c r="G37" s="43"/>
      <c r="H37" s="43"/>
      <c r="I37" s="43"/>
      <c r="J37" s="43"/>
      <c r="K37" s="43"/>
      <c r="L37" s="43"/>
      <c r="M37" s="43"/>
    </row>
  </sheetData>
  <sheetProtection algorithmName="SHA-512" hashValue="MTY8oJ4K4J2Xkvk/6J2j7glXy2af1uBXhfk95suF2+6x5LB9zYEAH8NqqyrsK8QfkA+IYktqaPdw9Ngbagu+jg==" saltValue="UkyiH5ZNcl91pKP+vcgdRw==" spinCount="100000" sheet="1" objects="1" scenarios="1"/>
  <conditionalFormatting sqref="A6:A21">
    <cfRule type="expression" dxfId="335" priority="3" stopIfTrue="1">
      <formula>MOD(ROW(),2)=0</formula>
    </cfRule>
    <cfRule type="expression" dxfId="334" priority="4" stopIfTrue="1">
      <formula>MOD(ROW(),2)&lt;&gt;0</formula>
    </cfRule>
  </conditionalFormatting>
  <conditionalFormatting sqref="B6:M18 B20:M21 C19:M19">
    <cfRule type="expression" dxfId="333" priority="5" stopIfTrue="1">
      <formula>MOD(ROW(),2)=0</formula>
    </cfRule>
    <cfRule type="expression" dxfId="332" priority="6" stopIfTrue="1">
      <formula>MOD(ROW(),2)&lt;&gt;0</formula>
    </cfRule>
  </conditionalFormatting>
  <conditionalFormatting sqref="A26:A37">
    <cfRule type="expression" dxfId="331" priority="7" stopIfTrue="1">
      <formula>MOD(ROW(),2)=0</formula>
    </cfRule>
    <cfRule type="expression" dxfId="330" priority="8" stopIfTrue="1">
      <formula>MOD(ROW(),2)&lt;&gt;0</formula>
    </cfRule>
  </conditionalFormatting>
  <conditionalFormatting sqref="B26:M37">
    <cfRule type="expression" dxfId="329" priority="9" stopIfTrue="1">
      <formula>MOD(ROW(),2)=0</formula>
    </cfRule>
    <cfRule type="expression" dxfId="328" priority="10" stopIfTrue="1">
      <formula>MOD(ROW(),2)&lt;&gt;0</formula>
    </cfRule>
  </conditionalFormatting>
  <conditionalFormatting sqref="B19">
    <cfRule type="expression" dxfId="327" priority="1" stopIfTrue="1">
      <formula>MOD(ROW(),2)=0</formula>
    </cfRule>
    <cfRule type="expression" dxfId="326" priority="2" stopIfTrue="1">
      <formula>MOD(ROW(),2)&lt;&gt;0</formula>
    </cfRule>
  </conditionalFormatting>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69B31-FAB6-4B59-AD42-B33F96FF97DD}">
  <sheetPr codeName="Sheet10"/>
  <dimension ref="A1:C68"/>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x-202</v>
      </c>
    </row>
    <row r="6" spans="1:3" x14ac:dyDescent="0.2">
      <c r="A6" s="40" t="s">
        <v>470</v>
      </c>
      <c r="B6" s="47" t="s">
        <v>471</v>
      </c>
      <c r="C6" s="47"/>
    </row>
    <row r="7" spans="1:3" x14ac:dyDescent="0.2">
      <c r="A7" s="40" t="s">
        <v>472</v>
      </c>
      <c r="B7" s="47" t="s">
        <v>31</v>
      </c>
      <c r="C7" s="47"/>
    </row>
    <row r="8" spans="1:3" x14ac:dyDescent="0.2">
      <c r="A8" s="40" t="s">
        <v>144</v>
      </c>
      <c r="B8" s="47">
        <v>1988</v>
      </c>
      <c r="C8" s="47"/>
    </row>
    <row r="9" spans="1:3" x14ac:dyDescent="0.2">
      <c r="A9" s="40" t="s">
        <v>145</v>
      </c>
      <c r="B9" s="47" t="s">
        <v>157</v>
      </c>
      <c r="C9" s="47"/>
    </row>
    <row r="10" spans="1:3" ht="25.5" x14ac:dyDescent="0.2">
      <c r="A10" s="40" t="s">
        <v>6</v>
      </c>
      <c r="B10" s="47" t="s">
        <v>158</v>
      </c>
      <c r="C10" s="47"/>
    </row>
    <row r="11" spans="1:3" x14ac:dyDescent="0.2">
      <c r="A11" s="40" t="s">
        <v>146</v>
      </c>
      <c r="B11" s="47" t="s">
        <v>169</v>
      </c>
      <c r="C11" s="47"/>
    </row>
    <row r="12" spans="1:3" x14ac:dyDescent="0.2">
      <c r="A12" s="40" t="s">
        <v>147</v>
      </c>
      <c r="B12" s="47" t="s">
        <v>160</v>
      </c>
      <c r="C12" s="47"/>
    </row>
    <row r="13" spans="1:3" x14ac:dyDescent="0.2">
      <c r="A13" s="40" t="s">
        <v>473</v>
      </c>
      <c r="B13" s="47">
        <v>2</v>
      </c>
      <c r="C13" s="47"/>
    </row>
    <row r="14" spans="1:3" x14ac:dyDescent="0.2">
      <c r="A14" s="40" t="s">
        <v>149</v>
      </c>
      <c r="B14" s="47">
        <v>202</v>
      </c>
      <c r="C14" s="47"/>
    </row>
    <row r="15" spans="1:3" x14ac:dyDescent="0.2">
      <c r="A15" s="40" t="s">
        <v>474</v>
      </c>
      <c r="B15" s="47">
        <v>202</v>
      </c>
      <c r="C15" s="47"/>
    </row>
    <row r="16" spans="1:3" x14ac:dyDescent="0.2">
      <c r="A16" s="40" t="s">
        <v>151</v>
      </c>
      <c r="B16" s="47" t="s">
        <v>171</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478</v>
      </c>
      <c r="C26" s="62" t="s">
        <v>479</v>
      </c>
    </row>
    <row r="27" spans="1:3" x14ac:dyDescent="0.2">
      <c r="A27" s="42">
        <v>18</v>
      </c>
      <c r="B27" s="43">
        <v>9.5299999999999994</v>
      </c>
      <c r="C27" s="43">
        <v>1.67</v>
      </c>
    </row>
    <row r="28" spans="1:3" x14ac:dyDescent="0.2">
      <c r="A28" s="42">
        <v>19</v>
      </c>
      <c r="B28" s="43">
        <v>9.7100000000000009</v>
      </c>
      <c r="C28" s="43">
        <v>1.74</v>
      </c>
    </row>
    <row r="29" spans="1:3" x14ac:dyDescent="0.2">
      <c r="A29" s="42">
        <v>20</v>
      </c>
      <c r="B29" s="43">
        <v>9.8800000000000008</v>
      </c>
      <c r="C29" s="43">
        <v>1.77</v>
      </c>
    </row>
    <row r="30" spans="1:3" x14ac:dyDescent="0.2">
      <c r="A30" s="42">
        <v>21</v>
      </c>
      <c r="B30" s="43">
        <v>10.06</v>
      </c>
      <c r="C30" s="43">
        <v>1.8</v>
      </c>
    </row>
    <row r="31" spans="1:3" x14ac:dyDescent="0.2">
      <c r="A31" s="42">
        <v>22</v>
      </c>
      <c r="B31" s="43">
        <v>10.25</v>
      </c>
      <c r="C31" s="43">
        <v>1.83</v>
      </c>
    </row>
    <row r="32" spans="1:3" x14ac:dyDescent="0.2">
      <c r="A32" s="42">
        <v>23</v>
      </c>
      <c r="B32" s="43">
        <v>10.43</v>
      </c>
      <c r="C32" s="43">
        <v>1.86</v>
      </c>
    </row>
    <row r="33" spans="1:3" x14ac:dyDescent="0.2">
      <c r="A33" s="42">
        <v>24</v>
      </c>
      <c r="B33" s="43">
        <v>10.62</v>
      </c>
      <c r="C33" s="43">
        <v>1.89</v>
      </c>
    </row>
    <row r="34" spans="1:3" x14ac:dyDescent="0.2">
      <c r="A34" s="42">
        <v>25</v>
      </c>
      <c r="B34" s="43">
        <v>10.82</v>
      </c>
      <c r="C34" s="43">
        <v>1.92</v>
      </c>
    </row>
    <row r="35" spans="1:3" x14ac:dyDescent="0.2">
      <c r="A35" s="42">
        <v>26</v>
      </c>
      <c r="B35" s="43">
        <v>11.01</v>
      </c>
      <c r="C35" s="43">
        <v>1.95</v>
      </c>
    </row>
    <row r="36" spans="1:3" x14ac:dyDescent="0.2">
      <c r="A36" s="42">
        <v>27</v>
      </c>
      <c r="B36" s="43">
        <v>11.22</v>
      </c>
      <c r="C36" s="43">
        <v>1.99</v>
      </c>
    </row>
    <row r="37" spans="1:3" x14ac:dyDescent="0.2">
      <c r="A37" s="42">
        <v>28</v>
      </c>
      <c r="B37" s="43">
        <v>11.42</v>
      </c>
      <c r="C37" s="43">
        <v>2.02</v>
      </c>
    </row>
    <row r="38" spans="1:3" x14ac:dyDescent="0.2">
      <c r="A38" s="42">
        <v>29</v>
      </c>
      <c r="B38" s="43">
        <v>11.63</v>
      </c>
      <c r="C38" s="43">
        <v>2.0499999999999998</v>
      </c>
    </row>
    <row r="39" spans="1:3" x14ac:dyDescent="0.2">
      <c r="A39" s="42">
        <v>30</v>
      </c>
      <c r="B39" s="43">
        <v>11.84</v>
      </c>
      <c r="C39" s="43">
        <v>2.09</v>
      </c>
    </row>
    <row r="40" spans="1:3" x14ac:dyDescent="0.2">
      <c r="A40" s="42">
        <v>31</v>
      </c>
      <c r="B40" s="43">
        <v>12.06</v>
      </c>
      <c r="C40" s="43">
        <v>2.12</v>
      </c>
    </row>
    <row r="41" spans="1:3" x14ac:dyDescent="0.2">
      <c r="A41" s="42">
        <v>32</v>
      </c>
      <c r="B41" s="43">
        <v>12.28</v>
      </c>
      <c r="C41" s="43">
        <v>2.16</v>
      </c>
    </row>
    <row r="42" spans="1:3" x14ac:dyDescent="0.2">
      <c r="A42" s="42">
        <v>33</v>
      </c>
      <c r="B42" s="43">
        <v>12.5</v>
      </c>
      <c r="C42" s="43">
        <v>2.2000000000000002</v>
      </c>
    </row>
    <row r="43" spans="1:3" x14ac:dyDescent="0.2">
      <c r="A43" s="42">
        <v>34</v>
      </c>
      <c r="B43" s="43">
        <v>12.73</v>
      </c>
      <c r="C43" s="43">
        <v>2.23</v>
      </c>
    </row>
    <row r="44" spans="1:3" x14ac:dyDescent="0.2">
      <c r="A44" s="42">
        <v>35</v>
      </c>
      <c r="B44" s="43">
        <v>12.96</v>
      </c>
      <c r="C44" s="43">
        <v>2.27</v>
      </c>
    </row>
    <row r="45" spans="1:3" x14ac:dyDescent="0.2">
      <c r="A45" s="42">
        <v>36</v>
      </c>
      <c r="B45" s="43">
        <v>13.2</v>
      </c>
      <c r="C45" s="43">
        <v>2.31</v>
      </c>
    </row>
    <row r="46" spans="1:3" x14ac:dyDescent="0.2">
      <c r="A46" s="42">
        <v>37</v>
      </c>
      <c r="B46" s="43">
        <v>13.44</v>
      </c>
      <c r="C46" s="43">
        <v>2.35</v>
      </c>
    </row>
    <row r="47" spans="1:3" x14ac:dyDescent="0.2">
      <c r="A47" s="42">
        <v>38</v>
      </c>
      <c r="B47" s="43">
        <v>13.68</v>
      </c>
      <c r="C47" s="43">
        <v>2.39</v>
      </c>
    </row>
    <row r="48" spans="1:3" x14ac:dyDescent="0.2">
      <c r="A48" s="42">
        <v>39</v>
      </c>
      <c r="B48" s="43">
        <v>13.93</v>
      </c>
      <c r="C48" s="43">
        <v>2.42</v>
      </c>
    </row>
    <row r="49" spans="1:3" x14ac:dyDescent="0.2">
      <c r="A49" s="42">
        <v>40</v>
      </c>
      <c r="B49" s="43">
        <v>14.19</v>
      </c>
      <c r="C49" s="43">
        <v>2.46</v>
      </c>
    </row>
    <row r="50" spans="1:3" x14ac:dyDescent="0.2">
      <c r="A50" s="42">
        <v>41</v>
      </c>
      <c r="B50" s="43">
        <v>14.45</v>
      </c>
      <c r="C50" s="43">
        <v>2.5</v>
      </c>
    </row>
    <row r="51" spans="1:3" x14ac:dyDescent="0.2">
      <c r="A51" s="42">
        <v>42</v>
      </c>
      <c r="B51" s="43">
        <v>14.72</v>
      </c>
      <c r="C51" s="43">
        <v>2.54</v>
      </c>
    </row>
    <row r="52" spans="1:3" x14ac:dyDescent="0.2">
      <c r="A52" s="42">
        <v>43</v>
      </c>
      <c r="B52" s="43">
        <v>14.99</v>
      </c>
      <c r="C52" s="43">
        <v>2.57</v>
      </c>
    </row>
    <row r="53" spans="1:3" x14ac:dyDescent="0.2">
      <c r="A53" s="42">
        <v>44</v>
      </c>
      <c r="B53" s="43">
        <v>15.27</v>
      </c>
      <c r="C53" s="43">
        <v>2.61</v>
      </c>
    </row>
    <row r="54" spans="1:3" x14ac:dyDescent="0.2">
      <c r="A54" s="42">
        <v>45</v>
      </c>
      <c r="B54" s="43">
        <v>15.55</v>
      </c>
      <c r="C54" s="43">
        <v>2.65</v>
      </c>
    </row>
    <row r="55" spans="1:3" x14ac:dyDescent="0.2">
      <c r="A55" s="42">
        <v>46</v>
      </c>
      <c r="B55" s="43">
        <v>15.85</v>
      </c>
      <c r="C55" s="43">
        <v>2.68</v>
      </c>
    </row>
    <row r="56" spans="1:3" x14ac:dyDescent="0.2">
      <c r="A56" s="42">
        <v>47</v>
      </c>
      <c r="B56" s="43">
        <v>16.149999999999999</v>
      </c>
      <c r="C56" s="43">
        <v>2.72</v>
      </c>
    </row>
    <row r="57" spans="1:3" x14ac:dyDescent="0.2">
      <c r="A57" s="42">
        <v>48</v>
      </c>
      <c r="B57" s="43">
        <v>16.45</v>
      </c>
      <c r="C57" s="43">
        <v>2.75</v>
      </c>
    </row>
    <row r="58" spans="1:3" x14ac:dyDescent="0.2">
      <c r="A58" s="42">
        <v>49</v>
      </c>
      <c r="B58" s="43">
        <v>16.77</v>
      </c>
      <c r="C58" s="43">
        <v>2.78</v>
      </c>
    </row>
    <row r="59" spans="1:3" x14ac:dyDescent="0.2">
      <c r="A59" s="42">
        <v>50</v>
      </c>
      <c r="B59" s="43">
        <v>17.09</v>
      </c>
      <c r="C59" s="43">
        <v>2.81</v>
      </c>
    </row>
    <row r="60" spans="1:3" x14ac:dyDescent="0.2">
      <c r="A60" s="42">
        <v>51</v>
      </c>
      <c r="B60" s="43">
        <v>17.420000000000002</v>
      </c>
      <c r="C60" s="43">
        <v>2.84</v>
      </c>
    </row>
    <row r="61" spans="1:3" x14ac:dyDescent="0.2">
      <c r="A61" s="42">
        <v>52</v>
      </c>
      <c r="B61" s="43">
        <v>17.760000000000002</v>
      </c>
      <c r="C61" s="43">
        <v>2.87</v>
      </c>
    </row>
    <row r="62" spans="1:3" x14ac:dyDescent="0.2">
      <c r="A62" s="42">
        <v>53</v>
      </c>
      <c r="B62" s="43">
        <v>18.11</v>
      </c>
      <c r="C62" s="43">
        <v>2.9</v>
      </c>
    </row>
    <row r="63" spans="1:3" x14ac:dyDescent="0.2">
      <c r="A63" s="42">
        <v>54</v>
      </c>
      <c r="B63" s="43">
        <v>18.47</v>
      </c>
      <c r="C63" s="43">
        <v>2.93</v>
      </c>
    </row>
    <row r="64" spans="1:3" x14ac:dyDescent="0.2">
      <c r="A64" s="42">
        <v>55</v>
      </c>
      <c r="B64" s="43">
        <v>18.850000000000001</v>
      </c>
      <c r="C64" s="43">
        <v>2.95</v>
      </c>
    </row>
    <row r="65" spans="1:3" x14ac:dyDescent="0.2">
      <c r="A65" s="42">
        <v>56</v>
      </c>
      <c r="B65" s="43">
        <v>19.239999999999998</v>
      </c>
      <c r="C65" s="43">
        <v>2.96</v>
      </c>
    </row>
    <row r="66" spans="1:3" x14ac:dyDescent="0.2">
      <c r="A66" s="42">
        <v>57</v>
      </c>
      <c r="B66" s="43">
        <v>19.64</v>
      </c>
      <c r="C66" s="43">
        <v>2.98</v>
      </c>
    </row>
    <row r="67" spans="1:3" x14ac:dyDescent="0.2">
      <c r="A67" s="42">
        <v>58</v>
      </c>
      <c r="B67" s="43">
        <v>20.05</v>
      </c>
      <c r="C67" s="43">
        <v>2.99</v>
      </c>
    </row>
    <row r="68" spans="1:3" x14ac:dyDescent="0.2">
      <c r="A68" s="42">
        <v>59</v>
      </c>
      <c r="B68" s="43">
        <v>20.48</v>
      </c>
      <c r="C68" s="43">
        <v>3</v>
      </c>
    </row>
  </sheetData>
  <sheetProtection algorithmName="SHA-512" hashValue="K8BTmrRdbKwXSXxgTyqOZlnjfMmPPs9J98UGzACaVnGwgVK2kU5dALWhrRoSXF2LQXxTi+SSZHXpSKptYvlTLQ==" saltValue="DTngNMt/PPgbO8Rs6dIJaw==" spinCount="100000" sheet="1" objects="1" scenarios="1"/>
  <conditionalFormatting sqref="A6:A21">
    <cfRule type="expression" dxfId="1169" priority="11" stopIfTrue="1">
      <formula>MOD(ROW(),2)=0</formula>
    </cfRule>
    <cfRule type="expression" dxfId="1168" priority="12" stopIfTrue="1">
      <formula>MOD(ROW(),2)&lt;&gt;0</formula>
    </cfRule>
  </conditionalFormatting>
  <conditionalFormatting sqref="B6:C18 B20:C21 C19">
    <cfRule type="expression" dxfId="1167" priority="13" stopIfTrue="1">
      <formula>MOD(ROW(),2)=0</formula>
    </cfRule>
    <cfRule type="expression" dxfId="1166" priority="14" stopIfTrue="1">
      <formula>MOD(ROW(),2)&lt;&gt;0</formula>
    </cfRule>
  </conditionalFormatting>
  <conditionalFormatting sqref="A26:A68">
    <cfRule type="expression" dxfId="1165" priority="15" stopIfTrue="1">
      <formula>MOD(ROW(),2)=0</formula>
    </cfRule>
    <cfRule type="expression" dxfId="1164" priority="16" stopIfTrue="1">
      <formula>MOD(ROW(),2)&lt;&gt;0</formula>
    </cfRule>
  </conditionalFormatting>
  <conditionalFormatting sqref="B26:C68">
    <cfRule type="expression" dxfId="1163" priority="17" stopIfTrue="1">
      <formula>MOD(ROW(),2)=0</formula>
    </cfRule>
    <cfRule type="expression" dxfId="1162" priority="18" stopIfTrue="1">
      <formula>MOD(ROW(),2)&lt;&gt;0</formula>
    </cfRule>
  </conditionalFormatting>
  <conditionalFormatting sqref="B19">
    <cfRule type="expression" dxfId="1161" priority="1" stopIfTrue="1">
      <formula>MOD(ROW(),2)=0</formula>
    </cfRule>
    <cfRule type="expression" dxfId="1160" priority="2" stopIfTrue="1">
      <formula>MOD(ROW(),2)&lt;&gt;0</formula>
    </cfRule>
  </conditionalFormatting>
  <pageMargins left="0.7" right="0.7" top="0.75" bottom="0.75" header="0.3" footer="0.3"/>
  <tableParts count="1">
    <tablePart r:id="rId1"/>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7AAF1-C377-4956-9587-E07088AC02FE}">
  <sheetPr codeName="Sheet78"/>
  <dimension ref="A1:M55"/>
  <sheetViews>
    <sheetView showGridLines="0" topLeftCell="A5" workbookViewId="0">
      <selection activeCell="A6" sqref="A6"/>
    </sheetView>
  </sheetViews>
  <sheetFormatPr defaultRowHeight="12.75" x14ac:dyDescent="0.2"/>
  <cols>
    <col min="1" max="1" width="31.5703125" customWidth="1"/>
    <col min="2" max="4" width="10" customWidth="1"/>
    <col min="5" max="13" width="10"/>
  </cols>
  <sheetData>
    <row r="1" spans="1:13" s="1" customFormat="1" ht="20.25" x14ac:dyDescent="0.3">
      <c r="A1" s="2" t="s">
        <v>0</v>
      </c>
    </row>
    <row r="2" spans="1:13" s="1" customFormat="1" ht="15.75" x14ac:dyDescent="0.25">
      <c r="A2" s="30" t="s">
        <v>1</v>
      </c>
      <c r="B2" s="3" t="str">
        <f>wb_title</f>
        <v>Police_NI - Consolidated Factor Spreadsheet</v>
      </c>
    </row>
    <row r="3" spans="1:13" s="1" customFormat="1" ht="15.75" x14ac:dyDescent="0.25">
      <c r="A3" s="30" t="s">
        <v>2</v>
      </c>
      <c r="B3" s="3" t="str">
        <f>TABLE_FACTOR_TYPE_1 &amp; " - x-" &amp; TABLE_SERIES_NUMBER_1</f>
        <v>Commutation - x-505</v>
      </c>
    </row>
    <row r="6" spans="1:13" x14ac:dyDescent="0.2">
      <c r="A6" s="40" t="s">
        <v>470</v>
      </c>
      <c r="B6" s="47" t="s">
        <v>471</v>
      </c>
      <c r="C6" s="47"/>
      <c r="D6" s="47"/>
      <c r="E6" s="47"/>
      <c r="F6" s="47"/>
      <c r="G6" s="47"/>
      <c r="H6" s="47"/>
      <c r="I6" s="47"/>
      <c r="J6" s="47"/>
      <c r="K6" s="47"/>
      <c r="L6" s="47"/>
      <c r="M6" s="47"/>
    </row>
    <row r="7" spans="1:13" x14ac:dyDescent="0.2">
      <c r="A7" s="40" t="s">
        <v>472</v>
      </c>
      <c r="B7" s="47" t="s">
        <v>31</v>
      </c>
      <c r="C7" s="47"/>
      <c r="D7" s="47"/>
      <c r="E7" s="47"/>
      <c r="F7" s="47"/>
      <c r="G7" s="47"/>
      <c r="H7" s="47"/>
      <c r="I7" s="47"/>
      <c r="J7" s="47"/>
      <c r="K7" s="47"/>
      <c r="L7" s="47"/>
      <c r="M7" s="47"/>
    </row>
    <row r="8" spans="1:13" x14ac:dyDescent="0.2">
      <c r="A8" s="40" t="s">
        <v>144</v>
      </c>
      <c r="B8" s="47">
        <v>1988</v>
      </c>
      <c r="C8" s="47"/>
      <c r="D8" s="47"/>
      <c r="E8" s="47"/>
      <c r="F8" s="47"/>
      <c r="G8" s="47"/>
      <c r="H8" s="47"/>
      <c r="I8" s="47"/>
      <c r="J8" s="47"/>
      <c r="K8" s="47"/>
      <c r="L8" s="47"/>
      <c r="M8" s="47"/>
    </row>
    <row r="9" spans="1:13" x14ac:dyDescent="0.2">
      <c r="A9" s="40" t="s">
        <v>145</v>
      </c>
      <c r="B9" s="47" t="s">
        <v>379</v>
      </c>
      <c r="C9" s="47"/>
      <c r="D9" s="47"/>
      <c r="E9" s="47"/>
      <c r="F9" s="47"/>
      <c r="G9" s="47"/>
      <c r="H9" s="47"/>
      <c r="I9" s="47"/>
      <c r="J9" s="47"/>
      <c r="K9" s="47"/>
      <c r="L9" s="47"/>
      <c r="M9" s="47"/>
    </row>
    <row r="10" spans="1:13" x14ac:dyDescent="0.2">
      <c r="A10" s="40" t="s">
        <v>6</v>
      </c>
      <c r="B10" s="47" t="s">
        <v>380</v>
      </c>
      <c r="C10" s="47"/>
      <c r="D10" s="47"/>
      <c r="E10" s="47"/>
      <c r="F10" s="47"/>
      <c r="G10" s="47"/>
      <c r="H10" s="47"/>
      <c r="I10" s="47"/>
      <c r="J10" s="47"/>
      <c r="K10" s="47"/>
      <c r="L10" s="47"/>
      <c r="M10" s="47"/>
    </row>
    <row r="11" spans="1:13" x14ac:dyDescent="0.2">
      <c r="A11" s="40" t="s">
        <v>146</v>
      </c>
      <c r="B11" s="47" t="s">
        <v>165</v>
      </c>
      <c r="C11" s="47"/>
      <c r="D11" s="47"/>
      <c r="E11" s="47"/>
      <c r="F11" s="47"/>
      <c r="G11" s="47"/>
      <c r="H11" s="47"/>
      <c r="I11" s="47"/>
      <c r="J11" s="47"/>
      <c r="K11" s="47"/>
      <c r="L11" s="47"/>
      <c r="M11" s="47"/>
    </row>
    <row r="12" spans="1:13" x14ac:dyDescent="0.2">
      <c r="A12" s="40" t="s">
        <v>147</v>
      </c>
      <c r="B12" s="47" t="s">
        <v>381</v>
      </c>
      <c r="C12" s="47"/>
      <c r="D12" s="47"/>
      <c r="E12" s="47"/>
      <c r="F12" s="47"/>
      <c r="G12" s="47"/>
      <c r="H12" s="47"/>
      <c r="I12" s="47"/>
      <c r="J12" s="47"/>
      <c r="K12" s="47"/>
      <c r="L12" s="47"/>
      <c r="M12" s="47"/>
    </row>
    <row r="13" spans="1:13" x14ac:dyDescent="0.2">
      <c r="A13" s="40" t="s">
        <v>473</v>
      </c>
      <c r="B13" s="47">
        <v>2</v>
      </c>
      <c r="C13" s="47"/>
      <c r="D13" s="47"/>
      <c r="E13" s="47"/>
      <c r="F13" s="47"/>
      <c r="G13" s="47"/>
      <c r="H13" s="47"/>
      <c r="I13" s="47"/>
      <c r="J13" s="47"/>
      <c r="K13" s="47"/>
      <c r="L13" s="47"/>
      <c r="M13" s="47"/>
    </row>
    <row r="14" spans="1:13" x14ac:dyDescent="0.2">
      <c r="A14" s="40" t="s">
        <v>149</v>
      </c>
      <c r="B14" s="47">
        <v>505</v>
      </c>
      <c r="C14" s="47"/>
      <c r="D14" s="47"/>
      <c r="E14" s="47"/>
      <c r="F14" s="47"/>
      <c r="G14" s="47"/>
      <c r="H14" s="47"/>
      <c r="I14" s="47"/>
      <c r="J14" s="47"/>
      <c r="K14" s="47"/>
      <c r="L14" s="47"/>
      <c r="M14" s="47"/>
    </row>
    <row r="15" spans="1:13" x14ac:dyDescent="0.2">
      <c r="A15" s="40" t="s">
        <v>474</v>
      </c>
      <c r="B15" s="47">
        <v>505</v>
      </c>
      <c r="C15" s="47"/>
      <c r="D15" s="47"/>
      <c r="E15" s="47"/>
      <c r="F15" s="47"/>
      <c r="G15" s="47"/>
      <c r="H15" s="47"/>
      <c r="I15" s="47"/>
      <c r="J15" s="47"/>
      <c r="K15" s="47"/>
      <c r="L15" s="47"/>
      <c r="M15" s="47"/>
    </row>
    <row r="16" spans="1:13" x14ac:dyDescent="0.2">
      <c r="A16" s="40" t="s">
        <v>151</v>
      </c>
      <c r="B16" s="47" t="s">
        <v>365</v>
      </c>
      <c r="C16" s="47"/>
      <c r="D16" s="47"/>
      <c r="E16" s="47"/>
      <c r="F16" s="47"/>
      <c r="G16" s="47"/>
      <c r="H16" s="47"/>
      <c r="I16" s="47"/>
      <c r="J16" s="47"/>
      <c r="K16" s="47"/>
      <c r="L16" s="47"/>
      <c r="M16" s="47"/>
    </row>
    <row r="17" spans="1:13" x14ac:dyDescent="0.2">
      <c r="A17" s="41" t="s">
        <v>475</v>
      </c>
      <c r="B17" s="47"/>
      <c r="C17" s="47"/>
      <c r="D17" s="47"/>
      <c r="E17" s="47"/>
      <c r="F17" s="47"/>
      <c r="G17" s="47"/>
      <c r="H17" s="47"/>
      <c r="I17" s="47"/>
      <c r="J17" s="47"/>
      <c r="K17" s="47"/>
      <c r="L17" s="47"/>
      <c r="M17" s="47"/>
    </row>
    <row r="18" spans="1:13" x14ac:dyDescent="0.2">
      <c r="A18" s="40" t="s">
        <v>153</v>
      </c>
      <c r="B18" s="49">
        <v>46163</v>
      </c>
      <c r="C18" s="48"/>
      <c r="D18" s="48"/>
      <c r="E18" s="48"/>
      <c r="F18" s="48"/>
      <c r="G18" s="48"/>
      <c r="H18" s="48"/>
      <c r="I18" s="48"/>
      <c r="J18" s="48"/>
      <c r="K18" s="48"/>
      <c r="L18" s="48"/>
      <c r="M18" s="48"/>
    </row>
    <row r="19" spans="1:13" x14ac:dyDescent="0.2">
      <c r="A19" s="40" t="s">
        <v>154</v>
      </c>
      <c r="B19" s="49">
        <v>46163</v>
      </c>
      <c r="C19" s="48"/>
      <c r="D19" s="48"/>
      <c r="E19" s="48"/>
      <c r="F19" s="48"/>
      <c r="G19" s="48"/>
      <c r="H19" s="48"/>
      <c r="I19" s="48"/>
      <c r="J19" s="48"/>
      <c r="K19" s="48"/>
      <c r="L19" s="48"/>
      <c r="M19" s="48"/>
    </row>
    <row r="20" spans="1:13" x14ac:dyDescent="0.2">
      <c r="A20" s="40" t="s">
        <v>155</v>
      </c>
      <c r="B20" s="47" t="s">
        <v>163</v>
      </c>
      <c r="C20" s="47"/>
      <c r="D20" s="47"/>
      <c r="E20" s="47"/>
      <c r="F20" s="47"/>
      <c r="G20" s="47"/>
      <c r="H20" s="47"/>
      <c r="I20" s="47"/>
      <c r="J20" s="47"/>
      <c r="K20" s="47"/>
      <c r="L20" s="47"/>
      <c r="M20" s="47"/>
    </row>
    <row r="21" spans="1:13" x14ac:dyDescent="0.2">
      <c r="A21" s="40" t="s">
        <v>476</v>
      </c>
      <c r="B21" s="47" t="s">
        <v>80</v>
      </c>
      <c r="C21" s="47"/>
      <c r="D21" s="47"/>
      <c r="E21" s="47"/>
      <c r="F21" s="47"/>
      <c r="G21" s="47"/>
      <c r="H21" s="47"/>
      <c r="I21" s="47"/>
      <c r="J21" s="47"/>
      <c r="K21" s="47"/>
      <c r="L21" s="47"/>
      <c r="M21" s="47"/>
    </row>
    <row r="22" spans="1:13" x14ac:dyDescent="0.2">
      <c r="C22" s="73" t="s">
        <v>514</v>
      </c>
      <c r="D22" s="73"/>
      <c r="E22" s="73"/>
      <c r="F22" s="73"/>
      <c r="G22" s="73"/>
      <c r="H22" s="73"/>
      <c r="I22" s="73"/>
    </row>
    <row r="23" spans="1:13" x14ac:dyDescent="0.2">
      <c r="A23" s="23" t="str">
        <f>HYPERLINK("#'Factor List'!A1", "Back to Factor List")</f>
        <v>Back to Factor List</v>
      </c>
      <c r="B23" s="23" t="str">
        <f>HYPERLINK("#'Assumptions'!A1", "Assumptions")</f>
        <v>Assumptions</v>
      </c>
      <c r="C23" s="73" t="s">
        <v>515</v>
      </c>
      <c r="D23" s="73"/>
      <c r="E23" s="73"/>
      <c r="F23" s="74"/>
      <c r="G23" s="75"/>
      <c r="H23" s="73"/>
      <c r="I23" s="73"/>
    </row>
    <row r="26" spans="1:13" s="63" customFormat="1" ht="13.5" thickBot="1" x14ac:dyDescent="0.25">
      <c r="A26" s="62" t="s">
        <v>513</v>
      </c>
      <c r="B26" s="62">
        <v>0</v>
      </c>
      <c r="C26" s="62">
        <v>1</v>
      </c>
      <c r="D26" s="62">
        <v>2</v>
      </c>
      <c r="E26" s="62">
        <v>3</v>
      </c>
      <c r="F26" s="62">
        <v>4</v>
      </c>
      <c r="G26" s="62">
        <v>5</v>
      </c>
      <c r="H26" s="62">
        <v>6</v>
      </c>
      <c r="I26" s="62">
        <v>7</v>
      </c>
      <c r="J26" s="62">
        <v>8</v>
      </c>
      <c r="K26" s="62">
        <v>9</v>
      </c>
      <c r="L26" s="62">
        <v>10</v>
      </c>
      <c r="M26" s="62">
        <v>11</v>
      </c>
    </row>
    <row r="27" spans="1:13" ht="13.5" thickBot="1" x14ac:dyDescent="0.25">
      <c r="A27" s="42" t="s">
        <v>516</v>
      </c>
      <c r="B27" s="72">
        <v>26.3</v>
      </c>
      <c r="C27" s="80"/>
      <c r="D27" s="80"/>
      <c r="E27" s="80"/>
      <c r="F27" s="80"/>
      <c r="G27" s="80"/>
      <c r="H27" s="78"/>
      <c r="I27" s="78"/>
      <c r="J27" s="78"/>
      <c r="K27" s="78"/>
      <c r="L27" s="78"/>
      <c r="M27" s="78"/>
    </row>
    <row r="28" spans="1:13" ht="13.5" thickBot="1" x14ac:dyDescent="0.25">
      <c r="A28" s="42">
        <v>48</v>
      </c>
      <c r="B28" s="72">
        <v>26.3</v>
      </c>
      <c r="C28" s="81">
        <v>26.3</v>
      </c>
      <c r="D28" s="81">
        <v>26.3</v>
      </c>
      <c r="E28" s="81">
        <v>26.3</v>
      </c>
      <c r="F28" s="81">
        <v>26.3</v>
      </c>
      <c r="G28" s="81">
        <v>26.3</v>
      </c>
      <c r="H28" s="78">
        <v>26.16</v>
      </c>
      <c r="I28" s="78">
        <v>26.12</v>
      </c>
      <c r="J28" s="78">
        <v>26.09</v>
      </c>
      <c r="K28" s="78">
        <v>26.05</v>
      </c>
      <c r="L28" s="78">
        <v>26.02</v>
      </c>
      <c r="M28" s="78">
        <v>25.98</v>
      </c>
    </row>
    <row r="29" spans="1:13" x14ac:dyDescent="0.2">
      <c r="A29" s="42">
        <v>49</v>
      </c>
      <c r="B29" s="78">
        <v>25.94</v>
      </c>
      <c r="C29" s="78">
        <v>25.91</v>
      </c>
      <c r="D29" s="78">
        <v>25.88</v>
      </c>
      <c r="E29" s="78">
        <v>25.85</v>
      </c>
      <c r="F29" s="78">
        <v>25.81</v>
      </c>
      <c r="G29" s="78">
        <v>25.78</v>
      </c>
      <c r="H29" s="78">
        <v>25.75</v>
      </c>
      <c r="I29" s="78">
        <v>25.71</v>
      </c>
      <c r="J29" s="78">
        <v>25.68</v>
      </c>
      <c r="K29" s="78">
        <v>25.65</v>
      </c>
      <c r="L29" s="78">
        <v>25.61</v>
      </c>
      <c r="M29" s="78">
        <v>25.58</v>
      </c>
    </row>
    <row r="30" spans="1:13" x14ac:dyDescent="0.2">
      <c r="A30" s="42">
        <v>50</v>
      </c>
      <c r="B30" s="78">
        <v>25.55</v>
      </c>
      <c r="C30" s="78">
        <v>25.51</v>
      </c>
      <c r="D30" s="78">
        <v>25.48</v>
      </c>
      <c r="E30" s="78">
        <v>25.44</v>
      </c>
      <c r="F30" s="78">
        <v>25.41</v>
      </c>
      <c r="G30" s="78">
        <v>25.37</v>
      </c>
      <c r="H30" s="78">
        <v>25.34</v>
      </c>
      <c r="I30" s="78">
        <v>25.3</v>
      </c>
      <c r="J30" s="78">
        <v>25.27</v>
      </c>
      <c r="K30" s="78">
        <v>25.23</v>
      </c>
      <c r="L30" s="78">
        <v>25.2</v>
      </c>
      <c r="M30" s="78">
        <v>25.16</v>
      </c>
    </row>
    <row r="31" spans="1:13" x14ac:dyDescent="0.2">
      <c r="A31" s="42">
        <v>51</v>
      </c>
      <c r="B31" s="78">
        <v>25.13</v>
      </c>
      <c r="C31" s="78">
        <v>25.09</v>
      </c>
      <c r="D31" s="78">
        <v>25.05</v>
      </c>
      <c r="E31" s="78">
        <v>25.02</v>
      </c>
      <c r="F31" s="78">
        <v>24.98</v>
      </c>
      <c r="G31" s="78">
        <v>24.94</v>
      </c>
      <c r="H31" s="78">
        <v>24.91</v>
      </c>
      <c r="I31" s="78">
        <v>24.87</v>
      </c>
      <c r="J31" s="78">
        <v>24.83</v>
      </c>
      <c r="K31" s="78">
        <v>24.8</v>
      </c>
      <c r="L31" s="78">
        <v>24.76</v>
      </c>
      <c r="M31" s="78">
        <v>24.72</v>
      </c>
    </row>
    <row r="32" spans="1:13" x14ac:dyDescent="0.2">
      <c r="A32" s="42">
        <v>52</v>
      </c>
      <c r="B32" s="78">
        <v>24.69</v>
      </c>
      <c r="C32" s="78">
        <v>24.65</v>
      </c>
      <c r="D32" s="78">
        <v>24.61</v>
      </c>
      <c r="E32" s="78">
        <v>24.57</v>
      </c>
      <c r="F32" s="78">
        <v>24.53</v>
      </c>
      <c r="G32" s="78">
        <v>24.49</v>
      </c>
      <c r="H32" s="78">
        <v>24.45</v>
      </c>
      <c r="I32" s="78">
        <v>24.41</v>
      </c>
      <c r="J32" s="78">
        <v>24.38</v>
      </c>
      <c r="K32" s="78">
        <v>24.34</v>
      </c>
      <c r="L32" s="78">
        <v>24.3</v>
      </c>
      <c r="M32" s="78">
        <v>24.26</v>
      </c>
    </row>
    <row r="33" spans="1:13" x14ac:dyDescent="0.2">
      <c r="A33" s="42">
        <v>53</v>
      </c>
      <c r="B33" s="78">
        <v>24.22</v>
      </c>
      <c r="C33" s="78">
        <v>24.18</v>
      </c>
      <c r="D33" s="78">
        <v>24.14</v>
      </c>
      <c r="E33" s="78">
        <v>24.1</v>
      </c>
      <c r="F33" s="78">
        <v>24.06</v>
      </c>
      <c r="G33" s="78">
        <v>24.02</v>
      </c>
      <c r="H33" s="78">
        <v>23.98</v>
      </c>
      <c r="I33" s="78">
        <v>23.94</v>
      </c>
      <c r="J33" s="78">
        <v>23.9</v>
      </c>
      <c r="K33" s="78">
        <v>23.86</v>
      </c>
      <c r="L33" s="78">
        <v>23.82</v>
      </c>
      <c r="M33" s="78">
        <v>23.77</v>
      </c>
    </row>
    <row r="34" spans="1:13" x14ac:dyDescent="0.2">
      <c r="A34" s="42">
        <v>54</v>
      </c>
      <c r="B34" s="78">
        <v>23.73</v>
      </c>
      <c r="C34" s="78">
        <v>23.69</v>
      </c>
      <c r="D34" s="78">
        <v>23.65</v>
      </c>
      <c r="E34" s="78">
        <v>23.61</v>
      </c>
      <c r="F34" s="78">
        <v>23.56</v>
      </c>
      <c r="G34" s="78">
        <v>23.52</v>
      </c>
      <c r="H34" s="78">
        <v>23.48</v>
      </c>
      <c r="I34" s="78">
        <v>23.44</v>
      </c>
      <c r="J34" s="78">
        <v>23.39</v>
      </c>
      <c r="K34" s="78">
        <v>23.35</v>
      </c>
      <c r="L34" s="78">
        <v>23.31</v>
      </c>
      <c r="M34" s="78">
        <v>23.27</v>
      </c>
    </row>
    <row r="35" spans="1:13" x14ac:dyDescent="0.2">
      <c r="A35" s="42">
        <v>55</v>
      </c>
      <c r="B35" s="78">
        <v>23.22</v>
      </c>
      <c r="C35" s="78">
        <v>23.18</v>
      </c>
      <c r="D35" s="78">
        <v>23.14</v>
      </c>
      <c r="E35" s="78">
        <v>23.09</v>
      </c>
      <c r="F35" s="78">
        <v>23.05</v>
      </c>
      <c r="G35" s="78">
        <v>23.01</v>
      </c>
      <c r="H35" s="78">
        <v>22.96</v>
      </c>
      <c r="I35" s="78">
        <v>22.92</v>
      </c>
      <c r="J35" s="78">
        <v>22.88</v>
      </c>
      <c r="K35" s="78">
        <v>22.83</v>
      </c>
      <c r="L35" s="78">
        <v>22.79</v>
      </c>
      <c r="M35" s="78">
        <v>22.75</v>
      </c>
    </row>
    <row r="36" spans="1:13" x14ac:dyDescent="0.2">
      <c r="A36" s="42">
        <v>56</v>
      </c>
      <c r="B36" s="78">
        <v>22.7</v>
      </c>
      <c r="C36" s="78">
        <v>22.66</v>
      </c>
      <c r="D36" s="78">
        <v>22.61</v>
      </c>
      <c r="E36" s="78">
        <v>22.57</v>
      </c>
      <c r="F36" s="78">
        <v>22.52</v>
      </c>
      <c r="G36" s="78">
        <v>22.48</v>
      </c>
      <c r="H36" s="78">
        <v>22.44</v>
      </c>
      <c r="I36" s="78">
        <v>22.39</v>
      </c>
      <c r="J36" s="78">
        <v>22.35</v>
      </c>
      <c r="K36" s="78">
        <v>22.3</v>
      </c>
      <c r="L36" s="78">
        <v>22.26</v>
      </c>
      <c r="M36" s="78">
        <v>22.22</v>
      </c>
    </row>
    <row r="37" spans="1:13" x14ac:dyDescent="0.2">
      <c r="A37" s="42">
        <v>57</v>
      </c>
      <c r="B37" s="78">
        <v>22.17</v>
      </c>
      <c r="C37" s="78">
        <v>22.13</v>
      </c>
      <c r="D37" s="78">
        <v>22.08</v>
      </c>
      <c r="E37" s="78">
        <v>22.04</v>
      </c>
      <c r="F37" s="78">
        <v>21.99</v>
      </c>
      <c r="G37" s="78">
        <v>21.95</v>
      </c>
      <c r="H37" s="78">
        <v>21.9</v>
      </c>
      <c r="I37" s="78">
        <v>21.86</v>
      </c>
      <c r="J37" s="78">
        <v>21.81</v>
      </c>
      <c r="K37" s="78">
        <v>21.77</v>
      </c>
      <c r="L37" s="78">
        <v>21.72</v>
      </c>
      <c r="M37" s="78">
        <v>21.68</v>
      </c>
    </row>
    <row r="38" spans="1:13" x14ac:dyDescent="0.2">
      <c r="A38" s="42">
        <v>58</v>
      </c>
      <c r="B38" s="78">
        <v>21.63</v>
      </c>
      <c r="C38" s="78">
        <v>21.59</v>
      </c>
      <c r="D38" s="78">
        <v>21.54</v>
      </c>
      <c r="E38" s="78">
        <v>21.5</v>
      </c>
      <c r="F38" s="78">
        <v>21.45</v>
      </c>
      <c r="G38" s="78">
        <v>21.41</v>
      </c>
      <c r="H38" s="78">
        <v>21.36</v>
      </c>
      <c r="I38" s="78">
        <v>21.32</v>
      </c>
      <c r="J38" s="78">
        <v>21.27</v>
      </c>
      <c r="K38" s="78">
        <v>21.22</v>
      </c>
      <c r="L38" s="78">
        <v>21.18</v>
      </c>
      <c r="M38" s="78">
        <v>21.13</v>
      </c>
    </row>
    <row r="39" spans="1:13" x14ac:dyDescent="0.2">
      <c r="A39" s="42">
        <v>59</v>
      </c>
      <c r="B39" s="78">
        <v>21.09</v>
      </c>
      <c r="C39" s="78">
        <v>21.05</v>
      </c>
      <c r="D39" s="78">
        <v>21.01</v>
      </c>
      <c r="E39" s="78">
        <v>20.97</v>
      </c>
      <c r="F39" s="78">
        <v>20.93</v>
      </c>
      <c r="G39" s="78">
        <v>20.89</v>
      </c>
      <c r="H39" s="78">
        <v>20.85</v>
      </c>
      <c r="I39" s="78">
        <v>20.81</v>
      </c>
      <c r="J39" s="78">
        <v>20.77</v>
      </c>
      <c r="K39" s="78">
        <v>20.73</v>
      </c>
      <c r="L39" s="78">
        <v>20.69</v>
      </c>
      <c r="M39" s="78">
        <v>20.65</v>
      </c>
    </row>
    <row r="40" spans="1:13" x14ac:dyDescent="0.2">
      <c r="A40" s="42">
        <v>60</v>
      </c>
      <c r="B40" s="78">
        <v>20.61</v>
      </c>
      <c r="C40" s="78">
        <v>20.56</v>
      </c>
      <c r="D40" s="78">
        <v>20.52</v>
      </c>
      <c r="E40" s="78">
        <v>20.47</v>
      </c>
      <c r="F40" s="78">
        <v>20.420000000000002</v>
      </c>
      <c r="G40" s="78">
        <v>20.38</v>
      </c>
      <c r="H40" s="78">
        <v>20.329999999999998</v>
      </c>
      <c r="I40" s="78">
        <v>20.29</v>
      </c>
      <c r="J40" s="78">
        <v>20.239999999999998</v>
      </c>
      <c r="K40" s="78">
        <v>20.190000000000001</v>
      </c>
      <c r="L40" s="78">
        <v>20.149999999999999</v>
      </c>
      <c r="M40" s="78">
        <v>20.100000000000001</v>
      </c>
    </row>
    <row r="41" spans="1:13" x14ac:dyDescent="0.2">
      <c r="A41" s="42">
        <v>61</v>
      </c>
      <c r="B41" s="78">
        <v>20.05</v>
      </c>
      <c r="C41" s="78">
        <v>20.010000000000002</v>
      </c>
      <c r="D41" s="78">
        <v>19.96</v>
      </c>
      <c r="E41" s="78">
        <v>19.91</v>
      </c>
      <c r="F41" s="78">
        <v>19.86</v>
      </c>
      <c r="G41" s="78">
        <v>19.82</v>
      </c>
      <c r="H41" s="78">
        <v>19.77</v>
      </c>
      <c r="I41" s="78">
        <v>19.72</v>
      </c>
      <c r="J41" s="78">
        <v>19.68</v>
      </c>
      <c r="K41" s="78">
        <v>19.63</v>
      </c>
      <c r="L41" s="78">
        <v>19.579999999999998</v>
      </c>
      <c r="M41" s="78">
        <v>19.54</v>
      </c>
    </row>
    <row r="42" spans="1:13" x14ac:dyDescent="0.2">
      <c r="A42" s="42">
        <v>62</v>
      </c>
      <c r="B42" s="78">
        <v>19.489999999999998</v>
      </c>
      <c r="C42" s="78">
        <v>19.440000000000001</v>
      </c>
      <c r="D42" s="78">
        <v>19.39</v>
      </c>
      <c r="E42" s="78">
        <v>19.350000000000001</v>
      </c>
      <c r="F42" s="78">
        <v>19.3</v>
      </c>
      <c r="G42" s="78">
        <v>19.25</v>
      </c>
      <c r="H42" s="78">
        <v>19.2</v>
      </c>
      <c r="I42" s="78">
        <v>19.16</v>
      </c>
      <c r="J42" s="78">
        <v>19.11</v>
      </c>
      <c r="K42" s="78">
        <v>19.059999999999999</v>
      </c>
      <c r="L42" s="78">
        <v>19.010000000000002</v>
      </c>
      <c r="M42" s="78">
        <v>18.97</v>
      </c>
    </row>
    <row r="43" spans="1:13" x14ac:dyDescent="0.2">
      <c r="A43" s="42">
        <v>63</v>
      </c>
      <c r="B43" s="78">
        <v>18.920000000000002</v>
      </c>
      <c r="C43" s="78">
        <v>18.87</v>
      </c>
      <c r="D43" s="78">
        <v>18.82</v>
      </c>
      <c r="E43" s="78">
        <v>18.77</v>
      </c>
      <c r="F43" s="78">
        <v>18.73</v>
      </c>
      <c r="G43" s="78">
        <v>18.68</v>
      </c>
      <c r="H43" s="78">
        <v>18.63</v>
      </c>
      <c r="I43" s="78">
        <v>18.579999999999998</v>
      </c>
      <c r="J43" s="78">
        <v>18.53</v>
      </c>
      <c r="K43" s="78">
        <v>18.48</v>
      </c>
      <c r="L43" s="78">
        <v>18.440000000000001</v>
      </c>
      <c r="M43" s="78">
        <v>18.39</v>
      </c>
    </row>
    <row r="44" spans="1:13" x14ac:dyDescent="0.2">
      <c r="A44" s="42">
        <v>64</v>
      </c>
      <c r="B44" s="78">
        <v>18.34</v>
      </c>
      <c r="C44" s="78">
        <v>18.29</v>
      </c>
      <c r="D44" s="78">
        <v>18.239999999999998</v>
      </c>
      <c r="E44" s="78">
        <v>18.190000000000001</v>
      </c>
      <c r="F44" s="78">
        <v>18.149999999999999</v>
      </c>
      <c r="G44" s="78">
        <v>18.100000000000001</v>
      </c>
      <c r="H44" s="78">
        <v>18.05</v>
      </c>
      <c r="I44" s="78">
        <v>18</v>
      </c>
      <c r="J44" s="78">
        <v>17.95</v>
      </c>
      <c r="K44" s="78">
        <v>17.899999999999999</v>
      </c>
      <c r="L44" s="78">
        <v>17.850000000000001</v>
      </c>
      <c r="M44" s="78">
        <v>17.809999999999999</v>
      </c>
    </row>
    <row r="45" spans="1:13" x14ac:dyDescent="0.2">
      <c r="A45" s="42">
        <v>65</v>
      </c>
      <c r="B45" s="78">
        <v>17.760000000000002</v>
      </c>
      <c r="C45" s="78">
        <v>17.71</v>
      </c>
      <c r="D45" s="78">
        <v>17.66</v>
      </c>
      <c r="E45" s="78">
        <v>17.61</v>
      </c>
      <c r="F45" s="78">
        <v>17.559999999999999</v>
      </c>
      <c r="G45" s="78">
        <v>17.510000000000002</v>
      </c>
      <c r="H45" s="78">
        <v>17.46</v>
      </c>
      <c r="I45" s="78">
        <v>17.41</v>
      </c>
      <c r="J45" s="78">
        <v>17.36</v>
      </c>
      <c r="K45" s="78">
        <v>17.32</v>
      </c>
      <c r="L45" s="78">
        <v>17.27</v>
      </c>
      <c r="M45" s="78">
        <v>17.22</v>
      </c>
    </row>
    <row r="46" spans="1:13" x14ac:dyDescent="0.2">
      <c r="A46" s="42">
        <v>66</v>
      </c>
      <c r="B46" s="78">
        <v>17.170000000000002</v>
      </c>
      <c r="C46" s="78">
        <v>17.12</v>
      </c>
      <c r="D46" s="78">
        <v>17.07</v>
      </c>
      <c r="E46" s="78">
        <v>17.02</v>
      </c>
      <c r="F46" s="78">
        <v>16.97</v>
      </c>
      <c r="G46" s="78">
        <v>16.920000000000002</v>
      </c>
      <c r="H46" s="78">
        <v>16.87</v>
      </c>
      <c r="I46" s="78">
        <v>16.82</v>
      </c>
      <c r="J46" s="78">
        <v>16.77</v>
      </c>
      <c r="K46" s="78">
        <v>16.72</v>
      </c>
      <c r="L46" s="78">
        <v>16.670000000000002</v>
      </c>
      <c r="M46" s="78">
        <v>16.62</v>
      </c>
    </row>
    <row r="47" spans="1:13" x14ac:dyDescent="0.2">
      <c r="A47" s="42">
        <v>67</v>
      </c>
      <c r="B47" s="78">
        <v>16.57</v>
      </c>
      <c r="C47" s="78">
        <v>16.52</v>
      </c>
      <c r="D47" s="78">
        <v>16.47</v>
      </c>
      <c r="E47" s="78">
        <v>16.420000000000002</v>
      </c>
      <c r="F47" s="78">
        <v>16.37</v>
      </c>
      <c r="G47" s="78">
        <v>16.32</v>
      </c>
      <c r="H47" s="78">
        <v>16.27</v>
      </c>
      <c r="I47" s="78">
        <v>16.22</v>
      </c>
      <c r="J47" s="78">
        <v>16.170000000000002</v>
      </c>
      <c r="K47" s="78">
        <v>16.12</v>
      </c>
      <c r="L47" s="78">
        <v>16.07</v>
      </c>
      <c r="M47" s="78">
        <v>16.02</v>
      </c>
    </row>
    <row r="48" spans="1:13" x14ac:dyDescent="0.2">
      <c r="A48" s="42">
        <v>68</v>
      </c>
      <c r="B48" s="78">
        <v>15.97</v>
      </c>
      <c r="C48" s="78">
        <v>15.92</v>
      </c>
      <c r="D48" s="78">
        <v>15.87</v>
      </c>
      <c r="E48" s="78">
        <v>15.82</v>
      </c>
      <c r="F48" s="78">
        <v>15.77</v>
      </c>
      <c r="G48" s="78">
        <v>15.72</v>
      </c>
      <c r="H48" s="78">
        <v>15.67</v>
      </c>
      <c r="I48" s="78">
        <v>15.62</v>
      </c>
      <c r="J48" s="78">
        <v>15.57</v>
      </c>
      <c r="K48" s="78">
        <v>15.52</v>
      </c>
      <c r="L48" s="78">
        <v>15.47</v>
      </c>
      <c r="M48" s="78">
        <v>15.42</v>
      </c>
    </row>
    <row r="49" spans="1:13" x14ac:dyDescent="0.2">
      <c r="A49" s="42">
        <v>69</v>
      </c>
      <c r="B49" s="78">
        <v>15.37</v>
      </c>
      <c r="C49" s="78">
        <v>15.32</v>
      </c>
      <c r="D49" s="78">
        <v>15.27</v>
      </c>
      <c r="E49" s="78">
        <v>15.22</v>
      </c>
      <c r="F49" s="78">
        <v>15.16</v>
      </c>
      <c r="G49" s="78">
        <v>15.11</v>
      </c>
      <c r="H49" s="78">
        <v>15.06</v>
      </c>
      <c r="I49" s="78">
        <v>15.01</v>
      </c>
      <c r="J49" s="78">
        <v>14.96</v>
      </c>
      <c r="K49" s="78">
        <v>14.91</v>
      </c>
      <c r="L49" s="78">
        <v>14.86</v>
      </c>
      <c r="M49" s="78">
        <v>14.81</v>
      </c>
    </row>
    <row r="50" spans="1:13" x14ac:dyDescent="0.2">
      <c r="A50" s="42">
        <v>70</v>
      </c>
      <c r="B50" s="78">
        <v>14.76</v>
      </c>
      <c r="C50" s="78">
        <v>14.71</v>
      </c>
      <c r="D50" s="78">
        <v>14.65</v>
      </c>
      <c r="E50" s="78">
        <v>14.6</v>
      </c>
      <c r="F50" s="78">
        <v>14.55</v>
      </c>
      <c r="G50" s="78">
        <v>14.5</v>
      </c>
      <c r="H50" s="78">
        <v>14.45</v>
      </c>
      <c r="I50" s="78">
        <v>14.4</v>
      </c>
      <c r="J50" s="78">
        <v>14.35</v>
      </c>
      <c r="K50" s="78">
        <v>14.3</v>
      </c>
      <c r="L50" s="78">
        <v>14.24</v>
      </c>
      <c r="M50" s="78">
        <v>14.19</v>
      </c>
    </row>
    <row r="51" spans="1:13" x14ac:dyDescent="0.2">
      <c r="A51" s="42">
        <v>71</v>
      </c>
      <c r="B51" s="78">
        <v>14.14</v>
      </c>
      <c r="C51" s="78">
        <v>14.09</v>
      </c>
      <c r="D51" s="78">
        <v>14.04</v>
      </c>
      <c r="E51" s="78">
        <v>13.99</v>
      </c>
      <c r="F51" s="78">
        <v>13.94</v>
      </c>
      <c r="G51" s="78">
        <v>13.88</v>
      </c>
      <c r="H51" s="78">
        <v>13.83</v>
      </c>
      <c r="I51" s="78">
        <v>13.78</v>
      </c>
      <c r="J51" s="78">
        <v>13.73</v>
      </c>
      <c r="K51" s="78">
        <v>13.68</v>
      </c>
      <c r="L51" s="78">
        <v>13.63</v>
      </c>
      <c r="M51" s="78">
        <v>13.58</v>
      </c>
    </row>
    <row r="52" spans="1:13" x14ac:dyDescent="0.2">
      <c r="A52" s="42">
        <v>72</v>
      </c>
      <c r="B52" s="78">
        <v>13.52</v>
      </c>
      <c r="C52" s="78">
        <v>13.47</v>
      </c>
      <c r="D52" s="78">
        <v>13.42</v>
      </c>
      <c r="E52" s="78">
        <v>13.37</v>
      </c>
      <c r="F52" s="78">
        <v>13.32</v>
      </c>
      <c r="G52" s="78">
        <v>13.27</v>
      </c>
      <c r="H52" s="78">
        <v>13.21</v>
      </c>
      <c r="I52" s="78">
        <v>13.16</v>
      </c>
      <c r="J52" s="78">
        <v>13.11</v>
      </c>
      <c r="K52" s="78">
        <v>13.06</v>
      </c>
      <c r="L52" s="78">
        <v>13.01</v>
      </c>
      <c r="M52" s="78">
        <v>12.96</v>
      </c>
    </row>
    <row r="53" spans="1:13" x14ac:dyDescent="0.2">
      <c r="A53" s="42">
        <v>73</v>
      </c>
      <c r="B53" s="78">
        <v>12.91</v>
      </c>
      <c r="C53" s="78">
        <v>12.85</v>
      </c>
      <c r="D53" s="78">
        <v>12.8</v>
      </c>
      <c r="E53" s="78">
        <v>12.75</v>
      </c>
      <c r="F53" s="78">
        <v>12.7</v>
      </c>
      <c r="G53" s="78">
        <v>12.65</v>
      </c>
      <c r="H53" s="78">
        <v>12.6</v>
      </c>
      <c r="I53" s="78">
        <v>12.55</v>
      </c>
      <c r="J53" s="78">
        <v>12.5</v>
      </c>
      <c r="K53" s="78">
        <v>12.44</v>
      </c>
      <c r="L53" s="78">
        <v>12.39</v>
      </c>
      <c r="M53" s="78">
        <v>12.34</v>
      </c>
    </row>
    <row r="54" spans="1:13" x14ac:dyDescent="0.2">
      <c r="A54" s="42">
        <v>74</v>
      </c>
      <c r="B54" s="78">
        <v>12.29</v>
      </c>
      <c r="C54" s="78">
        <v>12.24</v>
      </c>
      <c r="D54" s="78">
        <v>12.19</v>
      </c>
      <c r="E54" s="78">
        <v>12.14</v>
      </c>
      <c r="F54" s="78">
        <v>12.09</v>
      </c>
      <c r="G54" s="78">
        <v>12.04</v>
      </c>
      <c r="H54" s="78">
        <v>11.99</v>
      </c>
      <c r="I54" s="78">
        <v>11.94</v>
      </c>
      <c r="J54" s="78">
        <v>11.89</v>
      </c>
      <c r="K54" s="78">
        <v>11.84</v>
      </c>
      <c r="L54" s="78">
        <v>11.78</v>
      </c>
      <c r="M54" s="78">
        <v>11.73</v>
      </c>
    </row>
    <row r="55" spans="1:13" x14ac:dyDescent="0.2">
      <c r="A55" s="42">
        <v>75</v>
      </c>
      <c r="B55" s="78">
        <v>11.68</v>
      </c>
      <c r="C55" s="78"/>
      <c r="D55" s="78"/>
      <c r="E55" s="78"/>
      <c r="F55" s="78"/>
      <c r="G55" s="78"/>
      <c r="H55" s="78"/>
      <c r="I55" s="78"/>
      <c r="J55" s="78"/>
      <c r="K55" s="78"/>
      <c r="L55" s="78"/>
      <c r="M55" s="78"/>
    </row>
  </sheetData>
  <sheetProtection algorithmName="SHA-512" hashValue="bOxxBb2mmURg8y7H196sfDnFIXZmsfRZ4pgg2uE86+JTHm0SEhcOEbKqKKV0WPICp6LpioTmfB+L6mTPrGCPew==" saltValue="MzGAVJlKxJd2OXXwI68XyQ==" spinCount="100000" sheet="1" objects="1" scenarios="1"/>
  <conditionalFormatting sqref="A6:A21">
    <cfRule type="expression" dxfId="323" priority="9" stopIfTrue="1">
      <formula>MOD(ROW(),2)=0</formula>
    </cfRule>
    <cfRule type="expression" dxfId="322" priority="10" stopIfTrue="1">
      <formula>MOD(ROW(),2)&lt;&gt;0</formula>
    </cfRule>
  </conditionalFormatting>
  <conditionalFormatting sqref="B6:M21">
    <cfRule type="expression" dxfId="321" priority="11" stopIfTrue="1">
      <formula>MOD(ROW(),2)=0</formula>
    </cfRule>
    <cfRule type="expression" dxfId="320" priority="12" stopIfTrue="1">
      <formula>MOD(ROW(),2)&lt;&gt;0</formula>
    </cfRule>
  </conditionalFormatting>
  <conditionalFormatting sqref="A26:A55">
    <cfRule type="expression" dxfId="319" priority="13" stopIfTrue="1">
      <formula>MOD(ROW(),2)=0</formula>
    </cfRule>
    <cfRule type="expression" dxfId="318" priority="14" stopIfTrue="1">
      <formula>MOD(ROW(),2)&lt;&gt;0</formula>
    </cfRule>
  </conditionalFormatting>
  <conditionalFormatting sqref="B26:M26">
    <cfRule type="expression" dxfId="317" priority="15" stopIfTrue="1">
      <formula>MOD(ROW(),2)=0</formula>
    </cfRule>
    <cfRule type="expression" dxfId="316" priority="16" stopIfTrue="1">
      <formula>MOD(ROW(),2)&lt;&gt;0</formula>
    </cfRule>
  </conditionalFormatting>
  <conditionalFormatting sqref="B29:M55">
    <cfRule type="expression" dxfId="315" priority="1" stopIfTrue="1">
      <formula>MOD(ROW(),2)=0</formula>
    </cfRule>
    <cfRule type="expression" dxfId="314" priority="2" stopIfTrue="1">
      <formula>MOD(ROW(),2)&lt;&gt;0</formula>
    </cfRule>
  </conditionalFormatting>
  <conditionalFormatting sqref="H27:M27">
    <cfRule type="expression" dxfId="313" priority="3" stopIfTrue="1">
      <formula>MOD(ROW(),2)=0</formula>
    </cfRule>
    <cfRule type="expression" dxfId="312" priority="4" stopIfTrue="1">
      <formula>MOD(ROW(),2)&lt;&gt;0</formula>
    </cfRule>
  </conditionalFormatting>
  <conditionalFormatting sqref="H28:M28">
    <cfRule type="expression" dxfId="311" priority="5" stopIfTrue="1">
      <formula>MOD(ROW(),2)=0</formula>
    </cfRule>
    <cfRule type="expression" dxfId="310" priority="6" stopIfTrue="1">
      <formula>MOD(ROW(),2)&lt;&gt;0</formula>
    </cfRule>
  </conditionalFormatting>
  <pageMargins left="0.7" right="0.7" top="0.75" bottom="0.75" header="0.3" footer="0.3"/>
  <tableParts count="1">
    <tablePart r:id="rId1"/>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13438-86DA-416C-9FC3-AE3C0D2B1815}">
  <sheetPr codeName="Sheet79"/>
  <dimension ref="A1:M34"/>
  <sheetViews>
    <sheetView showGridLines="0" workbookViewId="0">
      <selection activeCell="A6" sqref="A6"/>
    </sheetView>
  </sheetViews>
  <sheetFormatPr defaultRowHeight="12.75" x14ac:dyDescent="0.2"/>
  <cols>
    <col min="1" max="1" width="31.5703125" customWidth="1"/>
    <col min="2" max="4" width="10" customWidth="1"/>
    <col min="5" max="13" width="10"/>
  </cols>
  <sheetData>
    <row r="1" spans="1:13" s="1" customFormat="1" ht="20.25" x14ac:dyDescent="0.3">
      <c r="A1" s="2" t="s">
        <v>0</v>
      </c>
    </row>
    <row r="2" spans="1:13" s="1" customFormat="1" ht="15.75" x14ac:dyDescent="0.25">
      <c r="A2" s="30" t="s">
        <v>1</v>
      </c>
      <c r="B2" s="3" t="str">
        <f>wb_title</f>
        <v>Police_NI - Consolidated Factor Spreadsheet</v>
      </c>
    </row>
    <row r="3" spans="1:13" s="1" customFormat="1" ht="15.75" x14ac:dyDescent="0.25">
      <c r="A3" s="30" t="s">
        <v>2</v>
      </c>
      <c r="B3" s="3" t="str">
        <f>TABLE_FACTOR_TYPE_1 &amp; " - x-" &amp; TABLE_SERIES_NUMBER_1</f>
        <v>Commutation - x-506</v>
      </c>
    </row>
    <row r="6" spans="1:13" x14ac:dyDescent="0.2">
      <c r="A6" s="40" t="s">
        <v>470</v>
      </c>
      <c r="B6" s="47" t="s">
        <v>471</v>
      </c>
      <c r="C6" s="47"/>
      <c r="D6" s="47"/>
      <c r="E6" s="47"/>
      <c r="F6" s="47"/>
      <c r="G6" s="47"/>
      <c r="H6" s="47"/>
      <c r="I6" s="47"/>
      <c r="J6" s="47"/>
      <c r="K6" s="47"/>
      <c r="L6" s="47"/>
      <c r="M6" s="47"/>
    </row>
    <row r="7" spans="1:13" x14ac:dyDescent="0.2">
      <c r="A7" s="40" t="s">
        <v>472</v>
      </c>
      <c r="B7" s="47" t="s">
        <v>31</v>
      </c>
      <c r="C7" s="47"/>
      <c r="D7" s="47"/>
      <c r="E7" s="47"/>
      <c r="F7" s="47"/>
      <c r="G7" s="47"/>
      <c r="H7" s="47"/>
      <c r="I7" s="47"/>
      <c r="J7" s="47"/>
      <c r="K7" s="47"/>
      <c r="L7" s="47"/>
      <c r="M7" s="47"/>
    </row>
    <row r="8" spans="1:13" x14ac:dyDescent="0.2">
      <c r="A8" s="40" t="s">
        <v>144</v>
      </c>
      <c r="B8" s="47">
        <v>1988</v>
      </c>
      <c r="C8" s="47"/>
      <c r="D8" s="47"/>
      <c r="E8" s="47"/>
      <c r="F8" s="47"/>
      <c r="G8" s="47"/>
      <c r="H8" s="47"/>
      <c r="I8" s="47"/>
      <c r="J8" s="47"/>
      <c r="K8" s="47"/>
      <c r="L8" s="47"/>
      <c r="M8" s="47"/>
    </row>
    <row r="9" spans="1:13" x14ac:dyDescent="0.2">
      <c r="A9" s="40" t="s">
        <v>145</v>
      </c>
      <c r="B9" s="47" t="s">
        <v>379</v>
      </c>
      <c r="C9" s="47"/>
      <c r="D9" s="47"/>
      <c r="E9" s="47"/>
      <c r="F9" s="47"/>
      <c r="G9" s="47"/>
      <c r="H9" s="47"/>
      <c r="I9" s="47"/>
      <c r="J9" s="47"/>
      <c r="K9" s="47"/>
      <c r="L9" s="47"/>
      <c r="M9" s="47"/>
    </row>
    <row r="10" spans="1:13" ht="25.5" x14ac:dyDescent="0.2">
      <c r="A10" s="40" t="s">
        <v>6</v>
      </c>
      <c r="B10" s="47" t="s">
        <v>383</v>
      </c>
      <c r="C10" s="47"/>
      <c r="D10" s="47"/>
      <c r="E10" s="47"/>
      <c r="F10" s="47"/>
      <c r="G10" s="47"/>
      <c r="H10" s="47"/>
      <c r="I10" s="47"/>
      <c r="J10" s="47"/>
      <c r="K10" s="47"/>
      <c r="L10" s="47"/>
      <c r="M10" s="47"/>
    </row>
    <row r="11" spans="1:13" x14ac:dyDescent="0.2">
      <c r="A11" s="40" t="s">
        <v>146</v>
      </c>
      <c r="B11" s="47" t="s">
        <v>165</v>
      </c>
      <c r="C11" s="47"/>
      <c r="D11" s="47"/>
      <c r="E11" s="47"/>
      <c r="F11" s="47"/>
      <c r="G11" s="47"/>
      <c r="H11" s="47"/>
      <c r="I11" s="47"/>
      <c r="J11" s="47"/>
      <c r="K11" s="47"/>
      <c r="L11" s="47"/>
      <c r="M11" s="47"/>
    </row>
    <row r="12" spans="1:13" x14ac:dyDescent="0.2">
      <c r="A12" s="40" t="s">
        <v>147</v>
      </c>
      <c r="B12" s="47" t="s">
        <v>381</v>
      </c>
      <c r="C12" s="47"/>
      <c r="D12" s="47"/>
      <c r="E12" s="47"/>
      <c r="F12" s="47"/>
      <c r="G12" s="47"/>
      <c r="H12" s="47"/>
      <c r="I12" s="47"/>
      <c r="J12" s="47"/>
      <c r="K12" s="47"/>
      <c r="L12" s="47"/>
      <c r="M12" s="47"/>
    </row>
    <row r="13" spans="1:13" x14ac:dyDescent="0.2">
      <c r="A13" s="40" t="s">
        <v>473</v>
      </c>
      <c r="B13" s="47">
        <v>2</v>
      </c>
      <c r="C13" s="47"/>
      <c r="D13" s="47"/>
      <c r="E13" s="47"/>
      <c r="F13" s="47"/>
      <c r="G13" s="47"/>
      <c r="H13" s="47"/>
      <c r="I13" s="47"/>
      <c r="J13" s="47"/>
      <c r="K13" s="47"/>
      <c r="L13" s="47"/>
      <c r="M13" s="47"/>
    </row>
    <row r="14" spans="1:13" x14ac:dyDescent="0.2">
      <c r="A14" s="40" t="s">
        <v>149</v>
      </c>
      <c r="B14" s="47">
        <v>506</v>
      </c>
      <c r="C14" s="47"/>
      <c r="D14" s="47"/>
      <c r="E14" s="47"/>
      <c r="F14" s="47"/>
      <c r="G14" s="47"/>
      <c r="H14" s="47"/>
      <c r="I14" s="47"/>
      <c r="J14" s="47"/>
      <c r="K14" s="47"/>
      <c r="L14" s="47"/>
      <c r="M14" s="47"/>
    </row>
    <row r="15" spans="1:13" x14ac:dyDescent="0.2">
      <c r="A15" s="40" t="s">
        <v>474</v>
      </c>
      <c r="B15" s="47">
        <v>506</v>
      </c>
      <c r="C15" s="47"/>
      <c r="D15" s="47"/>
      <c r="E15" s="47"/>
      <c r="F15" s="47"/>
      <c r="G15" s="47"/>
      <c r="H15" s="47"/>
      <c r="I15" s="47"/>
      <c r="J15" s="47"/>
      <c r="K15" s="47"/>
      <c r="L15" s="47"/>
      <c r="M15" s="47"/>
    </row>
    <row r="16" spans="1:13" x14ac:dyDescent="0.2">
      <c r="A16" s="40" t="s">
        <v>151</v>
      </c>
      <c r="B16" s="47" t="s">
        <v>369</v>
      </c>
      <c r="C16" s="47"/>
      <c r="D16" s="47"/>
      <c r="E16" s="47"/>
      <c r="F16" s="47"/>
      <c r="G16" s="47"/>
      <c r="H16" s="47"/>
      <c r="I16" s="47"/>
      <c r="J16" s="47"/>
      <c r="K16" s="47"/>
      <c r="L16" s="47"/>
      <c r="M16" s="47"/>
    </row>
    <row r="17" spans="1:13" x14ac:dyDescent="0.2">
      <c r="A17" s="41" t="s">
        <v>475</v>
      </c>
      <c r="B17" s="47"/>
      <c r="C17" s="47"/>
      <c r="D17" s="47"/>
      <c r="E17" s="47"/>
      <c r="F17" s="47"/>
      <c r="G17" s="47"/>
      <c r="H17" s="47"/>
      <c r="I17" s="47"/>
      <c r="J17" s="47"/>
      <c r="K17" s="47"/>
      <c r="L17" s="47"/>
      <c r="M17" s="47"/>
    </row>
    <row r="18" spans="1:13" x14ac:dyDescent="0.2">
      <c r="A18" s="40" t="s">
        <v>153</v>
      </c>
      <c r="B18" s="49">
        <v>46163</v>
      </c>
      <c r="C18" s="48"/>
      <c r="D18" s="48"/>
      <c r="E18" s="48"/>
      <c r="F18" s="48"/>
      <c r="G18" s="48"/>
      <c r="H18" s="48"/>
      <c r="I18" s="48"/>
      <c r="J18" s="48"/>
      <c r="K18" s="48"/>
      <c r="L18" s="48"/>
      <c r="M18" s="48"/>
    </row>
    <row r="19" spans="1:13" x14ac:dyDescent="0.2">
      <c r="A19" s="40" t="s">
        <v>154</v>
      </c>
      <c r="B19" s="49">
        <v>46163</v>
      </c>
      <c r="C19" s="48"/>
      <c r="D19" s="48"/>
      <c r="E19" s="48"/>
      <c r="F19" s="48"/>
      <c r="G19" s="48"/>
      <c r="H19" s="48"/>
      <c r="I19" s="48"/>
      <c r="J19" s="48"/>
      <c r="K19" s="48"/>
      <c r="L19" s="48"/>
      <c r="M19" s="48"/>
    </row>
    <row r="20" spans="1:13" x14ac:dyDescent="0.2">
      <c r="A20" s="40" t="s">
        <v>155</v>
      </c>
      <c r="B20" s="47" t="s">
        <v>163</v>
      </c>
      <c r="C20" s="47"/>
      <c r="D20" s="47"/>
      <c r="E20" s="47"/>
      <c r="F20" s="47"/>
      <c r="G20" s="47"/>
      <c r="H20" s="47"/>
      <c r="I20" s="47"/>
      <c r="J20" s="47"/>
      <c r="K20" s="47"/>
      <c r="L20" s="47"/>
      <c r="M20" s="47"/>
    </row>
    <row r="21" spans="1:13" x14ac:dyDescent="0.2">
      <c r="A21" s="40" t="s">
        <v>476</v>
      </c>
      <c r="B21" s="47" t="s">
        <v>80</v>
      </c>
      <c r="C21" s="47"/>
      <c r="D21" s="47"/>
      <c r="E21" s="47"/>
      <c r="F21" s="47"/>
      <c r="G21" s="47"/>
      <c r="H21" s="47"/>
      <c r="I21" s="47"/>
      <c r="J21" s="47"/>
      <c r="K21" s="47"/>
      <c r="L21" s="47"/>
      <c r="M21" s="47"/>
    </row>
    <row r="22" spans="1:13" x14ac:dyDescent="0.2">
      <c r="C22" s="73" t="s">
        <v>514</v>
      </c>
      <c r="D22" s="73"/>
      <c r="E22" s="73"/>
      <c r="F22" s="73"/>
      <c r="G22" s="73"/>
      <c r="H22" s="73"/>
      <c r="I22" s="73"/>
    </row>
    <row r="23" spans="1:13" x14ac:dyDescent="0.2">
      <c r="A23" s="23" t="str">
        <f>HYPERLINK("#'Factor List'!A1", "Back to Factor List")</f>
        <v>Back to Factor List</v>
      </c>
      <c r="B23" s="23" t="str">
        <f>HYPERLINK("#'Assumptions'!A1", "Assumptions")</f>
        <v>Assumptions</v>
      </c>
      <c r="C23" s="73" t="s">
        <v>515</v>
      </c>
      <c r="D23" s="73"/>
      <c r="E23" s="73"/>
      <c r="F23" s="74"/>
      <c r="G23" s="75"/>
      <c r="H23" s="73"/>
      <c r="I23" s="73"/>
    </row>
    <row r="26" spans="1:13" s="63" customFormat="1" ht="13.5" thickBot="1" x14ac:dyDescent="0.25">
      <c r="A26" s="62" t="s">
        <v>513</v>
      </c>
      <c r="B26" s="62">
        <v>0</v>
      </c>
      <c r="C26" s="62">
        <v>1</v>
      </c>
      <c r="D26" s="62">
        <v>2</v>
      </c>
      <c r="E26" s="62">
        <v>3</v>
      </c>
      <c r="F26" s="62">
        <v>4</v>
      </c>
      <c r="G26" s="62">
        <v>5</v>
      </c>
      <c r="H26" s="62">
        <v>6</v>
      </c>
      <c r="I26" s="62">
        <v>7</v>
      </c>
      <c r="J26" s="62">
        <v>8</v>
      </c>
      <c r="K26" s="62">
        <v>9</v>
      </c>
      <c r="L26" s="62">
        <v>10</v>
      </c>
      <c r="M26" s="62">
        <v>11</v>
      </c>
    </row>
    <row r="27" spans="1:13" ht="13.5" thickBot="1" x14ac:dyDescent="0.25">
      <c r="A27" s="42" t="s">
        <v>516</v>
      </c>
      <c r="B27" s="72">
        <v>18.5</v>
      </c>
      <c r="C27" s="80"/>
      <c r="D27" s="80"/>
      <c r="E27" s="80"/>
      <c r="F27" s="80"/>
      <c r="G27" s="80"/>
      <c r="H27" s="78"/>
      <c r="I27" s="78"/>
      <c r="J27" s="78"/>
      <c r="K27" s="78"/>
      <c r="L27" s="78"/>
      <c r="M27" s="78"/>
    </row>
    <row r="28" spans="1:13" ht="13.5" thickBot="1" x14ac:dyDescent="0.25">
      <c r="A28" s="42">
        <v>48</v>
      </c>
      <c r="B28" s="72">
        <v>18.5</v>
      </c>
      <c r="C28" s="72">
        <v>18.5</v>
      </c>
      <c r="D28" s="72">
        <v>18.5</v>
      </c>
      <c r="E28" s="72">
        <v>18.5</v>
      </c>
      <c r="F28" s="72">
        <v>18.5</v>
      </c>
      <c r="G28" s="72">
        <v>18.5</v>
      </c>
      <c r="H28" s="78">
        <v>20.48</v>
      </c>
      <c r="I28" s="78">
        <v>20.51</v>
      </c>
      <c r="J28" s="78">
        <v>20.54</v>
      </c>
      <c r="K28" s="78">
        <v>20.56</v>
      </c>
      <c r="L28" s="78">
        <v>20.59</v>
      </c>
      <c r="M28" s="78">
        <v>20.62</v>
      </c>
    </row>
    <row r="29" spans="1:13" x14ac:dyDescent="0.2">
      <c r="A29" s="42">
        <v>49</v>
      </c>
      <c r="B29" s="78">
        <v>20.65</v>
      </c>
      <c r="C29" s="78">
        <v>20.68</v>
      </c>
      <c r="D29" s="78">
        <v>20.72</v>
      </c>
      <c r="E29" s="78">
        <v>20.75</v>
      </c>
      <c r="F29" s="78">
        <v>20.79</v>
      </c>
      <c r="G29" s="78">
        <v>20.82</v>
      </c>
      <c r="H29" s="78">
        <v>20.85</v>
      </c>
      <c r="I29" s="78">
        <v>20.89</v>
      </c>
      <c r="J29" s="78">
        <v>20.92</v>
      </c>
      <c r="K29" s="78">
        <v>20.95</v>
      </c>
      <c r="L29" s="78">
        <v>20.99</v>
      </c>
      <c r="M29" s="78">
        <v>21.02</v>
      </c>
    </row>
    <row r="30" spans="1:13" x14ac:dyDescent="0.2">
      <c r="A30" s="42">
        <v>50</v>
      </c>
      <c r="B30" s="78">
        <v>21.06</v>
      </c>
      <c r="C30" s="78">
        <v>21.09</v>
      </c>
      <c r="D30" s="78">
        <v>21.13</v>
      </c>
      <c r="E30" s="78">
        <v>21.16</v>
      </c>
      <c r="F30" s="78">
        <v>21.2</v>
      </c>
      <c r="G30" s="78">
        <v>21.23</v>
      </c>
      <c r="H30" s="78">
        <v>21.26</v>
      </c>
      <c r="I30" s="78">
        <v>21.3</v>
      </c>
      <c r="J30" s="78">
        <v>21.33</v>
      </c>
      <c r="K30" s="78">
        <v>21.37</v>
      </c>
      <c r="L30" s="78">
        <v>21.4</v>
      </c>
      <c r="M30" s="78">
        <v>21.44</v>
      </c>
    </row>
    <row r="31" spans="1:13" x14ac:dyDescent="0.2">
      <c r="A31" s="42">
        <v>51</v>
      </c>
      <c r="B31" s="78">
        <v>21.47</v>
      </c>
      <c r="C31" s="78">
        <v>21.51</v>
      </c>
      <c r="D31" s="78">
        <v>21.54</v>
      </c>
      <c r="E31" s="78">
        <v>21.58</v>
      </c>
      <c r="F31" s="78">
        <v>21.61</v>
      </c>
      <c r="G31" s="78">
        <v>21.65</v>
      </c>
      <c r="H31" s="78">
        <v>21.69</v>
      </c>
      <c r="I31" s="78">
        <v>21.72</v>
      </c>
      <c r="J31" s="78">
        <v>21.76</v>
      </c>
      <c r="K31" s="78">
        <v>21.79</v>
      </c>
      <c r="L31" s="78">
        <v>21.83</v>
      </c>
      <c r="M31" s="78">
        <v>21.86</v>
      </c>
    </row>
    <row r="32" spans="1:13" x14ac:dyDescent="0.2">
      <c r="A32" s="42">
        <v>52</v>
      </c>
      <c r="B32" s="78">
        <v>21.9</v>
      </c>
      <c r="C32" s="78">
        <v>21.94</v>
      </c>
      <c r="D32" s="78">
        <v>21.97</v>
      </c>
      <c r="E32" s="78">
        <v>22.01</v>
      </c>
      <c r="F32" s="78">
        <v>22.05</v>
      </c>
      <c r="G32" s="78">
        <v>22.08</v>
      </c>
      <c r="H32" s="78">
        <v>22.12</v>
      </c>
      <c r="I32" s="78">
        <v>22.16</v>
      </c>
      <c r="J32" s="78">
        <v>22.19</v>
      </c>
      <c r="K32" s="78">
        <v>22.23</v>
      </c>
      <c r="L32" s="78">
        <v>22.27</v>
      </c>
      <c r="M32" s="78">
        <v>22.3</v>
      </c>
    </row>
    <row r="33" spans="1:13" x14ac:dyDescent="0.2">
      <c r="A33" s="42">
        <v>53</v>
      </c>
      <c r="B33" s="78">
        <v>22.34</v>
      </c>
      <c r="C33" s="78">
        <v>22.38</v>
      </c>
      <c r="D33" s="78">
        <v>22.42</v>
      </c>
      <c r="E33" s="78">
        <v>22.45</v>
      </c>
      <c r="F33" s="78">
        <v>22.49</v>
      </c>
      <c r="G33" s="78">
        <v>22.53</v>
      </c>
      <c r="H33" s="78">
        <v>22.57</v>
      </c>
      <c r="I33" s="78">
        <v>22.6</v>
      </c>
      <c r="J33" s="78">
        <v>22.64</v>
      </c>
      <c r="K33" s="78">
        <v>22.68</v>
      </c>
      <c r="L33" s="78">
        <v>22.72</v>
      </c>
      <c r="M33" s="78">
        <v>22.76</v>
      </c>
    </row>
    <row r="34" spans="1:13" x14ac:dyDescent="0.2">
      <c r="A34" s="42">
        <v>54</v>
      </c>
      <c r="B34" s="78">
        <v>22.79</v>
      </c>
      <c r="C34" s="78">
        <v>22.83</v>
      </c>
      <c r="D34" s="78">
        <v>22.87</v>
      </c>
      <c r="E34" s="78">
        <v>22.91</v>
      </c>
      <c r="F34" s="78">
        <v>22.95</v>
      </c>
      <c r="G34" s="78">
        <v>22.99</v>
      </c>
      <c r="H34" s="78">
        <v>23.03</v>
      </c>
      <c r="I34" s="78">
        <v>23.07</v>
      </c>
      <c r="J34" s="78">
        <v>23.11</v>
      </c>
      <c r="K34" s="78">
        <v>23.15</v>
      </c>
      <c r="L34" s="78">
        <v>23.19</v>
      </c>
      <c r="M34" s="78">
        <v>23.23</v>
      </c>
    </row>
  </sheetData>
  <sheetProtection algorithmName="SHA-512" hashValue="iHFvWaftvcO1/yaBEHXRPirCZ02UvGpeGmPp/AuQ/Pw8xxkpBRm+arEAOonAOP2Ju5Fy5oKsXyqjN2t8EaB0zQ==" saltValue="wCNJAaNDdx2DHkBil3pOaA==" spinCount="100000" sheet="1" objects="1" scenarios="1"/>
  <conditionalFormatting sqref="A6:A21">
    <cfRule type="expression" dxfId="307" priority="9" stopIfTrue="1">
      <formula>MOD(ROW(),2)=0</formula>
    </cfRule>
    <cfRule type="expression" dxfId="306" priority="10" stopIfTrue="1">
      <formula>MOD(ROW(),2)&lt;&gt;0</formula>
    </cfRule>
  </conditionalFormatting>
  <conditionalFormatting sqref="B6:M21">
    <cfRule type="expression" dxfId="305" priority="11" stopIfTrue="1">
      <formula>MOD(ROW(),2)=0</formula>
    </cfRule>
    <cfRule type="expression" dxfId="304" priority="12" stopIfTrue="1">
      <formula>MOD(ROW(),2)&lt;&gt;0</formula>
    </cfRule>
  </conditionalFormatting>
  <conditionalFormatting sqref="A26:A34">
    <cfRule type="expression" dxfId="303" priority="13" stopIfTrue="1">
      <formula>MOD(ROW(),2)=0</formula>
    </cfRule>
    <cfRule type="expression" dxfId="302" priority="14" stopIfTrue="1">
      <formula>MOD(ROW(),2)&lt;&gt;0</formula>
    </cfRule>
  </conditionalFormatting>
  <conditionalFormatting sqref="B26:M26">
    <cfRule type="expression" dxfId="301" priority="15" stopIfTrue="1">
      <formula>MOD(ROW(),2)=0</formula>
    </cfRule>
    <cfRule type="expression" dxfId="300" priority="16" stopIfTrue="1">
      <formula>MOD(ROW(),2)&lt;&gt;0</formula>
    </cfRule>
  </conditionalFormatting>
  <conditionalFormatting sqref="B29:M34">
    <cfRule type="expression" dxfId="299" priority="5" stopIfTrue="1">
      <formula>MOD(ROW(),2)=0</formula>
    </cfRule>
    <cfRule type="expression" dxfId="298" priority="6" stopIfTrue="1">
      <formula>MOD(ROW(),2)&lt;&gt;0</formula>
    </cfRule>
  </conditionalFormatting>
  <conditionalFormatting sqref="H27:M27">
    <cfRule type="expression" dxfId="297" priority="1" stopIfTrue="1">
      <formula>MOD(ROW(),2)=0</formula>
    </cfRule>
    <cfRule type="expression" dxfId="296" priority="2" stopIfTrue="1">
      <formula>MOD(ROW(),2)&lt;&gt;0</formula>
    </cfRule>
  </conditionalFormatting>
  <conditionalFormatting sqref="H28:M28">
    <cfRule type="expression" dxfId="295" priority="3" stopIfTrue="1">
      <formula>MOD(ROW(),2)=0</formula>
    </cfRule>
    <cfRule type="expression" dxfId="294" priority="4" stopIfTrue="1">
      <formula>MOD(ROW(),2)&lt;&gt;0</formula>
    </cfRule>
  </conditionalFormatting>
  <pageMargins left="0.7" right="0.7" top="0.75" bottom="0.75" header="0.3" footer="0.3"/>
  <tableParts count="1">
    <tablePart r:id="rId1"/>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C1F05-7E1D-428F-96B3-522E28CD373A}">
  <sheetPr codeName="Sheet80"/>
  <dimension ref="A1:M34"/>
  <sheetViews>
    <sheetView showGridLines="0" workbookViewId="0">
      <selection activeCell="A6" sqref="A6"/>
    </sheetView>
  </sheetViews>
  <sheetFormatPr defaultRowHeight="12.75" x14ac:dyDescent="0.2"/>
  <cols>
    <col min="1" max="1" width="31.5703125" customWidth="1"/>
    <col min="2" max="4" width="10" customWidth="1"/>
    <col min="5" max="13" width="10"/>
  </cols>
  <sheetData>
    <row r="1" spans="1:13" s="1" customFormat="1" ht="20.25" x14ac:dyDescent="0.3">
      <c r="A1" s="2" t="s">
        <v>0</v>
      </c>
    </row>
    <row r="2" spans="1:13" s="1" customFormat="1" ht="15.75" x14ac:dyDescent="0.25">
      <c r="A2" s="30" t="s">
        <v>1</v>
      </c>
      <c r="B2" s="3" t="str">
        <f>wb_title</f>
        <v>Police_NI - Consolidated Factor Spreadsheet</v>
      </c>
    </row>
    <row r="3" spans="1:13" s="1" customFormat="1" ht="15.75" x14ac:dyDescent="0.25">
      <c r="A3" s="30" t="s">
        <v>2</v>
      </c>
      <c r="B3" s="3" t="str">
        <f>TABLE_FACTOR_TYPE_1 &amp; " - x-" &amp; TABLE_SERIES_NUMBER_1</f>
        <v>Commutation - x-507</v>
      </c>
    </row>
    <row r="6" spans="1:13" x14ac:dyDescent="0.2">
      <c r="A6" s="40" t="s">
        <v>470</v>
      </c>
      <c r="B6" s="47" t="s">
        <v>471</v>
      </c>
      <c r="C6" s="47"/>
      <c r="D6" s="47"/>
      <c r="E6" s="47"/>
      <c r="F6" s="47"/>
      <c r="G6" s="47"/>
      <c r="H6" s="47"/>
      <c r="I6" s="47"/>
      <c r="J6" s="47"/>
      <c r="K6" s="47"/>
      <c r="L6" s="47"/>
      <c r="M6" s="47"/>
    </row>
    <row r="7" spans="1:13" x14ac:dyDescent="0.2">
      <c r="A7" s="40" t="s">
        <v>472</v>
      </c>
      <c r="B7" s="47" t="s">
        <v>31</v>
      </c>
      <c r="C7" s="47"/>
      <c r="D7" s="47"/>
      <c r="E7" s="47"/>
      <c r="F7" s="47"/>
      <c r="G7" s="47"/>
      <c r="H7" s="47"/>
      <c r="I7" s="47"/>
      <c r="J7" s="47"/>
      <c r="K7" s="47"/>
      <c r="L7" s="47"/>
      <c r="M7" s="47"/>
    </row>
    <row r="8" spans="1:13" x14ac:dyDescent="0.2">
      <c r="A8" s="40" t="s">
        <v>144</v>
      </c>
      <c r="B8" s="47">
        <v>1988</v>
      </c>
      <c r="C8" s="47"/>
      <c r="D8" s="47"/>
      <c r="E8" s="47"/>
      <c r="F8" s="47"/>
      <c r="G8" s="47"/>
      <c r="H8" s="47"/>
      <c r="I8" s="47"/>
      <c r="J8" s="47"/>
      <c r="K8" s="47"/>
      <c r="L8" s="47"/>
      <c r="M8" s="47"/>
    </row>
    <row r="9" spans="1:13" x14ac:dyDescent="0.2">
      <c r="A9" s="40" t="s">
        <v>145</v>
      </c>
      <c r="B9" s="47" t="s">
        <v>379</v>
      </c>
      <c r="C9" s="47"/>
      <c r="D9" s="47"/>
      <c r="E9" s="47"/>
      <c r="F9" s="47"/>
      <c r="G9" s="47"/>
      <c r="H9" s="47"/>
      <c r="I9" s="47"/>
      <c r="J9" s="47"/>
      <c r="K9" s="47"/>
      <c r="L9" s="47"/>
      <c r="M9" s="47"/>
    </row>
    <row r="10" spans="1:13" x14ac:dyDescent="0.2">
      <c r="A10" s="40" t="s">
        <v>6</v>
      </c>
      <c r="B10" s="47" t="s">
        <v>385</v>
      </c>
      <c r="C10" s="47"/>
      <c r="D10" s="47"/>
      <c r="E10" s="47"/>
      <c r="F10" s="47"/>
      <c r="G10" s="47"/>
      <c r="H10" s="47"/>
      <c r="I10" s="47"/>
      <c r="J10" s="47"/>
      <c r="K10" s="47"/>
      <c r="L10" s="47"/>
      <c r="M10" s="47"/>
    </row>
    <row r="11" spans="1:13" x14ac:dyDescent="0.2">
      <c r="A11" s="40" t="s">
        <v>146</v>
      </c>
      <c r="B11" s="47" t="s">
        <v>165</v>
      </c>
      <c r="C11" s="47"/>
      <c r="D11" s="47"/>
      <c r="E11" s="47"/>
      <c r="F11" s="47"/>
      <c r="G11" s="47"/>
      <c r="H11" s="47"/>
      <c r="I11" s="47"/>
      <c r="J11" s="47"/>
      <c r="K11" s="47"/>
      <c r="L11" s="47"/>
      <c r="M11" s="47"/>
    </row>
    <row r="12" spans="1:13" x14ac:dyDescent="0.2">
      <c r="A12" s="40" t="s">
        <v>147</v>
      </c>
      <c r="B12" s="47" t="s">
        <v>381</v>
      </c>
      <c r="C12" s="47"/>
      <c r="D12" s="47"/>
      <c r="E12" s="47"/>
      <c r="F12" s="47"/>
      <c r="G12" s="47"/>
      <c r="H12" s="47"/>
      <c r="I12" s="47"/>
      <c r="J12" s="47"/>
      <c r="K12" s="47"/>
      <c r="L12" s="47"/>
      <c r="M12" s="47"/>
    </row>
    <row r="13" spans="1:13" x14ac:dyDescent="0.2">
      <c r="A13" s="40" t="s">
        <v>473</v>
      </c>
      <c r="B13" s="47">
        <v>2</v>
      </c>
      <c r="C13" s="47"/>
      <c r="D13" s="47"/>
      <c r="E13" s="47"/>
      <c r="F13" s="47"/>
      <c r="G13" s="47"/>
      <c r="H13" s="47"/>
      <c r="I13" s="47"/>
      <c r="J13" s="47"/>
      <c r="K13" s="47"/>
      <c r="L13" s="47"/>
      <c r="M13" s="47"/>
    </row>
    <row r="14" spans="1:13" x14ac:dyDescent="0.2">
      <c r="A14" s="40" t="s">
        <v>149</v>
      </c>
      <c r="B14" s="47">
        <v>507</v>
      </c>
      <c r="C14" s="47"/>
      <c r="D14" s="47"/>
      <c r="E14" s="47"/>
      <c r="F14" s="47"/>
      <c r="G14" s="47"/>
      <c r="H14" s="47"/>
      <c r="I14" s="47"/>
      <c r="J14" s="47"/>
      <c r="K14" s="47"/>
      <c r="L14" s="47"/>
      <c r="M14" s="47"/>
    </row>
    <row r="15" spans="1:13" x14ac:dyDescent="0.2">
      <c r="A15" s="40" t="s">
        <v>474</v>
      </c>
      <c r="B15" s="47">
        <v>507</v>
      </c>
      <c r="C15" s="47"/>
      <c r="D15" s="47"/>
      <c r="E15" s="47"/>
      <c r="F15" s="47"/>
      <c r="G15" s="47"/>
      <c r="H15" s="47"/>
      <c r="I15" s="47"/>
      <c r="J15" s="47"/>
      <c r="K15" s="47"/>
      <c r="L15" s="47"/>
      <c r="M15" s="47"/>
    </row>
    <row r="16" spans="1:13" x14ac:dyDescent="0.2">
      <c r="A16" s="40" t="s">
        <v>151</v>
      </c>
      <c r="B16" s="47" t="s">
        <v>373</v>
      </c>
      <c r="C16" s="47"/>
      <c r="D16" s="47"/>
      <c r="E16" s="47"/>
      <c r="F16" s="47"/>
      <c r="G16" s="47"/>
      <c r="H16" s="47"/>
      <c r="I16" s="47"/>
      <c r="J16" s="47"/>
      <c r="K16" s="47"/>
      <c r="L16" s="47"/>
      <c r="M16" s="47"/>
    </row>
    <row r="17" spans="1:13" x14ac:dyDescent="0.2">
      <c r="A17" s="41" t="s">
        <v>475</v>
      </c>
      <c r="B17" s="47"/>
      <c r="C17" s="47"/>
      <c r="D17" s="47"/>
      <c r="E17" s="47"/>
      <c r="F17" s="47"/>
      <c r="G17" s="47"/>
      <c r="H17" s="47"/>
      <c r="I17" s="47"/>
      <c r="J17" s="47"/>
      <c r="K17" s="47"/>
      <c r="L17" s="47"/>
      <c r="M17" s="47"/>
    </row>
    <row r="18" spans="1:13" x14ac:dyDescent="0.2">
      <c r="A18" s="40" t="s">
        <v>153</v>
      </c>
      <c r="B18" s="49">
        <v>46163</v>
      </c>
      <c r="C18" s="48"/>
      <c r="D18" s="48"/>
      <c r="E18" s="48"/>
      <c r="F18" s="48"/>
      <c r="G18" s="48"/>
      <c r="H18" s="48"/>
      <c r="I18" s="48"/>
      <c r="J18" s="48"/>
      <c r="K18" s="48"/>
      <c r="L18" s="48"/>
      <c r="M18" s="48"/>
    </row>
    <row r="19" spans="1:13" x14ac:dyDescent="0.2">
      <c r="A19" s="40" t="s">
        <v>154</v>
      </c>
      <c r="B19" s="49">
        <v>46163</v>
      </c>
      <c r="C19" s="47"/>
      <c r="D19" s="47"/>
      <c r="E19" s="47"/>
      <c r="F19" s="47"/>
      <c r="G19" s="47"/>
      <c r="H19" s="47"/>
      <c r="I19" s="47"/>
      <c r="J19" s="47"/>
      <c r="K19" s="47"/>
      <c r="L19" s="47"/>
      <c r="M19" s="47"/>
    </row>
    <row r="20" spans="1:13" x14ac:dyDescent="0.2">
      <c r="A20" s="40" t="s">
        <v>155</v>
      </c>
      <c r="B20" s="47" t="s">
        <v>163</v>
      </c>
      <c r="C20" s="47"/>
      <c r="D20" s="47"/>
      <c r="E20" s="47"/>
      <c r="F20" s="47"/>
      <c r="G20" s="47"/>
      <c r="H20" s="47"/>
      <c r="I20" s="47"/>
      <c r="J20" s="47"/>
      <c r="K20" s="47"/>
      <c r="L20" s="47"/>
      <c r="M20" s="47"/>
    </row>
    <row r="21" spans="1:13" x14ac:dyDescent="0.2">
      <c r="A21" s="40" t="s">
        <v>476</v>
      </c>
      <c r="B21" s="47" t="s">
        <v>80</v>
      </c>
      <c r="C21" s="47"/>
      <c r="D21" s="47"/>
      <c r="E21" s="47"/>
      <c r="F21" s="47"/>
      <c r="G21" s="47"/>
      <c r="H21" s="47"/>
      <c r="I21" s="47"/>
      <c r="J21" s="47"/>
      <c r="K21" s="47"/>
      <c r="L21" s="47"/>
      <c r="M21" s="47"/>
    </row>
    <row r="22" spans="1:13" x14ac:dyDescent="0.2">
      <c r="C22" s="73" t="s">
        <v>514</v>
      </c>
      <c r="D22" s="73"/>
      <c r="E22" s="73"/>
      <c r="F22" s="73"/>
      <c r="G22" s="73"/>
      <c r="H22" s="73"/>
      <c r="I22" s="73"/>
    </row>
    <row r="23" spans="1:13" x14ac:dyDescent="0.2">
      <c r="A23" s="23" t="str">
        <f>HYPERLINK("#'Factor List'!A1", "Back to Factor List")</f>
        <v>Back to Factor List</v>
      </c>
      <c r="B23" s="23" t="str">
        <f>HYPERLINK("#'Assumptions'!A1", "Assumptions")</f>
        <v>Assumptions</v>
      </c>
      <c r="C23" s="73" t="s">
        <v>515</v>
      </c>
      <c r="D23" s="73"/>
      <c r="E23" s="73"/>
      <c r="F23" s="74"/>
      <c r="G23" s="75"/>
      <c r="H23" s="73"/>
      <c r="I23" s="73"/>
    </row>
    <row r="26" spans="1:13" s="63" customFormat="1" ht="13.5" thickBot="1" x14ac:dyDescent="0.25">
      <c r="A26" s="62" t="s">
        <v>513</v>
      </c>
      <c r="B26" s="62">
        <v>0</v>
      </c>
      <c r="C26" s="62">
        <v>1</v>
      </c>
      <c r="D26" s="62">
        <v>2</v>
      </c>
      <c r="E26" s="62">
        <v>3</v>
      </c>
      <c r="F26" s="62">
        <v>4</v>
      </c>
      <c r="G26" s="62">
        <v>5</v>
      </c>
      <c r="H26" s="62">
        <v>6</v>
      </c>
      <c r="I26" s="62">
        <v>7</v>
      </c>
      <c r="J26" s="62">
        <v>8</v>
      </c>
      <c r="K26" s="62">
        <v>9</v>
      </c>
      <c r="L26" s="62">
        <v>10</v>
      </c>
      <c r="M26" s="62">
        <v>11</v>
      </c>
    </row>
    <row r="27" spans="1:13" ht="13.5" thickBot="1" x14ac:dyDescent="0.25">
      <c r="A27" s="42" t="s">
        <v>516</v>
      </c>
      <c r="B27" s="76">
        <v>0.71399999999999997</v>
      </c>
      <c r="C27" s="82"/>
      <c r="D27" s="82"/>
      <c r="E27" s="82"/>
      <c r="F27" s="82"/>
      <c r="G27" s="82"/>
      <c r="H27" s="79"/>
      <c r="I27" s="79"/>
      <c r="J27" s="79"/>
      <c r="K27" s="79"/>
      <c r="L27" s="79"/>
      <c r="M27" s="79"/>
    </row>
    <row r="28" spans="1:13" ht="13.5" thickBot="1" x14ac:dyDescent="0.25">
      <c r="A28" s="42">
        <v>48</v>
      </c>
      <c r="B28" s="76">
        <v>0.71399999999999997</v>
      </c>
      <c r="C28" s="76">
        <v>0.71399999999999997</v>
      </c>
      <c r="D28" s="76">
        <v>0.71399999999999997</v>
      </c>
      <c r="E28" s="76">
        <v>0.71399999999999997</v>
      </c>
      <c r="F28" s="76">
        <v>0.71399999999999997</v>
      </c>
      <c r="G28" s="76">
        <v>0.71399999999999997</v>
      </c>
      <c r="H28" s="79">
        <v>0.77400000000000002</v>
      </c>
      <c r="I28" s="79">
        <v>0.77666666666666673</v>
      </c>
      <c r="J28" s="79">
        <v>0.77933333333333343</v>
      </c>
      <c r="K28" s="79">
        <v>0.78200000000000014</v>
      </c>
      <c r="L28" s="79">
        <v>0.78466666666666685</v>
      </c>
      <c r="M28" s="79">
        <v>0.78733333333333355</v>
      </c>
    </row>
    <row r="29" spans="1:13" x14ac:dyDescent="0.2">
      <c r="A29" s="42">
        <v>49</v>
      </c>
      <c r="B29" s="79">
        <v>0.79</v>
      </c>
      <c r="C29" s="79">
        <v>0.79200000000000004</v>
      </c>
      <c r="D29" s="79">
        <v>0.79500000000000004</v>
      </c>
      <c r="E29" s="79">
        <v>0.79800000000000004</v>
      </c>
      <c r="F29" s="79">
        <v>0.8</v>
      </c>
      <c r="G29" s="79">
        <v>0.80300000000000005</v>
      </c>
      <c r="H29" s="79">
        <v>0.80600000000000005</v>
      </c>
      <c r="I29" s="79">
        <v>0.80800000000000005</v>
      </c>
      <c r="J29" s="79">
        <v>0.81100000000000005</v>
      </c>
      <c r="K29" s="79">
        <v>0.81399999999999995</v>
      </c>
      <c r="L29" s="79">
        <v>0.81599999999999995</v>
      </c>
      <c r="M29" s="79">
        <v>0.81899999999999995</v>
      </c>
    </row>
    <row r="30" spans="1:13" x14ac:dyDescent="0.2">
      <c r="A30" s="42">
        <v>50</v>
      </c>
      <c r="B30" s="79">
        <v>0.82199999999999995</v>
      </c>
      <c r="C30" s="79">
        <v>0.82399999999999995</v>
      </c>
      <c r="D30" s="79">
        <v>0.82699999999999996</v>
      </c>
      <c r="E30" s="79">
        <v>0.83</v>
      </c>
      <c r="F30" s="79">
        <v>0.83299999999999996</v>
      </c>
      <c r="G30" s="79">
        <v>0.83499999999999996</v>
      </c>
      <c r="H30" s="79">
        <v>0.83799999999999997</v>
      </c>
      <c r="I30" s="79">
        <v>0.84099999999999997</v>
      </c>
      <c r="J30" s="79">
        <v>0.84399999999999997</v>
      </c>
      <c r="K30" s="79">
        <v>0.84599999999999997</v>
      </c>
      <c r="L30" s="79">
        <v>0.84899999999999998</v>
      </c>
      <c r="M30" s="79">
        <v>0.85199999999999998</v>
      </c>
    </row>
    <row r="31" spans="1:13" x14ac:dyDescent="0.2">
      <c r="A31" s="42">
        <v>51</v>
      </c>
      <c r="B31" s="79">
        <v>0.85499999999999998</v>
      </c>
      <c r="C31" s="79">
        <v>0.85799999999999998</v>
      </c>
      <c r="D31" s="79">
        <v>0.86099999999999999</v>
      </c>
      <c r="E31" s="79">
        <v>0.86299999999999999</v>
      </c>
      <c r="F31" s="79">
        <v>0.86599999999999999</v>
      </c>
      <c r="G31" s="79">
        <v>0.86899999999999999</v>
      </c>
      <c r="H31" s="79">
        <v>0.872</v>
      </c>
      <c r="I31" s="79">
        <v>0.875</v>
      </c>
      <c r="J31" s="79">
        <v>0.878</v>
      </c>
      <c r="K31" s="79">
        <v>0.88100000000000001</v>
      </c>
      <c r="L31" s="79">
        <v>0.88400000000000001</v>
      </c>
      <c r="M31" s="79">
        <v>0.88700000000000001</v>
      </c>
    </row>
    <row r="32" spans="1:13" x14ac:dyDescent="0.2">
      <c r="A32" s="42">
        <v>52</v>
      </c>
      <c r="B32" s="79">
        <v>0.88900000000000001</v>
      </c>
      <c r="C32" s="79">
        <v>0.89200000000000002</v>
      </c>
      <c r="D32" s="79">
        <v>0.89500000000000002</v>
      </c>
      <c r="E32" s="79">
        <v>0.89800000000000002</v>
      </c>
      <c r="F32" s="79">
        <v>0.90100000000000002</v>
      </c>
      <c r="G32" s="79">
        <v>0.90400000000000003</v>
      </c>
      <c r="H32" s="79">
        <v>0.90700000000000003</v>
      </c>
      <c r="I32" s="79">
        <v>0.91</v>
      </c>
      <c r="J32" s="79">
        <v>0.91300000000000003</v>
      </c>
      <c r="K32" s="79">
        <v>0.91600000000000004</v>
      </c>
      <c r="L32" s="79">
        <v>0.91900000000000004</v>
      </c>
      <c r="M32" s="79">
        <v>0.92200000000000004</v>
      </c>
    </row>
    <row r="33" spans="1:13" x14ac:dyDescent="0.2">
      <c r="A33" s="42">
        <v>53</v>
      </c>
      <c r="B33" s="79">
        <v>0.92500000000000004</v>
      </c>
      <c r="C33" s="79">
        <v>0.92800000000000005</v>
      </c>
      <c r="D33" s="79">
        <v>0.93100000000000005</v>
      </c>
      <c r="E33" s="79">
        <v>0.93500000000000005</v>
      </c>
      <c r="F33" s="79">
        <v>0.93799999999999994</v>
      </c>
      <c r="G33" s="79">
        <v>0.94099999999999995</v>
      </c>
      <c r="H33" s="79">
        <v>0.94399999999999995</v>
      </c>
      <c r="I33" s="79">
        <v>0.94699999999999995</v>
      </c>
      <c r="J33" s="79">
        <v>0.95</v>
      </c>
      <c r="K33" s="79">
        <v>0.95299999999999996</v>
      </c>
      <c r="L33" s="79">
        <v>0.95599999999999996</v>
      </c>
      <c r="M33" s="79">
        <v>0.96</v>
      </c>
    </row>
    <row r="34" spans="1:13" x14ac:dyDescent="0.2">
      <c r="A34" s="42">
        <v>54</v>
      </c>
      <c r="B34" s="79">
        <v>0.96299999999999997</v>
      </c>
      <c r="C34" s="79">
        <v>0.96599999999999997</v>
      </c>
      <c r="D34" s="79">
        <v>0.96899999999999997</v>
      </c>
      <c r="E34" s="79">
        <v>0.97199999999999998</v>
      </c>
      <c r="F34" s="79">
        <v>0.97599999999999998</v>
      </c>
      <c r="G34" s="79">
        <v>0.97899999999999998</v>
      </c>
      <c r="H34" s="79">
        <v>0.98199999999999998</v>
      </c>
      <c r="I34" s="79">
        <v>0.98499999999999999</v>
      </c>
      <c r="J34" s="79">
        <v>0.98899999999999999</v>
      </c>
      <c r="K34" s="79">
        <v>0.99199999999999999</v>
      </c>
      <c r="L34" s="79">
        <v>0.995</v>
      </c>
      <c r="M34" s="79">
        <v>0.998</v>
      </c>
    </row>
  </sheetData>
  <sheetProtection algorithmName="SHA-512" hashValue="xqP49LNjpl+ydp6FwX70/WiT1UH347VzHsbbBVKhYGIUVp9tEJivh6JoU2uvP40H3qUTS5URyoANt05PhfRhwQ==" saltValue="Sv3hj2MZDNsbDU9nO3cFWw==" spinCount="100000" sheet="1" objects="1" scenarios="1"/>
  <conditionalFormatting sqref="A6:A21">
    <cfRule type="expression" dxfId="291" priority="9" stopIfTrue="1">
      <formula>MOD(ROW(),2)=0</formula>
    </cfRule>
    <cfRule type="expression" dxfId="290" priority="10" stopIfTrue="1">
      <formula>MOD(ROW(),2)&lt;&gt;0</formula>
    </cfRule>
  </conditionalFormatting>
  <conditionalFormatting sqref="B6:M21">
    <cfRule type="expression" dxfId="289" priority="11" stopIfTrue="1">
      <formula>MOD(ROW(),2)=0</formula>
    </cfRule>
    <cfRule type="expression" dxfId="288" priority="12" stopIfTrue="1">
      <formula>MOD(ROW(),2)&lt;&gt;0</formula>
    </cfRule>
  </conditionalFormatting>
  <conditionalFormatting sqref="A26:A34">
    <cfRule type="expression" dxfId="287" priority="13" stopIfTrue="1">
      <formula>MOD(ROW(),2)=0</formula>
    </cfRule>
    <cfRule type="expression" dxfId="286" priority="14" stopIfTrue="1">
      <formula>MOD(ROW(),2)&lt;&gt;0</formula>
    </cfRule>
  </conditionalFormatting>
  <conditionalFormatting sqref="B26:M26">
    <cfRule type="expression" dxfId="285" priority="15" stopIfTrue="1">
      <formula>MOD(ROW(),2)=0</formula>
    </cfRule>
    <cfRule type="expression" dxfId="284" priority="16" stopIfTrue="1">
      <formula>MOD(ROW(),2)&lt;&gt;0</formula>
    </cfRule>
  </conditionalFormatting>
  <conditionalFormatting sqref="B29:M34">
    <cfRule type="expression" dxfId="283" priority="5" stopIfTrue="1">
      <formula>MOD(ROW(),2)=0</formula>
    </cfRule>
    <cfRule type="expression" dxfId="282" priority="6" stopIfTrue="1">
      <formula>MOD(ROW(),2)&lt;&gt;0</formula>
    </cfRule>
  </conditionalFormatting>
  <conditionalFormatting sqref="H27:M27">
    <cfRule type="expression" dxfId="281" priority="1" stopIfTrue="1">
      <formula>MOD(ROW(),2)=0</formula>
    </cfRule>
    <cfRule type="expression" dxfId="280" priority="2" stopIfTrue="1">
      <formula>MOD(ROW(),2)&lt;&gt;0</formula>
    </cfRule>
  </conditionalFormatting>
  <conditionalFormatting sqref="H28:M28">
    <cfRule type="expression" dxfId="279" priority="3" stopIfTrue="1">
      <formula>MOD(ROW(),2)=0</formula>
    </cfRule>
    <cfRule type="expression" dxfId="278" priority="4" stopIfTrue="1">
      <formula>MOD(ROW(),2)&lt;&gt;0</formula>
    </cfRule>
  </conditionalFormatting>
  <pageMargins left="0.7" right="0.7" top="0.75" bottom="0.75" header="0.3" footer="0.3"/>
  <tableParts count="1">
    <tablePart r:id="rId1"/>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DCCE6-55D0-467C-951E-E2A48AB44917}">
  <sheetPr codeName="Sheet114"/>
  <dimension ref="A1:B27"/>
  <sheetViews>
    <sheetView showGridLines="0" workbookViewId="0">
      <selection activeCell="A6" sqref="A6"/>
    </sheetView>
  </sheetViews>
  <sheetFormatPr defaultRowHeight="12.75" x14ac:dyDescent="0.2"/>
  <cols>
    <col min="1" max="1" width="31.5703125" customWidth="1"/>
    <col min="2" max="2" width="41.8554687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Triv Comm - x-508</v>
      </c>
    </row>
    <row r="6" spans="1:2" x14ac:dyDescent="0.2">
      <c r="A6" s="40" t="s">
        <v>470</v>
      </c>
      <c r="B6" s="47" t="s">
        <v>471</v>
      </c>
    </row>
    <row r="7" spans="1:2" x14ac:dyDescent="0.2">
      <c r="A7" s="40" t="s">
        <v>472</v>
      </c>
      <c r="B7" s="47" t="s">
        <v>31</v>
      </c>
    </row>
    <row r="8" spans="1:2" x14ac:dyDescent="0.2">
      <c r="A8" s="40" t="s">
        <v>144</v>
      </c>
      <c r="B8" s="47" t="s">
        <v>370</v>
      </c>
    </row>
    <row r="9" spans="1:2" x14ac:dyDescent="0.2">
      <c r="A9" s="40" t="s">
        <v>145</v>
      </c>
      <c r="B9" s="47" t="s">
        <v>361</v>
      </c>
    </row>
    <row r="10" spans="1:2" ht="25.5" x14ac:dyDescent="0.2">
      <c r="A10" s="40" t="s">
        <v>6</v>
      </c>
      <c r="B10" s="47" t="s">
        <v>387</v>
      </c>
    </row>
    <row r="11" spans="1:2" x14ac:dyDescent="0.2">
      <c r="A11" s="40" t="s">
        <v>146</v>
      </c>
      <c r="B11" s="47" t="s">
        <v>165</v>
      </c>
    </row>
    <row r="12" spans="1:2" x14ac:dyDescent="0.2">
      <c r="A12" s="40" t="s">
        <v>147</v>
      </c>
      <c r="B12" s="47" t="s">
        <v>388</v>
      </c>
    </row>
    <row r="13" spans="1:2" x14ac:dyDescent="0.2">
      <c r="A13" s="40" t="s">
        <v>473</v>
      </c>
      <c r="B13" s="47">
        <v>2</v>
      </c>
    </row>
    <row r="14" spans="1:2" x14ac:dyDescent="0.2">
      <c r="A14" s="40" t="s">
        <v>149</v>
      </c>
      <c r="B14" s="47">
        <v>508</v>
      </c>
    </row>
    <row r="15" spans="1:2" x14ac:dyDescent="0.2">
      <c r="A15" s="40" t="s">
        <v>474</v>
      </c>
      <c r="B15" s="47">
        <v>508</v>
      </c>
    </row>
    <row r="16" spans="1:2" x14ac:dyDescent="0.2">
      <c r="A16" s="40" t="s">
        <v>151</v>
      </c>
      <c r="B16" s="47" t="s">
        <v>390</v>
      </c>
    </row>
    <row r="17" spans="1:2" x14ac:dyDescent="0.2">
      <c r="A17" s="41" t="s">
        <v>475</v>
      </c>
      <c r="B17" s="47"/>
    </row>
    <row r="18" spans="1:2" x14ac:dyDescent="0.2">
      <c r="A18" s="40" t="s">
        <v>153</v>
      </c>
      <c r="B18" s="49">
        <v>46210</v>
      </c>
    </row>
    <row r="19" spans="1:2" x14ac:dyDescent="0.2">
      <c r="A19" s="40" t="s">
        <v>154</v>
      </c>
      <c r="B19" s="49">
        <v>46210</v>
      </c>
    </row>
    <row r="20" spans="1:2" x14ac:dyDescent="0.2">
      <c r="A20" s="40" t="s">
        <v>155</v>
      </c>
      <c r="B20" s="47" t="s">
        <v>163</v>
      </c>
    </row>
    <row r="21" spans="1:2" x14ac:dyDescent="0.2">
      <c r="A21" s="40" t="s">
        <v>476</v>
      </c>
      <c r="B21" s="47" t="s">
        <v>80</v>
      </c>
    </row>
    <row r="23" spans="1:2" x14ac:dyDescent="0.2">
      <c r="A23" s="23" t="str">
        <f>HYPERLINK("#'Factor List'!A1", "Back to Factor List")</f>
        <v>Back to Factor List</v>
      </c>
      <c r="B23" s="23" t="str">
        <f>HYPERLINK("#'Assumptions'!A1", "Assumptions")</f>
        <v>Assumptions</v>
      </c>
    </row>
    <row r="26" spans="1:2" x14ac:dyDescent="0.2">
      <c r="A26" s="68" t="s">
        <v>517</v>
      </c>
      <c r="B26" s="69" t="s">
        <v>518</v>
      </c>
    </row>
    <row r="27" spans="1:2" x14ac:dyDescent="0.2">
      <c r="A27" s="70" t="s">
        <v>519</v>
      </c>
      <c r="B27" s="71">
        <v>20.9</v>
      </c>
    </row>
  </sheetData>
  <sheetProtection algorithmName="SHA-512" hashValue="nda30Scb4ELLPPf9kbI3yaexn6GFA6xAVvb0mVozQudMiWoFkoyF5Gf+74VqHFx9iIevxahj/2vMOtsZibJJ2g==" saltValue="/IXxkh56KZnCjOqYRqxhiQ==" spinCount="100000" sheet="1" objects="1" scenarios="1"/>
  <conditionalFormatting sqref="A6:A21">
    <cfRule type="expression" dxfId="275" priority="5" stopIfTrue="1">
      <formula>MOD(ROW(),2)=0</formula>
    </cfRule>
    <cfRule type="expression" dxfId="274" priority="6" stopIfTrue="1">
      <formula>MOD(ROW(),2)&lt;&gt;0</formula>
    </cfRule>
  </conditionalFormatting>
  <conditionalFormatting sqref="B6:B21">
    <cfRule type="expression" dxfId="273" priority="7" stopIfTrue="1">
      <formula>MOD(ROW(),2)=0</formula>
    </cfRule>
    <cfRule type="expression" dxfId="272" priority="8" stopIfTrue="1">
      <formula>MOD(ROW(),2)&lt;&gt;0</formula>
    </cfRule>
  </conditionalFormatting>
  <conditionalFormatting sqref="A26:A27">
    <cfRule type="expression" dxfId="271" priority="1" stopIfTrue="1">
      <formula>MOD(ROW(),2)=0</formula>
    </cfRule>
    <cfRule type="expression" dxfId="270" priority="2" stopIfTrue="1">
      <formula>MOD(ROW(),2)&lt;&gt;0</formula>
    </cfRule>
  </conditionalFormatting>
  <conditionalFormatting sqref="B26:B27">
    <cfRule type="expression" dxfId="269" priority="3" stopIfTrue="1">
      <formula>MOD(ROW(),2)=0</formula>
    </cfRule>
    <cfRule type="expression" dxfId="268" priority="4" stopIfTrue="1">
      <formula>MOD(ROW(),2)&lt;&gt;0</formula>
    </cfRule>
  </conditionalFormatting>
  <pageMargins left="0.7" right="0.7" top="0.75" bottom="0.75" header="0.3" footer="0.3"/>
  <tableParts count="1">
    <tablePart r:id="rId1"/>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55C62-8E12-4F6A-89D1-F4847652E224}">
  <sheetPr codeName="Sheet81"/>
  <dimension ref="A1:B68"/>
  <sheetViews>
    <sheetView showGridLines="0" workbookViewId="0">
      <selection activeCell="A6" sqref="A6"/>
    </sheetView>
  </sheetViews>
  <sheetFormatPr defaultRowHeight="12.75" x14ac:dyDescent="0.2"/>
  <cols>
    <col min="1" max="1" width="31.5703125" customWidth="1"/>
    <col min="2" max="2" width="40.8554687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Scheme pays AA - x-601</v>
      </c>
    </row>
    <row r="6" spans="1:2" x14ac:dyDescent="0.2">
      <c r="A6" s="40" t="s">
        <v>470</v>
      </c>
      <c r="B6" s="47" t="s">
        <v>471</v>
      </c>
    </row>
    <row r="7" spans="1:2" x14ac:dyDescent="0.2">
      <c r="A7" s="40" t="s">
        <v>472</v>
      </c>
      <c r="B7" s="47" t="s">
        <v>31</v>
      </c>
    </row>
    <row r="8" spans="1:2" x14ac:dyDescent="0.2">
      <c r="A8" s="40" t="s">
        <v>144</v>
      </c>
      <c r="B8" s="47">
        <v>1988</v>
      </c>
    </row>
    <row r="9" spans="1:2" x14ac:dyDescent="0.2">
      <c r="A9" s="40" t="s">
        <v>145</v>
      </c>
      <c r="B9" s="47" t="s">
        <v>391</v>
      </c>
    </row>
    <row r="10" spans="1:2" x14ac:dyDescent="0.2">
      <c r="A10" s="40" t="s">
        <v>6</v>
      </c>
      <c r="B10" s="47" t="s">
        <v>392</v>
      </c>
    </row>
    <row r="11" spans="1:2" x14ac:dyDescent="0.2">
      <c r="A11" s="40" t="s">
        <v>146</v>
      </c>
      <c r="B11" s="47" t="s">
        <v>165</v>
      </c>
    </row>
    <row r="12" spans="1:2" x14ac:dyDescent="0.2">
      <c r="A12" s="40" t="s">
        <v>147</v>
      </c>
      <c r="B12" s="47" t="s">
        <v>160</v>
      </c>
    </row>
    <row r="13" spans="1:2" x14ac:dyDescent="0.2">
      <c r="A13" s="40" t="s">
        <v>473</v>
      </c>
      <c r="B13" s="47">
        <v>2</v>
      </c>
    </row>
    <row r="14" spans="1:2" x14ac:dyDescent="0.2">
      <c r="A14" s="40" t="s">
        <v>149</v>
      </c>
      <c r="B14" s="47">
        <v>601</v>
      </c>
    </row>
    <row r="15" spans="1:2" x14ac:dyDescent="0.2">
      <c r="A15" s="40" t="s">
        <v>474</v>
      </c>
      <c r="B15" s="47">
        <v>601</v>
      </c>
    </row>
    <row r="16" spans="1:2" x14ac:dyDescent="0.2">
      <c r="A16" s="40" t="s">
        <v>151</v>
      </c>
      <c r="B16" s="47" t="s">
        <v>394</v>
      </c>
    </row>
    <row r="17" spans="1:2" x14ac:dyDescent="0.2">
      <c r="A17" s="41" t="s">
        <v>475</v>
      </c>
      <c r="B17" s="47"/>
    </row>
    <row r="18" spans="1:2" x14ac:dyDescent="0.2">
      <c r="A18" s="40" t="s">
        <v>153</v>
      </c>
      <c r="B18" s="49">
        <v>45135</v>
      </c>
    </row>
    <row r="19" spans="1:2" x14ac:dyDescent="0.2">
      <c r="A19" s="40" t="s">
        <v>154</v>
      </c>
      <c r="B19" s="49">
        <v>45135</v>
      </c>
    </row>
    <row r="20" spans="1:2" x14ac:dyDescent="0.2">
      <c r="A20" s="40" t="s">
        <v>155</v>
      </c>
      <c r="B20" s="47" t="s">
        <v>163</v>
      </c>
    </row>
    <row r="21" spans="1:2" x14ac:dyDescent="0.2">
      <c r="A21" s="40" t="s">
        <v>476</v>
      </c>
      <c r="B21" s="47" t="s">
        <v>81</v>
      </c>
    </row>
    <row r="23" spans="1:2" x14ac:dyDescent="0.2">
      <c r="A23" s="23" t="str">
        <f>HYPERLINK("#'Factor List'!A1", "Back to Factor List")</f>
        <v>Back to Factor List</v>
      </c>
      <c r="B23" s="23" t="str">
        <f>HYPERLINK("#'Assumptions'!A1", "Assumptions")</f>
        <v>Assumptions</v>
      </c>
    </row>
    <row r="26" spans="1:2" s="63" customFormat="1" ht="25.5" x14ac:dyDescent="0.2">
      <c r="A26" s="62" t="s">
        <v>477</v>
      </c>
      <c r="B26" s="62" t="s">
        <v>520</v>
      </c>
    </row>
    <row r="27" spans="1:2" x14ac:dyDescent="0.2">
      <c r="A27" s="42">
        <v>18</v>
      </c>
      <c r="B27" s="43">
        <v>11.29</v>
      </c>
    </row>
    <row r="28" spans="1:2" x14ac:dyDescent="0.2">
      <c r="A28" s="42">
        <v>19</v>
      </c>
      <c r="B28" s="43">
        <v>11.46</v>
      </c>
    </row>
    <row r="29" spans="1:2" x14ac:dyDescent="0.2">
      <c r="A29" s="42">
        <v>20</v>
      </c>
      <c r="B29" s="43">
        <v>11.63</v>
      </c>
    </row>
    <row r="30" spans="1:2" x14ac:dyDescent="0.2">
      <c r="A30" s="42">
        <v>21</v>
      </c>
      <c r="B30" s="43">
        <v>11.8</v>
      </c>
    </row>
    <row r="31" spans="1:2" x14ac:dyDescent="0.2">
      <c r="A31" s="42">
        <v>22</v>
      </c>
      <c r="B31" s="43">
        <v>11.97</v>
      </c>
    </row>
    <row r="32" spans="1:2" x14ac:dyDescent="0.2">
      <c r="A32" s="42">
        <v>23</v>
      </c>
      <c r="B32" s="43">
        <v>12.15</v>
      </c>
    </row>
    <row r="33" spans="1:2" x14ac:dyDescent="0.2">
      <c r="A33" s="42">
        <v>24</v>
      </c>
      <c r="B33" s="43">
        <v>12.33</v>
      </c>
    </row>
    <row r="34" spans="1:2" x14ac:dyDescent="0.2">
      <c r="A34" s="42">
        <v>25</v>
      </c>
      <c r="B34" s="43">
        <v>12.51</v>
      </c>
    </row>
    <row r="35" spans="1:2" x14ac:dyDescent="0.2">
      <c r="A35" s="42">
        <v>26</v>
      </c>
      <c r="B35" s="43">
        <v>12.7</v>
      </c>
    </row>
    <row r="36" spans="1:2" x14ac:dyDescent="0.2">
      <c r="A36" s="42">
        <v>27</v>
      </c>
      <c r="B36" s="43">
        <v>12.88</v>
      </c>
    </row>
    <row r="37" spans="1:2" x14ac:dyDescent="0.2">
      <c r="A37" s="42">
        <v>28</v>
      </c>
      <c r="B37" s="43">
        <v>13.07</v>
      </c>
    </row>
    <row r="38" spans="1:2" x14ac:dyDescent="0.2">
      <c r="A38" s="42">
        <v>29</v>
      </c>
      <c r="B38" s="43">
        <v>13.27</v>
      </c>
    </row>
    <row r="39" spans="1:2" x14ac:dyDescent="0.2">
      <c r="A39" s="42">
        <v>30</v>
      </c>
      <c r="B39" s="43">
        <v>13.47</v>
      </c>
    </row>
    <row r="40" spans="1:2" x14ac:dyDescent="0.2">
      <c r="A40" s="42">
        <v>31</v>
      </c>
      <c r="B40" s="43">
        <v>13.67</v>
      </c>
    </row>
    <row r="41" spans="1:2" x14ac:dyDescent="0.2">
      <c r="A41" s="42">
        <v>32</v>
      </c>
      <c r="B41" s="43">
        <v>13.87</v>
      </c>
    </row>
    <row r="42" spans="1:2" x14ac:dyDescent="0.2">
      <c r="A42" s="42">
        <v>33</v>
      </c>
      <c r="B42" s="43">
        <v>14.08</v>
      </c>
    </row>
    <row r="43" spans="1:2" x14ac:dyDescent="0.2">
      <c r="A43" s="42">
        <v>34</v>
      </c>
      <c r="B43" s="43">
        <v>14.29</v>
      </c>
    </row>
    <row r="44" spans="1:2" x14ac:dyDescent="0.2">
      <c r="A44" s="42">
        <v>35</v>
      </c>
      <c r="B44" s="43">
        <v>14.5</v>
      </c>
    </row>
    <row r="45" spans="1:2" x14ac:dyDescent="0.2">
      <c r="A45" s="42">
        <v>36</v>
      </c>
      <c r="B45" s="43">
        <v>14.72</v>
      </c>
    </row>
    <row r="46" spans="1:2" x14ac:dyDescent="0.2">
      <c r="A46" s="42">
        <v>37</v>
      </c>
      <c r="B46" s="43">
        <v>14.95</v>
      </c>
    </row>
    <row r="47" spans="1:2" x14ac:dyDescent="0.2">
      <c r="A47" s="42">
        <v>38</v>
      </c>
      <c r="B47" s="43">
        <v>15.17</v>
      </c>
    </row>
    <row r="48" spans="1:2" x14ac:dyDescent="0.2">
      <c r="A48" s="42">
        <v>39</v>
      </c>
      <c r="B48" s="43">
        <v>15.4</v>
      </c>
    </row>
    <row r="49" spans="1:2" x14ac:dyDescent="0.2">
      <c r="A49" s="42">
        <v>40</v>
      </c>
      <c r="B49" s="43">
        <v>15.64</v>
      </c>
    </row>
    <row r="50" spans="1:2" x14ac:dyDescent="0.2">
      <c r="A50" s="42">
        <v>41</v>
      </c>
      <c r="B50" s="43">
        <v>15.88</v>
      </c>
    </row>
    <row r="51" spans="1:2" x14ac:dyDescent="0.2">
      <c r="A51" s="42">
        <v>42</v>
      </c>
      <c r="B51" s="43">
        <v>16.12</v>
      </c>
    </row>
    <row r="52" spans="1:2" x14ac:dyDescent="0.2">
      <c r="A52" s="42">
        <v>43</v>
      </c>
      <c r="B52" s="43">
        <v>16.37</v>
      </c>
    </row>
    <row r="53" spans="1:2" x14ac:dyDescent="0.2">
      <c r="A53" s="42">
        <v>44</v>
      </c>
      <c r="B53" s="43">
        <v>16.62</v>
      </c>
    </row>
    <row r="54" spans="1:2" x14ac:dyDescent="0.2">
      <c r="A54" s="42">
        <v>45</v>
      </c>
      <c r="B54" s="43">
        <v>16.88</v>
      </c>
    </row>
    <row r="55" spans="1:2" x14ac:dyDescent="0.2">
      <c r="A55" s="42">
        <v>46</v>
      </c>
      <c r="B55" s="43">
        <v>17.149999999999999</v>
      </c>
    </row>
    <row r="56" spans="1:2" x14ac:dyDescent="0.2">
      <c r="A56" s="42">
        <v>47</v>
      </c>
      <c r="B56" s="43">
        <v>17.420000000000002</v>
      </c>
    </row>
    <row r="57" spans="1:2" x14ac:dyDescent="0.2">
      <c r="A57" s="42">
        <v>48</v>
      </c>
      <c r="B57" s="43">
        <v>17.690000000000001</v>
      </c>
    </row>
    <row r="58" spans="1:2" x14ac:dyDescent="0.2">
      <c r="A58" s="42">
        <v>49</v>
      </c>
      <c r="B58" s="43">
        <v>17.97</v>
      </c>
    </row>
    <row r="59" spans="1:2" x14ac:dyDescent="0.2">
      <c r="A59" s="42">
        <v>50</v>
      </c>
      <c r="B59" s="43">
        <v>18.260000000000002</v>
      </c>
    </row>
    <row r="60" spans="1:2" x14ac:dyDescent="0.2">
      <c r="A60" s="42">
        <v>51</v>
      </c>
      <c r="B60" s="43">
        <v>18.559999999999999</v>
      </c>
    </row>
    <row r="61" spans="1:2" x14ac:dyDescent="0.2">
      <c r="A61" s="42">
        <v>52</v>
      </c>
      <c r="B61" s="43">
        <v>18.86</v>
      </c>
    </row>
    <row r="62" spans="1:2" x14ac:dyDescent="0.2">
      <c r="A62" s="42">
        <v>53</v>
      </c>
      <c r="B62" s="43">
        <v>19.170000000000002</v>
      </c>
    </row>
    <row r="63" spans="1:2" x14ac:dyDescent="0.2">
      <c r="A63" s="42">
        <v>54</v>
      </c>
      <c r="B63" s="43">
        <v>19.489999999999998</v>
      </c>
    </row>
    <row r="64" spans="1:2" x14ac:dyDescent="0.2">
      <c r="A64" s="42">
        <v>55</v>
      </c>
      <c r="B64" s="43">
        <v>19.82</v>
      </c>
    </row>
    <row r="65" spans="1:2" x14ac:dyDescent="0.2">
      <c r="A65" s="42">
        <v>56</v>
      </c>
      <c r="B65" s="43">
        <v>20.16</v>
      </c>
    </row>
    <row r="66" spans="1:2" x14ac:dyDescent="0.2">
      <c r="A66" s="42">
        <v>57</v>
      </c>
      <c r="B66" s="43">
        <v>20.5</v>
      </c>
    </row>
    <row r="67" spans="1:2" x14ac:dyDescent="0.2">
      <c r="A67" s="42">
        <v>58</v>
      </c>
      <c r="B67" s="43">
        <v>20.86</v>
      </c>
    </row>
    <row r="68" spans="1:2" x14ac:dyDescent="0.2">
      <c r="A68" s="42">
        <v>59</v>
      </c>
      <c r="B68" s="43">
        <v>21.23</v>
      </c>
    </row>
  </sheetData>
  <sheetProtection algorithmName="SHA-512" hashValue="kJRQoKgElqITWWDxDqkEVNJERWQ1XD9pIGLRnPa4TXyg3HQ1zikxFDq/w1SU2jZTGFyxxkeRb+UOw6zXmgwqbw==" saltValue="sBXrnnYHyl/DznW5ti4eJg==" spinCount="100000" sheet="1" objects="1" scenarios="1"/>
  <conditionalFormatting sqref="A6:A21">
    <cfRule type="expression" dxfId="265" priority="1" stopIfTrue="1">
      <formula>MOD(ROW(),2)=0</formula>
    </cfRule>
    <cfRule type="expression" dxfId="264" priority="2" stopIfTrue="1">
      <formula>MOD(ROW(),2)&lt;&gt;0</formula>
    </cfRule>
  </conditionalFormatting>
  <conditionalFormatting sqref="B6:B21">
    <cfRule type="expression" dxfId="263" priority="3" stopIfTrue="1">
      <formula>MOD(ROW(),2)=0</formula>
    </cfRule>
    <cfRule type="expression" dxfId="262" priority="4" stopIfTrue="1">
      <formula>MOD(ROW(),2)&lt;&gt;0</formula>
    </cfRule>
  </conditionalFormatting>
  <conditionalFormatting sqref="A26:A68">
    <cfRule type="expression" dxfId="261" priority="5" stopIfTrue="1">
      <formula>MOD(ROW(),2)=0</formula>
    </cfRule>
    <cfRule type="expression" dxfId="260" priority="6" stopIfTrue="1">
      <formula>MOD(ROW(),2)&lt;&gt;0</formula>
    </cfRule>
  </conditionalFormatting>
  <conditionalFormatting sqref="B26:B68">
    <cfRule type="expression" dxfId="259" priority="7" stopIfTrue="1">
      <formula>MOD(ROW(),2)=0</formula>
    </cfRule>
    <cfRule type="expression" dxfId="258" priority="8" stopIfTrue="1">
      <formula>MOD(ROW(),2)&lt;&gt;0</formula>
    </cfRule>
  </conditionalFormatting>
  <pageMargins left="0.7" right="0.7" top="0.75" bottom="0.75" header="0.3" footer="0.3"/>
  <tableParts count="1">
    <tablePart r:id="rId1"/>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8FFCA-D80E-4ED2-A8DB-527E436CAE1B}">
  <sheetPr codeName="Sheet82"/>
  <dimension ref="A1:C73"/>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Scheme pays AA - x-602</v>
      </c>
    </row>
    <row r="6" spans="1:3" x14ac:dyDescent="0.2">
      <c r="A6" s="40" t="s">
        <v>470</v>
      </c>
      <c r="B6" s="47" t="s">
        <v>471</v>
      </c>
      <c r="C6" s="47"/>
    </row>
    <row r="7" spans="1:3" x14ac:dyDescent="0.2">
      <c r="A7" s="40" t="s">
        <v>472</v>
      </c>
      <c r="B7" s="47" t="s">
        <v>31</v>
      </c>
      <c r="C7" s="47"/>
    </row>
    <row r="8" spans="1:3" x14ac:dyDescent="0.2">
      <c r="A8" s="40" t="s">
        <v>144</v>
      </c>
      <c r="B8" s="47">
        <v>2006</v>
      </c>
      <c r="C8" s="47"/>
    </row>
    <row r="9" spans="1:3" x14ac:dyDescent="0.2">
      <c r="A9" s="40" t="s">
        <v>145</v>
      </c>
      <c r="B9" s="47" t="s">
        <v>391</v>
      </c>
      <c r="C9" s="47"/>
    </row>
    <row r="10" spans="1:3" x14ac:dyDescent="0.2">
      <c r="A10" s="40" t="s">
        <v>6</v>
      </c>
      <c r="B10" s="47" t="s">
        <v>392</v>
      </c>
      <c r="C10" s="47"/>
    </row>
    <row r="11" spans="1:3" x14ac:dyDescent="0.2">
      <c r="A11" s="40" t="s">
        <v>146</v>
      </c>
      <c r="B11" s="47" t="s">
        <v>165</v>
      </c>
      <c r="C11" s="47"/>
    </row>
    <row r="12" spans="1:3" x14ac:dyDescent="0.2">
      <c r="A12" s="40" t="s">
        <v>147</v>
      </c>
      <c r="B12" s="47" t="s">
        <v>160</v>
      </c>
      <c r="C12" s="47"/>
    </row>
    <row r="13" spans="1:3" x14ac:dyDescent="0.2">
      <c r="A13" s="40" t="s">
        <v>473</v>
      </c>
      <c r="B13" s="47">
        <v>1</v>
      </c>
      <c r="C13" s="47"/>
    </row>
    <row r="14" spans="1:3" x14ac:dyDescent="0.2">
      <c r="A14" s="40" t="s">
        <v>149</v>
      </c>
      <c r="B14" s="47">
        <v>602</v>
      </c>
      <c r="C14" s="47"/>
    </row>
    <row r="15" spans="1:3" x14ac:dyDescent="0.2">
      <c r="A15" s="40" t="s">
        <v>474</v>
      </c>
      <c r="B15" s="47">
        <v>602</v>
      </c>
      <c r="C15" s="47"/>
    </row>
    <row r="16" spans="1:3" x14ac:dyDescent="0.2">
      <c r="A16" s="40" t="s">
        <v>151</v>
      </c>
      <c r="B16" s="47" t="s">
        <v>396</v>
      </c>
      <c r="C16" s="47"/>
    </row>
    <row r="17" spans="1:3" x14ac:dyDescent="0.2">
      <c r="A17" s="41" t="s">
        <v>475</v>
      </c>
      <c r="B17" s="47"/>
      <c r="C17" s="47"/>
    </row>
    <row r="18" spans="1:3" x14ac:dyDescent="0.2">
      <c r="A18" s="40" t="s">
        <v>153</v>
      </c>
      <c r="B18" s="49">
        <v>45135</v>
      </c>
      <c r="C18" s="49"/>
    </row>
    <row r="19" spans="1:3" x14ac:dyDescent="0.2">
      <c r="A19" s="40" t="s">
        <v>154</v>
      </c>
      <c r="B19" s="49">
        <v>45135</v>
      </c>
      <c r="C19" s="49"/>
    </row>
    <row r="20" spans="1:3" x14ac:dyDescent="0.2">
      <c r="A20" s="40" t="s">
        <v>155</v>
      </c>
      <c r="B20" s="47" t="s">
        <v>163</v>
      </c>
      <c r="C20" s="47"/>
    </row>
    <row r="21" spans="1:3" x14ac:dyDescent="0.2">
      <c r="A21" s="40" t="s">
        <v>476</v>
      </c>
      <c r="B21" s="47" t="s">
        <v>81</v>
      </c>
      <c r="C21" s="47"/>
    </row>
    <row r="23" spans="1:3" x14ac:dyDescent="0.2">
      <c r="A23" s="23" t="str">
        <f>HYPERLINK("#'Factor List'!A1", "Back to Factor List")</f>
        <v>Back to Factor List</v>
      </c>
      <c r="B23" s="23" t="str">
        <f>HYPERLINK("#'Assumptions'!A1", "Assumptions")</f>
        <v>Assumptions</v>
      </c>
    </row>
    <row r="26" spans="1:3" s="63" customFormat="1" ht="38.25" x14ac:dyDescent="0.2">
      <c r="A26" s="62" t="s">
        <v>477</v>
      </c>
      <c r="B26" s="62" t="s">
        <v>521</v>
      </c>
      <c r="C26" s="62" t="s">
        <v>522</v>
      </c>
    </row>
    <row r="27" spans="1:3" x14ac:dyDescent="0.2">
      <c r="A27" s="42">
        <v>18</v>
      </c>
      <c r="B27" s="43">
        <v>9</v>
      </c>
      <c r="C27" s="43">
        <v>0.46</v>
      </c>
    </row>
    <row r="28" spans="1:3" x14ac:dyDescent="0.2">
      <c r="A28" s="42">
        <v>19</v>
      </c>
      <c r="B28" s="43">
        <v>9.1300000000000008</v>
      </c>
      <c r="C28" s="43">
        <v>0.46</v>
      </c>
    </row>
    <row r="29" spans="1:3" x14ac:dyDescent="0.2">
      <c r="A29" s="42">
        <v>20</v>
      </c>
      <c r="B29" s="43">
        <v>9.26</v>
      </c>
      <c r="C29" s="43">
        <v>0.47</v>
      </c>
    </row>
    <row r="30" spans="1:3" x14ac:dyDescent="0.2">
      <c r="A30" s="42">
        <v>21</v>
      </c>
      <c r="B30" s="43">
        <v>9.4</v>
      </c>
      <c r="C30" s="43">
        <v>0.48</v>
      </c>
    </row>
    <row r="31" spans="1:3" x14ac:dyDescent="0.2">
      <c r="A31" s="42">
        <v>22</v>
      </c>
      <c r="B31" s="43">
        <v>9.5299999999999994</v>
      </c>
      <c r="C31" s="43">
        <v>0.49</v>
      </c>
    </row>
    <row r="32" spans="1:3" x14ac:dyDescent="0.2">
      <c r="A32" s="42">
        <v>23</v>
      </c>
      <c r="B32" s="43">
        <v>9.66</v>
      </c>
      <c r="C32" s="43">
        <v>0.5</v>
      </c>
    </row>
    <row r="33" spans="1:3" x14ac:dyDescent="0.2">
      <c r="A33" s="42">
        <v>24</v>
      </c>
      <c r="B33" s="43">
        <v>9.8000000000000007</v>
      </c>
      <c r="C33" s="43">
        <v>0.51</v>
      </c>
    </row>
    <row r="34" spans="1:3" x14ac:dyDescent="0.2">
      <c r="A34" s="42">
        <v>25</v>
      </c>
      <c r="B34" s="43">
        <v>9.94</v>
      </c>
      <c r="C34" s="43">
        <v>0.51</v>
      </c>
    </row>
    <row r="35" spans="1:3" x14ac:dyDescent="0.2">
      <c r="A35" s="42">
        <v>26</v>
      </c>
      <c r="B35" s="43">
        <v>10.08</v>
      </c>
      <c r="C35" s="43">
        <v>0.52</v>
      </c>
    </row>
    <row r="36" spans="1:3" x14ac:dyDescent="0.2">
      <c r="A36" s="42">
        <v>27</v>
      </c>
      <c r="B36" s="43">
        <v>10.23</v>
      </c>
      <c r="C36" s="43">
        <v>0.53</v>
      </c>
    </row>
    <row r="37" spans="1:3" x14ac:dyDescent="0.2">
      <c r="A37" s="42">
        <v>28</v>
      </c>
      <c r="B37" s="43">
        <v>10.37</v>
      </c>
      <c r="C37" s="43">
        <v>0.54</v>
      </c>
    </row>
    <row r="38" spans="1:3" x14ac:dyDescent="0.2">
      <c r="A38" s="42">
        <v>29</v>
      </c>
      <c r="B38" s="43">
        <v>10.52</v>
      </c>
      <c r="C38" s="43">
        <v>0.55000000000000004</v>
      </c>
    </row>
    <row r="39" spans="1:3" x14ac:dyDescent="0.2">
      <c r="A39" s="42">
        <v>30</v>
      </c>
      <c r="B39" s="43">
        <v>10.67</v>
      </c>
      <c r="C39" s="43">
        <v>0.56000000000000005</v>
      </c>
    </row>
    <row r="40" spans="1:3" x14ac:dyDescent="0.2">
      <c r="A40" s="42">
        <v>31</v>
      </c>
      <c r="B40" s="43">
        <v>10.83</v>
      </c>
      <c r="C40" s="43">
        <v>0.56999999999999995</v>
      </c>
    </row>
    <row r="41" spans="1:3" x14ac:dyDescent="0.2">
      <c r="A41" s="42">
        <v>32</v>
      </c>
      <c r="B41" s="43">
        <v>10.98</v>
      </c>
      <c r="C41" s="43">
        <v>0.57999999999999996</v>
      </c>
    </row>
    <row r="42" spans="1:3" x14ac:dyDescent="0.2">
      <c r="A42" s="42">
        <v>33</v>
      </c>
      <c r="B42" s="43">
        <v>11.14</v>
      </c>
      <c r="C42" s="43">
        <v>0.59</v>
      </c>
    </row>
    <row r="43" spans="1:3" x14ac:dyDescent="0.2">
      <c r="A43" s="42">
        <v>34</v>
      </c>
      <c r="B43" s="43">
        <v>11.3</v>
      </c>
      <c r="C43" s="43">
        <v>0.6</v>
      </c>
    </row>
    <row r="44" spans="1:3" x14ac:dyDescent="0.2">
      <c r="A44" s="42">
        <v>35</v>
      </c>
      <c r="B44" s="43">
        <v>11.46</v>
      </c>
      <c r="C44" s="43">
        <v>0.61</v>
      </c>
    </row>
    <row r="45" spans="1:3" x14ac:dyDescent="0.2">
      <c r="A45" s="42">
        <v>36</v>
      </c>
      <c r="B45" s="43">
        <v>11.63</v>
      </c>
      <c r="C45" s="43">
        <v>0.62</v>
      </c>
    </row>
    <row r="46" spans="1:3" x14ac:dyDescent="0.2">
      <c r="A46" s="42">
        <v>37</v>
      </c>
      <c r="B46" s="43">
        <v>11.8</v>
      </c>
      <c r="C46" s="43">
        <v>0.63</v>
      </c>
    </row>
    <row r="47" spans="1:3" x14ac:dyDescent="0.2">
      <c r="A47" s="42">
        <v>38</v>
      </c>
      <c r="B47" s="43">
        <v>11.97</v>
      </c>
      <c r="C47" s="43">
        <v>0.64</v>
      </c>
    </row>
    <row r="48" spans="1:3" x14ac:dyDescent="0.2">
      <c r="A48" s="42">
        <v>39</v>
      </c>
      <c r="B48" s="43">
        <v>12.14</v>
      </c>
      <c r="C48" s="43">
        <v>0.65</v>
      </c>
    </row>
    <row r="49" spans="1:3" x14ac:dyDescent="0.2">
      <c r="A49" s="42">
        <v>40</v>
      </c>
      <c r="B49" s="43">
        <v>12.32</v>
      </c>
      <c r="C49" s="43">
        <v>0.66</v>
      </c>
    </row>
    <row r="50" spans="1:3" x14ac:dyDescent="0.2">
      <c r="A50" s="42">
        <v>41</v>
      </c>
      <c r="B50" s="43">
        <v>12.5</v>
      </c>
      <c r="C50" s="43">
        <v>0.67</v>
      </c>
    </row>
    <row r="51" spans="1:3" x14ac:dyDescent="0.2">
      <c r="A51" s="42">
        <v>42</v>
      </c>
      <c r="B51" s="43">
        <v>12.69</v>
      </c>
      <c r="C51" s="43">
        <v>0.68</v>
      </c>
    </row>
    <row r="52" spans="1:3" x14ac:dyDescent="0.2">
      <c r="A52" s="42">
        <v>43</v>
      </c>
      <c r="B52" s="43">
        <v>12.88</v>
      </c>
      <c r="C52" s="43">
        <v>0.7</v>
      </c>
    </row>
    <row r="53" spans="1:3" x14ac:dyDescent="0.2">
      <c r="A53" s="42">
        <v>44</v>
      </c>
      <c r="B53" s="43">
        <v>13.07</v>
      </c>
      <c r="C53" s="43">
        <v>0.71</v>
      </c>
    </row>
    <row r="54" spans="1:3" x14ac:dyDescent="0.2">
      <c r="A54" s="42">
        <v>45</v>
      </c>
      <c r="B54" s="43">
        <v>13.26</v>
      </c>
      <c r="C54" s="43">
        <v>0.72</v>
      </c>
    </row>
    <row r="55" spans="1:3" x14ac:dyDescent="0.2">
      <c r="A55" s="42">
        <v>46</v>
      </c>
      <c r="B55" s="43">
        <v>13.46</v>
      </c>
      <c r="C55" s="43">
        <v>0.73</v>
      </c>
    </row>
    <row r="56" spans="1:3" x14ac:dyDescent="0.2">
      <c r="A56" s="42">
        <v>47</v>
      </c>
      <c r="B56" s="43">
        <v>13.67</v>
      </c>
      <c r="C56" s="43">
        <v>0.74</v>
      </c>
    </row>
    <row r="57" spans="1:3" x14ac:dyDescent="0.2">
      <c r="A57" s="42">
        <v>48</v>
      </c>
      <c r="B57" s="43">
        <v>13.87</v>
      </c>
      <c r="C57" s="43">
        <v>0.76</v>
      </c>
    </row>
    <row r="58" spans="1:3" x14ac:dyDescent="0.2">
      <c r="A58" s="42">
        <v>49</v>
      </c>
      <c r="B58" s="43">
        <v>14.09</v>
      </c>
      <c r="C58" s="43">
        <v>0.77</v>
      </c>
    </row>
    <row r="59" spans="1:3" x14ac:dyDescent="0.2">
      <c r="A59" s="42">
        <v>50</v>
      </c>
      <c r="B59" s="43">
        <v>14.3</v>
      </c>
      <c r="C59" s="43">
        <v>0.78</v>
      </c>
    </row>
    <row r="60" spans="1:3" x14ac:dyDescent="0.2">
      <c r="A60" s="42">
        <v>51</v>
      </c>
      <c r="B60" s="43">
        <v>14.53</v>
      </c>
      <c r="C60" s="43">
        <v>0.8</v>
      </c>
    </row>
    <row r="61" spans="1:3" x14ac:dyDescent="0.2">
      <c r="A61" s="42">
        <v>52</v>
      </c>
      <c r="B61" s="43">
        <v>14.75</v>
      </c>
      <c r="C61" s="43">
        <v>0.81</v>
      </c>
    </row>
    <row r="62" spans="1:3" x14ac:dyDescent="0.2">
      <c r="A62" s="42">
        <v>53</v>
      </c>
      <c r="B62" s="43">
        <v>14.99</v>
      </c>
      <c r="C62" s="43">
        <v>0.82</v>
      </c>
    </row>
    <row r="63" spans="1:3" x14ac:dyDescent="0.2">
      <c r="A63" s="42">
        <v>54</v>
      </c>
      <c r="B63" s="43">
        <v>15.23</v>
      </c>
      <c r="C63" s="43">
        <v>0.84</v>
      </c>
    </row>
    <row r="64" spans="1:3" x14ac:dyDescent="0.2">
      <c r="A64" s="42">
        <v>55</v>
      </c>
      <c r="B64" s="43">
        <v>15.47</v>
      </c>
      <c r="C64" s="43">
        <v>0.85</v>
      </c>
    </row>
    <row r="65" spans="1:3" x14ac:dyDescent="0.2">
      <c r="A65" s="42">
        <v>56</v>
      </c>
      <c r="B65" s="43">
        <v>15.72</v>
      </c>
      <c r="C65" s="43">
        <v>0.87</v>
      </c>
    </row>
    <row r="66" spans="1:3" x14ac:dyDescent="0.2">
      <c r="A66" s="42">
        <v>57</v>
      </c>
      <c r="B66" s="43">
        <v>15.98</v>
      </c>
      <c r="C66" s="43">
        <v>0.88</v>
      </c>
    </row>
    <row r="67" spans="1:3" x14ac:dyDescent="0.2">
      <c r="A67" s="42">
        <v>58</v>
      </c>
      <c r="B67" s="43">
        <v>16.25</v>
      </c>
      <c r="C67" s="43">
        <v>0.9</v>
      </c>
    </row>
    <row r="68" spans="1:3" x14ac:dyDescent="0.2">
      <c r="A68" s="42">
        <v>59</v>
      </c>
      <c r="B68" s="43">
        <v>16.53</v>
      </c>
      <c r="C68" s="43">
        <v>0.91</v>
      </c>
    </row>
    <row r="69" spans="1:3" x14ac:dyDescent="0.2">
      <c r="A69" s="42">
        <v>60</v>
      </c>
      <c r="B69" s="43">
        <v>16.82</v>
      </c>
      <c r="C69" s="43">
        <v>0.93</v>
      </c>
    </row>
    <row r="70" spans="1:3" x14ac:dyDescent="0.2">
      <c r="A70" s="42">
        <v>61</v>
      </c>
      <c r="B70" s="43">
        <v>17.11</v>
      </c>
      <c r="C70" s="43">
        <v>0.94</v>
      </c>
    </row>
    <row r="71" spans="1:3" x14ac:dyDescent="0.2">
      <c r="A71" s="42">
        <v>62</v>
      </c>
      <c r="B71" s="43">
        <v>17.420000000000002</v>
      </c>
      <c r="C71" s="43">
        <v>0.96</v>
      </c>
    </row>
    <row r="72" spans="1:3" x14ac:dyDescent="0.2">
      <c r="A72" s="42">
        <v>63</v>
      </c>
      <c r="B72" s="43">
        <v>17.75</v>
      </c>
      <c r="C72" s="43">
        <v>0.98</v>
      </c>
    </row>
    <row r="73" spans="1:3" x14ac:dyDescent="0.2">
      <c r="A73" s="42">
        <v>64</v>
      </c>
      <c r="B73" s="43">
        <v>18.09</v>
      </c>
      <c r="C73" s="43">
        <v>0.99</v>
      </c>
    </row>
  </sheetData>
  <sheetProtection algorithmName="SHA-512" hashValue="wOfxuv3G7DZhzDooUGeDNe1E54lD1oIWQcTNgXcjW0qESryggE2xMe+KKltFGfWbBvdPhtW2XQF4Ohzc1ASTBQ==" saltValue="cUyFPpYypdgVO9RLiHlcUw==" spinCount="100000" sheet="1" objects="1" scenarios="1"/>
  <conditionalFormatting sqref="A6:A21">
    <cfRule type="expression" dxfId="255" priority="1" stopIfTrue="1">
      <formula>MOD(ROW(),2)=0</formula>
    </cfRule>
    <cfRule type="expression" dxfId="254" priority="2" stopIfTrue="1">
      <formula>MOD(ROW(),2)&lt;&gt;0</formula>
    </cfRule>
  </conditionalFormatting>
  <conditionalFormatting sqref="B6:C21">
    <cfRule type="expression" dxfId="253" priority="3" stopIfTrue="1">
      <formula>MOD(ROW(),2)=0</formula>
    </cfRule>
    <cfRule type="expression" dxfId="252" priority="4" stopIfTrue="1">
      <formula>MOD(ROW(),2)&lt;&gt;0</formula>
    </cfRule>
  </conditionalFormatting>
  <conditionalFormatting sqref="A26:A73">
    <cfRule type="expression" dxfId="251" priority="5" stopIfTrue="1">
      <formula>MOD(ROW(),2)=0</formula>
    </cfRule>
    <cfRule type="expression" dxfId="250" priority="6" stopIfTrue="1">
      <formula>MOD(ROW(),2)&lt;&gt;0</formula>
    </cfRule>
  </conditionalFormatting>
  <conditionalFormatting sqref="B26:C73">
    <cfRule type="expression" dxfId="249" priority="7" stopIfTrue="1">
      <formula>MOD(ROW(),2)=0</formula>
    </cfRule>
    <cfRule type="expression" dxfId="248" priority="8" stopIfTrue="1">
      <formula>MOD(ROW(),2)&lt;&gt;0</formula>
    </cfRule>
  </conditionalFormatting>
  <pageMargins left="0.7" right="0.7" top="0.75" bottom="0.75" header="0.3" footer="0.3"/>
  <tableParts count="1">
    <tablePart r:id="rId1"/>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1F657-4DD3-4C07-880E-6858B2C932CD}">
  <sheetPr codeName="Sheet83"/>
  <dimension ref="A1:B73"/>
  <sheetViews>
    <sheetView showGridLines="0" workbookViewId="0">
      <selection activeCell="A6" sqref="A6"/>
    </sheetView>
  </sheetViews>
  <sheetFormatPr defaultRowHeight="12.75" x14ac:dyDescent="0.2"/>
  <cols>
    <col min="1" max="1" width="31.5703125" customWidth="1"/>
    <col min="2" max="2" width="40.8554687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Scheme pays AA - x-603</v>
      </c>
    </row>
    <row r="6" spans="1:2" x14ac:dyDescent="0.2">
      <c r="A6" s="40" t="s">
        <v>470</v>
      </c>
      <c r="B6" s="47" t="s">
        <v>471</v>
      </c>
    </row>
    <row r="7" spans="1:2" x14ac:dyDescent="0.2">
      <c r="A7" s="40" t="s">
        <v>472</v>
      </c>
      <c r="B7" s="47" t="s">
        <v>31</v>
      </c>
    </row>
    <row r="8" spans="1:2" x14ac:dyDescent="0.2">
      <c r="A8" s="40" t="s">
        <v>144</v>
      </c>
      <c r="B8" s="47">
        <v>2015</v>
      </c>
    </row>
    <row r="9" spans="1:2" x14ac:dyDescent="0.2">
      <c r="A9" s="40" t="s">
        <v>145</v>
      </c>
      <c r="B9" s="47" t="s">
        <v>391</v>
      </c>
    </row>
    <row r="10" spans="1:2" x14ac:dyDescent="0.2">
      <c r="A10" s="40" t="s">
        <v>6</v>
      </c>
      <c r="B10" s="47" t="s">
        <v>392</v>
      </c>
    </row>
    <row r="11" spans="1:2" x14ac:dyDescent="0.2">
      <c r="A11" s="40" t="s">
        <v>146</v>
      </c>
      <c r="B11" s="47" t="s">
        <v>165</v>
      </c>
    </row>
    <row r="12" spans="1:2" x14ac:dyDescent="0.2">
      <c r="A12" s="40" t="s">
        <v>147</v>
      </c>
      <c r="B12" s="47" t="s">
        <v>160</v>
      </c>
    </row>
    <row r="13" spans="1:2" x14ac:dyDescent="0.2">
      <c r="A13" s="40" t="s">
        <v>473</v>
      </c>
      <c r="B13" s="47">
        <v>0</v>
      </c>
    </row>
    <row r="14" spans="1:2" x14ac:dyDescent="0.2">
      <c r="A14" s="40" t="s">
        <v>149</v>
      </c>
      <c r="B14" s="47">
        <v>603</v>
      </c>
    </row>
    <row r="15" spans="1:2" x14ac:dyDescent="0.2">
      <c r="A15" s="40" t="s">
        <v>474</v>
      </c>
      <c r="B15" s="47">
        <v>603</v>
      </c>
    </row>
    <row r="16" spans="1:2" x14ac:dyDescent="0.2">
      <c r="A16" s="40" t="s">
        <v>151</v>
      </c>
      <c r="B16" s="47" t="s">
        <v>398</v>
      </c>
    </row>
    <row r="17" spans="1:2" x14ac:dyDescent="0.2">
      <c r="A17" s="41" t="s">
        <v>475</v>
      </c>
      <c r="B17" s="47"/>
    </row>
    <row r="18" spans="1:2" x14ac:dyDescent="0.2">
      <c r="A18" s="40" t="s">
        <v>153</v>
      </c>
      <c r="B18" s="49">
        <v>45135</v>
      </c>
    </row>
    <row r="19" spans="1:2" x14ac:dyDescent="0.2">
      <c r="A19" s="40" t="s">
        <v>154</v>
      </c>
      <c r="B19" s="49">
        <v>45135</v>
      </c>
    </row>
    <row r="20" spans="1:2" x14ac:dyDescent="0.2">
      <c r="A20" s="40" t="s">
        <v>155</v>
      </c>
      <c r="B20" s="47" t="s">
        <v>163</v>
      </c>
    </row>
    <row r="21" spans="1:2" x14ac:dyDescent="0.2">
      <c r="A21" s="40" t="s">
        <v>476</v>
      </c>
      <c r="B21" s="47" t="s">
        <v>81</v>
      </c>
    </row>
    <row r="23" spans="1:2" x14ac:dyDescent="0.2">
      <c r="A23" s="23" t="str">
        <f>HYPERLINK("#'Factor List'!A1", "Back to Factor List")</f>
        <v>Back to Factor List</v>
      </c>
      <c r="B23" s="23" t="str">
        <f>HYPERLINK("#'Assumptions'!A1", "Assumptions")</f>
        <v>Assumptions</v>
      </c>
    </row>
    <row r="26" spans="1:2" s="63" customFormat="1" ht="25.5" x14ac:dyDescent="0.2">
      <c r="A26" s="62" t="s">
        <v>477</v>
      </c>
      <c r="B26" s="62" t="s">
        <v>520</v>
      </c>
    </row>
    <row r="27" spans="1:2" x14ac:dyDescent="0.2">
      <c r="A27" s="42">
        <v>18</v>
      </c>
      <c r="B27" s="43">
        <v>9</v>
      </c>
    </row>
    <row r="28" spans="1:2" x14ac:dyDescent="0.2">
      <c r="A28" s="42">
        <v>19</v>
      </c>
      <c r="B28" s="43">
        <v>9.1300000000000008</v>
      </c>
    </row>
    <row r="29" spans="1:2" x14ac:dyDescent="0.2">
      <c r="A29" s="42">
        <v>20</v>
      </c>
      <c r="B29" s="43">
        <v>9.26</v>
      </c>
    </row>
    <row r="30" spans="1:2" x14ac:dyDescent="0.2">
      <c r="A30" s="42">
        <v>21</v>
      </c>
      <c r="B30" s="43">
        <v>9.4</v>
      </c>
    </row>
    <row r="31" spans="1:2" x14ac:dyDescent="0.2">
      <c r="A31" s="42">
        <v>22</v>
      </c>
      <c r="B31" s="43">
        <v>9.5299999999999994</v>
      </c>
    </row>
    <row r="32" spans="1:2" x14ac:dyDescent="0.2">
      <c r="A32" s="42">
        <v>23</v>
      </c>
      <c r="B32" s="43">
        <v>9.66</v>
      </c>
    </row>
    <row r="33" spans="1:2" x14ac:dyDescent="0.2">
      <c r="A33" s="42">
        <v>24</v>
      </c>
      <c r="B33" s="43">
        <v>9.8000000000000007</v>
      </c>
    </row>
    <row r="34" spans="1:2" x14ac:dyDescent="0.2">
      <c r="A34" s="42">
        <v>25</v>
      </c>
      <c r="B34" s="43">
        <v>9.94</v>
      </c>
    </row>
    <row r="35" spans="1:2" x14ac:dyDescent="0.2">
      <c r="A35" s="42">
        <v>26</v>
      </c>
      <c r="B35" s="43">
        <v>10.08</v>
      </c>
    </row>
    <row r="36" spans="1:2" x14ac:dyDescent="0.2">
      <c r="A36" s="42">
        <v>27</v>
      </c>
      <c r="B36" s="43">
        <v>10.23</v>
      </c>
    </row>
    <row r="37" spans="1:2" x14ac:dyDescent="0.2">
      <c r="A37" s="42">
        <v>28</v>
      </c>
      <c r="B37" s="43">
        <v>10.37</v>
      </c>
    </row>
    <row r="38" spans="1:2" x14ac:dyDescent="0.2">
      <c r="A38" s="42">
        <v>29</v>
      </c>
      <c r="B38" s="43">
        <v>10.52</v>
      </c>
    </row>
    <row r="39" spans="1:2" x14ac:dyDescent="0.2">
      <c r="A39" s="42">
        <v>30</v>
      </c>
      <c r="B39" s="43">
        <v>10.67</v>
      </c>
    </row>
    <row r="40" spans="1:2" x14ac:dyDescent="0.2">
      <c r="A40" s="42">
        <v>31</v>
      </c>
      <c r="B40" s="43">
        <v>10.83</v>
      </c>
    </row>
    <row r="41" spans="1:2" x14ac:dyDescent="0.2">
      <c r="A41" s="42">
        <v>32</v>
      </c>
      <c r="B41" s="43">
        <v>10.98</v>
      </c>
    </row>
    <row r="42" spans="1:2" x14ac:dyDescent="0.2">
      <c r="A42" s="42">
        <v>33</v>
      </c>
      <c r="B42" s="43">
        <v>11.14</v>
      </c>
    </row>
    <row r="43" spans="1:2" x14ac:dyDescent="0.2">
      <c r="A43" s="42">
        <v>34</v>
      </c>
      <c r="B43" s="43">
        <v>11.3</v>
      </c>
    </row>
    <row r="44" spans="1:2" x14ac:dyDescent="0.2">
      <c r="A44" s="42">
        <v>35</v>
      </c>
      <c r="B44" s="43">
        <v>11.46</v>
      </c>
    </row>
    <row r="45" spans="1:2" x14ac:dyDescent="0.2">
      <c r="A45" s="42">
        <v>36</v>
      </c>
      <c r="B45" s="43">
        <v>11.63</v>
      </c>
    </row>
    <row r="46" spans="1:2" x14ac:dyDescent="0.2">
      <c r="A46" s="42">
        <v>37</v>
      </c>
      <c r="B46" s="43">
        <v>11.8</v>
      </c>
    </row>
    <row r="47" spans="1:2" x14ac:dyDescent="0.2">
      <c r="A47" s="42">
        <v>38</v>
      </c>
      <c r="B47" s="43">
        <v>11.97</v>
      </c>
    </row>
    <row r="48" spans="1:2" x14ac:dyDescent="0.2">
      <c r="A48" s="42">
        <v>39</v>
      </c>
      <c r="B48" s="43">
        <v>12.14</v>
      </c>
    </row>
    <row r="49" spans="1:2" x14ac:dyDescent="0.2">
      <c r="A49" s="42">
        <v>40</v>
      </c>
      <c r="B49" s="43">
        <v>12.32</v>
      </c>
    </row>
    <row r="50" spans="1:2" x14ac:dyDescent="0.2">
      <c r="A50" s="42">
        <v>41</v>
      </c>
      <c r="B50" s="43">
        <v>12.5</v>
      </c>
    </row>
    <row r="51" spans="1:2" x14ac:dyDescent="0.2">
      <c r="A51" s="42">
        <v>42</v>
      </c>
      <c r="B51" s="43">
        <v>12.69</v>
      </c>
    </row>
    <row r="52" spans="1:2" x14ac:dyDescent="0.2">
      <c r="A52" s="42">
        <v>43</v>
      </c>
      <c r="B52" s="43">
        <v>12.88</v>
      </c>
    </row>
    <row r="53" spans="1:2" x14ac:dyDescent="0.2">
      <c r="A53" s="42">
        <v>44</v>
      </c>
      <c r="B53" s="43">
        <v>13.07</v>
      </c>
    </row>
    <row r="54" spans="1:2" x14ac:dyDescent="0.2">
      <c r="A54" s="42">
        <v>45</v>
      </c>
      <c r="B54" s="43">
        <v>13.26</v>
      </c>
    </row>
    <row r="55" spans="1:2" x14ac:dyDescent="0.2">
      <c r="A55" s="42">
        <v>46</v>
      </c>
      <c r="B55" s="43">
        <v>13.46</v>
      </c>
    </row>
    <row r="56" spans="1:2" x14ac:dyDescent="0.2">
      <c r="A56" s="42">
        <v>47</v>
      </c>
      <c r="B56" s="43">
        <v>13.67</v>
      </c>
    </row>
    <row r="57" spans="1:2" x14ac:dyDescent="0.2">
      <c r="A57" s="42">
        <v>48</v>
      </c>
      <c r="B57" s="43">
        <v>13.87</v>
      </c>
    </row>
    <row r="58" spans="1:2" x14ac:dyDescent="0.2">
      <c r="A58" s="42">
        <v>49</v>
      </c>
      <c r="B58" s="43">
        <v>14.09</v>
      </c>
    </row>
    <row r="59" spans="1:2" x14ac:dyDescent="0.2">
      <c r="A59" s="42">
        <v>50</v>
      </c>
      <c r="B59" s="43">
        <v>14.3</v>
      </c>
    </row>
    <row r="60" spans="1:2" x14ac:dyDescent="0.2">
      <c r="A60" s="42">
        <v>51</v>
      </c>
      <c r="B60" s="43">
        <v>14.53</v>
      </c>
    </row>
    <row r="61" spans="1:2" x14ac:dyDescent="0.2">
      <c r="A61" s="42">
        <v>52</v>
      </c>
      <c r="B61" s="43">
        <v>14.75</v>
      </c>
    </row>
    <row r="62" spans="1:2" x14ac:dyDescent="0.2">
      <c r="A62" s="42">
        <v>53</v>
      </c>
      <c r="B62" s="43">
        <v>14.99</v>
      </c>
    </row>
    <row r="63" spans="1:2" x14ac:dyDescent="0.2">
      <c r="A63" s="42">
        <v>54</v>
      </c>
      <c r="B63" s="43">
        <v>15.23</v>
      </c>
    </row>
    <row r="64" spans="1:2" x14ac:dyDescent="0.2">
      <c r="A64" s="42">
        <v>55</v>
      </c>
      <c r="B64" s="43">
        <v>15.47</v>
      </c>
    </row>
    <row r="65" spans="1:2" x14ac:dyDescent="0.2">
      <c r="A65" s="42">
        <v>56</v>
      </c>
      <c r="B65" s="43">
        <v>15.72</v>
      </c>
    </row>
    <row r="66" spans="1:2" x14ac:dyDescent="0.2">
      <c r="A66" s="42">
        <v>57</v>
      </c>
      <c r="B66" s="43">
        <v>15.98</v>
      </c>
    </row>
    <row r="67" spans="1:2" x14ac:dyDescent="0.2">
      <c r="A67" s="42">
        <v>58</v>
      </c>
      <c r="B67" s="43">
        <v>16.25</v>
      </c>
    </row>
    <row r="68" spans="1:2" x14ac:dyDescent="0.2">
      <c r="A68" s="42">
        <v>59</v>
      </c>
      <c r="B68" s="43">
        <v>16.53</v>
      </c>
    </row>
    <row r="69" spans="1:2" x14ac:dyDescent="0.2">
      <c r="A69" s="42">
        <v>60</v>
      </c>
      <c r="B69" s="43">
        <v>16.82</v>
      </c>
    </row>
    <row r="70" spans="1:2" x14ac:dyDescent="0.2">
      <c r="A70" s="42">
        <v>61</v>
      </c>
      <c r="B70" s="43">
        <v>17.11</v>
      </c>
    </row>
    <row r="71" spans="1:2" x14ac:dyDescent="0.2">
      <c r="A71" s="42">
        <v>62</v>
      </c>
      <c r="B71" s="43">
        <v>17.420000000000002</v>
      </c>
    </row>
    <row r="72" spans="1:2" x14ac:dyDescent="0.2">
      <c r="A72" s="42">
        <v>63</v>
      </c>
      <c r="B72" s="43">
        <v>17.75</v>
      </c>
    </row>
    <row r="73" spans="1:2" x14ac:dyDescent="0.2">
      <c r="A73" s="42">
        <v>64</v>
      </c>
      <c r="B73" s="43">
        <v>18.09</v>
      </c>
    </row>
  </sheetData>
  <sheetProtection algorithmName="SHA-512" hashValue="X8123s6wQ6F7B9MRVwTP6PXSmP/XwpXUkeP6zqmLriLun/oqndmWZEg0MfXP+R//99657pSYaiER90r8LtIFfw==" saltValue="zZvNzQxkgUfT/veNCskSIA==" spinCount="100000" sheet="1" objects="1" scenarios="1"/>
  <conditionalFormatting sqref="A6:A21">
    <cfRule type="expression" dxfId="245" priority="1" stopIfTrue="1">
      <formula>MOD(ROW(),2)=0</formula>
    </cfRule>
    <cfRule type="expression" dxfId="244" priority="2" stopIfTrue="1">
      <formula>MOD(ROW(),2)&lt;&gt;0</formula>
    </cfRule>
  </conditionalFormatting>
  <conditionalFormatting sqref="B6:B21">
    <cfRule type="expression" dxfId="243" priority="3" stopIfTrue="1">
      <formula>MOD(ROW(),2)=0</formula>
    </cfRule>
    <cfRule type="expression" dxfId="242" priority="4" stopIfTrue="1">
      <formula>MOD(ROW(),2)&lt;&gt;0</formula>
    </cfRule>
  </conditionalFormatting>
  <conditionalFormatting sqref="A26:A73">
    <cfRule type="expression" dxfId="241" priority="5" stopIfTrue="1">
      <formula>MOD(ROW(),2)=0</formula>
    </cfRule>
    <cfRule type="expression" dxfId="240" priority="6" stopIfTrue="1">
      <formula>MOD(ROW(),2)&lt;&gt;0</formula>
    </cfRule>
  </conditionalFormatting>
  <conditionalFormatting sqref="B26:B73">
    <cfRule type="expression" dxfId="239" priority="7" stopIfTrue="1">
      <formula>MOD(ROW(),2)=0</formula>
    </cfRule>
    <cfRule type="expression" dxfId="238" priority="8" stopIfTrue="1">
      <formula>MOD(ROW(),2)&lt;&gt;0</formula>
    </cfRule>
  </conditionalFormatting>
  <pageMargins left="0.7" right="0.7" top="0.75" bottom="0.75" header="0.3" footer="0.3"/>
  <tableParts count="1">
    <tablePart r:id="rId1"/>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90A72-9202-4C18-8A24-09AB01C1BDA7}">
  <sheetPr codeName="Sheet84"/>
  <dimension ref="A1:B74"/>
  <sheetViews>
    <sheetView showGridLines="0" workbookViewId="0">
      <selection activeCell="A6" sqref="A6"/>
    </sheetView>
  </sheetViews>
  <sheetFormatPr defaultRowHeight="12.75" x14ac:dyDescent="0.2"/>
  <cols>
    <col min="1" max="1" width="31.5703125" customWidth="1"/>
    <col min="2" max="2" width="40.8554687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Scheme pays AA - x-604</v>
      </c>
    </row>
    <row r="6" spans="1:2" x14ac:dyDescent="0.2">
      <c r="A6" s="40" t="s">
        <v>470</v>
      </c>
      <c r="B6" s="47" t="s">
        <v>471</v>
      </c>
    </row>
    <row r="7" spans="1:2" x14ac:dyDescent="0.2">
      <c r="A7" s="40" t="s">
        <v>472</v>
      </c>
      <c r="B7" s="47" t="s">
        <v>31</v>
      </c>
    </row>
    <row r="8" spans="1:2" x14ac:dyDescent="0.2">
      <c r="A8" s="40" t="s">
        <v>144</v>
      </c>
      <c r="B8" s="47">
        <v>2015</v>
      </c>
    </row>
    <row r="9" spans="1:2" x14ac:dyDescent="0.2">
      <c r="A9" s="40" t="s">
        <v>145</v>
      </c>
      <c r="B9" s="47" t="s">
        <v>391</v>
      </c>
    </row>
    <row r="10" spans="1:2" x14ac:dyDescent="0.2">
      <c r="A10" s="40" t="s">
        <v>6</v>
      </c>
      <c r="B10" s="47" t="s">
        <v>392</v>
      </c>
    </row>
    <row r="11" spans="1:2" x14ac:dyDescent="0.2">
      <c r="A11" s="40" t="s">
        <v>146</v>
      </c>
      <c r="B11" s="47" t="s">
        <v>165</v>
      </c>
    </row>
    <row r="12" spans="1:2" x14ac:dyDescent="0.2">
      <c r="A12" s="40" t="s">
        <v>147</v>
      </c>
      <c r="B12" s="47" t="s">
        <v>160</v>
      </c>
    </row>
    <row r="13" spans="1:2" x14ac:dyDescent="0.2">
      <c r="A13" s="40" t="s">
        <v>473</v>
      </c>
      <c r="B13" s="47">
        <v>0</v>
      </c>
    </row>
    <row r="14" spans="1:2" x14ac:dyDescent="0.2">
      <c r="A14" s="40" t="s">
        <v>149</v>
      </c>
      <c r="B14" s="47">
        <v>604</v>
      </c>
    </row>
    <row r="15" spans="1:2" x14ac:dyDescent="0.2">
      <c r="A15" s="40" t="s">
        <v>474</v>
      </c>
      <c r="B15" s="47">
        <v>604</v>
      </c>
    </row>
    <row r="16" spans="1:2" x14ac:dyDescent="0.2">
      <c r="A16" s="40" t="s">
        <v>151</v>
      </c>
      <c r="B16" s="47" t="s">
        <v>400</v>
      </c>
    </row>
    <row r="17" spans="1:2" x14ac:dyDescent="0.2">
      <c r="A17" s="41" t="s">
        <v>475</v>
      </c>
      <c r="B17" s="47"/>
    </row>
    <row r="18" spans="1:2" x14ac:dyDescent="0.2">
      <c r="A18" s="40" t="s">
        <v>153</v>
      </c>
      <c r="B18" s="49">
        <v>45135</v>
      </c>
    </row>
    <row r="19" spans="1:2" x14ac:dyDescent="0.2">
      <c r="A19" s="40" t="s">
        <v>154</v>
      </c>
      <c r="B19" s="49">
        <v>45135</v>
      </c>
    </row>
    <row r="20" spans="1:2" x14ac:dyDescent="0.2">
      <c r="A20" s="40" t="s">
        <v>155</v>
      </c>
      <c r="B20" s="47" t="s">
        <v>163</v>
      </c>
    </row>
    <row r="21" spans="1:2" x14ac:dyDescent="0.2">
      <c r="A21" s="40" t="s">
        <v>476</v>
      </c>
      <c r="B21" s="47" t="s">
        <v>81</v>
      </c>
    </row>
    <row r="23" spans="1:2" x14ac:dyDescent="0.2">
      <c r="A23" s="23" t="str">
        <f>HYPERLINK("#'Factor List'!A1", "Back to Factor List")</f>
        <v>Back to Factor List</v>
      </c>
      <c r="B23" s="23" t="str">
        <f>HYPERLINK("#'Assumptions'!A1", "Assumptions")</f>
        <v>Assumptions</v>
      </c>
    </row>
    <row r="26" spans="1:2" s="63" customFormat="1" ht="25.5" x14ac:dyDescent="0.2">
      <c r="A26" s="62" t="s">
        <v>477</v>
      </c>
      <c r="B26" s="62" t="s">
        <v>520</v>
      </c>
    </row>
    <row r="27" spans="1:2" x14ac:dyDescent="0.2">
      <c r="A27" s="42">
        <v>18</v>
      </c>
      <c r="B27" s="43">
        <v>8.57</v>
      </c>
    </row>
    <row r="28" spans="1:2" x14ac:dyDescent="0.2">
      <c r="A28" s="42">
        <v>19</v>
      </c>
      <c r="B28" s="43">
        <v>8.6999999999999993</v>
      </c>
    </row>
    <row r="29" spans="1:2" x14ac:dyDescent="0.2">
      <c r="A29" s="42">
        <v>20</v>
      </c>
      <c r="B29" s="43">
        <v>8.82</v>
      </c>
    </row>
    <row r="30" spans="1:2" x14ac:dyDescent="0.2">
      <c r="A30" s="42">
        <v>21</v>
      </c>
      <c r="B30" s="43">
        <v>8.94</v>
      </c>
    </row>
    <row r="31" spans="1:2" x14ac:dyDescent="0.2">
      <c r="A31" s="42">
        <v>22</v>
      </c>
      <c r="B31" s="43">
        <v>9.07</v>
      </c>
    </row>
    <row r="32" spans="1:2" x14ac:dyDescent="0.2">
      <c r="A32" s="42">
        <v>23</v>
      </c>
      <c r="B32" s="43">
        <v>9.1999999999999993</v>
      </c>
    </row>
    <row r="33" spans="1:2" x14ac:dyDescent="0.2">
      <c r="A33" s="42">
        <v>24</v>
      </c>
      <c r="B33" s="43">
        <v>9.33</v>
      </c>
    </row>
    <row r="34" spans="1:2" x14ac:dyDescent="0.2">
      <c r="A34" s="42">
        <v>25</v>
      </c>
      <c r="B34" s="43">
        <v>9.4600000000000009</v>
      </c>
    </row>
    <row r="35" spans="1:2" x14ac:dyDescent="0.2">
      <c r="A35" s="42">
        <v>26</v>
      </c>
      <c r="B35" s="43">
        <v>9.59</v>
      </c>
    </row>
    <row r="36" spans="1:2" x14ac:dyDescent="0.2">
      <c r="A36" s="42">
        <v>27</v>
      </c>
      <c r="B36" s="43">
        <v>9.73</v>
      </c>
    </row>
    <row r="37" spans="1:2" x14ac:dyDescent="0.2">
      <c r="A37" s="42">
        <v>28</v>
      </c>
      <c r="B37" s="43">
        <v>9.8699999999999992</v>
      </c>
    </row>
    <row r="38" spans="1:2" x14ac:dyDescent="0.2">
      <c r="A38" s="42">
        <v>29</v>
      </c>
      <c r="B38" s="43">
        <v>10.01</v>
      </c>
    </row>
    <row r="39" spans="1:2" x14ac:dyDescent="0.2">
      <c r="A39" s="42">
        <v>30</v>
      </c>
      <c r="B39" s="43">
        <v>10.15</v>
      </c>
    </row>
    <row r="40" spans="1:2" x14ac:dyDescent="0.2">
      <c r="A40" s="42">
        <v>31</v>
      </c>
      <c r="B40" s="43">
        <v>10.29</v>
      </c>
    </row>
    <row r="41" spans="1:2" x14ac:dyDescent="0.2">
      <c r="A41" s="42">
        <v>32</v>
      </c>
      <c r="B41" s="43">
        <v>10.44</v>
      </c>
    </row>
    <row r="42" spans="1:2" x14ac:dyDescent="0.2">
      <c r="A42" s="42">
        <v>33</v>
      </c>
      <c r="B42" s="43">
        <v>10.59</v>
      </c>
    </row>
    <row r="43" spans="1:2" x14ac:dyDescent="0.2">
      <c r="A43" s="42">
        <v>34</v>
      </c>
      <c r="B43" s="43">
        <v>10.74</v>
      </c>
    </row>
    <row r="44" spans="1:2" x14ac:dyDescent="0.2">
      <c r="A44" s="42">
        <v>35</v>
      </c>
      <c r="B44" s="43">
        <v>10.89</v>
      </c>
    </row>
    <row r="45" spans="1:2" x14ac:dyDescent="0.2">
      <c r="A45" s="42">
        <v>36</v>
      </c>
      <c r="B45" s="43">
        <v>11.05</v>
      </c>
    </row>
    <row r="46" spans="1:2" x14ac:dyDescent="0.2">
      <c r="A46" s="42">
        <v>37</v>
      </c>
      <c r="B46" s="43">
        <v>11.21</v>
      </c>
    </row>
    <row r="47" spans="1:2" x14ac:dyDescent="0.2">
      <c r="A47" s="42">
        <v>38</v>
      </c>
      <c r="B47" s="43">
        <v>11.37</v>
      </c>
    </row>
    <row r="48" spans="1:2" x14ac:dyDescent="0.2">
      <c r="A48" s="42">
        <v>39</v>
      </c>
      <c r="B48" s="43">
        <v>11.53</v>
      </c>
    </row>
    <row r="49" spans="1:2" x14ac:dyDescent="0.2">
      <c r="A49" s="42">
        <v>40</v>
      </c>
      <c r="B49" s="43">
        <v>11.7</v>
      </c>
    </row>
    <row r="50" spans="1:2" x14ac:dyDescent="0.2">
      <c r="A50" s="42">
        <v>41</v>
      </c>
      <c r="B50" s="43">
        <v>11.87</v>
      </c>
    </row>
    <row r="51" spans="1:2" x14ac:dyDescent="0.2">
      <c r="A51" s="42">
        <v>42</v>
      </c>
      <c r="B51" s="43">
        <v>12.04</v>
      </c>
    </row>
    <row r="52" spans="1:2" x14ac:dyDescent="0.2">
      <c r="A52" s="42">
        <v>43</v>
      </c>
      <c r="B52" s="43">
        <v>12.22</v>
      </c>
    </row>
    <row r="53" spans="1:2" x14ac:dyDescent="0.2">
      <c r="A53" s="42">
        <v>44</v>
      </c>
      <c r="B53" s="43">
        <v>12.4</v>
      </c>
    </row>
    <row r="54" spans="1:2" x14ac:dyDescent="0.2">
      <c r="A54" s="42">
        <v>45</v>
      </c>
      <c r="B54" s="43">
        <v>12.58</v>
      </c>
    </row>
    <row r="55" spans="1:2" x14ac:dyDescent="0.2">
      <c r="A55" s="42">
        <v>46</v>
      </c>
      <c r="B55" s="43">
        <v>12.77</v>
      </c>
    </row>
    <row r="56" spans="1:2" x14ac:dyDescent="0.2">
      <c r="A56" s="42">
        <v>47</v>
      </c>
      <c r="B56" s="43">
        <v>12.96</v>
      </c>
    </row>
    <row r="57" spans="1:2" x14ac:dyDescent="0.2">
      <c r="A57" s="42">
        <v>48</v>
      </c>
      <c r="B57" s="43">
        <v>13.16</v>
      </c>
    </row>
    <row r="58" spans="1:2" x14ac:dyDescent="0.2">
      <c r="A58" s="42">
        <v>49</v>
      </c>
      <c r="B58" s="43">
        <v>13.36</v>
      </c>
    </row>
    <row r="59" spans="1:2" x14ac:dyDescent="0.2">
      <c r="A59" s="42">
        <v>50</v>
      </c>
      <c r="B59" s="43">
        <v>13.56</v>
      </c>
    </row>
    <row r="60" spans="1:2" x14ac:dyDescent="0.2">
      <c r="A60" s="42">
        <v>51</v>
      </c>
      <c r="B60" s="43">
        <v>13.77</v>
      </c>
    </row>
    <row r="61" spans="1:2" x14ac:dyDescent="0.2">
      <c r="A61" s="42">
        <v>52</v>
      </c>
      <c r="B61" s="43">
        <v>13.98</v>
      </c>
    </row>
    <row r="62" spans="1:2" x14ac:dyDescent="0.2">
      <c r="A62" s="42">
        <v>53</v>
      </c>
      <c r="B62" s="43">
        <v>14.2</v>
      </c>
    </row>
    <row r="63" spans="1:2" x14ac:dyDescent="0.2">
      <c r="A63" s="42">
        <v>54</v>
      </c>
      <c r="B63" s="43">
        <v>14.43</v>
      </c>
    </row>
    <row r="64" spans="1:2" x14ac:dyDescent="0.2">
      <c r="A64" s="42">
        <v>55</v>
      </c>
      <c r="B64" s="43">
        <v>14.66</v>
      </c>
    </row>
    <row r="65" spans="1:2" x14ac:dyDescent="0.2">
      <c r="A65" s="42">
        <v>56</v>
      </c>
      <c r="B65" s="43">
        <v>14.89</v>
      </c>
    </row>
    <row r="66" spans="1:2" x14ac:dyDescent="0.2">
      <c r="A66" s="42">
        <v>57</v>
      </c>
      <c r="B66" s="43">
        <v>15.14</v>
      </c>
    </row>
    <row r="67" spans="1:2" x14ac:dyDescent="0.2">
      <c r="A67" s="42">
        <v>58</v>
      </c>
      <c r="B67" s="43">
        <v>15.39</v>
      </c>
    </row>
    <row r="68" spans="1:2" x14ac:dyDescent="0.2">
      <c r="A68" s="42">
        <v>59</v>
      </c>
      <c r="B68" s="43">
        <v>15.65</v>
      </c>
    </row>
    <row r="69" spans="1:2" x14ac:dyDescent="0.2">
      <c r="A69" s="42">
        <v>60</v>
      </c>
      <c r="B69" s="43">
        <v>15.92</v>
      </c>
    </row>
    <row r="70" spans="1:2" x14ac:dyDescent="0.2">
      <c r="A70" s="42">
        <v>61</v>
      </c>
      <c r="B70" s="43">
        <v>16.2</v>
      </c>
    </row>
    <row r="71" spans="1:2" x14ac:dyDescent="0.2">
      <c r="A71" s="42">
        <v>62</v>
      </c>
      <c r="B71" s="43">
        <v>16.489999999999998</v>
      </c>
    </row>
    <row r="72" spans="1:2" x14ac:dyDescent="0.2">
      <c r="A72" s="42">
        <v>63</v>
      </c>
      <c r="B72" s="43">
        <v>16.79</v>
      </c>
    </row>
    <row r="73" spans="1:2" x14ac:dyDescent="0.2">
      <c r="A73" s="42">
        <v>64</v>
      </c>
      <c r="B73" s="43">
        <v>17.11</v>
      </c>
    </row>
    <row r="74" spans="1:2" x14ac:dyDescent="0.2">
      <c r="A74" s="42">
        <v>65</v>
      </c>
      <c r="B74" s="43">
        <v>17.45</v>
      </c>
    </row>
  </sheetData>
  <sheetProtection algorithmName="SHA-512" hashValue="x+43LihC7d+qIQ6NcHgyV1X1Cb++RoFSxjjnyA500+H5Q0bvfCv827iA1Iq8phsSVIRjrlr6QjowgwFsdoxymA==" saltValue="v7cSjoSJx9NoTZvNk4A+yA==" spinCount="100000" sheet="1" objects="1" scenarios="1"/>
  <conditionalFormatting sqref="A6:A21">
    <cfRule type="expression" dxfId="235" priority="1" stopIfTrue="1">
      <formula>MOD(ROW(),2)=0</formula>
    </cfRule>
    <cfRule type="expression" dxfId="234" priority="2" stopIfTrue="1">
      <formula>MOD(ROW(),2)&lt;&gt;0</formula>
    </cfRule>
  </conditionalFormatting>
  <conditionalFormatting sqref="B6:B21">
    <cfRule type="expression" dxfId="233" priority="3" stopIfTrue="1">
      <formula>MOD(ROW(),2)=0</formula>
    </cfRule>
    <cfRule type="expression" dxfId="232" priority="4" stopIfTrue="1">
      <formula>MOD(ROW(),2)&lt;&gt;0</formula>
    </cfRule>
  </conditionalFormatting>
  <conditionalFormatting sqref="A26:A74">
    <cfRule type="expression" dxfId="231" priority="5" stopIfTrue="1">
      <formula>MOD(ROW(),2)=0</formula>
    </cfRule>
    <cfRule type="expression" dxfId="230" priority="6" stopIfTrue="1">
      <formula>MOD(ROW(),2)&lt;&gt;0</formula>
    </cfRule>
  </conditionalFormatting>
  <conditionalFormatting sqref="B26:B74">
    <cfRule type="expression" dxfId="229" priority="7" stopIfTrue="1">
      <formula>MOD(ROW(),2)=0</formula>
    </cfRule>
    <cfRule type="expression" dxfId="228" priority="8" stopIfTrue="1">
      <formula>MOD(ROW(),2)&lt;&gt;0</formula>
    </cfRule>
  </conditionalFormatting>
  <pageMargins left="0.7" right="0.7" top="0.75" bottom="0.75" header="0.3" footer="0.3"/>
  <tableParts count="1">
    <tablePart r:id="rId1"/>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B7AEE-2CD3-44A9-BBF8-EEDB9D825B8B}">
  <sheetPr codeName="Sheet85"/>
  <dimension ref="A1:B75"/>
  <sheetViews>
    <sheetView showGridLines="0" workbookViewId="0">
      <selection activeCell="A6" sqref="A6"/>
    </sheetView>
  </sheetViews>
  <sheetFormatPr defaultRowHeight="12.75" x14ac:dyDescent="0.2"/>
  <cols>
    <col min="1" max="1" width="31.5703125" customWidth="1"/>
    <col min="2" max="2" width="40.8554687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Scheme pays AA - x-605</v>
      </c>
    </row>
    <row r="6" spans="1:2" x14ac:dyDescent="0.2">
      <c r="A6" s="40" t="s">
        <v>470</v>
      </c>
      <c r="B6" s="47" t="s">
        <v>471</v>
      </c>
    </row>
    <row r="7" spans="1:2" x14ac:dyDescent="0.2">
      <c r="A7" s="40" t="s">
        <v>472</v>
      </c>
      <c r="B7" s="47" t="s">
        <v>31</v>
      </c>
    </row>
    <row r="8" spans="1:2" x14ac:dyDescent="0.2">
      <c r="A8" s="40" t="s">
        <v>144</v>
      </c>
      <c r="B8" s="47">
        <v>2015</v>
      </c>
    </row>
    <row r="9" spans="1:2" x14ac:dyDescent="0.2">
      <c r="A9" s="40" t="s">
        <v>145</v>
      </c>
      <c r="B9" s="47" t="s">
        <v>391</v>
      </c>
    </row>
    <row r="10" spans="1:2" x14ac:dyDescent="0.2">
      <c r="A10" s="40" t="s">
        <v>6</v>
      </c>
      <c r="B10" s="47" t="s">
        <v>392</v>
      </c>
    </row>
    <row r="11" spans="1:2" x14ac:dyDescent="0.2">
      <c r="A11" s="40" t="s">
        <v>146</v>
      </c>
      <c r="B11" s="47" t="s">
        <v>165</v>
      </c>
    </row>
    <row r="12" spans="1:2" x14ac:dyDescent="0.2">
      <c r="A12" s="40" t="s">
        <v>147</v>
      </c>
      <c r="B12" s="47" t="s">
        <v>160</v>
      </c>
    </row>
    <row r="13" spans="1:2" x14ac:dyDescent="0.2">
      <c r="A13" s="40" t="s">
        <v>473</v>
      </c>
      <c r="B13" s="47">
        <v>0</v>
      </c>
    </row>
    <row r="14" spans="1:2" x14ac:dyDescent="0.2">
      <c r="A14" s="40" t="s">
        <v>149</v>
      </c>
      <c r="B14" s="47">
        <v>605</v>
      </c>
    </row>
    <row r="15" spans="1:2" x14ac:dyDescent="0.2">
      <c r="A15" s="40" t="s">
        <v>474</v>
      </c>
      <c r="B15" s="47">
        <v>605</v>
      </c>
    </row>
    <row r="16" spans="1:2" x14ac:dyDescent="0.2">
      <c r="A16" s="40" t="s">
        <v>151</v>
      </c>
      <c r="B16" s="47" t="s">
        <v>402</v>
      </c>
    </row>
    <row r="17" spans="1:2" x14ac:dyDescent="0.2">
      <c r="A17" s="41" t="s">
        <v>475</v>
      </c>
      <c r="B17" s="47"/>
    </row>
    <row r="18" spans="1:2" x14ac:dyDescent="0.2">
      <c r="A18" s="40" t="s">
        <v>153</v>
      </c>
      <c r="B18" s="49">
        <v>45135</v>
      </c>
    </row>
    <row r="19" spans="1:2" x14ac:dyDescent="0.2">
      <c r="A19" s="40" t="s">
        <v>154</v>
      </c>
      <c r="B19" s="49">
        <v>45135</v>
      </c>
    </row>
    <row r="20" spans="1:2" x14ac:dyDescent="0.2">
      <c r="A20" s="40" t="s">
        <v>155</v>
      </c>
      <c r="B20" s="47" t="s">
        <v>163</v>
      </c>
    </row>
    <row r="21" spans="1:2" x14ac:dyDescent="0.2">
      <c r="A21" s="40" t="s">
        <v>476</v>
      </c>
      <c r="B21" s="47" t="s">
        <v>81</v>
      </c>
    </row>
    <row r="23" spans="1:2" x14ac:dyDescent="0.2">
      <c r="A23" s="23" t="str">
        <f>HYPERLINK("#'Factor List'!A1", "Back to Factor List")</f>
        <v>Back to Factor List</v>
      </c>
      <c r="B23" s="23" t="str">
        <f>HYPERLINK("#'Assumptions'!A1", "Assumptions")</f>
        <v>Assumptions</v>
      </c>
    </row>
    <row r="26" spans="1:2" s="63" customFormat="1" ht="25.5" x14ac:dyDescent="0.2">
      <c r="A26" s="62" t="s">
        <v>477</v>
      </c>
      <c r="B26" s="62" t="s">
        <v>520</v>
      </c>
    </row>
    <row r="27" spans="1:2" x14ac:dyDescent="0.2">
      <c r="A27" s="42">
        <v>18</v>
      </c>
      <c r="B27" s="43">
        <v>8.15</v>
      </c>
    </row>
    <row r="28" spans="1:2" x14ac:dyDescent="0.2">
      <c r="A28" s="42">
        <v>19</v>
      </c>
      <c r="B28" s="43">
        <v>8.27</v>
      </c>
    </row>
    <row r="29" spans="1:2" x14ac:dyDescent="0.2">
      <c r="A29" s="42">
        <v>20</v>
      </c>
      <c r="B29" s="43">
        <v>8.3800000000000008</v>
      </c>
    </row>
    <row r="30" spans="1:2" x14ac:dyDescent="0.2">
      <c r="A30" s="42">
        <v>21</v>
      </c>
      <c r="B30" s="43">
        <v>8.5</v>
      </c>
    </row>
    <row r="31" spans="1:2" x14ac:dyDescent="0.2">
      <c r="A31" s="42">
        <v>22</v>
      </c>
      <c r="B31" s="43">
        <v>8.6199999999999992</v>
      </c>
    </row>
    <row r="32" spans="1:2" x14ac:dyDescent="0.2">
      <c r="A32" s="42">
        <v>23</v>
      </c>
      <c r="B32" s="43">
        <v>8.74</v>
      </c>
    </row>
    <row r="33" spans="1:2" x14ac:dyDescent="0.2">
      <c r="A33" s="42">
        <v>24</v>
      </c>
      <c r="B33" s="43">
        <v>8.86</v>
      </c>
    </row>
    <row r="34" spans="1:2" x14ac:dyDescent="0.2">
      <c r="A34" s="42">
        <v>25</v>
      </c>
      <c r="B34" s="43">
        <v>8.99</v>
      </c>
    </row>
    <row r="35" spans="1:2" x14ac:dyDescent="0.2">
      <c r="A35" s="42">
        <v>26</v>
      </c>
      <c r="B35" s="43">
        <v>9.11</v>
      </c>
    </row>
    <row r="36" spans="1:2" x14ac:dyDescent="0.2">
      <c r="A36" s="42">
        <v>27</v>
      </c>
      <c r="B36" s="43">
        <v>9.24</v>
      </c>
    </row>
    <row r="37" spans="1:2" x14ac:dyDescent="0.2">
      <c r="A37" s="42">
        <v>28</v>
      </c>
      <c r="B37" s="43">
        <v>9.3699999999999992</v>
      </c>
    </row>
    <row r="38" spans="1:2" x14ac:dyDescent="0.2">
      <c r="A38" s="42">
        <v>29</v>
      </c>
      <c r="B38" s="43">
        <v>9.5</v>
      </c>
    </row>
    <row r="39" spans="1:2" x14ac:dyDescent="0.2">
      <c r="A39" s="42">
        <v>30</v>
      </c>
      <c r="B39" s="43">
        <v>9.6300000000000008</v>
      </c>
    </row>
    <row r="40" spans="1:2" x14ac:dyDescent="0.2">
      <c r="A40" s="42">
        <v>31</v>
      </c>
      <c r="B40" s="43">
        <v>9.77</v>
      </c>
    </row>
    <row r="41" spans="1:2" x14ac:dyDescent="0.2">
      <c r="A41" s="42">
        <v>32</v>
      </c>
      <c r="B41" s="43">
        <v>9.91</v>
      </c>
    </row>
    <row r="42" spans="1:2" x14ac:dyDescent="0.2">
      <c r="A42" s="42">
        <v>33</v>
      </c>
      <c r="B42" s="43">
        <v>10.050000000000001</v>
      </c>
    </row>
    <row r="43" spans="1:2" x14ac:dyDescent="0.2">
      <c r="A43" s="42">
        <v>34</v>
      </c>
      <c r="B43" s="43">
        <v>10.19</v>
      </c>
    </row>
    <row r="44" spans="1:2" x14ac:dyDescent="0.2">
      <c r="A44" s="42">
        <v>35</v>
      </c>
      <c r="B44" s="43">
        <v>10.33</v>
      </c>
    </row>
    <row r="45" spans="1:2" x14ac:dyDescent="0.2">
      <c r="A45" s="42">
        <v>36</v>
      </c>
      <c r="B45" s="43">
        <v>10.48</v>
      </c>
    </row>
    <row r="46" spans="1:2" x14ac:dyDescent="0.2">
      <c r="A46" s="42">
        <v>37</v>
      </c>
      <c r="B46" s="43">
        <v>10.63</v>
      </c>
    </row>
    <row r="47" spans="1:2" x14ac:dyDescent="0.2">
      <c r="A47" s="42">
        <v>38</v>
      </c>
      <c r="B47" s="43">
        <v>10.78</v>
      </c>
    </row>
    <row r="48" spans="1:2" x14ac:dyDescent="0.2">
      <c r="A48" s="42">
        <v>39</v>
      </c>
      <c r="B48" s="43">
        <v>10.93</v>
      </c>
    </row>
    <row r="49" spans="1:2" x14ac:dyDescent="0.2">
      <c r="A49" s="42">
        <v>40</v>
      </c>
      <c r="B49" s="43">
        <v>11.09</v>
      </c>
    </row>
    <row r="50" spans="1:2" x14ac:dyDescent="0.2">
      <c r="A50" s="42">
        <v>41</v>
      </c>
      <c r="B50" s="43">
        <v>11.25</v>
      </c>
    </row>
    <row r="51" spans="1:2" x14ac:dyDescent="0.2">
      <c r="A51" s="42">
        <v>42</v>
      </c>
      <c r="B51" s="43">
        <v>11.41</v>
      </c>
    </row>
    <row r="52" spans="1:2" x14ac:dyDescent="0.2">
      <c r="A52" s="42">
        <v>43</v>
      </c>
      <c r="B52" s="43">
        <v>11.58</v>
      </c>
    </row>
    <row r="53" spans="1:2" x14ac:dyDescent="0.2">
      <c r="A53" s="42">
        <v>44</v>
      </c>
      <c r="B53" s="43">
        <v>11.75</v>
      </c>
    </row>
    <row r="54" spans="1:2" x14ac:dyDescent="0.2">
      <c r="A54" s="42">
        <v>45</v>
      </c>
      <c r="B54" s="43">
        <v>11.92</v>
      </c>
    </row>
    <row r="55" spans="1:2" x14ac:dyDescent="0.2">
      <c r="A55" s="42">
        <v>46</v>
      </c>
      <c r="B55" s="43">
        <v>12.09</v>
      </c>
    </row>
    <row r="56" spans="1:2" x14ac:dyDescent="0.2">
      <c r="A56" s="42">
        <v>47</v>
      </c>
      <c r="B56" s="43">
        <v>12.27</v>
      </c>
    </row>
    <row r="57" spans="1:2" x14ac:dyDescent="0.2">
      <c r="A57" s="42">
        <v>48</v>
      </c>
      <c r="B57" s="43">
        <v>12.46</v>
      </c>
    </row>
    <row r="58" spans="1:2" x14ac:dyDescent="0.2">
      <c r="A58" s="42">
        <v>49</v>
      </c>
      <c r="B58" s="43">
        <v>12.64</v>
      </c>
    </row>
    <row r="59" spans="1:2" x14ac:dyDescent="0.2">
      <c r="A59" s="42">
        <v>50</v>
      </c>
      <c r="B59" s="43">
        <v>12.83</v>
      </c>
    </row>
    <row r="60" spans="1:2" x14ac:dyDescent="0.2">
      <c r="A60" s="42">
        <v>51</v>
      </c>
      <c r="B60" s="43">
        <v>13.03</v>
      </c>
    </row>
    <row r="61" spans="1:2" x14ac:dyDescent="0.2">
      <c r="A61" s="42">
        <v>52</v>
      </c>
      <c r="B61" s="43">
        <v>13.23</v>
      </c>
    </row>
    <row r="62" spans="1:2" x14ac:dyDescent="0.2">
      <c r="A62" s="42">
        <v>53</v>
      </c>
      <c r="B62" s="43">
        <v>13.43</v>
      </c>
    </row>
    <row r="63" spans="1:2" x14ac:dyDescent="0.2">
      <c r="A63" s="42">
        <v>54</v>
      </c>
      <c r="B63" s="43">
        <v>13.64</v>
      </c>
    </row>
    <row r="64" spans="1:2" x14ac:dyDescent="0.2">
      <c r="A64" s="42">
        <v>55</v>
      </c>
      <c r="B64" s="43">
        <v>13.86</v>
      </c>
    </row>
    <row r="65" spans="1:2" x14ac:dyDescent="0.2">
      <c r="A65" s="42">
        <v>56</v>
      </c>
      <c r="B65" s="43">
        <v>14.08</v>
      </c>
    </row>
    <row r="66" spans="1:2" x14ac:dyDescent="0.2">
      <c r="A66" s="42">
        <v>57</v>
      </c>
      <c r="B66" s="43">
        <v>14.31</v>
      </c>
    </row>
    <row r="67" spans="1:2" x14ac:dyDescent="0.2">
      <c r="A67" s="42">
        <v>58</v>
      </c>
      <c r="B67" s="43">
        <v>14.54</v>
      </c>
    </row>
    <row r="68" spans="1:2" x14ac:dyDescent="0.2">
      <c r="A68" s="42">
        <v>59</v>
      </c>
      <c r="B68" s="43">
        <v>14.79</v>
      </c>
    </row>
    <row r="69" spans="1:2" x14ac:dyDescent="0.2">
      <c r="A69" s="42">
        <v>60</v>
      </c>
      <c r="B69" s="43">
        <v>15.04</v>
      </c>
    </row>
    <row r="70" spans="1:2" x14ac:dyDescent="0.2">
      <c r="A70" s="42">
        <v>61</v>
      </c>
      <c r="B70" s="43">
        <v>15.3</v>
      </c>
    </row>
    <row r="71" spans="1:2" x14ac:dyDescent="0.2">
      <c r="A71" s="42">
        <v>62</v>
      </c>
      <c r="B71" s="43">
        <v>15.57</v>
      </c>
    </row>
    <row r="72" spans="1:2" x14ac:dyDescent="0.2">
      <c r="A72" s="42">
        <v>63</v>
      </c>
      <c r="B72" s="43">
        <v>15.86</v>
      </c>
    </row>
    <row r="73" spans="1:2" x14ac:dyDescent="0.2">
      <c r="A73" s="42">
        <v>64</v>
      </c>
      <c r="B73" s="43">
        <v>16.16</v>
      </c>
    </row>
    <row r="74" spans="1:2" x14ac:dyDescent="0.2">
      <c r="A74" s="42">
        <v>65</v>
      </c>
      <c r="B74" s="43">
        <v>16.47</v>
      </c>
    </row>
    <row r="75" spans="1:2" x14ac:dyDescent="0.2">
      <c r="A75" s="42">
        <v>66</v>
      </c>
      <c r="B75" s="43">
        <v>16.809999999999999</v>
      </c>
    </row>
  </sheetData>
  <sheetProtection algorithmName="SHA-512" hashValue="xnI2OGdmQ/O6djIPiTX+NhykTxBxOK4hj4w0Vi/+o89maApwA587ynS3kHVufHgaFxhzx1aUMxRN/7y8YeCZ7Q==" saltValue="zUxQAPljlu9XtRPvH7CpBg==" spinCount="100000" sheet="1" objects="1" scenarios="1"/>
  <conditionalFormatting sqref="A6:A21">
    <cfRule type="expression" dxfId="225" priority="1" stopIfTrue="1">
      <formula>MOD(ROW(),2)=0</formula>
    </cfRule>
    <cfRule type="expression" dxfId="224" priority="2" stopIfTrue="1">
      <formula>MOD(ROW(),2)&lt;&gt;0</formula>
    </cfRule>
  </conditionalFormatting>
  <conditionalFormatting sqref="B6:B21">
    <cfRule type="expression" dxfId="223" priority="3" stopIfTrue="1">
      <formula>MOD(ROW(),2)=0</formula>
    </cfRule>
    <cfRule type="expression" dxfId="222" priority="4" stopIfTrue="1">
      <formula>MOD(ROW(),2)&lt;&gt;0</formula>
    </cfRule>
  </conditionalFormatting>
  <conditionalFormatting sqref="A26:A75">
    <cfRule type="expression" dxfId="221" priority="5" stopIfTrue="1">
      <formula>MOD(ROW(),2)=0</formula>
    </cfRule>
    <cfRule type="expression" dxfId="220" priority="6" stopIfTrue="1">
      <formula>MOD(ROW(),2)&lt;&gt;0</formula>
    </cfRule>
  </conditionalFormatting>
  <conditionalFormatting sqref="B26:B75">
    <cfRule type="expression" dxfId="219" priority="7" stopIfTrue="1">
      <formula>MOD(ROW(),2)=0</formula>
    </cfRule>
    <cfRule type="expression" dxfId="218" priority="8" stopIfTrue="1">
      <formula>MOD(ROW(),2)&lt;&gt;0</formula>
    </cfRule>
  </conditionalFormatting>
  <pageMargins left="0.7" right="0.7" top="0.75" bottom="0.75" header="0.3" footer="0.3"/>
  <tableParts count="1">
    <tablePart r:id="rId1"/>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8AE8D-730E-41E9-BF5E-4476FAB6DD6D}">
  <sheetPr codeName="Sheet86"/>
  <dimension ref="A1:B76"/>
  <sheetViews>
    <sheetView showGridLines="0" workbookViewId="0">
      <selection activeCell="A6" sqref="A6"/>
    </sheetView>
  </sheetViews>
  <sheetFormatPr defaultRowHeight="12.75" x14ac:dyDescent="0.2"/>
  <cols>
    <col min="1" max="1" width="31.5703125" customWidth="1"/>
    <col min="2" max="2" width="40.8554687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Scheme pays AA - x-606</v>
      </c>
    </row>
    <row r="6" spans="1:2" x14ac:dyDescent="0.2">
      <c r="A6" s="40" t="s">
        <v>470</v>
      </c>
      <c r="B6" s="47" t="s">
        <v>471</v>
      </c>
    </row>
    <row r="7" spans="1:2" x14ac:dyDescent="0.2">
      <c r="A7" s="40" t="s">
        <v>472</v>
      </c>
      <c r="B7" s="47" t="s">
        <v>31</v>
      </c>
    </row>
    <row r="8" spans="1:2" x14ac:dyDescent="0.2">
      <c r="A8" s="40" t="s">
        <v>144</v>
      </c>
      <c r="B8" s="47">
        <v>2015</v>
      </c>
    </row>
    <row r="9" spans="1:2" x14ac:dyDescent="0.2">
      <c r="A9" s="40" t="s">
        <v>145</v>
      </c>
      <c r="B9" s="47" t="s">
        <v>391</v>
      </c>
    </row>
    <row r="10" spans="1:2" x14ac:dyDescent="0.2">
      <c r="A10" s="40" t="s">
        <v>6</v>
      </c>
      <c r="B10" s="47" t="s">
        <v>392</v>
      </c>
    </row>
    <row r="11" spans="1:2" x14ac:dyDescent="0.2">
      <c r="A11" s="40" t="s">
        <v>146</v>
      </c>
      <c r="B11" s="47" t="s">
        <v>165</v>
      </c>
    </row>
    <row r="12" spans="1:2" x14ac:dyDescent="0.2">
      <c r="A12" s="40" t="s">
        <v>147</v>
      </c>
      <c r="B12" s="47" t="s">
        <v>160</v>
      </c>
    </row>
    <row r="13" spans="1:2" x14ac:dyDescent="0.2">
      <c r="A13" s="40" t="s">
        <v>473</v>
      </c>
      <c r="B13" s="47">
        <v>0</v>
      </c>
    </row>
    <row r="14" spans="1:2" x14ac:dyDescent="0.2">
      <c r="A14" s="40" t="s">
        <v>149</v>
      </c>
      <c r="B14" s="47">
        <v>606</v>
      </c>
    </row>
    <row r="15" spans="1:2" x14ac:dyDescent="0.2">
      <c r="A15" s="40" t="s">
        <v>474</v>
      </c>
      <c r="B15" s="47">
        <v>606</v>
      </c>
    </row>
    <row r="16" spans="1:2" x14ac:dyDescent="0.2">
      <c r="A16" s="40" t="s">
        <v>151</v>
      </c>
      <c r="B16" s="47" t="s">
        <v>404</v>
      </c>
    </row>
    <row r="17" spans="1:2" x14ac:dyDescent="0.2">
      <c r="A17" s="41" t="s">
        <v>475</v>
      </c>
      <c r="B17" s="47"/>
    </row>
    <row r="18" spans="1:2" x14ac:dyDescent="0.2">
      <c r="A18" s="40" t="s">
        <v>153</v>
      </c>
      <c r="B18" s="49">
        <v>45135</v>
      </c>
    </row>
    <row r="19" spans="1:2" x14ac:dyDescent="0.2">
      <c r="A19" s="40" t="s">
        <v>154</v>
      </c>
      <c r="B19" s="49">
        <v>45135</v>
      </c>
    </row>
    <row r="20" spans="1:2" x14ac:dyDescent="0.2">
      <c r="A20" s="40" t="s">
        <v>155</v>
      </c>
      <c r="B20" s="47" t="s">
        <v>163</v>
      </c>
    </row>
    <row r="21" spans="1:2" x14ac:dyDescent="0.2">
      <c r="A21" s="40" t="s">
        <v>476</v>
      </c>
      <c r="B21" s="47" t="s">
        <v>81</v>
      </c>
    </row>
    <row r="23" spans="1:2" x14ac:dyDescent="0.2">
      <c r="A23" s="23" t="str">
        <f>HYPERLINK("#'Factor List'!A1", "Back to Factor List")</f>
        <v>Back to Factor List</v>
      </c>
      <c r="B23" s="23" t="str">
        <f>HYPERLINK("#'Assumptions'!A1", "Assumptions")</f>
        <v>Assumptions</v>
      </c>
    </row>
    <row r="26" spans="1:2" s="63" customFormat="1" ht="25.5" x14ac:dyDescent="0.2">
      <c r="A26" s="62" t="s">
        <v>477</v>
      </c>
      <c r="B26" s="62" t="s">
        <v>520</v>
      </c>
    </row>
    <row r="27" spans="1:2" x14ac:dyDescent="0.2">
      <c r="A27" s="42">
        <v>18</v>
      </c>
      <c r="B27" s="43">
        <v>7.74</v>
      </c>
    </row>
    <row r="28" spans="1:2" x14ac:dyDescent="0.2">
      <c r="A28" s="42">
        <v>19</v>
      </c>
      <c r="B28" s="43">
        <v>7.85</v>
      </c>
    </row>
    <row r="29" spans="1:2" x14ac:dyDescent="0.2">
      <c r="A29" s="42">
        <v>20</v>
      </c>
      <c r="B29" s="43">
        <v>7.96</v>
      </c>
    </row>
    <row r="30" spans="1:2" x14ac:dyDescent="0.2">
      <c r="A30" s="42">
        <v>21</v>
      </c>
      <c r="B30" s="43">
        <v>8.07</v>
      </c>
    </row>
    <row r="31" spans="1:2" x14ac:dyDescent="0.2">
      <c r="A31" s="42">
        <v>22</v>
      </c>
      <c r="B31" s="43">
        <v>8.18</v>
      </c>
    </row>
    <row r="32" spans="1:2" x14ac:dyDescent="0.2">
      <c r="A32" s="42">
        <v>23</v>
      </c>
      <c r="B32" s="43">
        <v>8.2899999999999991</v>
      </c>
    </row>
    <row r="33" spans="1:2" x14ac:dyDescent="0.2">
      <c r="A33" s="42">
        <v>24</v>
      </c>
      <c r="B33" s="43">
        <v>8.41</v>
      </c>
    </row>
    <row r="34" spans="1:2" x14ac:dyDescent="0.2">
      <c r="A34" s="42">
        <v>25</v>
      </c>
      <c r="B34" s="43">
        <v>8.52</v>
      </c>
    </row>
    <row r="35" spans="1:2" x14ac:dyDescent="0.2">
      <c r="A35" s="42">
        <v>26</v>
      </c>
      <c r="B35" s="43">
        <v>8.64</v>
      </c>
    </row>
    <row r="36" spans="1:2" x14ac:dyDescent="0.2">
      <c r="A36" s="42">
        <v>27</v>
      </c>
      <c r="B36" s="43">
        <v>8.76</v>
      </c>
    </row>
    <row r="37" spans="1:2" x14ac:dyDescent="0.2">
      <c r="A37" s="42">
        <v>28</v>
      </c>
      <c r="B37" s="43">
        <v>8.8800000000000008</v>
      </c>
    </row>
    <row r="38" spans="1:2" x14ac:dyDescent="0.2">
      <c r="A38" s="42">
        <v>29</v>
      </c>
      <c r="B38" s="43">
        <v>9</v>
      </c>
    </row>
    <row r="39" spans="1:2" x14ac:dyDescent="0.2">
      <c r="A39" s="42">
        <v>30</v>
      </c>
      <c r="B39" s="43">
        <v>9.1300000000000008</v>
      </c>
    </row>
    <row r="40" spans="1:2" x14ac:dyDescent="0.2">
      <c r="A40" s="42">
        <v>31</v>
      </c>
      <c r="B40" s="43">
        <v>9.26</v>
      </c>
    </row>
    <row r="41" spans="1:2" x14ac:dyDescent="0.2">
      <c r="A41" s="42">
        <v>32</v>
      </c>
      <c r="B41" s="43">
        <v>9.39</v>
      </c>
    </row>
    <row r="42" spans="1:2" x14ac:dyDescent="0.2">
      <c r="A42" s="42">
        <v>33</v>
      </c>
      <c r="B42" s="43">
        <v>9.52</v>
      </c>
    </row>
    <row r="43" spans="1:2" x14ac:dyDescent="0.2">
      <c r="A43" s="42">
        <v>34</v>
      </c>
      <c r="B43" s="43">
        <v>9.65</v>
      </c>
    </row>
    <row r="44" spans="1:2" x14ac:dyDescent="0.2">
      <c r="A44" s="42">
        <v>35</v>
      </c>
      <c r="B44" s="43">
        <v>9.7799999999999994</v>
      </c>
    </row>
    <row r="45" spans="1:2" x14ac:dyDescent="0.2">
      <c r="A45" s="42">
        <v>36</v>
      </c>
      <c r="B45" s="43">
        <v>9.92</v>
      </c>
    </row>
    <row r="46" spans="1:2" x14ac:dyDescent="0.2">
      <c r="A46" s="42">
        <v>37</v>
      </c>
      <c r="B46" s="43">
        <v>10.06</v>
      </c>
    </row>
    <row r="47" spans="1:2" x14ac:dyDescent="0.2">
      <c r="A47" s="42">
        <v>38</v>
      </c>
      <c r="B47" s="43">
        <v>10.199999999999999</v>
      </c>
    </row>
    <row r="48" spans="1:2" x14ac:dyDescent="0.2">
      <c r="A48" s="42">
        <v>39</v>
      </c>
      <c r="B48" s="43">
        <v>10.35</v>
      </c>
    </row>
    <row r="49" spans="1:2" x14ac:dyDescent="0.2">
      <c r="A49" s="42">
        <v>40</v>
      </c>
      <c r="B49" s="43">
        <v>10.49</v>
      </c>
    </row>
    <row r="50" spans="1:2" x14ac:dyDescent="0.2">
      <c r="A50" s="42">
        <v>41</v>
      </c>
      <c r="B50" s="43">
        <v>10.64</v>
      </c>
    </row>
    <row r="51" spans="1:2" x14ac:dyDescent="0.2">
      <c r="A51" s="42">
        <v>42</v>
      </c>
      <c r="B51" s="43">
        <v>10.8</v>
      </c>
    </row>
    <row r="52" spans="1:2" x14ac:dyDescent="0.2">
      <c r="A52" s="42">
        <v>43</v>
      </c>
      <c r="B52" s="43">
        <v>10.95</v>
      </c>
    </row>
    <row r="53" spans="1:2" x14ac:dyDescent="0.2">
      <c r="A53" s="42">
        <v>44</v>
      </c>
      <c r="B53" s="43">
        <v>11.11</v>
      </c>
    </row>
    <row r="54" spans="1:2" x14ac:dyDescent="0.2">
      <c r="A54" s="42">
        <v>45</v>
      </c>
      <c r="B54" s="43">
        <v>11.27</v>
      </c>
    </row>
    <row r="55" spans="1:2" x14ac:dyDescent="0.2">
      <c r="A55" s="42">
        <v>46</v>
      </c>
      <c r="B55" s="43">
        <v>11.43</v>
      </c>
    </row>
    <row r="56" spans="1:2" x14ac:dyDescent="0.2">
      <c r="A56" s="42">
        <v>47</v>
      </c>
      <c r="B56" s="43">
        <v>11.6</v>
      </c>
    </row>
    <row r="57" spans="1:2" x14ac:dyDescent="0.2">
      <c r="A57" s="42">
        <v>48</v>
      </c>
      <c r="B57" s="43">
        <v>11.77</v>
      </c>
    </row>
    <row r="58" spans="1:2" x14ac:dyDescent="0.2">
      <c r="A58" s="42">
        <v>49</v>
      </c>
      <c r="B58" s="43">
        <v>11.95</v>
      </c>
    </row>
    <row r="59" spans="1:2" x14ac:dyDescent="0.2">
      <c r="A59" s="42">
        <v>50</v>
      </c>
      <c r="B59" s="43">
        <v>12.12</v>
      </c>
    </row>
    <row r="60" spans="1:2" x14ac:dyDescent="0.2">
      <c r="A60" s="42">
        <v>51</v>
      </c>
      <c r="B60" s="43">
        <v>12.31</v>
      </c>
    </row>
    <row r="61" spans="1:2" x14ac:dyDescent="0.2">
      <c r="A61" s="42">
        <v>52</v>
      </c>
      <c r="B61" s="43">
        <v>12.49</v>
      </c>
    </row>
    <row r="62" spans="1:2" x14ac:dyDescent="0.2">
      <c r="A62" s="42">
        <v>53</v>
      </c>
      <c r="B62" s="43">
        <v>12.68</v>
      </c>
    </row>
    <row r="63" spans="1:2" x14ac:dyDescent="0.2">
      <c r="A63" s="42">
        <v>54</v>
      </c>
      <c r="B63" s="43">
        <v>12.88</v>
      </c>
    </row>
    <row r="64" spans="1:2" x14ac:dyDescent="0.2">
      <c r="A64" s="42">
        <v>55</v>
      </c>
      <c r="B64" s="43">
        <v>13.08</v>
      </c>
    </row>
    <row r="65" spans="1:2" x14ac:dyDescent="0.2">
      <c r="A65" s="42">
        <v>56</v>
      </c>
      <c r="B65" s="43">
        <v>13.29</v>
      </c>
    </row>
    <row r="66" spans="1:2" x14ac:dyDescent="0.2">
      <c r="A66" s="42">
        <v>57</v>
      </c>
      <c r="B66" s="43">
        <v>13.5</v>
      </c>
    </row>
    <row r="67" spans="1:2" x14ac:dyDescent="0.2">
      <c r="A67" s="42">
        <v>58</v>
      </c>
      <c r="B67" s="43">
        <v>13.72</v>
      </c>
    </row>
    <row r="68" spans="1:2" x14ac:dyDescent="0.2">
      <c r="A68" s="42">
        <v>59</v>
      </c>
      <c r="B68" s="43">
        <v>13.95</v>
      </c>
    </row>
    <row r="69" spans="1:2" x14ac:dyDescent="0.2">
      <c r="A69" s="42">
        <v>60</v>
      </c>
      <c r="B69" s="43">
        <v>14.18</v>
      </c>
    </row>
    <row r="70" spans="1:2" x14ac:dyDescent="0.2">
      <c r="A70" s="42">
        <v>61</v>
      </c>
      <c r="B70" s="43">
        <v>14.42</v>
      </c>
    </row>
    <row r="71" spans="1:2" x14ac:dyDescent="0.2">
      <c r="A71" s="42">
        <v>62</v>
      </c>
      <c r="B71" s="43">
        <v>14.68</v>
      </c>
    </row>
    <row r="72" spans="1:2" x14ac:dyDescent="0.2">
      <c r="A72" s="42">
        <v>63</v>
      </c>
      <c r="B72" s="43">
        <v>14.95</v>
      </c>
    </row>
    <row r="73" spans="1:2" x14ac:dyDescent="0.2">
      <c r="A73" s="42">
        <v>64</v>
      </c>
      <c r="B73" s="43">
        <v>15.23</v>
      </c>
    </row>
    <row r="74" spans="1:2" x14ac:dyDescent="0.2">
      <c r="A74" s="42">
        <v>65</v>
      </c>
      <c r="B74" s="43">
        <v>15.52</v>
      </c>
    </row>
    <row r="75" spans="1:2" x14ac:dyDescent="0.2">
      <c r="A75" s="42">
        <v>66</v>
      </c>
      <c r="B75" s="43">
        <v>15.83</v>
      </c>
    </row>
    <row r="76" spans="1:2" x14ac:dyDescent="0.2">
      <c r="A76" s="42">
        <v>67</v>
      </c>
      <c r="B76" s="43">
        <v>16.16</v>
      </c>
    </row>
  </sheetData>
  <sheetProtection algorithmName="SHA-512" hashValue="TqwK9xOUg2oFjdSRSfyyy8Rs89Heoma3gd1VJKRXdLiahCzcgG+rKjirUfiR6VFiaifjzqU6rcWeLhOWOTcCnQ==" saltValue="uJFSrFLICyBLQXgTSu9etg==" spinCount="100000" sheet="1" objects="1" scenarios="1"/>
  <conditionalFormatting sqref="A6:A21">
    <cfRule type="expression" dxfId="215" priority="1" stopIfTrue="1">
      <formula>MOD(ROW(),2)=0</formula>
    </cfRule>
    <cfRule type="expression" dxfId="214" priority="2" stopIfTrue="1">
      <formula>MOD(ROW(),2)&lt;&gt;0</formula>
    </cfRule>
  </conditionalFormatting>
  <conditionalFormatting sqref="B6:B21">
    <cfRule type="expression" dxfId="213" priority="3" stopIfTrue="1">
      <formula>MOD(ROW(),2)=0</formula>
    </cfRule>
    <cfRule type="expression" dxfId="212" priority="4" stopIfTrue="1">
      <formula>MOD(ROW(),2)&lt;&gt;0</formula>
    </cfRule>
  </conditionalFormatting>
  <conditionalFormatting sqref="A26:A76">
    <cfRule type="expression" dxfId="211" priority="5" stopIfTrue="1">
      <formula>MOD(ROW(),2)=0</formula>
    </cfRule>
    <cfRule type="expression" dxfId="210" priority="6" stopIfTrue="1">
      <formula>MOD(ROW(),2)&lt;&gt;0</formula>
    </cfRule>
  </conditionalFormatting>
  <conditionalFormatting sqref="B26:B76">
    <cfRule type="expression" dxfId="209" priority="7" stopIfTrue="1">
      <formula>MOD(ROW(),2)=0</formula>
    </cfRule>
    <cfRule type="expression" dxfId="208" priority="8" stopIfTrue="1">
      <formula>MOD(ROW(),2)&lt;&gt;0</formula>
    </cfRule>
  </conditionalFormatting>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269FD-D725-4709-8713-F71DFD2A7D3B}">
  <sheetPr codeName="Sheet11"/>
  <dimension ref="A1:C33"/>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Police_NI - Consolidated Factor Spreadsheet</v>
      </c>
    </row>
    <row r="3" spans="1:3" s="1" customFormat="1" ht="15.75" x14ac:dyDescent="0.25">
      <c r="A3" s="30" t="s">
        <v>2</v>
      </c>
      <c r="B3" s="3" t="str">
        <f>TABLE_FACTOR_TYPE_1 &amp; " - x-" &amp; TABLE_SERIES_NUMBER_1</f>
        <v>CETV - x-203</v>
      </c>
    </row>
    <row r="6" spans="1:3" x14ac:dyDescent="0.2">
      <c r="A6" s="40" t="s">
        <v>470</v>
      </c>
      <c r="B6" s="47" t="s">
        <v>471</v>
      </c>
      <c r="C6" s="47"/>
    </row>
    <row r="7" spans="1:3" x14ac:dyDescent="0.2">
      <c r="A7" s="40" t="s">
        <v>472</v>
      </c>
      <c r="B7" s="47" t="s">
        <v>31</v>
      </c>
      <c r="C7" s="47"/>
    </row>
    <row r="8" spans="1:3" x14ac:dyDescent="0.2">
      <c r="A8" s="40" t="s">
        <v>144</v>
      </c>
      <c r="B8" s="47">
        <v>1988</v>
      </c>
      <c r="C8" s="47"/>
    </row>
    <row r="9" spans="1:3" x14ac:dyDescent="0.2">
      <c r="A9" s="40" t="s">
        <v>145</v>
      </c>
      <c r="B9" s="47" t="s">
        <v>157</v>
      </c>
      <c r="C9" s="47"/>
    </row>
    <row r="10" spans="1:3" x14ac:dyDescent="0.2">
      <c r="A10" s="40" t="s">
        <v>6</v>
      </c>
      <c r="B10" s="47" t="s">
        <v>172</v>
      </c>
      <c r="C10" s="47"/>
    </row>
    <row r="11" spans="1:3" x14ac:dyDescent="0.2">
      <c r="A11" s="40" t="s">
        <v>146</v>
      </c>
      <c r="B11" s="47" t="s">
        <v>159</v>
      </c>
      <c r="C11" s="47"/>
    </row>
    <row r="12" spans="1:3" x14ac:dyDescent="0.2">
      <c r="A12" s="40" t="s">
        <v>147</v>
      </c>
      <c r="B12" s="47" t="s">
        <v>160</v>
      </c>
      <c r="C12" s="47"/>
    </row>
    <row r="13" spans="1:3" x14ac:dyDescent="0.2">
      <c r="A13" s="40" t="s">
        <v>473</v>
      </c>
      <c r="B13" s="47">
        <v>2</v>
      </c>
      <c r="C13" s="47"/>
    </row>
    <row r="14" spans="1:3" x14ac:dyDescent="0.2">
      <c r="A14" s="40" t="s">
        <v>149</v>
      </c>
      <c r="B14" s="47">
        <v>203</v>
      </c>
      <c r="C14" s="47"/>
    </row>
    <row r="15" spans="1:3" x14ac:dyDescent="0.2">
      <c r="A15" s="40" t="s">
        <v>474</v>
      </c>
      <c r="B15" s="47">
        <v>203</v>
      </c>
      <c r="C15" s="47"/>
    </row>
    <row r="16" spans="1:3" x14ac:dyDescent="0.2">
      <c r="A16" s="40" t="s">
        <v>151</v>
      </c>
      <c r="B16" s="47" t="s">
        <v>174</v>
      </c>
      <c r="C16" s="47"/>
    </row>
    <row r="17" spans="1:3" x14ac:dyDescent="0.2">
      <c r="A17" s="41" t="s">
        <v>475</v>
      </c>
      <c r="B17" s="47"/>
      <c r="C17" s="47"/>
    </row>
    <row r="18" spans="1:3" x14ac:dyDescent="0.2">
      <c r="A18" s="40" t="s">
        <v>153</v>
      </c>
      <c r="B18" s="49">
        <v>46163</v>
      </c>
      <c r="C18" s="48"/>
    </row>
    <row r="19" spans="1:3" x14ac:dyDescent="0.2">
      <c r="A19" s="40" t="s">
        <v>154</v>
      </c>
      <c r="B19" s="49">
        <v>46161</v>
      </c>
      <c r="C19" s="49"/>
    </row>
    <row r="20" spans="1:3" x14ac:dyDescent="0.2">
      <c r="A20" s="40" t="s">
        <v>155</v>
      </c>
      <c r="B20" s="47" t="s">
        <v>163</v>
      </c>
      <c r="C20" s="47"/>
    </row>
    <row r="21" spans="1:3" x14ac:dyDescent="0.2">
      <c r="A21" s="40" t="s">
        <v>476</v>
      </c>
      <c r="B21" s="47" t="s">
        <v>80</v>
      </c>
      <c r="C21" s="47"/>
    </row>
    <row r="23" spans="1:3" x14ac:dyDescent="0.2">
      <c r="A23" s="23" t="str">
        <f>HYPERLINK("#'Factor List'!A1", "Back to Factor List")</f>
        <v>Back to Factor List</v>
      </c>
      <c r="B23" s="23" t="str">
        <f>HYPERLINK("#'Assumptions'!A1", "Assumptions")</f>
        <v>Assumptions</v>
      </c>
    </row>
    <row r="26" spans="1:3" s="63" customFormat="1" ht="25.5" x14ac:dyDescent="0.2">
      <c r="A26" s="62" t="s">
        <v>477</v>
      </c>
      <c r="B26" s="62" t="s">
        <v>478</v>
      </c>
      <c r="C26" s="62" t="s">
        <v>479</v>
      </c>
    </row>
    <row r="27" spans="1:3" x14ac:dyDescent="0.2">
      <c r="A27" s="42">
        <v>43</v>
      </c>
      <c r="B27" s="43">
        <v>22.63</v>
      </c>
      <c r="C27" s="43">
        <v>2.5</v>
      </c>
    </row>
    <row r="28" spans="1:3" x14ac:dyDescent="0.2">
      <c r="A28" s="42">
        <v>44</v>
      </c>
      <c r="B28" s="43">
        <v>23.07</v>
      </c>
      <c r="C28" s="43">
        <v>2.5299999999999998</v>
      </c>
    </row>
    <row r="29" spans="1:3" x14ac:dyDescent="0.2">
      <c r="A29" s="42">
        <v>45</v>
      </c>
      <c r="B29" s="43">
        <v>23.52</v>
      </c>
      <c r="C29" s="43">
        <v>2.57</v>
      </c>
    </row>
    <row r="30" spans="1:3" x14ac:dyDescent="0.2">
      <c r="A30" s="42">
        <v>46</v>
      </c>
      <c r="B30" s="43">
        <v>23.98</v>
      </c>
      <c r="C30" s="43">
        <v>2.6</v>
      </c>
    </row>
    <row r="31" spans="1:3" x14ac:dyDescent="0.2">
      <c r="A31" s="42">
        <v>47</v>
      </c>
      <c r="B31" s="43">
        <v>24.45</v>
      </c>
      <c r="C31" s="43">
        <v>2.63</v>
      </c>
    </row>
    <row r="32" spans="1:3" x14ac:dyDescent="0.2">
      <c r="A32" s="42">
        <v>48</v>
      </c>
      <c r="B32" s="43">
        <v>24.94</v>
      </c>
      <c r="C32" s="43">
        <v>2.66</v>
      </c>
    </row>
    <row r="33" spans="1:3" x14ac:dyDescent="0.2">
      <c r="A33" s="42">
        <v>49</v>
      </c>
      <c r="B33" s="43">
        <v>25.43</v>
      </c>
      <c r="C33" s="43">
        <v>2.69</v>
      </c>
    </row>
  </sheetData>
  <sheetProtection algorithmName="SHA-512" hashValue="XJduT7qJ9XiG4cliBW4+uGc19c943/kbZQ2nlk7aK7Fpm8zg2DpZxCu0XlIlwuHXdu8uSTzIG8KnbQi3pTBAsA==" saltValue="BCG8RVktXRPhlAuYBORQHg==" spinCount="100000" sheet="1" objects="1" scenarios="1"/>
  <conditionalFormatting sqref="A6:A21">
    <cfRule type="expression" dxfId="1157" priority="11" stopIfTrue="1">
      <formula>MOD(ROW(),2)=0</formula>
    </cfRule>
    <cfRule type="expression" dxfId="1156" priority="12" stopIfTrue="1">
      <formula>MOD(ROW(),2)&lt;&gt;0</formula>
    </cfRule>
  </conditionalFormatting>
  <conditionalFormatting sqref="B6:C18 B20:C21 C19">
    <cfRule type="expression" dxfId="1155" priority="13" stopIfTrue="1">
      <formula>MOD(ROW(),2)=0</formula>
    </cfRule>
    <cfRule type="expression" dxfId="1154" priority="14" stopIfTrue="1">
      <formula>MOD(ROW(),2)&lt;&gt;0</formula>
    </cfRule>
  </conditionalFormatting>
  <conditionalFormatting sqref="A26:A33">
    <cfRule type="expression" dxfId="1153" priority="15" stopIfTrue="1">
      <formula>MOD(ROW(),2)=0</formula>
    </cfRule>
    <cfRule type="expression" dxfId="1152" priority="16" stopIfTrue="1">
      <formula>MOD(ROW(),2)&lt;&gt;0</formula>
    </cfRule>
  </conditionalFormatting>
  <conditionalFormatting sqref="B26:C33">
    <cfRule type="expression" dxfId="1151" priority="17" stopIfTrue="1">
      <formula>MOD(ROW(),2)=0</formula>
    </cfRule>
    <cfRule type="expression" dxfId="1150" priority="18" stopIfTrue="1">
      <formula>MOD(ROW(),2)&lt;&gt;0</formula>
    </cfRule>
  </conditionalFormatting>
  <conditionalFormatting sqref="B19">
    <cfRule type="expression" dxfId="1149" priority="1" stopIfTrue="1">
      <formula>MOD(ROW(),2)=0</formula>
    </cfRule>
    <cfRule type="expression" dxfId="1148" priority="2" stopIfTrue="1">
      <formula>MOD(ROW(),2)&lt;&gt;0</formula>
    </cfRule>
  </conditionalFormatting>
  <pageMargins left="0.7" right="0.7" top="0.75" bottom="0.75" header="0.3" footer="0.3"/>
  <tableParts count="1">
    <tablePart r:id="rId1"/>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EDF1C-E170-45DB-B4DE-87FFDC615C2C}">
  <sheetPr codeName="Sheet87"/>
  <dimension ref="A1:S38"/>
  <sheetViews>
    <sheetView showGridLines="0" workbookViewId="0">
      <selection activeCell="A6" sqref="A6"/>
    </sheetView>
  </sheetViews>
  <sheetFormatPr defaultRowHeight="12.75" x14ac:dyDescent="0.2"/>
  <cols>
    <col min="1" max="1" width="31.5703125" customWidth="1"/>
    <col min="2" max="19" width="22.5703125" customWidth="1"/>
  </cols>
  <sheetData>
    <row r="1" spans="1:13" s="1" customFormat="1" ht="20.25" x14ac:dyDescent="0.3">
      <c r="A1" s="2" t="s">
        <v>0</v>
      </c>
    </row>
    <row r="2" spans="1:13" s="1" customFormat="1" ht="15.75" x14ac:dyDescent="0.25">
      <c r="A2" s="30" t="s">
        <v>1</v>
      </c>
      <c r="B2" s="3" t="str">
        <f>wb_title</f>
        <v>Police_NI - Consolidated Factor Spreadsheet</v>
      </c>
    </row>
    <row r="3" spans="1:13" s="1" customFormat="1" ht="15.75" x14ac:dyDescent="0.25">
      <c r="A3" s="30" t="s">
        <v>2</v>
      </c>
      <c r="B3" s="3" t="str">
        <f>TABLE_FACTOR_TYPE_1 &amp; " - x-" &amp; TABLE_SERIES_NUMBER_1</f>
        <v>Scheme pays AA - x-607</v>
      </c>
    </row>
    <row r="6" spans="1:13" x14ac:dyDescent="0.2">
      <c r="A6" s="40" t="s">
        <v>470</v>
      </c>
      <c r="B6" s="47" t="s">
        <v>471</v>
      </c>
      <c r="C6" s="47"/>
      <c r="D6" s="47"/>
      <c r="E6" s="47"/>
      <c r="F6" s="47"/>
      <c r="G6" s="47"/>
      <c r="H6" s="47"/>
      <c r="I6" s="47"/>
      <c r="J6" s="47"/>
      <c r="K6" s="47"/>
      <c r="L6" s="47"/>
      <c r="M6" s="47"/>
    </row>
    <row r="7" spans="1:13" x14ac:dyDescent="0.2">
      <c r="A7" s="40" t="s">
        <v>472</v>
      </c>
      <c r="B7" s="47" t="s">
        <v>31</v>
      </c>
      <c r="C7" s="47"/>
      <c r="D7" s="47"/>
      <c r="E7" s="47"/>
      <c r="F7" s="47"/>
      <c r="G7" s="47"/>
      <c r="H7" s="47"/>
      <c r="I7" s="47"/>
      <c r="J7" s="47"/>
      <c r="K7" s="47"/>
      <c r="L7" s="47"/>
      <c r="M7" s="47"/>
    </row>
    <row r="8" spans="1:13" x14ac:dyDescent="0.2">
      <c r="A8" s="40" t="s">
        <v>144</v>
      </c>
      <c r="B8" s="47">
        <v>1988</v>
      </c>
      <c r="C8" s="47"/>
      <c r="D8" s="47"/>
      <c r="E8" s="47"/>
      <c r="F8" s="47"/>
      <c r="G8" s="47"/>
      <c r="H8" s="47"/>
      <c r="I8" s="47"/>
      <c r="J8" s="47"/>
      <c r="K8" s="47"/>
      <c r="L8" s="47"/>
      <c r="M8" s="47"/>
    </row>
    <row r="9" spans="1:13" x14ac:dyDescent="0.2">
      <c r="A9" s="40" t="s">
        <v>145</v>
      </c>
      <c r="B9" s="47" t="s">
        <v>391</v>
      </c>
      <c r="C9" s="47"/>
      <c r="D9" s="47"/>
      <c r="E9" s="47"/>
      <c r="F9" s="47"/>
      <c r="G9" s="47"/>
      <c r="H9" s="47"/>
      <c r="I9" s="47"/>
      <c r="J9" s="47"/>
      <c r="K9" s="47"/>
      <c r="L9" s="47"/>
      <c r="M9" s="47"/>
    </row>
    <row r="10" spans="1:13" x14ac:dyDescent="0.2">
      <c r="A10" s="40" t="s">
        <v>6</v>
      </c>
      <c r="B10" s="47" t="s">
        <v>405</v>
      </c>
      <c r="C10" s="47"/>
      <c r="D10" s="47"/>
      <c r="E10" s="47"/>
      <c r="F10" s="47"/>
      <c r="G10" s="47"/>
      <c r="H10" s="47"/>
      <c r="I10" s="47"/>
      <c r="J10" s="47"/>
      <c r="K10" s="47"/>
      <c r="L10" s="47"/>
      <c r="M10" s="47"/>
    </row>
    <row r="11" spans="1:13" x14ac:dyDescent="0.2">
      <c r="A11" s="40" t="s">
        <v>146</v>
      </c>
      <c r="B11" s="47" t="s">
        <v>165</v>
      </c>
      <c r="C11" s="47"/>
      <c r="D11" s="47"/>
      <c r="E11" s="47"/>
      <c r="F11" s="47"/>
      <c r="G11" s="47"/>
      <c r="H11" s="47"/>
      <c r="I11" s="47"/>
      <c r="J11" s="47"/>
      <c r="K11" s="47"/>
      <c r="L11" s="47"/>
      <c r="M11" s="47"/>
    </row>
    <row r="12" spans="1:13" x14ac:dyDescent="0.2">
      <c r="A12" s="40" t="s">
        <v>147</v>
      </c>
      <c r="B12" s="47" t="s">
        <v>288</v>
      </c>
      <c r="C12" s="47"/>
      <c r="D12" s="47"/>
      <c r="E12" s="47"/>
      <c r="F12" s="47"/>
      <c r="G12" s="47"/>
      <c r="H12" s="47"/>
      <c r="I12" s="47"/>
      <c r="J12" s="47"/>
      <c r="K12" s="47"/>
      <c r="L12" s="47"/>
      <c r="M12" s="47"/>
    </row>
    <row r="13" spans="1:13" x14ac:dyDescent="0.2">
      <c r="A13" s="40" t="s">
        <v>473</v>
      </c>
      <c r="B13" s="47">
        <v>2</v>
      </c>
      <c r="C13" s="47"/>
      <c r="D13" s="47"/>
      <c r="E13" s="47"/>
      <c r="F13" s="47"/>
      <c r="G13" s="47"/>
      <c r="H13" s="47"/>
      <c r="I13" s="47"/>
      <c r="J13" s="47"/>
      <c r="K13" s="47"/>
      <c r="L13" s="47"/>
      <c r="M13" s="47"/>
    </row>
    <row r="14" spans="1:13" x14ac:dyDescent="0.2">
      <c r="A14" s="40" t="s">
        <v>149</v>
      </c>
      <c r="B14" s="47">
        <v>607</v>
      </c>
      <c r="C14" s="47"/>
      <c r="D14" s="47"/>
      <c r="E14" s="47"/>
      <c r="F14" s="47"/>
      <c r="G14" s="47"/>
      <c r="H14" s="47"/>
      <c r="I14" s="47"/>
      <c r="J14" s="47"/>
      <c r="K14" s="47"/>
      <c r="L14" s="47"/>
      <c r="M14" s="47"/>
    </row>
    <row r="15" spans="1:13" x14ac:dyDescent="0.2">
      <c r="A15" s="40" t="s">
        <v>474</v>
      </c>
      <c r="B15" s="47">
        <v>607</v>
      </c>
      <c r="C15" s="47"/>
      <c r="D15" s="47"/>
      <c r="E15" s="47"/>
      <c r="F15" s="47"/>
      <c r="G15" s="47"/>
      <c r="H15" s="47"/>
      <c r="I15" s="47"/>
      <c r="J15" s="47"/>
      <c r="K15" s="47"/>
      <c r="L15" s="47"/>
      <c r="M15" s="47"/>
    </row>
    <row r="16" spans="1:13" x14ac:dyDescent="0.2">
      <c r="A16" s="40" t="s">
        <v>151</v>
      </c>
      <c r="B16" s="47" t="s">
        <v>407</v>
      </c>
      <c r="C16" s="47"/>
      <c r="D16" s="47"/>
      <c r="E16" s="47"/>
      <c r="F16" s="47"/>
      <c r="G16" s="47"/>
      <c r="H16" s="47"/>
      <c r="I16" s="47"/>
      <c r="J16" s="47"/>
      <c r="K16" s="47"/>
      <c r="L16" s="47"/>
      <c r="M16" s="47"/>
    </row>
    <row r="17" spans="1:19" x14ac:dyDescent="0.2">
      <c r="A17" s="41" t="s">
        <v>475</v>
      </c>
      <c r="B17" s="47"/>
      <c r="C17" s="47"/>
      <c r="D17" s="47"/>
      <c r="E17" s="47"/>
      <c r="F17" s="47"/>
      <c r="G17" s="47"/>
      <c r="H17" s="47"/>
      <c r="I17" s="47"/>
      <c r="J17" s="47"/>
      <c r="K17" s="47"/>
      <c r="L17" s="47"/>
      <c r="M17" s="47"/>
    </row>
    <row r="18" spans="1:19" x14ac:dyDescent="0.2">
      <c r="A18" s="40" t="s">
        <v>153</v>
      </c>
      <c r="B18" s="49">
        <v>45135</v>
      </c>
      <c r="C18" s="49"/>
      <c r="D18" s="49"/>
      <c r="E18" s="49"/>
      <c r="F18" s="49"/>
      <c r="G18" s="49"/>
      <c r="H18" s="49"/>
      <c r="I18" s="49"/>
      <c r="J18" s="49"/>
      <c r="K18" s="49"/>
      <c r="L18" s="49"/>
      <c r="M18" s="49"/>
    </row>
    <row r="19" spans="1:19" x14ac:dyDescent="0.2">
      <c r="A19" s="40" t="s">
        <v>154</v>
      </c>
      <c r="B19" s="49">
        <v>45135</v>
      </c>
      <c r="C19" s="49"/>
      <c r="D19" s="49"/>
      <c r="E19" s="49"/>
      <c r="F19" s="49"/>
      <c r="G19" s="49"/>
      <c r="H19" s="49"/>
      <c r="I19" s="49"/>
      <c r="J19" s="49"/>
      <c r="K19" s="49"/>
      <c r="L19" s="49"/>
      <c r="M19" s="49"/>
    </row>
    <row r="20" spans="1:19" x14ac:dyDescent="0.2">
      <c r="A20" s="40" t="s">
        <v>155</v>
      </c>
      <c r="B20" s="47" t="s">
        <v>163</v>
      </c>
      <c r="C20" s="47"/>
      <c r="D20" s="47"/>
      <c r="E20" s="47"/>
      <c r="F20" s="47"/>
      <c r="G20" s="47"/>
      <c r="H20" s="47"/>
      <c r="I20" s="47"/>
      <c r="J20" s="47"/>
      <c r="K20" s="47"/>
      <c r="L20" s="47"/>
      <c r="M20" s="47"/>
    </row>
    <row r="21" spans="1:19" x14ac:dyDescent="0.2">
      <c r="A21" s="40" t="s">
        <v>476</v>
      </c>
      <c r="B21" s="47" t="s">
        <v>81</v>
      </c>
      <c r="C21" s="47"/>
      <c r="D21" s="47"/>
      <c r="E21" s="47"/>
      <c r="F21" s="47"/>
      <c r="G21" s="47"/>
      <c r="H21" s="47"/>
      <c r="I21" s="47"/>
      <c r="J21" s="47"/>
      <c r="K21" s="47"/>
      <c r="L21" s="47"/>
      <c r="M21" s="47"/>
    </row>
    <row r="23" spans="1:19" x14ac:dyDescent="0.2">
      <c r="A23" s="23" t="str">
        <f>HYPERLINK("#'Factor List'!A1", "Back to Factor List")</f>
        <v>Back to Factor List</v>
      </c>
      <c r="B23" s="23" t="str">
        <f>HYPERLINK("#'Assumptions'!A1", "Assumptions")</f>
        <v>Assumptions</v>
      </c>
    </row>
    <row r="26" spans="1:19" s="63" customFormat="1" x14ac:dyDescent="0.2">
      <c r="A26" s="62" t="s">
        <v>502</v>
      </c>
      <c r="B26" s="62">
        <v>48</v>
      </c>
      <c r="C26" s="62">
        <v>49</v>
      </c>
      <c r="D26" s="62">
        <v>50</v>
      </c>
      <c r="E26" s="62">
        <v>51</v>
      </c>
      <c r="F26" s="62">
        <v>52</v>
      </c>
      <c r="G26" s="62">
        <v>53</v>
      </c>
      <c r="H26" s="62">
        <v>54</v>
      </c>
      <c r="I26" s="62">
        <v>55</v>
      </c>
      <c r="J26" s="62">
        <v>56</v>
      </c>
      <c r="K26" s="62">
        <v>57</v>
      </c>
      <c r="L26" s="62">
        <v>58</v>
      </c>
      <c r="M26" s="62">
        <v>59</v>
      </c>
      <c r="N26" s="62">
        <v>60</v>
      </c>
      <c r="O26" s="62">
        <v>61</v>
      </c>
      <c r="P26" s="62">
        <v>62</v>
      </c>
      <c r="Q26" s="62">
        <v>63</v>
      </c>
      <c r="R26" s="62">
        <v>64</v>
      </c>
      <c r="S26" s="62">
        <v>65</v>
      </c>
    </row>
    <row r="27" spans="1:19" x14ac:dyDescent="0.2">
      <c r="A27" s="42">
        <v>0</v>
      </c>
      <c r="B27" s="45">
        <v>0.63</v>
      </c>
      <c r="C27" s="45">
        <v>0.65</v>
      </c>
      <c r="D27" s="45">
        <v>0.67100000000000004</v>
      </c>
      <c r="E27" s="45">
        <v>0.69399999999999995</v>
      </c>
      <c r="F27" s="45">
        <v>0.71799999999999997</v>
      </c>
      <c r="G27" s="45">
        <v>0.745</v>
      </c>
      <c r="H27" s="45">
        <v>0.77400000000000002</v>
      </c>
      <c r="I27" s="45">
        <v>0.80500000000000005</v>
      </c>
      <c r="J27" s="45">
        <v>0.83899999999999997</v>
      </c>
      <c r="K27" s="45">
        <v>0.875</v>
      </c>
      <c r="L27" s="45">
        <v>0.91300000000000003</v>
      </c>
      <c r="M27" s="45">
        <v>0.95499999999999996</v>
      </c>
      <c r="N27" s="45">
        <v>1</v>
      </c>
      <c r="O27" s="45">
        <v>1.048</v>
      </c>
      <c r="P27" s="45">
        <v>1.101</v>
      </c>
      <c r="Q27" s="45">
        <v>1.157</v>
      </c>
      <c r="R27" s="45">
        <v>1.2190000000000001</v>
      </c>
      <c r="S27" s="45">
        <v>1.286</v>
      </c>
    </row>
    <row r="28" spans="1:19" x14ac:dyDescent="0.2">
      <c r="A28" s="42">
        <v>1</v>
      </c>
      <c r="B28" s="45">
        <v>0.63100000000000001</v>
      </c>
      <c r="C28" s="45">
        <v>0.65100000000000002</v>
      </c>
      <c r="D28" s="45">
        <v>0.67300000000000004</v>
      </c>
      <c r="E28" s="45">
        <v>0.69599999999999995</v>
      </c>
      <c r="F28" s="45">
        <v>0.72099999999999997</v>
      </c>
      <c r="G28" s="45">
        <v>0.747</v>
      </c>
      <c r="H28" s="45">
        <v>0.77600000000000002</v>
      </c>
      <c r="I28" s="45">
        <v>0.80800000000000005</v>
      </c>
      <c r="J28" s="45">
        <v>0.84199999999999997</v>
      </c>
      <c r="K28" s="45">
        <v>0.878</v>
      </c>
      <c r="L28" s="45">
        <v>0.91700000000000004</v>
      </c>
      <c r="M28" s="45">
        <v>0.95899999999999996</v>
      </c>
      <c r="N28" s="45">
        <v>1.004</v>
      </c>
      <c r="O28" s="45">
        <v>1.0529999999999999</v>
      </c>
      <c r="P28" s="45">
        <v>1.1060000000000001</v>
      </c>
      <c r="Q28" s="45">
        <v>1.163</v>
      </c>
      <c r="R28" s="45">
        <v>1.224</v>
      </c>
      <c r="S28" s="45"/>
    </row>
    <row r="29" spans="1:19" x14ac:dyDescent="0.2">
      <c r="A29" s="42">
        <v>2</v>
      </c>
      <c r="B29" s="45">
        <v>0.63300000000000001</v>
      </c>
      <c r="C29" s="45">
        <v>0.65300000000000002</v>
      </c>
      <c r="D29" s="45">
        <v>0.67500000000000004</v>
      </c>
      <c r="E29" s="45">
        <v>0.69799999999999995</v>
      </c>
      <c r="F29" s="45">
        <v>0.72299999999999998</v>
      </c>
      <c r="G29" s="45">
        <v>0.75</v>
      </c>
      <c r="H29" s="45">
        <v>0.77900000000000003</v>
      </c>
      <c r="I29" s="45">
        <v>0.81</v>
      </c>
      <c r="J29" s="45">
        <v>0.84499999999999997</v>
      </c>
      <c r="K29" s="45">
        <v>0.88100000000000001</v>
      </c>
      <c r="L29" s="45">
        <v>0.92</v>
      </c>
      <c r="M29" s="45">
        <v>0.96299999999999997</v>
      </c>
      <c r="N29" s="45">
        <v>1.008</v>
      </c>
      <c r="O29" s="45">
        <v>1.0569999999999999</v>
      </c>
      <c r="P29" s="45">
        <v>1.1100000000000001</v>
      </c>
      <c r="Q29" s="45">
        <v>1.1679999999999999</v>
      </c>
      <c r="R29" s="45">
        <v>1.23</v>
      </c>
      <c r="S29" s="45"/>
    </row>
    <row r="30" spans="1:19" x14ac:dyDescent="0.2">
      <c r="A30" s="42">
        <v>3</v>
      </c>
      <c r="B30" s="45">
        <v>0.63500000000000001</v>
      </c>
      <c r="C30" s="45">
        <v>0.65500000000000003</v>
      </c>
      <c r="D30" s="45">
        <v>0.67700000000000005</v>
      </c>
      <c r="E30" s="45">
        <v>0.7</v>
      </c>
      <c r="F30" s="45">
        <v>0.72499999999999998</v>
      </c>
      <c r="G30" s="45">
        <v>0.752</v>
      </c>
      <c r="H30" s="45">
        <v>0.78100000000000003</v>
      </c>
      <c r="I30" s="45">
        <v>0.81299999999999994</v>
      </c>
      <c r="J30" s="45">
        <v>0.84799999999999998</v>
      </c>
      <c r="K30" s="45">
        <v>0.88400000000000001</v>
      </c>
      <c r="L30" s="45">
        <v>0.92400000000000004</v>
      </c>
      <c r="M30" s="45">
        <v>0.96599999999999997</v>
      </c>
      <c r="N30" s="45">
        <v>1.012</v>
      </c>
      <c r="O30" s="45">
        <v>1.0620000000000001</v>
      </c>
      <c r="P30" s="45">
        <v>1.115</v>
      </c>
      <c r="Q30" s="45">
        <v>1.173</v>
      </c>
      <c r="R30" s="45">
        <v>1.236</v>
      </c>
      <c r="S30" s="45"/>
    </row>
    <row r="31" spans="1:19" x14ac:dyDescent="0.2">
      <c r="A31" s="42">
        <v>4</v>
      </c>
      <c r="B31" s="45">
        <v>0.63600000000000001</v>
      </c>
      <c r="C31" s="45">
        <v>0.65700000000000003</v>
      </c>
      <c r="D31" s="45">
        <v>0.67900000000000005</v>
      </c>
      <c r="E31" s="45">
        <v>0.70199999999999996</v>
      </c>
      <c r="F31" s="45">
        <v>0.72699999999999998</v>
      </c>
      <c r="G31" s="45">
        <v>0.755</v>
      </c>
      <c r="H31" s="45">
        <v>0.78400000000000003</v>
      </c>
      <c r="I31" s="45">
        <v>0.81599999999999995</v>
      </c>
      <c r="J31" s="45">
        <v>0.85099999999999998</v>
      </c>
      <c r="K31" s="45">
        <v>0.88800000000000001</v>
      </c>
      <c r="L31" s="45">
        <v>0.92700000000000005</v>
      </c>
      <c r="M31" s="45">
        <v>0.97</v>
      </c>
      <c r="N31" s="45">
        <v>1.016</v>
      </c>
      <c r="O31" s="45">
        <v>1.0660000000000001</v>
      </c>
      <c r="P31" s="45">
        <v>1.1200000000000001</v>
      </c>
      <c r="Q31" s="45">
        <v>1.1779999999999999</v>
      </c>
      <c r="R31" s="45">
        <v>1.2410000000000001</v>
      </c>
      <c r="S31" s="45"/>
    </row>
    <row r="32" spans="1:19" x14ac:dyDescent="0.2">
      <c r="A32" s="42">
        <v>5</v>
      </c>
      <c r="B32" s="45">
        <v>0.63800000000000001</v>
      </c>
      <c r="C32" s="45">
        <v>0.65900000000000003</v>
      </c>
      <c r="D32" s="45">
        <v>0.68</v>
      </c>
      <c r="E32" s="45">
        <v>0.70399999999999996</v>
      </c>
      <c r="F32" s="45">
        <v>0.72899999999999998</v>
      </c>
      <c r="G32" s="45">
        <v>0.75700000000000001</v>
      </c>
      <c r="H32" s="45">
        <v>0.78700000000000003</v>
      </c>
      <c r="I32" s="45">
        <v>0.81899999999999995</v>
      </c>
      <c r="J32" s="45">
        <v>0.85399999999999998</v>
      </c>
      <c r="K32" s="45">
        <v>0.89100000000000001</v>
      </c>
      <c r="L32" s="45">
        <v>0.93100000000000005</v>
      </c>
      <c r="M32" s="45">
        <v>0.97399999999999998</v>
      </c>
      <c r="N32" s="45">
        <v>1.02</v>
      </c>
      <c r="O32" s="45">
        <v>1.07</v>
      </c>
      <c r="P32" s="45">
        <v>1.1240000000000001</v>
      </c>
      <c r="Q32" s="45">
        <v>1.1830000000000001</v>
      </c>
      <c r="R32" s="45">
        <v>1.2470000000000001</v>
      </c>
      <c r="S32" s="45"/>
    </row>
    <row r="33" spans="1:19" x14ac:dyDescent="0.2">
      <c r="A33" s="42">
        <v>6</v>
      </c>
      <c r="B33" s="45">
        <v>0.64</v>
      </c>
      <c r="C33" s="45">
        <v>0.66</v>
      </c>
      <c r="D33" s="45">
        <v>0.68200000000000005</v>
      </c>
      <c r="E33" s="45">
        <v>0.70599999999999996</v>
      </c>
      <c r="F33" s="45">
        <v>0.73199999999999998</v>
      </c>
      <c r="G33" s="45">
        <v>0.75900000000000001</v>
      </c>
      <c r="H33" s="45">
        <v>0.78900000000000003</v>
      </c>
      <c r="I33" s="45">
        <v>0.82199999999999995</v>
      </c>
      <c r="J33" s="45">
        <v>0.85699999999999998</v>
      </c>
      <c r="K33" s="45">
        <v>0.89400000000000002</v>
      </c>
      <c r="L33" s="45">
        <v>0.93400000000000005</v>
      </c>
      <c r="M33" s="45">
        <v>0.97799999999999998</v>
      </c>
      <c r="N33" s="45">
        <v>1.024</v>
      </c>
      <c r="O33" s="45">
        <v>1.075</v>
      </c>
      <c r="P33" s="45">
        <v>1.129</v>
      </c>
      <c r="Q33" s="45">
        <v>1.1879999999999999</v>
      </c>
      <c r="R33" s="45">
        <v>1.252</v>
      </c>
      <c r="S33" s="45"/>
    </row>
    <row r="34" spans="1:19" x14ac:dyDescent="0.2">
      <c r="A34" s="42">
        <v>7</v>
      </c>
      <c r="B34" s="45">
        <v>0.64100000000000001</v>
      </c>
      <c r="C34" s="45">
        <v>0.66200000000000003</v>
      </c>
      <c r="D34" s="45">
        <v>0.68400000000000005</v>
      </c>
      <c r="E34" s="45">
        <v>0.70799999999999996</v>
      </c>
      <c r="F34" s="45">
        <v>0.73399999999999999</v>
      </c>
      <c r="G34" s="45">
        <v>0.76200000000000001</v>
      </c>
      <c r="H34" s="45">
        <v>0.79200000000000004</v>
      </c>
      <c r="I34" s="45">
        <v>0.82499999999999996</v>
      </c>
      <c r="J34" s="45">
        <v>0.86</v>
      </c>
      <c r="K34" s="45">
        <v>0.89700000000000002</v>
      </c>
      <c r="L34" s="45">
        <v>0.93799999999999994</v>
      </c>
      <c r="M34" s="45">
        <v>0.98099999999999998</v>
      </c>
      <c r="N34" s="45">
        <v>1.028</v>
      </c>
      <c r="O34" s="45">
        <v>1.079</v>
      </c>
      <c r="P34" s="45">
        <v>1.1339999999999999</v>
      </c>
      <c r="Q34" s="45">
        <v>1.1930000000000001</v>
      </c>
      <c r="R34" s="45">
        <v>1.258</v>
      </c>
      <c r="S34" s="45"/>
    </row>
    <row r="35" spans="1:19" x14ac:dyDescent="0.2">
      <c r="A35" s="42">
        <v>8</v>
      </c>
      <c r="B35" s="45">
        <v>0.64300000000000002</v>
      </c>
      <c r="C35" s="45">
        <v>0.66400000000000003</v>
      </c>
      <c r="D35" s="45">
        <v>0.68600000000000005</v>
      </c>
      <c r="E35" s="45">
        <v>0.71</v>
      </c>
      <c r="F35" s="45">
        <v>0.73599999999999999</v>
      </c>
      <c r="G35" s="45">
        <v>0.76400000000000001</v>
      </c>
      <c r="H35" s="45">
        <v>0.79400000000000004</v>
      </c>
      <c r="I35" s="45">
        <v>0.82699999999999996</v>
      </c>
      <c r="J35" s="45">
        <v>0.86299999999999999</v>
      </c>
      <c r="K35" s="45">
        <v>0.9</v>
      </c>
      <c r="L35" s="45">
        <v>0.94099999999999995</v>
      </c>
      <c r="M35" s="45">
        <v>0.98499999999999999</v>
      </c>
      <c r="N35" s="45">
        <v>1.032</v>
      </c>
      <c r="O35" s="45">
        <v>1.083</v>
      </c>
      <c r="P35" s="45">
        <v>1.139</v>
      </c>
      <c r="Q35" s="45">
        <v>1.198</v>
      </c>
      <c r="R35" s="45">
        <v>1.2629999999999999</v>
      </c>
      <c r="S35" s="45"/>
    </row>
    <row r="36" spans="1:19" x14ac:dyDescent="0.2">
      <c r="A36" s="42">
        <v>9</v>
      </c>
      <c r="B36" s="45">
        <v>0.64500000000000002</v>
      </c>
      <c r="C36" s="45">
        <v>0.66600000000000004</v>
      </c>
      <c r="D36" s="45">
        <v>0.68799999999999994</v>
      </c>
      <c r="E36" s="45">
        <v>0.71199999999999997</v>
      </c>
      <c r="F36" s="45">
        <v>0.73799999999999999</v>
      </c>
      <c r="G36" s="45">
        <v>0.76600000000000001</v>
      </c>
      <c r="H36" s="45">
        <v>0.79700000000000004</v>
      </c>
      <c r="I36" s="45">
        <v>0.83</v>
      </c>
      <c r="J36" s="45">
        <v>0.86599999999999999</v>
      </c>
      <c r="K36" s="45">
        <v>0.90400000000000003</v>
      </c>
      <c r="L36" s="45">
        <v>0.94499999999999995</v>
      </c>
      <c r="M36" s="45">
        <v>0.98899999999999999</v>
      </c>
      <c r="N36" s="45">
        <v>1.036</v>
      </c>
      <c r="O36" s="45">
        <v>1.0880000000000001</v>
      </c>
      <c r="P36" s="45">
        <v>1.143</v>
      </c>
      <c r="Q36" s="45">
        <v>1.204</v>
      </c>
      <c r="R36" s="45">
        <v>1.2689999999999999</v>
      </c>
      <c r="S36" s="45"/>
    </row>
    <row r="37" spans="1:19" x14ac:dyDescent="0.2">
      <c r="A37" s="42">
        <v>10</v>
      </c>
      <c r="B37" s="45">
        <v>0.64600000000000002</v>
      </c>
      <c r="C37" s="45">
        <v>0.66700000000000004</v>
      </c>
      <c r="D37" s="45">
        <v>0.69</v>
      </c>
      <c r="E37" s="45">
        <v>0.71399999999999997</v>
      </c>
      <c r="F37" s="45">
        <v>0.74</v>
      </c>
      <c r="G37" s="45">
        <v>0.76900000000000002</v>
      </c>
      <c r="H37" s="45">
        <v>0.8</v>
      </c>
      <c r="I37" s="45">
        <v>0.83299999999999996</v>
      </c>
      <c r="J37" s="45">
        <v>0.86899999999999999</v>
      </c>
      <c r="K37" s="45">
        <v>0.90700000000000003</v>
      </c>
      <c r="L37" s="45">
        <v>0.94799999999999995</v>
      </c>
      <c r="M37" s="45">
        <v>0.99299999999999999</v>
      </c>
      <c r="N37" s="45">
        <v>1.04</v>
      </c>
      <c r="O37" s="45">
        <v>1.0920000000000001</v>
      </c>
      <c r="P37" s="45">
        <v>1.1479999999999999</v>
      </c>
      <c r="Q37" s="45">
        <v>1.2090000000000001</v>
      </c>
      <c r="R37" s="45">
        <v>1.274</v>
      </c>
      <c r="S37" s="45"/>
    </row>
    <row r="38" spans="1:19" x14ac:dyDescent="0.2">
      <c r="A38" s="42">
        <v>11</v>
      </c>
      <c r="B38" s="45">
        <v>0.64800000000000002</v>
      </c>
      <c r="C38" s="45">
        <v>0.66900000000000004</v>
      </c>
      <c r="D38" s="45">
        <v>0.69199999999999995</v>
      </c>
      <c r="E38" s="45">
        <v>0.71599999999999997</v>
      </c>
      <c r="F38" s="45">
        <v>0.74299999999999999</v>
      </c>
      <c r="G38" s="45">
        <v>0.77100000000000002</v>
      </c>
      <c r="H38" s="45">
        <v>0.80200000000000005</v>
      </c>
      <c r="I38" s="45">
        <v>0.83599999999999997</v>
      </c>
      <c r="J38" s="45">
        <v>0.872</v>
      </c>
      <c r="K38" s="45">
        <v>0.91</v>
      </c>
      <c r="L38" s="45">
        <v>0.95199999999999996</v>
      </c>
      <c r="M38" s="45">
        <v>0.996</v>
      </c>
      <c r="N38" s="45">
        <v>1.044</v>
      </c>
      <c r="O38" s="45">
        <v>1.0960000000000001</v>
      </c>
      <c r="P38" s="45">
        <v>1.153</v>
      </c>
      <c r="Q38" s="45">
        <v>1.214</v>
      </c>
      <c r="R38" s="45">
        <v>1.28</v>
      </c>
      <c r="S38" s="45"/>
    </row>
  </sheetData>
  <sheetProtection algorithmName="SHA-512" hashValue="BFeEdf0NpAcfMId6aeRPsUCHqiwBujCW0k3Ij8dmErdNUglbUprBR+DkAPvHFdvQU0Xz6OPt6RLpoy4aoWxgAw==" saltValue="kiFScQX+DMVbe8hSOLlx1g==" spinCount="100000" sheet="1" objects="1" scenarios="1"/>
  <conditionalFormatting sqref="A6:A21">
    <cfRule type="expression" dxfId="205" priority="1" stopIfTrue="1">
      <formula>MOD(ROW(),2)=0</formula>
    </cfRule>
    <cfRule type="expression" dxfId="204" priority="2" stopIfTrue="1">
      <formula>MOD(ROW(),2)&lt;&gt;0</formula>
    </cfRule>
  </conditionalFormatting>
  <conditionalFormatting sqref="B6:M21">
    <cfRule type="expression" dxfId="203" priority="3" stopIfTrue="1">
      <formula>MOD(ROW(),2)=0</formula>
    </cfRule>
    <cfRule type="expression" dxfId="202" priority="4" stopIfTrue="1">
      <formula>MOD(ROW(),2)&lt;&gt;0</formula>
    </cfRule>
  </conditionalFormatting>
  <conditionalFormatting sqref="A26:A38">
    <cfRule type="expression" dxfId="201" priority="5" stopIfTrue="1">
      <formula>MOD(ROW(),2)=0</formula>
    </cfRule>
    <cfRule type="expression" dxfId="200" priority="6" stopIfTrue="1">
      <formula>MOD(ROW(),2)&lt;&gt;0</formula>
    </cfRule>
  </conditionalFormatting>
  <conditionalFormatting sqref="B26:S38">
    <cfRule type="expression" dxfId="199" priority="7" stopIfTrue="1">
      <formula>MOD(ROW(),2)=0</formula>
    </cfRule>
    <cfRule type="expression" dxfId="198" priority="8" stopIfTrue="1">
      <formula>MOD(ROW(),2)&lt;&gt;0</formula>
    </cfRule>
  </conditionalFormatting>
  <pageMargins left="0.7" right="0.7" top="0.75" bottom="0.75" header="0.3" footer="0.3"/>
  <tableParts count="1">
    <tablePart r:id="rId1"/>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86DC4-6BF7-4987-A618-4AB76DC1A238}">
  <sheetPr codeName="Sheet88"/>
  <dimension ref="A1:AK38"/>
  <sheetViews>
    <sheetView showGridLines="0" workbookViewId="0">
      <selection activeCell="A6" sqref="A6"/>
    </sheetView>
  </sheetViews>
  <sheetFormatPr defaultRowHeight="12.75" x14ac:dyDescent="0.2"/>
  <cols>
    <col min="1" max="1" width="31.5703125" customWidth="1"/>
    <col min="2" max="37" width="22.5703125" customWidth="1"/>
  </cols>
  <sheetData>
    <row r="1" spans="1:13" s="1" customFormat="1" ht="20.25" x14ac:dyDescent="0.3">
      <c r="A1" s="2" t="s">
        <v>0</v>
      </c>
    </row>
    <row r="2" spans="1:13" s="1" customFormat="1" ht="15.75" x14ac:dyDescent="0.25">
      <c r="A2" s="30" t="s">
        <v>1</v>
      </c>
      <c r="B2" s="3" t="str">
        <f>wb_title</f>
        <v>Police_NI - Consolidated Factor Spreadsheet</v>
      </c>
    </row>
    <row r="3" spans="1:13" s="1" customFormat="1" ht="15.75" x14ac:dyDescent="0.25">
      <c r="A3" s="30" t="s">
        <v>2</v>
      </c>
      <c r="B3" s="3" t="str">
        <f>TABLE_FACTOR_TYPE_1 &amp; " - x-" &amp; TABLE_SERIES_NUMBER_1</f>
        <v>Scheme pays AA - x-608</v>
      </c>
    </row>
    <row r="6" spans="1:13" x14ac:dyDescent="0.2">
      <c r="A6" s="40" t="s">
        <v>470</v>
      </c>
      <c r="B6" s="47" t="s">
        <v>471</v>
      </c>
      <c r="C6" s="47"/>
      <c r="D6" s="47"/>
      <c r="E6" s="47"/>
      <c r="F6" s="47"/>
      <c r="G6" s="47"/>
      <c r="H6" s="47"/>
      <c r="I6" s="47"/>
      <c r="J6" s="47"/>
      <c r="K6" s="47"/>
      <c r="L6" s="47"/>
      <c r="M6" s="47"/>
    </row>
    <row r="7" spans="1:13" x14ac:dyDescent="0.2">
      <c r="A7" s="40" t="s">
        <v>472</v>
      </c>
      <c r="B7" s="47" t="s">
        <v>31</v>
      </c>
      <c r="C7" s="47"/>
      <c r="D7" s="47"/>
      <c r="E7" s="47"/>
      <c r="F7" s="47"/>
      <c r="G7" s="47"/>
      <c r="H7" s="47"/>
      <c r="I7" s="47"/>
      <c r="J7" s="47"/>
      <c r="K7" s="47"/>
      <c r="L7" s="47"/>
      <c r="M7" s="47"/>
    </row>
    <row r="8" spans="1:13" x14ac:dyDescent="0.2">
      <c r="A8" s="40" t="s">
        <v>144</v>
      </c>
      <c r="B8" s="47">
        <v>1988</v>
      </c>
      <c r="C8" s="47"/>
      <c r="D8" s="47"/>
      <c r="E8" s="47"/>
      <c r="F8" s="47"/>
      <c r="G8" s="47"/>
      <c r="H8" s="47"/>
      <c r="I8" s="47"/>
      <c r="J8" s="47"/>
      <c r="K8" s="47"/>
      <c r="L8" s="47"/>
      <c r="M8" s="47"/>
    </row>
    <row r="9" spans="1:13" x14ac:dyDescent="0.2">
      <c r="A9" s="40" t="s">
        <v>145</v>
      </c>
      <c r="B9" s="47" t="s">
        <v>391</v>
      </c>
      <c r="C9" s="47"/>
      <c r="D9" s="47"/>
      <c r="E9" s="47"/>
      <c r="F9" s="47"/>
      <c r="G9" s="47"/>
      <c r="H9" s="47"/>
      <c r="I9" s="47"/>
      <c r="J9" s="47"/>
      <c r="K9" s="47"/>
      <c r="L9" s="47"/>
      <c r="M9" s="47"/>
    </row>
    <row r="10" spans="1:13" x14ac:dyDescent="0.2">
      <c r="A10" s="40" t="s">
        <v>6</v>
      </c>
      <c r="B10" s="47" t="s">
        <v>408</v>
      </c>
      <c r="C10" s="47"/>
      <c r="D10" s="47"/>
      <c r="E10" s="47"/>
      <c r="F10" s="47"/>
      <c r="G10" s="47"/>
      <c r="H10" s="47"/>
      <c r="I10" s="47"/>
      <c r="J10" s="47"/>
      <c r="K10" s="47"/>
      <c r="L10" s="47"/>
      <c r="M10" s="47"/>
    </row>
    <row r="11" spans="1:13" x14ac:dyDescent="0.2">
      <c r="A11" s="40" t="s">
        <v>146</v>
      </c>
      <c r="B11" s="47" t="s">
        <v>165</v>
      </c>
      <c r="C11" s="47"/>
      <c r="D11" s="47"/>
      <c r="E11" s="47"/>
      <c r="F11" s="47"/>
      <c r="G11" s="47"/>
      <c r="H11" s="47"/>
      <c r="I11" s="47"/>
      <c r="J11" s="47"/>
      <c r="K11" s="47"/>
      <c r="L11" s="47"/>
      <c r="M11" s="47"/>
    </row>
    <row r="12" spans="1:13" x14ac:dyDescent="0.2">
      <c r="A12" s="40" t="s">
        <v>147</v>
      </c>
      <c r="B12" s="47" t="s">
        <v>288</v>
      </c>
      <c r="C12" s="47"/>
      <c r="D12" s="47"/>
      <c r="E12" s="47"/>
      <c r="F12" s="47"/>
      <c r="G12" s="47"/>
      <c r="H12" s="47"/>
      <c r="I12" s="47"/>
      <c r="J12" s="47"/>
      <c r="K12" s="47"/>
      <c r="L12" s="47"/>
      <c r="M12" s="47"/>
    </row>
    <row r="13" spans="1:13" x14ac:dyDescent="0.2">
      <c r="A13" s="40" t="s">
        <v>473</v>
      </c>
      <c r="B13" s="47">
        <v>2</v>
      </c>
      <c r="C13" s="47"/>
      <c r="D13" s="47"/>
      <c r="E13" s="47"/>
      <c r="F13" s="47"/>
      <c r="G13" s="47"/>
      <c r="H13" s="47"/>
      <c r="I13" s="47"/>
      <c r="J13" s="47"/>
      <c r="K13" s="47"/>
      <c r="L13" s="47"/>
      <c r="M13" s="47"/>
    </row>
    <row r="14" spans="1:13" x14ac:dyDescent="0.2">
      <c r="A14" s="40" t="s">
        <v>149</v>
      </c>
      <c r="B14" s="47">
        <v>608</v>
      </c>
      <c r="C14" s="47"/>
      <c r="D14" s="47"/>
      <c r="E14" s="47"/>
      <c r="F14" s="47"/>
      <c r="G14" s="47"/>
      <c r="H14" s="47"/>
      <c r="I14" s="47"/>
      <c r="J14" s="47"/>
      <c r="K14" s="47"/>
      <c r="L14" s="47"/>
      <c r="M14" s="47"/>
    </row>
    <row r="15" spans="1:13" x14ac:dyDescent="0.2">
      <c r="A15" s="40" t="s">
        <v>474</v>
      </c>
      <c r="B15" s="47">
        <v>608</v>
      </c>
      <c r="C15" s="47"/>
      <c r="D15" s="47"/>
      <c r="E15" s="47"/>
      <c r="F15" s="47"/>
      <c r="G15" s="47"/>
      <c r="H15" s="47"/>
      <c r="I15" s="47"/>
      <c r="J15" s="47"/>
      <c r="K15" s="47"/>
      <c r="L15" s="47"/>
      <c r="M15" s="47"/>
    </row>
    <row r="16" spans="1:13" x14ac:dyDescent="0.2">
      <c r="A16" s="40" t="s">
        <v>151</v>
      </c>
      <c r="B16" s="47" t="s">
        <v>410</v>
      </c>
      <c r="C16" s="47"/>
      <c r="D16" s="47"/>
      <c r="E16" s="47"/>
      <c r="F16" s="47"/>
      <c r="G16" s="47"/>
      <c r="H16" s="47"/>
      <c r="I16" s="47"/>
      <c r="J16" s="47"/>
      <c r="K16" s="47"/>
      <c r="L16" s="47"/>
      <c r="M16" s="47"/>
    </row>
    <row r="17" spans="1:37" x14ac:dyDescent="0.2">
      <c r="A17" s="41" t="s">
        <v>475</v>
      </c>
      <c r="B17" s="47"/>
      <c r="C17" s="47"/>
      <c r="D17" s="47"/>
      <c r="E17" s="47"/>
      <c r="F17" s="47"/>
      <c r="G17" s="47"/>
      <c r="H17" s="47"/>
      <c r="I17" s="47"/>
      <c r="J17" s="47"/>
      <c r="K17" s="47"/>
      <c r="L17" s="47"/>
      <c r="M17" s="47"/>
    </row>
    <row r="18" spans="1:37" x14ac:dyDescent="0.2">
      <c r="A18" s="40" t="s">
        <v>153</v>
      </c>
      <c r="B18" s="49">
        <v>45135</v>
      </c>
      <c r="C18" s="49"/>
      <c r="D18" s="49"/>
      <c r="E18" s="49"/>
      <c r="F18" s="49"/>
      <c r="G18" s="49"/>
      <c r="H18" s="49"/>
      <c r="I18" s="49"/>
      <c r="J18" s="49"/>
      <c r="K18" s="49"/>
      <c r="L18" s="49"/>
      <c r="M18" s="49"/>
    </row>
    <row r="19" spans="1:37" x14ac:dyDescent="0.2">
      <c r="A19" s="40" t="s">
        <v>154</v>
      </c>
      <c r="B19" s="49">
        <v>45135</v>
      </c>
      <c r="C19" s="49"/>
      <c r="D19" s="49"/>
      <c r="E19" s="49"/>
      <c r="F19" s="49"/>
      <c r="G19" s="49"/>
      <c r="H19" s="49"/>
      <c r="I19" s="49"/>
      <c r="J19" s="49"/>
      <c r="K19" s="49"/>
      <c r="L19" s="49"/>
      <c r="M19" s="49"/>
    </row>
    <row r="20" spans="1:37" x14ac:dyDescent="0.2">
      <c r="A20" s="40" t="s">
        <v>155</v>
      </c>
      <c r="B20" s="47" t="s">
        <v>163</v>
      </c>
      <c r="C20" s="47"/>
      <c r="D20" s="47"/>
      <c r="E20" s="47"/>
      <c r="F20" s="47"/>
      <c r="G20" s="47"/>
      <c r="H20" s="47"/>
      <c r="I20" s="47"/>
      <c r="J20" s="47"/>
      <c r="K20" s="47"/>
      <c r="L20" s="47"/>
      <c r="M20" s="47"/>
    </row>
    <row r="21" spans="1:37" x14ac:dyDescent="0.2">
      <c r="A21" s="40" t="s">
        <v>476</v>
      </c>
      <c r="B21" s="47" t="s">
        <v>81</v>
      </c>
      <c r="C21" s="47"/>
      <c r="D21" s="47"/>
      <c r="E21" s="47"/>
      <c r="F21" s="47"/>
      <c r="G21" s="47"/>
      <c r="H21" s="47"/>
      <c r="I21" s="47"/>
      <c r="J21" s="47"/>
      <c r="K21" s="47"/>
      <c r="L21" s="47"/>
      <c r="M21" s="47"/>
    </row>
    <row r="23" spans="1:37" x14ac:dyDescent="0.2">
      <c r="A23" s="23" t="str">
        <f>HYPERLINK("#'Factor List'!A1", "Back to Factor List")</f>
        <v>Back to Factor List</v>
      </c>
      <c r="B23" s="23" t="str">
        <f>HYPERLINK("#'Assumptions'!A1", "Assumptions")</f>
        <v>Assumptions</v>
      </c>
    </row>
    <row r="26" spans="1:37" s="63" customFormat="1" x14ac:dyDescent="0.2">
      <c r="A26" s="62" t="s">
        <v>502</v>
      </c>
      <c r="B26" s="62">
        <v>25</v>
      </c>
      <c r="C26" s="62">
        <v>26</v>
      </c>
      <c r="D26" s="62">
        <v>27</v>
      </c>
      <c r="E26" s="62">
        <v>28</v>
      </c>
      <c r="F26" s="62">
        <v>29</v>
      </c>
      <c r="G26" s="62">
        <v>30</v>
      </c>
      <c r="H26" s="62">
        <v>31</v>
      </c>
      <c r="I26" s="62">
        <v>32</v>
      </c>
      <c r="J26" s="62">
        <v>33</v>
      </c>
      <c r="K26" s="62">
        <v>34</v>
      </c>
      <c r="L26" s="62">
        <v>35</v>
      </c>
      <c r="M26" s="62">
        <v>36</v>
      </c>
      <c r="N26" s="62">
        <v>37</v>
      </c>
      <c r="O26" s="62">
        <v>38</v>
      </c>
      <c r="P26" s="62">
        <v>39</v>
      </c>
      <c r="Q26" s="62">
        <v>40</v>
      </c>
      <c r="R26" s="62">
        <v>41</v>
      </c>
      <c r="S26" s="62">
        <v>42</v>
      </c>
      <c r="T26" s="62">
        <v>43</v>
      </c>
      <c r="U26" s="62">
        <v>44</v>
      </c>
      <c r="V26" s="62">
        <v>45</v>
      </c>
      <c r="W26" s="62">
        <v>46</v>
      </c>
      <c r="X26" s="62">
        <v>47</v>
      </c>
      <c r="Y26" s="62">
        <v>48</v>
      </c>
      <c r="Z26" s="62">
        <v>49</v>
      </c>
      <c r="AA26" s="62">
        <v>50</v>
      </c>
      <c r="AB26" s="62">
        <v>51</v>
      </c>
      <c r="AC26" s="62">
        <v>52</v>
      </c>
      <c r="AD26" s="62">
        <v>53</v>
      </c>
      <c r="AE26" s="62">
        <v>54</v>
      </c>
      <c r="AF26" s="62">
        <v>55</v>
      </c>
      <c r="AG26" s="62">
        <v>56</v>
      </c>
      <c r="AH26" s="62">
        <v>57</v>
      </c>
      <c r="AI26" s="62">
        <v>58</v>
      </c>
      <c r="AJ26" s="62">
        <v>59</v>
      </c>
      <c r="AK26" s="62">
        <v>60</v>
      </c>
    </row>
    <row r="27" spans="1:37" x14ac:dyDescent="0.2">
      <c r="A27" s="42">
        <v>0</v>
      </c>
      <c r="B27" s="45">
        <v>0.307</v>
      </c>
      <c r="C27" s="45">
        <v>0.315</v>
      </c>
      <c r="D27" s="45">
        <v>0.32300000000000001</v>
      </c>
      <c r="E27" s="45">
        <v>0.33100000000000002</v>
      </c>
      <c r="F27" s="45">
        <v>0.34</v>
      </c>
      <c r="G27" s="45">
        <v>0.34799999999999998</v>
      </c>
      <c r="H27" s="45">
        <v>0.35799999999999998</v>
      </c>
      <c r="I27" s="45">
        <v>0.36699999999999999</v>
      </c>
      <c r="J27" s="45">
        <v>0.377</v>
      </c>
      <c r="K27" s="45">
        <v>0.38800000000000001</v>
      </c>
      <c r="L27" s="45">
        <v>0.39900000000000002</v>
      </c>
      <c r="M27" s="45">
        <v>0.41</v>
      </c>
      <c r="N27" s="45">
        <v>0.42199999999999999</v>
      </c>
      <c r="O27" s="45">
        <v>0.435</v>
      </c>
      <c r="P27" s="45">
        <v>0.44800000000000001</v>
      </c>
      <c r="Q27" s="45">
        <v>0.46200000000000002</v>
      </c>
      <c r="R27" s="45">
        <v>0.47599999999999998</v>
      </c>
      <c r="S27" s="45">
        <v>0.49099999999999999</v>
      </c>
      <c r="T27" s="45">
        <v>0.50700000000000001</v>
      </c>
      <c r="U27" s="45">
        <v>0.52400000000000002</v>
      </c>
      <c r="V27" s="45">
        <v>0.54200000000000004</v>
      </c>
      <c r="W27" s="45">
        <v>0.56100000000000005</v>
      </c>
      <c r="X27" s="45">
        <v>0.58099999999999996</v>
      </c>
      <c r="Y27" s="45">
        <v>0.60199999999999998</v>
      </c>
      <c r="Z27" s="45">
        <v>0.624</v>
      </c>
      <c r="AA27" s="45">
        <v>0.64800000000000002</v>
      </c>
      <c r="AB27" s="45">
        <v>0.67300000000000004</v>
      </c>
      <c r="AC27" s="45">
        <v>0.7</v>
      </c>
      <c r="AD27" s="45">
        <v>0.72899999999999998</v>
      </c>
      <c r="AE27" s="45">
        <v>0.75900000000000001</v>
      </c>
      <c r="AF27" s="45">
        <v>0.79200000000000004</v>
      </c>
      <c r="AG27" s="45">
        <v>0.82799999999999996</v>
      </c>
      <c r="AH27" s="45">
        <v>0.86599999999999999</v>
      </c>
      <c r="AI27" s="45">
        <v>0.90700000000000003</v>
      </c>
      <c r="AJ27" s="45">
        <v>0.95199999999999996</v>
      </c>
      <c r="AK27" s="45">
        <v>1</v>
      </c>
    </row>
    <row r="28" spans="1:37" x14ac:dyDescent="0.2">
      <c r="A28" s="42">
        <v>1</v>
      </c>
      <c r="B28" s="45">
        <v>0.308</v>
      </c>
      <c r="C28" s="45">
        <v>0.315</v>
      </c>
      <c r="D28" s="45">
        <v>0.32300000000000001</v>
      </c>
      <c r="E28" s="45">
        <v>0.33200000000000002</v>
      </c>
      <c r="F28" s="45">
        <v>0.34</v>
      </c>
      <c r="G28" s="45">
        <v>0.34899999999999998</v>
      </c>
      <c r="H28" s="45">
        <v>0.35899999999999999</v>
      </c>
      <c r="I28" s="45">
        <v>0.36799999999999999</v>
      </c>
      <c r="J28" s="45">
        <v>0.378</v>
      </c>
      <c r="K28" s="45">
        <v>0.38900000000000001</v>
      </c>
      <c r="L28" s="45">
        <v>0.4</v>
      </c>
      <c r="M28" s="45">
        <v>0.41099999999999998</v>
      </c>
      <c r="N28" s="45">
        <v>0.42299999999999999</v>
      </c>
      <c r="O28" s="45">
        <v>0.436</v>
      </c>
      <c r="P28" s="45">
        <v>0.44900000000000001</v>
      </c>
      <c r="Q28" s="45">
        <v>0.46300000000000002</v>
      </c>
      <c r="R28" s="45">
        <v>0.47799999999999998</v>
      </c>
      <c r="S28" s="45">
        <v>0.49299999999999999</v>
      </c>
      <c r="T28" s="45">
        <v>0.50900000000000001</v>
      </c>
      <c r="U28" s="45">
        <v>0.52600000000000002</v>
      </c>
      <c r="V28" s="45">
        <v>0.54400000000000004</v>
      </c>
      <c r="W28" s="45">
        <v>0.56299999999999994</v>
      </c>
      <c r="X28" s="45">
        <v>0.58299999999999996</v>
      </c>
      <c r="Y28" s="45">
        <v>0.60399999999999998</v>
      </c>
      <c r="Z28" s="45">
        <v>0.626</v>
      </c>
      <c r="AA28" s="45">
        <v>0.65</v>
      </c>
      <c r="AB28" s="45">
        <v>0.67500000000000004</v>
      </c>
      <c r="AC28" s="45">
        <v>0.70199999999999996</v>
      </c>
      <c r="AD28" s="45">
        <v>0.73099999999999998</v>
      </c>
      <c r="AE28" s="45">
        <v>0.76200000000000001</v>
      </c>
      <c r="AF28" s="45">
        <v>0.79500000000000004</v>
      </c>
      <c r="AG28" s="45">
        <v>0.83099999999999996</v>
      </c>
      <c r="AH28" s="45">
        <v>0.86899999999999999</v>
      </c>
      <c r="AI28" s="45">
        <v>0.91100000000000003</v>
      </c>
      <c r="AJ28" s="45">
        <v>0.95599999999999996</v>
      </c>
      <c r="AK28" s="45"/>
    </row>
    <row r="29" spans="1:37" x14ac:dyDescent="0.2">
      <c r="A29" s="42">
        <v>2</v>
      </c>
      <c r="B29" s="45">
        <v>0.308</v>
      </c>
      <c r="C29" s="45">
        <v>0.316</v>
      </c>
      <c r="D29" s="45">
        <v>0.32400000000000001</v>
      </c>
      <c r="E29" s="45">
        <v>0.33200000000000002</v>
      </c>
      <c r="F29" s="45">
        <v>0.34100000000000003</v>
      </c>
      <c r="G29" s="45">
        <v>0.35</v>
      </c>
      <c r="H29" s="45">
        <v>0.35899999999999999</v>
      </c>
      <c r="I29" s="45">
        <v>0.36899999999999999</v>
      </c>
      <c r="J29" s="45">
        <v>0.379</v>
      </c>
      <c r="K29" s="45">
        <v>0.39</v>
      </c>
      <c r="L29" s="45">
        <v>0.40100000000000002</v>
      </c>
      <c r="M29" s="45">
        <v>0.41199999999999998</v>
      </c>
      <c r="N29" s="45">
        <v>0.42399999999999999</v>
      </c>
      <c r="O29" s="45">
        <v>0.437</v>
      </c>
      <c r="P29" s="45">
        <v>0.45</v>
      </c>
      <c r="Q29" s="45">
        <v>0.46400000000000002</v>
      </c>
      <c r="R29" s="45">
        <v>0.47899999999999998</v>
      </c>
      <c r="S29" s="45">
        <v>0.49399999999999999</v>
      </c>
      <c r="T29" s="45">
        <v>0.51</v>
      </c>
      <c r="U29" s="45">
        <v>0.52700000000000002</v>
      </c>
      <c r="V29" s="45">
        <v>0.54500000000000004</v>
      </c>
      <c r="W29" s="45">
        <v>0.56399999999999995</v>
      </c>
      <c r="X29" s="45">
        <v>0.58399999999999996</v>
      </c>
      <c r="Y29" s="45">
        <v>0.60599999999999998</v>
      </c>
      <c r="Z29" s="45">
        <v>0.628</v>
      </c>
      <c r="AA29" s="45">
        <v>0.65200000000000002</v>
      </c>
      <c r="AB29" s="45">
        <v>0.67800000000000005</v>
      </c>
      <c r="AC29" s="45">
        <v>0.70499999999999996</v>
      </c>
      <c r="AD29" s="45">
        <v>0.73399999999999999</v>
      </c>
      <c r="AE29" s="45">
        <v>0.76500000000000001</v>
      </c>
      <c r="AF29" s="45">
        <v>0.79800000000000004</v>
      </c>
      <c r="AG29" s="45">
        <v>0.83399999999999996</v>
      </c>
      <c r="AH29" s="45">
        <v>0.873</v>
      </c>
      <c r="AI29" s="45">
        <v>0.91500000000000004</v>
      </c>
      <c r="AJ29" s="45">
        <v>0.96</v>
      </c>
      <c r="AK29" s="45"/>
    </row>
    <row r="30" spans="1:37" x14ac:dyDescent="0.2">
      <c r="A30" s="42">
        <v>3</v>
      </c>
      <c r="B30" s="45">
        <v>0.309</v>
      </c>
      <c r="C30" s="45">
        <v>0.317</v>
      </c>
      <c r="D30" s="45">
        <v>0.32500000000000001</v>
      </c>
      <c r="E30" s="45">
        <v>0.33300000000000002</v>
      </c>
      <c r="F30" s="45">
        <v>0.34200000000000003</v>
      </c>
      <c r="G30" s="45">
        <v>0.35099999999999998</v>
      </c>
      <c r="H30" s="45">
        <v>0.36</v>
      </c>
      <c r="I30" s="45">
        <v>0.37</v>
      </c>
      <c r="J30" s="45">
        <v>0.38</v>
      </c>
      <c r="K30" s="45">
        <v>0.39100000000000001</v>
      </c>
      <c r="L30" s="45">
        <v>0.40200000000000002</v>
      </c>
      <c r="M30" s="45">
        <v>0.41299999999999998</v>
      </c>
      <c r="N30" s="45">
        <v>0.42599999999999999</v>
      </c>
      <c r="O30" s="45">
        <v>0.438</v>
      </c>
      <c r="P30" s="45">
        <v>0.45100000000000001</v>
      </c>
      <c r="Q30" s="45">
        <v>0.46500000000000002</v>
      </c>
      <c r="R30" s="45">
        <v>0.48</v>
      </c>
      <c r="S30" s="45">
        <v>0.495</v>
      </c>
      <c r="T30" s="45">
        <v>0.51200000000000001</v>
      </c>
      <c r="U30" s="45">
        <v>0.52900000000000003</v>
      </c>
      <c r="V30" s="45">
        <v>0.54700000000000004</v>
      </c>
      <c r="W30" s="45">
        <v>0.56599999999999995</v>
      </c>
      <c r="X30" s="45">
        <v>0.58599999999999997</v>
      </c>
      <c r="Y30" s="45">
        <v>0.60699999999999998</v>
      </c>
      <c r="Z30" s="45">
        <v>0.63</v>
      </c>
      <c r="AA30" s="45">
        <v>0.65400000000000003</v>
      </c>
      <c r="AB30" s="45">
        <v>0.68</v>
      </c>
      <c r="AC30" s="45">
        <v>0.70699999999999996</v>
      </c>
      <c r="AD30" s="45">
        <v>0.73599999999999999</v>
      </c>
      <c r="AE30" s="45">
        <v>0.76800000000000002</v>
      </c>
      <c r="AF30" s="45">
        <v>0.80100000000000005</v>
      </c>
      <c r="AG30" s="45">
        <v>0.83699999999999997</v>
      </c>
      <c r="AH30" s="45">
        <v>0.876</v>
      </c>
      <c r="AI30" s="45">
        <v>0.91800000000000004</v>
      </c>
      <c r="AJ30" s="45">
        <v>0.96399999999999997</v>
      </c>
      <c r="AK30" s="45"/>
    </row>
    <row r="31" spans="1:37" x14ac:dyDescent="0.2">
      <c r="A31" s="42">
        <v>4</v>
      </c>
      <c r="B31" s="45">
        <v>0.31</v>
      </c>
      <c r="C31" s="45">
        <v>0.317</v>
      </c>
      <c r="D31" s="45">
        <v>0.32500000000000001</v>
      </c>
      <c r="E31" s="45">
        <v>0.33400000000000002</v>
      </c>
      <c r="F31" s="45">
        <v>0.34300000000000003</v>
      </c>
      <c r="G31" s="45">
        <v>0.35199999999999998</v>
      </c>
      <c r="H31" s="45">
        <v>0.36099999999999999</v>
      </c>
      <c r="I31" s="45">
        <v>0.371</v>
      </c>
      <c r="J31" s="45">
        <v>0.38100000000000001</v>
      </c>
      <c r="K31" s="45">
        <v>0.39200000000000002</v>
      </c>
      <c r="L31" s="45">
        <v>0.40300000000000002</v>
      </c>
      <c r="M31" s="45">
        <v>0.41399999999999998</v>
      </c>
      <c r="N31" s="45">
        <v>0.42699999999999999</v>
      </c>
      <c r="O31" s="45">
        <v>0.439</v>
      </c>
      <c r="P31" s="45">
        <v>0.45300000000000001</v>
      </c>
      <c r="Q31" s="45">
        <v>0.46700000000000003</v>
      </c>
      <c r="R31" s="45">
        <v>0.48099999999999998</v>
      </c>
      <c r="S31" s="45">
        <v>0.497</v>
      </c>
      <c r="T31" s="45">
        <v>0.51300000000000001</v>
      </c>
      <c r="U31" s="45">
        <v>0.53</v>
      </c>
      <c r="V31" s="45">
        <v>0.54800000000000004</v>
      </c>
      <c r="W31" s="45">
        <v>0.56799999999999995</v>
      </c>
      <c r="X31" s="45">
        <v>0.58799999999999997</v>
      </c>
      <c r="Y31" s="45">
        <v>0.60899999999999999</v>
      </c>
      <c r="Z31" s="45">
        <v>0.63200000000000001</v>
      </c>
      <c r="AA31" s="45">
        <v>0.65600000000000003</v>
      </c>
      <c r="AB31" s="45">
        <v>0.68200000000000005</v>
      </c>
      <c r="AC31" s="45">
        <v>0.71</v>
      </c>
      <c r="AD31" s="45">
        <v>0.73899999999999999</v>
      </c>
      <c r="AE31" s="45">
        <v>0.77</v>
      </c>
      <c r="AF31" s="45">
        <v>0.80400000000000005</v>
      </c>
      <c r="AG31" s="45">
        <v>0.84</v>
      </c>
      <c r="AH31" s="45">
        <v>0.88</v>
      </c>
      <c r="AI31" s="45">
        <v>0.92200000000000004</v>
      </c>
      <c r="AJ31" s="45">
        <v>0.96799999999999997</v>
      </c>
      <c r="AK31" s="45"/>
    </row>
    <row r="32" spans="1:37" x14ac:dyDescent="0.2">
      <c r="A32" s="42">
        <v>5</v>
      </c>
      <c r="B32" s="45">
        <v>0.31</v>
      </c>
      <c r="C32" s="45">
        <v>0.318</v>
      </c>
      <c r="D32" s="45">
        <v>0.32600000000000001</v>
      </c>
      <c r="E32" s="45">
        <v>0.33500000000000002</v>
      </c>
      <c r="F32" s="45">
        <v>0.34300000000000003</v>
      </c>
      <c r="G32" s="45">
        <v>0.35199999999999998</v>
      </c>
      <c r="H32" s="45">
        <v>0.36199999999999999</v>
      </c>
      <c r="I32" s="45">
        <v>0.372</v>
      </c>
      <c r="J32" s="45">
        <v>0.38200000000000001</v>
      </c>
      <c r="K32" s="45">
        <v>0.39300000000000002</v>
      </c>
      <c r="L32" s="45">
        <v>0.40400000000000003</v>
      </c>
      <c r="M32" s="45">
        <v>0.41499999999999998</v>
      </c>
      <c r="N32" s="45">
        <v>0.42799999999999999</v>
      </c>
      <c r="O32" s="45">
        <v>0.44</v>
      </c>
      <c r="P32" s="45">
        <v>0.45400000000000001</v>
      </c>
      <c r="Q32" s="45">
        <v>0.46800000000000003</v>
      </c>
      <c r="R32" s="45">
        <v>0.48299999999999998</v>
      </c>
      <c r="S32" s="45">
        <v>0.498</v>
      </c>
      <c r="T32" s="45">
        <v>0.51500000000000001</v>
      </c>
      <c r="U32" s="45">
        <v>0.53200000000000003</v>
      </c>
      <c r="V32" s="45">
        <v>0.55000000000000004</v>
      </c>
      <c r="W32" s="45">
        <v>0.56899999999999995</v>
      </c>
      <c r="X32" s="45">
        <v>0.59</v>
      </c>
      <c r="Y32" s="45">
        <v>0.61099999999999999</v>
      </c>
      <c r="Z32" s="45">
        <v>0.63400000000000001</v>
      </c>
      <c r="AA32" s="45">
        <v>0.65800000000000003</v>
      </c>
      <c r="AB32" s="45">
        <v>0.68400000000000005</v>
      </c>
      <c r="AC32" s="45">
        <v>0.71199999999999997</v>
      </c>
      <c r="AD32" s="45">
        <v>0.74099999999999999</v>
      </c>
      <c r="AE32" s="45">
        <v>0.77300000000000002</v>
      </c>
      <c r="AF32" s="45">
        <v>0.80700000000000005</v>
      </c>
      <c r="AG32" s="45">
        <v>0.84399999999999997</v>
      </c>
      <c r="AH32" s="45">
        <v>0.88300000000000001</v>
      </c>
      <c r="AI32" s="45">
        <v>0.92600000000000005</v>
      </c>
      <c r="AJ32" s="45">
        <v>0.97199999999999998</v>
      </c>
      <c r="AK32" s="45"/>
    </row>
    <row r="33" spans="1:37" x14ac:dyDescent="0.2">
      <c r="A33" s="42">
        <v>6</v>
      </c>
      <c r="B33" s="45">
        <v>0.311</v>
      </c>
      <c r="C33" s="45">
        <v>0.31900000000000001</v>
      </c>
      <c r="D33" s="45">
        <v>0.32700000000000001</v>
      </c>
      <c r="E33" s="45">
        <v>0.33500000000000002</v>
      </c>
      <c r="F33" s="45">
        <v>0.34399999999999997</v>
      </c>
      <c r="G33" s="45">
        <v>0.35299999999999998</v>
      </c>
      <c r="H33" s="45">
        <v>0.36299999999999999</v>
      </c>
      <c r="I33" s="45">
        <v>0.372</v>
      </c>
      <c r="J33" s="45">
        <v>0.38300000000000001</v>
      </c>
      <c r="K33" s="45">
        <v>0.39300000000000002</v>
      </c>
      <c r="L33" s="45">
        <v>0.40500000000000003</v>
      </c>
      <c r="M33" s="45">
        <v>0.41599999999999998</v>
      </c>
      <c r="N33" s="45">
        <v>0.42899999999999999</v>
      </c>
      <c r="O33" s="45">
        <v>0.441</v>
      </c>
      <c r="P33" s="45">
        <v>0.45500000000000002</v>
      </c>
      <c r="Q33" s="45">
        <v>0.46899999999999997</v>
      </c>
      <c r="R33" s="45">
        <v>0.48399999999999999</v>
      </c>
      <c r="S33" s="45">
        <v>0.499</v>
      </c>
      <c r="T33" s="45">
        <v>0.51600000000000001</v>
      </c>
      <c r="U33" s="45">
        <v>0.53300000000000003</v>
      </c>
      <c r="V33" s="45">
        <v>0.55200000000000005</v>
      </c>
      <c r="W33" s="45">
        <v>0.57099999999999995</v>
      </c>
      <c r="X33" s="45">
        <v>0.59099999999999997</v>
      </c>
      <c r="Y33" s="45">
        <v>0.61299999999999999</v>
      </c>
      <c r="Z33" s="45">
        <v>0.63600000000000001</v>
      </c>
      <c r="AA33" s="45">
        <v>0.66</v>
      </c>
      <c r="AB33" s="45">
        <v>0.68700000000000006</v>
      </c>
      <c r="AC33" s="45">
        <v>0.71399999999999997</v>
      </c>
      <c r="AD33" s="45">
        <v>0.74399999999999999</v>
      </c>
      <c r="AE33" s="45">
        <v>0.77600000000000002</v>
      </c>
      <c r="AF33" s="45">
        <v>0.81</v>
      </c>
      <c r="AG33" s="45">
        <v>0.84699999999999998</v>
      </c>
      <c r="AH33" s="45">
        <v>0.88700000000000001</v>
      </c>
      <c r="AI33" s="45">
        <v>0.92900000000000005</v>
      </c>
      <c r="AJ33" s="45">
        <v>0.97599999999999998</v>
      </c>
      <c r="AK33" s="45"/>
    </row>
    <row r="34" spans="1:37" x14ac:dyDescent="0.2">
      <c r="A34" s="42">
        <v>7</v>
      </c>
      <c r="B34" s="45">
        <v>0.312</v>
      </c>
      <c r="C34" s="45">
        <v>0.31900000000000001</v>
      </c>
      <c r="D34" s="45">
        <v>0.32800000000000001</v>
      </c>
      <c r="E34" s="45">
        <v>0.33600000000000002</v>
      </c>
      <c r="F34" s="45">
        <v>0.34499999999999997</v>
      </c>
      <c r="G34" s="45">
        <v>0.35399999999999998</v>
      </c>
      <c r="H34" s="45">
        <v>0.36299999999999999</v>
      </c>
      <c r="I34" s="45">
        <v>0.373</v>
      </c>
      <c r="J34" s="45">
        <v>0.38400000000000001</v>
      </c>
      <c r="K34" s="45">
        <v>0.39400000000000002</v>
      </c>
      <c r="L34" s="45">
        <v>0.40600000000000003</v>
      </c>
      <c r="M34" s="45">
        <v>0.41699999999999998</v>
      </c>
      <c r="N34" s="45">
        <v>0.43</v>
      </c>
      <c r="O34" s="45">
        <v>0.443</v>
      </c>
      <c r="P34" s="45">
        <v>0.45600000000000002</v>
      </c>
      <c r="Q34" s="45">
        <v>0.47</v>
      </c>
      <c r="R34" s="45">
        <v>0.48499999999999999</v>
      </c>
      <c r="S34" s="45">
        <v>0.501</v>
      </c>
      <c r="T34" s="45">
        <v>0.51700000000000002</v>
      </c>
      <c r="U34" s="45">
        <v>0.53500000000000003</v>
      </c>
      <c r="V34" s="45">
        <v>0.55300000000000005</v>
      </c>
      <c r="W34" s="45">
        <v>0.57199999999999995</v>
      </c>
      <c r="X34" s="45">
        <v>0.59299999999999997</v>
      </c>
      <c r="Y34" s="45">
        <v>0.61499999999999999</v>
      </c>
      <c r="Z34" s="45">
        <v>0.63800000000000001</v>
      </c>
      <c r="AA34" s="45">
        <v>0.66300000000000003</v>
      </c>
      <c r="AB34" s="45">
        <v>0.68899999999999995</v>
      </c>
      <c r="AC34" s="45">
        <v>0.71699999999999997</v>
      </c>
      <c r="AD34" s="45">
        <v>0.747</v>
      </c>
      <c r="AE34" s="45">
        <v>0.77900000000000003</v>
      </c>
      <c r="AF34" s="45">
        <v>0.81299999999999994</v>
      </c>
      <c r="AG34" s="45">
        <v>0.85</v>
      </c>
      <c r="AH34" s="45">
        <v>0.89</v>
      </c>
      <c r="AI34" s="45">
        <v>0.93300000000000005</v>
      </c>
      <c r="AJ34" s="45">
        <v>0.98</v>
      </c>
      <c r="AK34" s="45"/>
    </row>
    <row r="35" spans="1:37" x14ac:dyDescent="0.2">
      <c r="A35" s="42">
        <v>8</v>
      </c>
      <c r="B35" s="45">
        <v>0.312</v>
      </c>
      <c r="C35" s="45">
        <v>0.32</v>
      </c>
      <c r="D35" s="45">
        <v>0.32800000000000001</v>
      </c>
      <c r="E35" s="45">
        <v>0.33700000000000002</v>
      </c>
      <c r="F35" s="45">
        <v>0.34599999999999997</v>
      </c>
      <c r="G35" s="45">
        <v>0.35499999999999998</v>
      </c>
      <c r="H35" s="45">
        <v>0.36399999999999999</v>
      </c>
      <c r="I35" s="45">
        <v>0.374</v>
      </c>
      <c r="J35" s="45">
        <v>0.38400000000000001</v>
      </c>
      <c r="K35" s="45">
        <v>0.39500000000000002</v>
      </c>
      <c r="L35" s="45">
        <v>0.40699999999999997</v>
      </c>
      <c r="M35" s="45">
        <v>0.41799999999999998</v>
      </c>
      <c r="N35" s="45">
        <v>0.43099999999999999</v>
      </c>
      <c r="O35" s="45">
        <v>0.44400000000000001</v>
      </c>
      <c r="P35" s="45">
        <v>0.45700000000000002</v>
      </c>
      <c r="Q35" s="45">
        <v>0.47099999999999997</v>
      </c>
      <c r="R35" s="45">
        <v>0.48599999999999999</v>
      </c>
      <c r="S35" s="45">
        <v>0.502</v>
      </c>
      <c r="T35" s="45">
        <v>0.51900000000000002</v>
      </c>
      <c r="U35" s="45">
        <v>0.53600000000000003</v>
      </c>
      <c r="V35" s="45">
        <v>0.55500000000000005</v>
      </c>
      <c r="W35" s="45">
        <v>0.57399999999999995</v>
      </c>
      <c r="X35" s="45">
        <v>0.59499999999999997</v>
      </c>
      <c r="Y35" s="45">
        <v>0.61699999999999999</v>
      </c>
      <c r="Z35" s="45">
        <v>0.64</v>
      </c>
      <c r="AA35" s="45">
        <v>0.66500000000000004</v>
      </c>
      <c r="AB35" s="45">
        <v>0.69099999999999995</v>
      </c>
      <c r="AC35" s="45">
        <v>0.71899999999999997</v>
      </c>
      <c r="AD35" s="45">
        <v>0.749</v>
      </c>
      <c r="AE35" s="45">
        <v>0.78100000000000003</v>
      </c>
      <c r="AF35" s="45">
        <v>0.81599999999999995</v>
      </c>
      <c r="AG35" s="45">
        <v>0.85299999999999998</v>
      </c>
      <c r="AH35" s="45">
        <v>0.89300000000000002</v>
      </c>
      <c r="AI35" s="45">
        <v>0.93700000000000006</v>
      </c>
      <c r="AJ35" s="45">
        <v>0.98399999999999999</v>
      </c>
      <c r="AK35" s="45"/>
    </row>
    <row r="36" spans="1:37" x14ac:dyDescent="0.2">
      <c r="A36" s="42">
        <v>9</v>
      </c>
      <c r="B36" s="45">
        <v>0.313</v>
      </c>
      <c r="C36" s="45">
        <v>0.32100000000000001</v>
      </c>
      <c r="D36" s="45">
        <v>0.32900000000000001</v>
      </c>
      <c r="E36" s="45">
        <v>0.33700000000000002</v>
      </c>
      <c r="F36" s="45">
        <v>0.34599999999999997</v>
      </c>
      <c r="G36" s="45">
        <v>0.35499999999999998</v>
      </c>
      <c r="H36" s="45">
        <v>0.36499999999999999</v>
      </c>
      <c r="I36" s="45">
        <v>0.375</v>
      </c>
      <c r="J36" s="45">
        <v>0.38500000000000001</v>
      </c>
      <c r="K36" s="45">
        <v>0.39600000000000002</v>
      </c>
      <c r="L36" s="45">
        <v>0.40799999999999997</v>
      </c>
      <c r="M36" s="45">
        <v>0.41899999999999998</v>
      </c>
      <c r="N36" s="45">
        <v>0.432</v>
      </c>
      <c r="O36" s="45">
        <v>0.44500000000000001</v>
      </c>
      <c r="P36" s="45">
        <v>0.45800000000000002</v>
      </c>
      <c r="Q36" s="45">
        <v>0.47299999999999998</v>
      </c>
      <c r="R36" s="45">
        <v>0.48799999999999999</v>
      </c>
      <c r="S36" s="45">
        <v>0.503</v>
      </c>
      <c r="T36" s="45">
        <v>0.52</v>
      </c>
      <c r="U36" s="45">
        <v>0.53800000000000003</v>
      </c>
      <c r="V36" s="45">
        <v>0.55600000000000005</v>
      </c>
      <c r="W36" s="45">
        <v>0.57599999999999996</v>
      </c>
      <c r="X36" s="45">
        <v>0.59699999999999998</v>
      </c>
      <c r="Y36" s="45">
        <v>0.61899999999999999</v>
      </c>
      <c r="Z36" s="45">
        <v>0.64200000000000002</v>
      </c>
      <c r="AA36" s="45">
        <v>0.66700000000000004</v>
      </c>
      <c r="AB36" s="45">
        <v>0.69299999999999995</v>
      </c>
      <c r="AC36" s="45">
        <v>0.72099999999999997</v>
      </c>
      <c r="AD36" s="45">
        <v>0.752</v>
      </c>
      <c r="AE36" s="45">
        <v>0.78400000000000003</v>
      </c>
      <c r="AF36" s="45">
        <v>0.81899999999999995</v>
      </c>
      <c r="AG36" s="45">
        <v>0.85599999999999998</v>
      </c>
      <c r="AH36" s="45">
        <v>0.89700000000000002</v>
      </c>
      <c r="AI36" s="45">
        <v>0.94099999999999995</v>
      </c>
      <c r="AJ36" s="45">
        <v>0.98799999999999999</v>
      </c>
      <c r="AK36" s="45"/>
    </row>
    <row r="37" spans="1:37" x14ac:dyDescent="0.2">
      <c r="A37" s="42">
        <v>10</v>
      </c>
      <c r="B37" s="45">
        <v>0.314</v>
      </c>
      <c r="C37" s="45">
        <v>0.32100000000000001</v>
      </c>
      <c r="D37" s="45">
        <v>0.33</v>
      </c>
      <c r="E37" s="45">
        <v>0.33800000000000002</v>
      </c>
      <c r="F37" s="45">
        <v>0.34699999999999998</v>
      </c>
      <c r="G37" s="45">
        <v>0.35599999999999998</v>
      </c>
      <c r="H37" s="45">
        <v>0.36599999999999999</v>
      </c>
      <c r="I37" s="45">
        <v>0.376</v>
      </c>
      <c r="J37" s="45">
        <v>0.38600000000000001</v>
      </c>
      <c r="K37" s="45">
        <v>0.39700000000000002</v>
      </c>
      <c r="L37" s="45">
        <v>0.40799999999999997</v>
      </c>
      <c r="M37" s="45">
        <v>0.42</v>
      </c>
      <c r="N37" s="45">
        <v>0.433</v>
      </c>
      <c r="O37" s="45">
        <v>0.44600000000000001</v>
      </c>
      <c r="P37" s="45">
        <v>0.46</v>
      </c>
      <c r="Q37" s="45">
        <v>0.47399999999999998</v>
      </c>
      <c r="R37" s="45">
        <v>0.48899999999999999</v>
      </c>
      <c r="S37" s="45">
        <v>0.505</v>
      </c>
      <c r="T37" s="45">
        <v>0.52200000000000002</v>
      </c>
      <c r="U37" s="45">
        <v>0.53900000000000003</v>
      </c>
      <c r="V37" s="45">
        <v>0.55800000000000005</v>
      </c>
      <c r="W37" s="45">
        <v>0.57699999999999996</v>
      </c>
      <c r="X37" s="45">
        <v>0.59799999999999998</v>
      </c>
      <c r="Y37" s="45">
        <v>0.62</v>
      </c>
      <c r="Z37" s="45">
        <v>0.64400000000000002</v>
      </c>
      <c r="AA37" s="45">
        <v>0.66900000000000004</v>
      </c>
      <c r="AB37" s="45">
        <v>0.69499999999999995</v>
      </c>
      <c r="AC37" s="45">
        <v>0.72399999999999998</v>
      </c>
      <c r="AD37" s="45">
        <v>0.754</v>
      </c>
      <c r="AE37" s="45">
        <v>0.78700000000000003</v>
      </c>
      <c r="AF37" s="45">
        <v>0.82199999999999995</v>
      </c>
      <c r="AG37" s="45">
        <v>0.86</v>
      </c>
      <c r="AH37" s="45">
        <v>0.9</v>
      </c>
      <c r="AI37" s="45">
        <v>0.94399999999999995</v>
      </c>
      <c r="AJ37" s="45">
        <v>0.99199999999999999</v>
      </c>
      <c r="AK37" s="45"/>
    </row>
    <row r="38" spans="1:37" x14ac:dyDescent="0.2">
      <c r="A38" s="42">
        <v>11</v>
      </c>
      <c r="B38" s="45">
        <v>0.314</v>
      </c>
      <c r="C38" s="45">
        <v>0.32200000000000001</v>
      </c>
      <c r="D38" s="45">
        <v>0.33</v>
      </c>
      <c r="E38" s="45">
        <v>0.33900000000000002</v>
      </c>
      <c r="F38" s="45">
        <v>0.34799999999999998</v>
      </c>
      <c r="G38" s="45">
        <v>0.35699999999999998</v>
      </c>
      <c r="H38" s="45">
        <v>0.36699999999999999</v>
      </c>
      <c r="I38" s="45">
        <v>0.377</v>
      </c>
      <c r="J38" s="45">
        <v>0.38700000000000001</v>
      </c>
      <c r="K38" s="45">
        <v>0.39800000000000002</v>
      </c>
      <c r="L38" s="45">
        <v>0.40899999999999997</v>
      </c>
      <c r="M38" s="45">
        <v>0.42099999999999999</v>
      </c>
      <c r="N38" s="45">
        <v>0.434</v>
      </c>
      <c r="O38" s="45">
        <v>0.44700000000000001</v>
      </c>
      <c r="P38" s="45">
        <v>0.46100000000000002</v>
      </c>
      <c r="Q38" s="45">
        <v>0.47499999999999998</v>
      </c>
      <c r="R38" s="45">
        <v>0.49</v>
      </c>
      <c r="S38" s="45">
        <v>0.50600000000000001</v>
      </c>
      <c r="T38" s="45">
        <v>0.52300000000000002</v>
      </c>
      <c r="U38" s="45">
        <v>0.54100000000000004</v>
      </c>
      <c r="V38" s="45">
        <v>0.55900000000000005</v>
      </c>
      <c r="W38" s="45">
        <v>0.57899999999999996</v>
      </c>
      <c r="X38" s="45">
        <v>0.6</v>
      </c>
      <c r="Y38" s="45">
        <v>0.622</v>
      </c>
      <c r="Z38" s="45">
        <v>0.64600000000000002</v>
      </c>
      <c r="AA38" s="45">
        <v>0.67100000000000004</v>
      </c>
      <c r="AB38" s="45">
        <v>0.69799999999999995</v>
      </c>
      <c r="AC38" s="45">
        <v>0.72599999999999998</v>
      </c>
      <c r="AD38" s="45">
        <v>0.75700000000000001</v>
      </c>
      <c r="AE38" s="45">
        <v>0.79</v>
      </c>
      <c r="AF38" s="45">
        <v>0.82499999999999996</v>
      </c>
      <c r="AG38" s="45">
        <v>0.86299999999999999</v>
      </c>
      <c r="AH38" s="45">
        <v>0.90400000000000003</v>
      </c>
      <c r="AI38" s="45">
        <v>0.94799999999999995</v>
      </c>
      <c r="AJ38" s="45">
        <v>0.996</v>
      </c>
      <c r="AK38" s="45"/>
    </row>
  </sheetData>
  <sheetProtection algorithmName="SHA-512" hashValue="uphrJjYKNWQn97bIOCuFl+if9BmUh9zGqDqwYSZMw0jMbePmRaXOytOAtr1RKz2HN+0yVaAWDQyMjyPs1s1MEA==" saltValue="M1KnvljKGat0WOnoWTf2yg==" spinCount="100000" sheet="1" objects="1" scenarios="1"/>
  <conditionalFormatting sqref="A6:A21">
    <cfRule type="expression" dxfId="195" priority="1" stopIfTrue="1">
      <formula>MOD(ROW(),2)=0</formula>
    </cfRule>
    <cfRule type="expression" dxfId="194" priority="2" stopIfTrue="1">
      <formula>MOD(ROW(),2)&lt;&gt;0</formula>
    </cfRule>
  </conditionalFormatting>
  <conditionalFormatting sqref="B6:M21">
    <cfRule type="expression" dxfId="193" priority="3" stopIfTrue="1">
      <formula>MOD(ROW(),2)=0</formula>
    </cfRule>
    <cfRule type="expression" dxfId="192" priority="4" stopIfTrue="1">
      <formula>MOD(ROW(),2)&lt;&gt;0</formula>
    </cfRule>
  </conditionalFormatting>
  <conditionalFormatting sqref="A26:A38">
    <cfRule type="expression" dxfId="191" priority="5" stopIfTrue="1">
      <formula>MOD(ROW(),2)=0</formula>
    </cfRule>
    <cfRule type="expression" dxfId="190" priority="6" stopIfTrue="1">
      <formula>MOD(ROW(),2)&lt;&gt;0</formula>
    </cfRule>
  </conditionalFormatting>
  <conditionalFormatting sqref="B26:AK38">
    <cfRule type="expression" dxfId="189" priority="7" stopIfTrue="1">
      <formula>MOD(ROW(),2)=0</formula>
    </cfRule>
    <cfRule type="expression" dxfId="188" priority="8" stopIfTrue="1">
      <formula>MOD(ROW(),2)&lt;&gt;0</formula>
    </cfRule>
  </conditionalFormatting>
  <pageMargins left="0.7" right="0.7" top="0.75" bottom="0.75" header="0.3" footer="0.3"/>
  <tableParts count="1">
    <tablePart r:id="rId1"/>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6C550-1F19-4EB4-9B53-B5F61D02364A}">
  <sheetPr codeName="Sheet89"/>
  <dimension ref="A1:B26"/>
  <sheetViews>
    <sheetView showGridLines="0" workbookViewId="0">
      <selection activeCell="A6" sqref="A6"/>
    </sheetView>
  </sheetViews>
  <sheetFormatPr defaultRowHeight="12.75" x14ac:dyDescent="0.2"/>
  <cols>
    <col min="1" max="1" width="30.5703125" customWidth="1"/>
    <col min="2" max="2" width="40.8554687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Scheme pays LTA - x-609</v>
      </c>
    </row>
    <row r="6" spans="1:2" x14ac:dyDescent="0.2">
      <c r="A6" s="40" t="s">
        <v>470</v>
      </c>
      <c r="B6" s="47" t="s">
        <v>471</v>
      </c>
    </row>
    <row r="7" spans="1:2" x14ac:dyDescent="0.2">
      <c r="A7" s="40" t="s">
        <v>472</v>
      </c>
      <c r="B7" s="47" t="s">
        <v>31</v>
      </c>
    </row>
    <row r="8" spans="1:2" x14ac:dyDescent="0.2">
      <c r="A8" s="40" t="s">
        <v>144</v>
      </c>
      <c r="B8" s="47">
        <v>1988</v>
      </c>
    </row>
    <row r="9" spans="1:2" x14ac:dyDescent="0.2">
      <c r="A9" s="40" t="s">
        <v>145</v>
      </c>
      <c r="B9" s="47" t="s">
        <v>411</v>
      </c>
    </row>
    <row r="10" spans="1:2" ht="25.5" x14ac:dyDescent="0.2">
      <c r="A10" s="40" t="s">
        <v>6</v>
      </c>
      <c r="B10" s="47" t="s">
        <v>412</v>
      </c>
    </row>
    <row r="11" spans="1:2" x14ac:dyDescent="0.2">
      <c r="A11" s="40" t="s">
        <v>146</v>
      </c>
      <c r="B11" s="47" t="s">
        <v>165</v>
      </c>
    </row>
    <row r="12" spans="1:2" x14ac:dyDescent="0.2">
      <c r="A12" s="40" t="s">
        <v>147</v>
      </c>
      <c r="B12" s="47" t="s">
        <v>160</v>
      </c>
    </row>
    <row r="13" spans="1:2" x14ac:dyDescent="0.2">
      <c r="A13" s="40" t="s">
        <v>473</v>
      </c>
      <c r="B13" s="47">
        <v>2</v>
      </c>
    </row>
    <row r="14" spans="1:2" x14ac:dyDescent="0.2">
      <c r="A14" s="40" t="s">
        <v>149</v>
      </c>
      <c r="B14" s="47">
        <v>609</v>
      </c>
    </row>
    <row r="15" spans="1:2" x14ac:dyDescent="0.2">
      <c r="A15" s="40" t="s">
        <v>474</v>
      </c>
      <c r="B15" s="47">
        <v>609</v>
      </c>
    </row>
    <row r="16" spans="1:2" x14ac:dyDescent="0.2">
      <c r="A16" s="40" t="s">
        <v>151</v>
      </c>
      <c r="B16" s="47" t="s">
        <v>414</v>
      </c>
    </row>
    <row r="17" spans="1:2" x14ac:dyDescent="0.2">
      <c r="A17" s="41" t="s">
        <v>475</v>
      </c>
      <c r="B17" s="47"/>
    </row>
    <row r="18" spans="1:2" x14ac:dyDescent="0.2">
      <c r="A18" s="40" t="s">
        <v>153</v>
      </c>
      <c r="B18" s="49">
        <v>45135</v>
      </c>
    </row>
    <row r="19" spans="1:2" x14ac:dyDescent="0.2">
      <c r="A19" s="40" t="s">
        <v>154</v>
      </c>
      <c r="B19" s="49">
        <v>45135</v>
      </c>
    </row>
    <row r="20" spans="1:2" x14ac:dyDescent="0.2">
      <c r="A20" s="40" t="s">
        <v>155</v>
      </c>
      <c r="B20" s="47" t="s">
        <v>415</v>
      </c>
    </row>
    <row r="21" spans="1:2" x14ac:dyDescent="0.2">
      <c r="A21" s="40" t="s">
        <v>476</v>
      </c>
      <c r="B21" s="47" t="s">
        <v>81</v>
      </c>
    </row>
    <row r="23" spans="1:2" x14ac:dyDescent="0.2">
      <c r="A23" s="23" t="str">
        <f>HYPERLINK("#'Factor List'!A1", "Back to Factor List")</f>
        <v>Back to Factor List</v>
      </c>
      <c r="B23" s="23" t="str">
        <f>HYPERLINK("#'Assumptions'!A1", "Assumptions")</f>
        <v>Assumptions</v>
      </c>
    </row>
    <row r="26" spans="1:2" s="63" customFormat="1" x14ac:dyDescent="0.2"/>
  </sheetData>
  <sheetProtection algorithmName="SHA-512" hashValue="4H6siSKQh1rUwlDRfeV+dhiQc7c98in9E+QstjW5whHYkFD+Jsy8WVC9OOWdE57e2z1y/F7zrC6Bb9NCNheAnA==" saltValue="qL8Erp4P70fDx9T7+K/xBg==" spinCount="100000" sheet="1" objects="1" scenarios="1"/>
  <conditionalFormatting sqref="A6:A21">
    <cfRule type="expression" dxfId="185" priority="1" stopIfTrue="1">
      <formula>MOD(ROW(),2)=0</formula>
    </cfRule>
    <cfRule type="expression" dxfId="184" priority="2" stopIfTrue="1">
      <formula>MOD(ROW(),2)&lt;&gt;0</formula>
    </cfRule>
  </conditionalFormatting>
  <conditionalFormatting sqref="B6:B21">
    <cfRule type="expression" dxfId="183" priority="3" stopIfTrue="1">
      <formula>MOD(ROW(),2)=0</formula>
    </cfRule>
    <cfRule type="expression" dxfId="182" priority="4" stopIfTrue="1">
      <formula>MOD(ROW(),2)&lt;&gt;0</formula>
    </cfRule>
  </conditionalFormatting>
  <pageMargins left="0.7" right="0.7" top="0.75" bottom="0.75" header="0.3" footer="0.3"/>
  <tableParts count="1">
    <tablePart r:id="rId1"/>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B9F81-6E73-485C-B976-8B9AA108EFE4}">
  <sheetPr codeName="Sheet90"/>
  <dimension ref="A1:B26"/>
  <sheetViews>
    <sheetView showGridLines="0" workbookViewId="0">
      <selection activeCell="A6" sqref="A6"/>
    </sheetView>
  </sheetViews>
  <sheetFormatPr defaultRowHeight="12.75" x14ac:dyDescent="0.2"/>
  <cols>
    <col min="1" max="1" width="30.5703125" customWidth="1"/>
    <col min="2" max="2" width="40.8554687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Scheme pays LTA - x-610</v>
      </c>
    </row>
    <row r="6" spans="1:2" x14ac:dyDescent="0.2">
      <c r="A6" s="40" t="s">
        <v>470</v>
      </c>
      <c r="B6" s="47" t="s">
        <v>471</v>
      </c>
    </row>
    <row r="7" spans="1:2" x14ac:dyDescent="0.2">
      <c r="A7" s="40" t="s">
        <v>472</v>
      </c>
      <c r="B7" s="47" t="s">
        <v>31</v>
      </c>
    </row>
    <row r="8" spans="1:2" x14ac:dyDescent="0.2">
      <c r="A8" s="40" t="s">
        <v>144</v>
      </c>
      <c r="B8" s="47">
        <v>1988</v>
      </c>
    </row>
    <row r="9" spans="1:2" x14ac:dyDescent="0.2">
      <c r="A9" s="40" t="s">
        <v>145</v>
      </c>
      <c r="B9" s="47" t="s">
        <v>411</v>
      </c>
    </row>
    <row r="10" spans="1:2" ht="25.5" x14ac:dyDescent="0.2">
      <c r="A10" s="40" t="s">
        <v>6</v>
      </c>
      <c r="B10" s="47" t="s">
        <v>416</v>
      </c>
    </row>
    <row r="11" spans="1:2" x14ac:dyDescent="0.2">
      <c r="A11" s="40" t="s">
        <v>146</v>
      </c>
      <c r="B11" s="47" t="s">
        <v>165</v>
      </c>
    </row>
    <row r="12" spans="1:2" x14ac:dyDescent="0.2">
      <c r="A12" s="40" t="s">
        <v>147</v>
      </c>
      <c r="B12" s="47" t="s">
        <v>160</v>
      </c>
    </row>
    <row r="13" spans="1:2" x14ac:dyDescent="0.2">
      <c r="A13" s="40" t="s">
        <v>473</v>
      </c>
      <c r="B13" s="47">
        <v>2</v>
      </c>
    </row>
    <row r="14" spans="1:2" x14ac:dyDescent="0.2">
      <c r="A14" s="40" t="s">
        <v>149</v>
      </c>
      <c r="B14" s="47">
        <v>610</v>
      </c>
    </row>
    <row r="15" spans="1:2" x14ac:dyDescent="0.2">
      <c r="A15" s="40" t="s">
        <v>474</v>
      </c>
      <c r="B15" s="47">
        <v>610</v>
      </c>
    </row>
    <row r="16" spans="1:2" x14ac:dyDescent="0.2">
      <c r="A16" s="40" t="s">
        <v>151</v>
      </c>
      <c r="B16" s="47" t="s">
        <v>418</v>
      </c>
    </row>
    <row r="17" spans="1:2" x14ac:dyDescent="0.2">
      <c r="A17" s="41" t="s">
        <v>475</v>
      </c>
      <c r="B17" s="47"/>
    </row>
    <row r="18" spans="1:2" x14ac:dyDescent="0.2">
      <c r="A18" s="40" t="s">
        <v>153</v>
      </c>
      <c r="B18" s="49">
        <v>45135</v>
      </c>
    </row>
    <row r="19" spans="1:2" x14ac:dyDescent="0.2">
      <c r="A19" s="40" t="s">
        <v>154</v>
      </c>
      <c r="B19" s="49">
        <v>45135</v>
      </c>
    </row>
    <row r="20" spans="1:2" x14ac:dyDescent="0.2">
      <c r="A20" s="40" t="s">
        <v>155</v>
      </c>
      <c r="B20" s="47" t="s">
        <v>415</v>
      </c>
    </row>
    <row r="21" spans="1:2" x14ac:dyDescent="0.2">
      <c r="A21" s="40" t="s">
        <v>476</v>
      </c>
      <c r="B21" s="47" t="s">
        <v>81</v>
      </c>
    </row>
    <row r="23" spans="1:2" x14ac:dyDescent="0.2">
      <c r="A23" s="23" t="str">
        <f>HYPERLINK("#'Factor List'!A1", "Back to Factor List")</f>
        <v>Back to Factor List</v>
      </c>
      <c r="B23" s="23" t="str">
        <f>HYPERLINK("#'Assumptions'!A1", "Assumptions")</f>
        <v>Assumptions</v>
      </c>
    </row>
    <row r="26" spans="1:2" s="63" customFormat="1" x14ac:dyDescent="0.2"/>
  </sheetData>
  <sheetProtection algorithmName="SHA-512" hashValue="ALL1lgVJTriXtWt2RLlUAyBlOstLhAfXvU3ludah5zGoKhFMmpSG6eMiZCmn8iXJNHQahmKQ/QwxLiR01i+raA==" saltValue="af1x9oalEC9YG6Z+qB6X/Q==" spinCount="100000" sheet="1" objects="1" scenarios="1"/>
  <conditionalFormatting sqref="A6:A21">
    <cfRule type="expression" dxfId="179" priority="1" stopIfTrue="1">
      <formula>MOD(ROW(),2)=0</formula>
    </cfRule>
    <cfRule type="expression" dxfId="178" priority="2" stopIfTrue="1">
      <formula>MOD(ROW(),2)&lt;&gt;0</formula>
    </cfRule>
  </conditionalFormatting>
  <conditionalFormatting sqref="B6:B21">
    <cfRule type="expression" dxfId="177" priority="3" stopIfTrue="1">
      <formula>MOD(ROW(),2)=0</formula>
    </cfRule>
    <cfRule type="expression" dxfId="176" priority="4" stopIfTrue="1">
      <formula>MOD(ROW(),2)&lt;&gt;0</formula>
    </cfRule>
  </conditionalFormatting>
  <pageMargins left="0.7" right="0.7" top="0.75" bottom="0.75" header="0.3" footer="0.3"/>
  <tableParts count="1">
    <tablePart r:id="rId1"/>
  </tablePar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56A9A-AC8D-41CE-9E7B-AC8B971F9F08}">
  <sheetPr codeName="Sheet91"/>
  <dimension ref="A1:B23"/>
  <sheetViews>
    <sheetView showGridLines="0" workbookViewId="0">
      <selection activeCell="A6" sqref="A6"/>
    </sheetView>
  </sheetViews>
  <sheetFormatPr defaultRowHeight="12.75" x14ac:dyDescent="0.2"/>
  <cols>
    <col min="1" max="1" width="31.5703125" customWidth="1"/>
    <col min="2" max="2" width="40.8554687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Scheme pays LTA - x-611</v>
      </c>
    </row>
    <row r="6" spans="1:2" x14ac:dyDescent="0.2">
      <c r="A6" s="40" t="s">
        <v>470</v>
      </c>
      <c r="B6" s="47" t="s">
        <v>471</v>
      </c>
    </row>
    <row r="7" spans="1:2" x14ac:dyDescent="0.2">
      <c r="A7" s="40" t="s">
        <v>472</v>
      </c>
      <c r="B7" s="47" t="s">
        <v>31</v>
      </c>
    </row>
    <row r="8" spans="1:2" x14ac:dyDescent="0.2">
      <c r="A8" s="40" t="s">
        <v>144</v>
      </c>
      <c r="B8" s="47">
        <v>2006</v>
      </c>
    </row>
    <row r="9" spans="1:2" x14ac:dyDescent="0.2">
      <c r="A9" s="40" t="s">
        <v>145</v>
      </c>
      <c r="B9" s="47" t="s">
        <v>411</v>
      </c>
    </row>
    <row r="10" spans="1:2" ht="25.5" x14ac:dyDescent="0.2">
      <c r="A10" s="40" t="s">
        <v>6</v>
      </c>
      <c r="B10" s="47" t="s">
        <v>419</v>
      </c>
    </row>
    <row r="11" spans="1:2" x14ac:dyDescent="0.2">
      <c r="A11" s="40" t="s">
        <v>146</v>
      </c>
      <c r="B11" s="47" t="s">
        <v>165</v>
      </c>
    </row>
    <row r="12" spans="1:2" x14ac:dyDescent="0.2">
      <c r="A12" s="40" t="s">
        <v>147</v>
      </c>
      <c r="B12" s="47" t="s">
        <v>160</v>
      </c>
    </row>
    <row r="13" spans="1:2" x14ac:dyDescent="0.2">
      <c r="A13" s="40" t="s">
        <v>473</v>
      </c>
      <c r="B13" s="47">
        <v>1</v>
      </c>
    </row>
    <row r="14" spans="1:2" x14ac:dyDescent="0.2">
      <c r="A14" s="40" t="s">
        <v>149</v>
      </c>
      <c r="B14" s="47">
        <v>611</v>
      </c>
    </row>
    <row r="15" spans="1:2" x14ac:dyDescent="0.2">
      <c r="A15" s="40" t="s">
        <v>474</v>
      </c>
      <c r="B15" s="47">
        <v>611</v>
      </c>
    </row>
    <row r="16" spans="1:2" x14ac:dyDescent="0.2">
      <c r="A16" s="40" t="s">
        <v>151</v>
      </c>
      <c r="B16" s="47" t="s">
        <v>421</v>
      </c>
    </row>
    <row r="17" spans="1:2" x14ac:dyDescent="0.2">
      <c r="A17" s="41" t="s">
        <v>475</v>
      </c>
      <c r="B17" s="47"/>
    </row>
    <row r="18" spans="1:2" x14ac:dyDescent="0.2">
      <c r="A18" s="40" t="s">
        <v>153</v>
      </c>
      <c r="B18" s="49">
        <v>45135</v>
      </c>
    </row>
    <row r="19" spans="1:2" x14ac:dyDescent="0.2">
      <c r="A19" s="40" t="s">
        <v>154</v>
      </c>
      <c r="B19" s="49">
        <v>45135</v>
      </c>
    </row>
    <row r="20" spans="1:2" x14ac:dyDescent="0.2">
      <c r="A20" s="40" t="s">
        <v>155</v>
      </c>
      <c r="B20" s="47" t="s">
        <v>415</v>
      </c>
    </row>
    <row r="21" spans="1:2" x14ac:dyDescent="0.2">
      <c r="A21" s="40" t="s">
        <v>476</v>
      </c>
      <c r="B21" s="47" t="s">
        <v>81</v>
      </c>
    </row>
    <row r="23" spans="1:2" x14ac:dyDescent="0.2">
      <c r="A23" s="23" t="str">
        <f>HYPERLINK("#'Factor List'!A1", "Back to Factor List")</f>
        <v>Back to Factor List</v>
      </c>
      <c r="B23" s="23" t="str">
        <f>HYPERLINK("#'Assumptions'!A1", "Assumptions")</f>
        <v>Assumptions</v>
      </c>
    </row>
  </sheetData>
  <sheetProtection algorithmName="SHA-512" hashValue="YaGOznj4BnkGpiJF0muCqd7AIUsfDZC+4J5ARfeAUehz+Ojegmu5flDGFNNK9m3YdY27kc17ViX8y9TNsHk0RA==" saltValue="2GurbicZMtiLQgIVKypd2g==" spinCount="100000" sheet="1" objects="1" scenarios="1"/>
  <conditionalFormatting sqref="A6:A21">
    <cfRule type="expression" dxfId="173" priority="1" stopIfTrue="1">
      <formula>MOD(ROW(),2)=0</formula>
    </cfRule>
    <cfRule type="expression" dxfId="172" priority="2" stopIfTrue="1">
      <formula>MOD(ROW(),2)&lt;&gt;0</formula>
    </cfRule>
  </conditionalFormatting>
  <conditionalFormatting sqref="B6:B21">
    <cfRule type="expression" dxfId="171" priority="3" stopIfTrue="1">
      <formula>MOD(ROW(),2)=0</formula>
    </cfRule>
    <cfRule type="expression" dxfId="170" priority="4" stopIfTrue="1">
      <formula>MOD(ROW(),2)&lt;&gt;0</formula>
    </cfRule>
  </conditionalFormatting>
  <pageMargins left="0.7" right="0.7" top="0.75" bottom="0.75" header="0.3" footer="0.3"/>
  <tableParts count="1">
    <tablePart r:id="rId1"/>
  </tablePart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69ADC-9A42-416F-BD04-4EB7D67F5976}">
  <sheetPr codeName="Sheet92"/>
  <dimension ref="A1:B26"/>
  <sheetViews>
    <sheetView showGridLines="0" workbookViewId="0">
      <selection activeCell="A6" sqref="A6"/>
    </sheetView>
  </sheetViews>
  <sheetFormatPr defaultRowHeight="12.75" x14ac:dyDescent="0.2"/>
  <cols>
    <col min="1" max="1" width="30.5703125" customWidth="1"/>
    <col min="2" max="2" width="40.8554687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Scheme pays LTA - x-612</v>
      </c>
    </row>
    <row r="6" spans="1:2" x14ac:dyDescent="0.2">
      <c r="A6" s="40" t="s">
        <v>470</v>
      </c>
      <c r="B6" s="47" t="s">
        <v>471</v>
      </c>
    </row>
    <row r="7" spans="1:2" x14ac:dyDescent="0.2">
      <c r="A7" s="40" t="s">
        <v>472</v>
      </c>
      <c r="B7" s="47" t="s">
        <v>31</v>
      </c>
    </row>
    <row r="8" spans="1:2" x14ac:dyDescent="0.2">
      <c r="A8" s="40" t="s">
        <v>144</v>
      </c>
      <c r="B8" s="47">
        <v>2006</v>
      </c>
    </row>
    <row r="9" spans="1:2" x14ac:dyDescent="0.2">
      <c r="A9" s="40" t="s">
        <v>145</v>
      </c>
      <c r="B9" s="47" t="s">
        <v>411</v>
      </c>
    </row>
    <row r="10" spans="1:2" ht="25.5" x14ac:dyDescent="0.2">
      <c r="A10" s="40" t="s">
        <v>6</v>
      </c>
      <c r="B10" s="47" t="s">
        <v>422</v>
      </c>
    </row>
    <row r="11" spans="1:2" x14ac:dyDescent="0.2">
      <c r="A11" s="40" t="s">
        <v>146</v>
      </c>
      <c r="B11" s="47" t="s">
        <v>165</v>
      </c>
    </row>
    <row r="12" spans="1:2" x14ac:dyDescent="0.2">
      <c r="A12" s="40" t="s">
        <v>147</v>
      </c>
      <c r="B12" s="47" t="s">
        <v>160</v>
      </c>
    </row>
    <row r="13" spans="1:2" x14ac:dyDescent="0.2">
      <c r="A13" s="40" t="s">
        <v>473</v>
      </c>
      <c r="B13" s="47">
        <v>1</v>
      </c>
    </row>
    <row r="14" spans="1:2" x14ac:dyDescent="0.2">
      <c r="A14" s="40" t="s">
        <v>149</v>
      </c>
      <c r="B14" s="47">
        <v>612</v>
      </c>
    </row>
    <row r="15" spans="1:2" x14ac:dyDescent="0.2">
      <c r="A15" s="40" t="s">
        <v>474</v>
      </c>
      <c r="B15" s="47">
        <v>612</v>
      </c>
    </row>
    <row r="16" spans="1:2" x14ac:dyDescent="0.2">
      <c r="A16" s="40" t="s">
        <v>151</v>
      </c>
      <c r="B16" s="47" t="s">
        <v>424</v>
      </c>
    </row>
    <row r="17" spans="1:2" x14ac:dyDescent="0.2">
      <c r="A17" s="41" t="s">
        <v>475</v>
      </c>
      <c r="B17" s="47"/>
    </row>
    <row r="18" spans="1:2" x14ac:dyDescent="0.2">
      <c r="A18" s="40" t="s">
        <v>153</v>
      </c>
      <c r="B18" s="49">
        <v>45135</v>
      </c>
    </row>
    <row r="19" spans="1:2" x14ac:dyDescent="0.2">
      <c r="A19" s="40" t="s">
        <v>154</v>
      </c>
      <c r="B19" s="49">
        <v>45135</v>
      </c>
    </row>
    <row r="20" spans="1:2" x14ac:dyDescent="0.2">
      <c r="A20" s="40" t="s">
        <v>155</v>
      </c>
      <c r="B20" s="47" t="s">
        <v>415</v>
      </c>
    </row>
    <row r="21" spans="1:2" x14ac:dyDescent="0.2">
      <c r="A21" s="40" t="s">
        <v>476</v>
      </c>
      <c r="B21" s="47" t="s">
        <v>81</v>
      </c>
    </row>
    <row r="23" spans="1:2" x14ac:dyDescent="0.2">
      <c r="A23" s="23" t="str">
        <f>HYPERLINK("#'Factor List'!A1", "Back to Factor List")</f>
        <v>Back to Factor List</v>
      </c>
      <c r="B23" s="23" t="str">
        <f>HYPERLINK("#'Assumptions'!A1", "Assumptions")</f>
        <v>Assumptions</v>
      </c>
    </row>
    <row r="26" spans="1:2" s="63" customFormat="1" x14ac:dyDescent="0.2"/>
  </sheetData>
  <sheetProtection algorithmName="SHA-512" hashValue="2siawg3V4hzO9EeiigE+6evPFm3xE2ja5GhTlbX9LQZM0xnWyUnd4YbOR0aG+DEQROeieD8Y6YY03bWiEBjdYA==" saltValue="N6l1KB+hySB09fcUkpu9NA==" spinCount="100000" sheet="1" objects="1" scenarios="1"/>
  <conditionalFormatting sqref="A6:A21">
    <cfRule type="expression" dxfId="167" priority="1" stopIfTrue="1">
      <formula>MOD(ROW(),2)=0</formula>
    </cfRule>
    <cfRule type="expression" dxfId="166" priority="2" stopIfTrue="1">
      <formula>MOD(ROW(),2)&lt;&gt;0</formula>
    </cfRule>
  </conditionalFormatting>
  <conditionalFormatting sqref="B6:B21">
    <cfRule type="expression" dxfId="165" priority="3" stopIfTrue="1">
      <formula>MOD(ROW(),2)=0</formula>
    </cfRule>
    <cfRule type="expression" dxfId="164" priority="4" stopIfTrue="1">
      <formula>MOD(ROW(),2)&lt;&gt;0</formula>
    </cfRule>
  </conditionalFormatting>
  <pageMargins left="0.7" right="0.7" top="0.75" bottom="0.75" header="0.3" footer="0.3"/>
  <tableParts count="1">
    <tablePart r:id="rId1"/>
  </tablePart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492F1-AA8D-4BB6-A401-ADE0228EF05A}">
  <sheetPr codeName="Sheet93"/>
  <dimension ref="A1:B23"/>
  <sheetViews>
    <sheetView showGridLines="0" workbookViewId="0">
      <selection activeCell="A6" sqref="A6"/>
    </sheetView>
  </sheetViews>
  <sheetFormatPr defaultRowHeight="12.75" x14ac:dyDescent="0.2"/>
  <cols>
    <col min="1" max="1" width="31.5703125" customWidth="1"/>
    <col min="2" max="2" width="40.8554687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Scheme pays LTA - x-613</v>
      </c>
    </row>
    <row r="6" spans="1:2" x14ac:dyDescent="0.2">
      <c r="A6" s="40" t="s">
        <v>470</v>
      </c>
      <c r="B6" s="47" t="s">
        <v>471</v>
      </c>
    </row>
    <row r="7" spans="1:2" x14ac:dyDescent="0.2">
      <c r="A7" s="40" t="s">
        <v>472</v>
      </c>
      <c r="B7" s="47" t="s">
        <v>31</v>
      </c>
    </row>
    <row r="8" spans="1:2" x14ac:dyDescent="0.2">
      <c r="A8" s="40" t="s">
        <v>144</v>
      </c>
      <c r="B8" s="47">
        <v>2015</v>
      </c>
    </row>
    <row r="9" spans="1:2" x14ac:dyDescent="0.2">
      <c r="A9" s="40" t="s">
        <v>145</v>
      </c>
      <c r="B9" s="47" t="s">
        <v>411</v>
      </c>
    </row>
    <row r="10" spans="1:2" ht="25.5" x14ac:dyDescent="0.2">
      <c r="A10" s="40" t="s">
        <v>6</v>
      </c>
      <c r="B10" s="47" t="s">
        <v>419</v>
      </c>
    </row>
    <row r="11" spans="1:2" x14ac:dyDescent="0.2">
      <c r="A11" s="40" t="s">
        <v>146</v>
      </c>
      <c r="B11" s="47" t="s">
        <v>165</v>
      </c>
    </row>
    <row r="12" spans="1:2" x14ac:dyDescent="0.2">
      <c r="A12" s="40" t="s">
        <v>147</v>
      </c>
      <c r="B12" s="47" t="s">
        <v>160</v>
      </c>
    </row>
    <row r="13" spans="1:2" x14ac:dyDescent="0.2">
      <c r="A13" s="40" t="s">
        <v>473</v>
      </c>
      <c r="B13" s="47">
        <v>0</v>
      </c>
    </row>
    <row r="14" spans="1:2" x14ac:dyDescent="0.2">
      <c r="A14" s="40" t="s">
        <v>149</v>
      </c>
      <c r="B14" s="47">
        <v>613</v>
      </c>
    </row>
    <row r="15" spans="1:2" x14ac:dyDescent="0.2">
      <c r="A15" s="40" t="s">
        <v>474</v>
      </c>
      <c r="B15" s="47">
        <v>613</v>
      </c>
    </row>
    <row r="16" spans="1:2" x14ac:dyDescent="0.2">
      <c r="A16" s="40" t="s">
        <v>151</v>
      </c>
      <c r="B16" s="47" t="s">
        <v>426</v>
      </c>
    </row>
    <row r="17" spans="1:2" x14ac:dyDescent="0.2">
      <c r="A17" s="41" t="s">
        <v>475</v>
      </c>
      <c r="B17" s="47"/>
    </row>
    <row r="18" spans="1:2" x14ac:dyDescent="0.2">
      <c r="A18" s="40" t="s">
        <v>153</v>
      </c>
      <c r="B18" s="49">
        <v>45135</v>
      </c>
    </row>
    <row r="19" spans="1:2" x14ac:dyDescent="0.2">
      <c r="A19" s="40" t="s">
        <v>154</v>
      </c>
      <c r="B19" s="49">
        <v>45135</v>
      </c>
    </row>
    <row r="20" spans="1:2" x14ac:dyDescent="0.2">
      <c r="A20" s="40" t="s">
        <v>155</v>
      </c>
      <c r="B20" s="47" t="s">
        <v>415</v>
      </c>
    </row>
    <row r="21" spans="1:2" x14ac:dyDescent="0.2">
      <c r="A21" s="40" t="s">
        <v>476</v>
      </c>
      <c r="B21" s="47" t="s">
        <v>81</v>
      </c>
    </row>
    <row r="23" spans="1:2" x14ac:dyDescent="0.2">
      <c r="A23" s="23" t="str">
        <f>HYPERLINK("#'Factor List'!A1", "Back to Factor List")</f>
        <v>Back to Factor List</v>
      </c>
      <c r="B23" s="23" t="str">
        <f>HYPERLINK("#'Assumptions'!A1", "Assumptions")</f>
        <v>Assumptions</v>
      </c>
    </row>
  </sheetData>
  <sheetProtection algorithmName="SHA-512" hashValue="N6rEaywdUpKLWt21z4SRmYQWFi3/GK84HWQKb7whGcwTlPScBH5vy2zVdNgCyLSYxHkq3z7zY47i4U4hIkAQ0w==" saltValue="FWeK7OLiKTz5nAlHmocR5w==" spinCount="100000" sheet="1" objects="1" scenarios="1"/>
  <conditionalFormatting sqref="A6:A21">
    <cfRule type="expression" dxfId="161" priority="1" stopIfTrue="1">
      <formula>MOD(ROW(),2)=0</formula>
    </cfRule>
    <cfRule type="expression" dxfId="160" priority="2" stopIfTrue="1">
      <formula>MOD(ROW(),2)&lt;&gt;0</formula>
    </cfRule>
  </conditionalFormatting>
  <conditionalFormatting sqref="B6:B21">
    <cfRule type="expression" dxfId="159" priority="3" stopIfTrue="1">
      <formula>MOD(ROW(),2)=0</formula>
    </cfRule>
    <cfRule type="expression" dxfId="158" priority="4" stopIfTrue="1">
      <formula>MOD(ROW(),2)&lt;&gt;0</formula>
    </cfRule>
  </conditionalFormatting>
  <pageMargins left="0.7" right="0.7" top="0.75" bottom="0.75" header="0.3" footer="0.3"/>
  <tableParts count="1">
    <tablePart r:id="rId1"/>
  </tablePart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E271D-FF85-47F6-B9B7-C3AEE163B34D}">
  <sheetPr codeName="Sheet94"/>
  <dimension ref="A1:B26"/>
  <sheetViews>
    <sheetView showGridLines="0" workbookViewId="0">
      <selection activeCell="A6" sqref="A6"/>
    </sheetView>
  </sheetViews>
  <sheetFormatPr defaultRowHeight="12.75" x14ac:dyDescent="0.2"/>
  <cols>
    <col min="1" max="1" width="30.5703125" customWidth="1"/>
    <col min="2" max="2" width="40.85546875" customWidth="1"/>
  </cols>
  <sheetData>
    <row r="1" spans="1:2" s="1" customFormat="1" ht="20.25" x14ac:dyDescent="0.3">
      <c r="A1" s="2" t="s">
        <v>0</v>
      </c>
    </row>
    <row r="2" spans="1:2" s="1" customFormat="1" ht="15.75" x14ac:dyDescent="0.25">
      <c r="A2" s="30" t="s">
        <v>1</v>
      </c>
      <c r="B2" s="3" t="str">
        <f>wb_title</f>
        <v>Police_NI - Consolidated Factor Spreadsheet</v>
      </c>
    </row>
    <row r="3" spans="1:2" s="1" customFormat="1" ht="15.75" x14ac:dyDescent="0.25">
      <c r="A3" s="30" t="s">
        <v>2</v>
      </c>
      <c r="B3" s="3" t="str">
        <f>TABLE_FACTOR_TYPE_1 &amp; " - x-" &amp; TABLE_SERIES_NUMBER_1</f>
        <v>Scheme pays LTA - x-614</v>
      </c>
    </row>
    <row r="6" spans="1:2" x14ac:dyDescent="0.2">
      <c r="A6" s="40" t="s">
        <v>470</v>
      </c>
      <c r="B6" s="47" t="s">
        <v>471</v>
      </c>
    </row>
    <row r="7" spans="1:2" x14ac:dyDescent="0.2">
      <c r="A7" s="40" t="s">
        <v>472</v>
      </c>
      <c r="B7" s="47" t="s">
        <v>31</v>
      </c>
    </row>
    <row r="8" spans="1:2" x14ac:dyDescent="0.2">
      <c r="A8" s="40" t="s">
        <v>144</v>
      </c>
      <c r="B8" s="47">
        <v>2015</v>
      </c>
    </row>
    <row r="9" spans="1:2" x14ac:dyDescent="0.2">
      <c r="A9" s="40" t="s">
        <v>145</v>
      </c>
      <c r="B9" s="47" t="s">
        <v>411</v>
      </c>
    </row>
    <row r="10" spans="1:2" ht="25.5" x14ac:dyDescent="0.2">
      <c r="A10" s="40" t="s">
        <v>6</v>
      </c>
      <c r="B10" s="47" t="s">
        <v>422</v>
      </c>
    </row>
    <row r="11" spans="1:2" x14ac:dyDescent="0.2">
      <c r="A11" s="40" t="s">
        <v>146</v>
      </c>
      <c r="B11" s="47" t="s">
        <v>165</v>
      </c>
    </row>
    <row r="12" spans="1:2" x14ac:dyDescent="0.2">
      <c r="A12" s="40" t="s">
        <v>147</v>
      </c>
      <c r="B12" s="47" t="s">
        <v>160</v>
      </c>
    </row>
    <row r="13" spans="1:2" x14ac:dyDescent="0.2">
      <c r="A13" s="40" t="s">
        <v>473</v>
      </c>
      <c r="B13" s="47">
        <v>0</v>
      </c>
    </row>
    <row r="14" spans="1:2" x14ac:dyDescent="0.2">
      <c r="A14" s="40" t="s">
        <v>149</v>
      </c>
      <c r="B14" s="47">
        <v>614</v>
      </c>
    </row>
    <row r="15" spans="1:2" x14ac:dyDescent="0.2">
      <c r="A15" s="40" t="s">
        <v>474</v>
      </c>
      <c r="B15" s="47">
        <v>614</v>
      </c>
    </row>
    <row r="16" spans="1:2" x14ac:dyDescent="0.2">
      <c r="A16" s="40" t="s">
        <v>151</v>
      </c>
      <c r="B16" s="47" t="s">
        <v>428</v>
      </c>
    </row>
    <row r="17" spans="1:2" x14ac:dyDescent="0.2">
      <c r="A17" s="41" t="s">
        <v>475</v>
      </c>
      <c r="B17" s="47"/>
    </row>
    <row r="18" spans="1:2" x14ac:dyDescent="0.2">
      <c r="A18" s="40" t="s">
        <v>153</v>
      </c>
      <c r="B18" s="49">
        <v>45135</v>
      </c>
    </row>
    <row r="19" spans="1:2" x14ac:dyDescent="0.2">
      <c r="A19" s="40" t="s">
        <v>154</v>
      </c>
      <c r="B19" s="49">
        <v>45135</v>
      </c>
    </row>
    <row r="20" spans="1:2" x14ac:dyDescent="0.2">
      <c r="A20" s="40" t="s">
        <v>155</v>
      </c>
      <c r="B20" s="47" t="s">
        <v>415</v>
      </c>
    </row>
    <row r="21" spans="1:2" x14ac:dyDescent="0.2">
      <c r="A21" s="40" t="s">
        <v>476</v>
      </c>
      <c r="B21" s="47" t="s">
        <v>81</v>
      </c>
    </row>
    <row r="23" spans="1:2" x14ac:dyDescent="0.2">
      <c r="A23" s="23" t="str">
        <f>HYPERLINK("#'Factor List'!A1", "Back to Factor List")</f>
        <v>Back to Factor List</v>
      </c>
      <c r="B23" s="23" t="str">
        <f>HYPERLINK("#'Assumptions'!A1", "Assumptions")</f>
        <v>Assumptions</v>
      </c>
    </row>
    <row r="26" spans="1:2" s="63" customFormat="1" x14ac:dyDescent="0.2"/>
  </sheetData>
  <sheetProtection algorithmName="SHA-512" hashValue="FOGF6W3HIwsCsQ0/5hlwlsmzXXA8Xi+pB2+k/F8S0IFs2yU0ZdNa/BfF5m2TvhOnWFvxssckMeYOLI5/f3huPA==" saltValue="N148a9tyrvf5lZwk96m6Ww==" spinCount="100000" sheet="1" objects="1" scenarios="1"/>
  <conditionalFormatting sqref="A6:A21">
    <cfRule type="expression" dxfId="155" priority="1" stopIfTrue="1">
      <formula>MOD(ROW(),2)=0</formula>
    </cfRule>
    <cfRule type="expression" dxfId="154" priority="2" stopIfTrue="1">
      <formula>MOD(ROW(),2)&lt;&gt;0</formula>
    </cfRule>
  </conditionalFormatting>
  <conditionalFormatting sqref="B6:B21">
    <cfRule type="expression" dxfId="153" priority="3" stopIfTrue="1">
      <formula>MOD(ROW(),2)=0</formula>
    </cfRule>
    <cfRule type="expression" dxfId="152" priority="4" stopIfTrue="1">
      <formula>MOD(ROW(),2)&lt;&gt;0</formula>
    </cfRule>
  </conditionalFormatting>
  <pageMargins left="0.7" right="0.7" top="0.75" bottom="0.75" header="0.3" footer="0.3"/>
  <tableParts count="1">
    <tablePart r:id="rId1"/>
  </tablePart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499C8-49B6-4F60-9E6C-C649760EFA3E}">
  <sheetPr codeName="Sheet95"/>
  <dimension ref="A1:N38"/>
  <sheetViews>
    <sheetView showGridLines="0" workbookViewId="0">
      <selection activeCell="A6" sqref="A6"/>
    </sheetView>
  </sheetViews>
  <sheetFormatPr defaultRowHeight="12.75" x14ac:dyDescent="0.2"/>
  <cols>
    <col min="1" max="1" width="31.5703125" customWidth="1"/>
    <col min="2" max="14" width="22.5703125" customWidth="1"/>
  </cols>
  <sheetData>
    <row r="1" spans="1:13" s="1" customFormat="1" ht="20.25" x14ac:dyDescent="0.3">
      <c r="A1" s="2" t="s">
        <v>0</v>
      </c>
    </row>
    <row r="2" spans="1:13" s="1" customFormat="1" ht="15.75" x14ac:dyDescent="0.25">
      <c r="A2" s="30" t="s">
        <v>1</v>
      </c>
      <c r="B2" s="3" t="str">
        <f>wb_title</f>
        <v>Police_NI - Consolidated Factor Spreadsheet</v>
      </c>
    </row>
    <row r="3" spans="1:13" s="1" customFormat="1" ht="15.75" x14ac:dyDescent="0.25">
      <c r="A3" s="30" t="s">
        <v>2</v>
      </c>
      <c r="B3" s="3" t="str">
        <f>TABLE_FACTOR_TYPE_1 &amp; " - x-" &amp; TABLE_SERIES_NUMBER_1</f>
        <v>Scheme Pays AA - x-615</v>
      </c>
    </row>
    <row r="6" spans="1:13" x14ac:dyDescent="0.2">
      <c r="A6" s="40" t="s">
        <v>470</v>
      </c>
      <c r="B6" s="47" t="s">
        <v>471</v>
      </c>
      <c r="C6" s="47"/>
      <c r="D6" s="47"/>
      <c r="E6" s="47"/>
      <c r="F6" s="47"/>
      <c r="G6" s="47"/>
      <c r="H6" s="47"/>
      <c r="I6" s="47"/>
      <c r="J6" s="47"/>
      <c r="K6" s="47"/>
      <c r="L6" s="47"/>
      <c r="M6" s="47"/>
    </row>
    <row r="7" spans="1:13" x14ac:dyDescent="0.2">
      <c r="A7" s="40" t="s">
        <v>472</v>
      </c>
      <c r="B7" s="47" t="s">
        <v>31</v>
      </c>
      <c r="C7" s="47"/>
      <c r="D7" s="47"/>
      <c r="E7" s="47"/>
      <c r="F7" s="47"/>
      <c r="G7" s="47"/>
      <c r="H7" s="47"/>
      <c r="I7" s="47"/>
      <c r="J7" s="47"/>
      <c r="K7" s="47"/>
      <c r="L7" s="47"/>
      <c r="M7" s="47"/>
    </row>
    <row r="8" spans="1:13" x14ac:dyDescent="0.2">
      <c r="A8" s="40" t="s">
        <v>144</v>
      </c>
      <c r="B8" s="47">
        <v>1988</v>
      </c>
      <c r="C8" s="47"/>
      <c r="D8" s="47"/>
      <c r="E8" s="47"/>
      <c r="F8" s="47"/>
      <c r="G8" s="47"/>
      <c r="H8" s="47"/>
      <c r="I8" s="47"/>
      <c r="J8" s="47"/>
      <c r="K8" s="47"/>
      <c r="L8" s="47"/>
      <c r="M8" s="47"/>
    </row>
    <row r="9" spans="1:13" x14ac:dyDescent="0.2">
      <c r="A9" s="40" t="s">
        <v>145</v>
      </c>
      <c r="B9" s="47" t="s">
        <v>429</v>
      </c>
      <c r="C9" s="47"/>
      <c r="D9" s="47"/>
      <c r="E9" s="47"/>
      <c r="F9" s="47"/>
      <c r="G9" s="47"/>
      <c r="H9" s="47"/>
      <c r="I9" s="47"/>
      <c r="J9" s="47"/>
      <c r="K9" s="47"/>
      <c r="L9" s="47"/>
      <c r="M9" s="47"/>
    </row>
    <row r="10" spans="1:13" x14ac:dyDescent="0.2">
      <c r="A10" s="40" t="s">
        <v>6</v>
      </c>
      <c r="B10" s="47" t="s">
        <v>294</v>
      </c>
      <c r="C10" s="47"/>
      <c r="D10" s="47"/>
      <c r="E10" s="47"/>
      <c r="F10" s="47"/>
      <c r="G10" s="47"/>
      <c r="H10" s="47"/>
      <c r="I10" s="47"/>
      <c r="J10" s="47"/>
      <c r="K10" s="47"/>
      <c r="L10" s="47"/>
      <c r="M10" s="47"/>
    </row>
    <row r="11" spans="1:13" x14ac:dyDescent="0.2">
      <c r="A11" s="40" t="s">
        <v>146</v>
      </c>
      <c r="B11" s="47" t="s">
        <v>165</v>
      </c>
      <c r="C11" s="47"/>
      <c r="D11" s="47"/>
      <c r="E11" s="47"/>
      <c r="F11" s="47"/>
      <c r="G11" s="47"/>
      <c r="H11" s="47"/>
      <c r="I11" s="47"/>
      <c r="J11" s="47"/>
      <c r="K11" s="47"/>
      <c r="L11" s="47"/>
      <c r="M11" s="47"/>
    </row>
    <row r="12" spans="1:13" x14ac:dyDescent="0.2">
      <c r="A12" s="40" t="s">
        <v>147</v>
      </c>
      <c r="B12" s="47" t="s">
        <v>430</v>
      </c>
      <c r="C12" s="47"/>
      <c r="D12" s="47"/>
      <c r="E12" s="47"/>
      <c r="F12" s="47"/>
      <c r="G12" s="47"/>
      <c r="H12" s="47"/>
      <c r="I12" s="47"/>
      <c r="J12" s="47"/>
      <c r="K12" s="47"/>
      <c r="L12" s="47"/>
      <c r="M12" s="47"/>
    </row>
    <row r="13" spans="1:13" x14ac:dyDescent="0.2">
      <c r="A13" s="40" t="s">
        <v>473</v>
      </c>
      <c r="B13" s="47">
        <v>2</v>
      </c>
      <c r="C13" s="47"/>
      <c r="D13" s="47"/>
      <c r="E13" s="47"/>
      <c r="F13" s="47"/>
      <c r="G13" s="47"/>
      <c r="H13" s="47"/>
      <c r="I13" s="47"/>
      <c r="J13" s="47"/>
      <c r="K13" s="47"/>
      <c r="L13" s="47"/>
      <c r="M13" s="47"/>
    </row>
    <row r="14" spans="1:13" x14ac:dyDescent="0.2">
      <c r="A14" s="40" t="s">
        <v>149</v>
      </c>
      <c r="B14" s="47">
        <v>615</v>
      </c>
      <c r="C14" s="47"/>
      <c r="D14" s="47"/>
      <c r="E14" s="47"/>
      <c r="F14" s="47"/>
      <c r="G14" s="47"/>
      <c r="H14" s="47"/>
      <c r="I14" s="47"/>
      <c r="J14" s="47"/>
      <c r="K14" s="47"/>
      <c r="L14" s="47"/>
      <c r="M14" s="47"/>
    </row>
    <row r="15" spans="1:13" x14ac:dyDescent="0.2">
      <c r="A15" s="40" t="s">
        <v>474</v>
      </c>
      <c r="B15" s="47">
        <v>615</v>
      </c>
      <c r="C15" s="47"/>
      <c r="D15" s="47"/>
      <c r="E15" s="47"/>
      <c r="F15" s="47"/>
      <c r="G15" s="47"/>
      <c r="H15" s="47"/>
      <c r="I15" s="47"/>
      <c r="J15" s="47"/>
      <c r="K15" s="47"/>
      <c r="L15" s="47"/>
      <c r="M15" s="47"/>
    </row>
    <row r="16" spans="1:13" x14ac:dyDescent="0.2">
      <c r="A16" s="40" t="s">
        <v>151</v>
      </c>
      <c r="B16" s="47" t="s">
        <v>432</v>
      </c>
      <c r="C16" s="47"/>
      <c r="D16" s="47"/>
      <c r="E16" s="47"/>
      <c r="F16" s="47"/>
      <c r="G16" s="47"/>
      <c r="H16" s="47"/>
      <c r="I16" s="47"/>
      <c r="J16" s="47"/>
      <c r="K16" s="47"/>
      <c r="L16" s="47"/>
      <c r="M16" s="47"/>
    </row>
    <row r="17" spans="1:14" x14ac:dyDescent="0.2">
      <c r="A17" s="41" t="s">
        <v>475</v>
      </c>
      <c r="B17" s="47"/>
      <c r="C17" s="47"/>
      <c r="D17" s="47"/>
      <c r="E17" s="47"/>
      <c r="F17" s="47"/>
      <c r="G17" s="47"/>
      <c r="H17" s="47"/>
      <c r="I17" s="47"/>
      <c r="J17" s="47"/>
      <c r="K17" s="47"/>
      <c r="L17" s="47"/>
      <c r="M17" s="47"/>
    </row>
    <row r="18" spans="1:14" x14ac:dyDescent="0.2">
      <c r="A18" s="40" t="s">
        <v>153</v>
      </c>
      <c r="B18" s="49">
        <v>45135</v>
      </c>
      <c r="C18" s="49"/>
      <c r="D18" s="49"/>
      <c r="E18" s="49"/>
      <c r="F18" s="49"/>
      <c r="G18" s="49"/>
      <c r="H18" s="49"/>
      <c r="I18" s="49"/>
      <c r="J18" s="49"/>
      <c r="K18" s="49"/>
      <c r="L18" s="49"/>
      <c r="M18" s="49"/>
    </row>
    <row r="19" spans="1:14" x14ac:dyDescent="0.2">
      <c r="A19" s="40" t="s">
        <v>154</v>
      </c>
      <c r="B19" s="49">
        <v>45135</v>
      </c>
      <c r="C19" s="49"/>
      <c r="D19" s="49"/>
      <c r="E19" s="49"/>
      <c r="F19" s="49"/>
      <c r="G19" s="49"/>
      <c r="H19" s="49"/>
      <c r="I19" s="49"/>
      <c r="J19" s="49"/>
      <c r="K19" s="49"/>
      <c r="L19" s="49"/>
      <c r="M19" s="49"/>
    </row>
    <row r="20" spans="1:14" x14ac:dyDescent="0.2">
      <c r="A20" s="40" t="s">
        <v>155</v>
      </c>
      <c r="B20" s="47" t="s">
        <v>163</v>
      </c>
      <c r="C20" s="47"/>
      <c r="D20" s="47"/>
      <c r="E20" s="47"/>
      <c r="F20" s="47"/>
      <c r="G20" s="47"/>
      <c r="H20" s="47"/>
      <c r="I20" s="47"/>
      <c r="J20" s="47"/>
      <c r="K20" s="47"/>
      <c r="L20" s="47"/>
      <c r="M20" s="47"/>
    </row>
    <row r="21" spans="1:14" x14ac:dyDescent="0.2">
      <c r="A21" s="40" t="s">
        <v>476</v>
      </c>
      <c r="B21" s="47" t="s">
        <v>81</v>
      </c>
      <c r="C21" s="47"/>
      <c r="D21" s="47"/>
      <c r="E21" s="47"/>
      <c r="F21" s="47"/>
      <c r="G21" s="47"/>
      <c r="H21" s="47"/>
      <c r="I21" s="47"/>
      <c r="J21" s="47"/>
      <c r="K21" s="47"/>
      <c r="L21" s="47"/>
      <c r="M21" s="47"/>
    </row>
    <row r="23" spans="1:14" x14ac:dyDescent="0.2">
      <c r="A23" s="23" t="str">
        <f>HYPERLINK("#'Factor List'!A1", "Back to Factor List")</f>
        <v>Back to Factor List</v>
      </c>
      <c r="B23" s="23" t="str">
        <f>HYPERLINK("#'Assumptions'!A1", "Assumptions")</f>
        <v>Assumptions</v>
      </c>
    </row>
    <row r="26" spans="1:14" s="63" customFormat="1" x14ac:dyDescent="0.2">
      <c r="A26" s="62" t="s">
        <v>502</v>
      </c>
      <c r="B26" s="62">
        <v>48</v>
      </c>
      <c r="C26" s="62">
        <v>49</v>
      </c>
      <c r="D26" s="62">
        <v>50</v>
      </c>
      <c r="E26" s="62">
        <v>51</v>
      </c>
      <c r="F26" s="62">
        <v>52</v>
      </c>
      <c r="G26" s="62">
        <v>53</v>
      </c>
      <c r="H26" s="62">
        <v>54</v>
      </c>
      <c r="I26" s="62">
        <v>55</v>
      </c>
      <c r="J26" s="62">
        <v>56</v>
      </c>
      <c r="K26" s="62">
        <v>57</v>
      </c>
      <c r="L26" s="62">
        <v>58</v>
      </c>
      <c r="M26" s="62">
        <v>59</v>
      </c>
      <c r="N26" s="62">
        <v>60</v>
      </c>
    </row>
    <row r="27" spans="1:14" x14ac:dyDescent="0.2">
      <c r="A27" s="42">
        <v>0</v>
      </c>
      <c r="B27" s="43">
        <v>17.55</v>
      </c>
      <c r="C27" s="43">
        <v>17.829999999999998</v>
      </c>
      <c r="D27" s="43">
        <v>18.12</v>
      </c>
      <c r="E27" s="43">
        <v>18.41</v>
      </c>
      <c r="F27" s="43">
        <v>18.71</v>
      </c>
      <c r="G27" s="43">
        <v>19.02</v>
      </c>
      <c r="H27" s="43">
        <v>19.329999999999998</v>
      </c>
      <c r="I27" s="43">
        <v>19.649999999999999</v>
      </c>
      <c r="J27" s="43">
        <v>19.98</v>
      </c>
      <c r="K27" s="43">
        <v>20.329999999999998</v>
      </c>
      <c r="L27" s="43">
        <v>20.68</v>
      </c>
      <c r="M27" s="43">
        <v>21.04</v>
      </c>
      <c r="N27" s="43">
        <v>21.42</v>
      </c>
    </row>
    <row r="28" spans="1:14" x14ac:dyDescent="0.2">
      <c r="A28" s="42">
        <v>1</v>
      </c>
      <c r="B28" s="43">
        <v>17.579999999999998</v>
      </c>
      <c r="C28" s="43">
        <v>17.86</v>
      </c>
      <c r="D28" s="43">
        <v>18.14</v>
      </c>
      <c r="E28" s="43">
        <v>18.43</v>
      </c>
      <c r="F28" s="43">
        <v>18.73</v>
      </c>
      <c r="G28" s="43">
        <v>19.04</v>
      </c>
      <c r="H28" s="43">
        <v>19.36</v>
      </c>
      <c r="I28" s="43">
        <v>19.68</v>
      </c>
      <c r="J28" s="43">
        <v>20.010000000000002</v>
      </c>
      <c r="K28" s="43">
        <v>20.350000000000001</v>
      </c>
      <c r="L28" s="43">
        <v>20.71</v>
      </c>
      <c r="M28" s="43">
        <v>21.07</v>
      </c>
      <c r="N28" s="43"/>
    </row>
    <row r="29" spans="1:14" x14ac:dyDescent="0.2">
      <c r="A29" s="42">
        <v>2</v>
      </c>
      <c r="B29" s="43">
        <v>17.600000000000001</v>
      </c>
      <c r="C29" s="43">
        <v>17.88</v>
      </c>
      <c r="D29" s="43">
        <v>18.170000000000002</v>
      </c>
      <c r="E29" s="43">
        <v>18.46</v>
      </c>
      <c r="F29" s="43">
        <v>18.760000000000002</v>
      </c>
      <c r="G29" s="43">
        <v>19.07</v>
      </c>
      <c r="H29" s="43">
        <v>19.38</v>
      </c>
      <c r="I29" s="43">
        <v>19.71</v>
      </c>
      <c r="J29" s="43">
        <v>20.04</v>
      </c>
      <c r="K29" s="43">
        <v>20.38</v>
      </c>
      <c r="L29" s="43">
        <v>20.74</v>
      </c>
      <c r="M29" s="43">
        <v>21.1</v>
      </c>
      <c r="N29" s="43"/>
    </row>
    <row r="30" spans="1:14" x14ac:dyDescent="0.2">
      <c r="A30" s="42">
        <v>3</v>
      </c>
      <c r="B30" s="43">
        <v>17.62</v>
      </c>
      <c r="C30" s="43">
        <v>17.899999999999999</v>
      </c>
      <c r="D30" s="43">
        <v>18.190000000000001</v>
      </c>
      <c r="E30" s="43">
        <v>18.48</v>
      </c>
      <c r="F30" s="43">
        <v>18.79</v>
      </c>
      <c r="G30" s="43">
        <v>19.09</v>
      </c>
      <c r="H30" s="43">
        <v>19.41</v>
      </c>
      <c r="I30" s="43">
        <v>19.739999999999998</v>
      </c>
      <c r="J30" s="43">
        <v>20.07</v>
      </c>
      <c r="K30" s="43">
        <v>20.41</v>
      </c>
      <c r="L30" s="43">
        <v>20.77</v>
      </c>
      <c r="M30" s="43">
        <v>21.14</v>
      </c>
      <c r="N30" s="43"/>
    </row>
    <row r="31" spans="1:14" x14ac:dyDescent="0.2">
      <c r="A31" s="42">
        <v>4</v>
      </c>
      <c r="B31" s="43">
        <v>17.649999999999999</v>
      </c>
      <c r="C31" s="43">
        <v>17.93</v>
      </c>
      <c r="D31" s="43">
        <v>18.21</v>
      </c>
      <c r="E31" s="43">
        <v>18.510000000000002</v>
      </c>
      <c r="F31" s="43">
        <v>18.809999999999999</v>
      </c>
      <c r="G31" s="43">
        <v>19.12</v>
      </c>
      <c r="H31" s="43">
        <v>19.440000000000001</v>
      </c>
      <c r="I31" s="43">
        <v>19.760000000000002</v>
      </c>
      <c r="J31" s="43">
        <v>20.100000000000001</v>
      </c>
      <c r="K31" s="43">
        <v>20.440000000000001</v>
      </c>
      <c r="L31" s="43">
        <v>20.8</v>
      </c>
      <c r="M31" s="43">
        <v>21.17</v>
      </c>
      <c r="N31" s="43"/>
    </row>
    <row r="32" spans="1:14" x14ac:dyDescent="0.2">
      <c r="A32" s="42">
        <v>5</v>
      </c>
      <c r="B32" s="43">
        <v>17.670000000000002</v>
      </c>
      <c r="C32" s="43">
        <v>17.95</v>
      </c>
      <c r="D32" s="43">
        <v>18.239999999999998</v>
      </c>
      <c r="E32" s="43">
        <v>18.53</v>
      </c>
      <c r="F32" s="43">
        <v>18.84</v>
      </c>
      <c r="G32" s="43">
        <v>19.149999999999999</v>
      </c>
      <c r="H32" s="43">
        <v>19.46</v>
      </c>
      <c r="I32" s="43">
        <v>19.79</v>
      </c>
      <c r="J32" s="43">
        <v>20.13</v>
      </c>
      <c r="K32" s="43">
        <v>20.47</v>
      </c>
      <c r="L32" s="43">
        <v>20.83</v>
      </c>
      <c r="M32" s="43">
        <v>21.2</v>
      </c>
      <c r="N32" s="43"/>
    </row>
    <row r="33" spans="1:14" x14ac:dyDescent="0.2">
      <c r="A33" s="42">
        <v>6</v>
      </c>
      <c r="B33" s="43">
        <v>17.690000000000001</v>
      </c>
      <c r="C33" s="43">
        <v>17.97</v>
      </c>
      <c r="D33" s="43">
        <v>18.260000000000002</v>
      </c>
      <c r="E33" s="43">
        <v>18.559999999999999</v>
      </c>
      <c r="F33" s="43">
        <v>18.86</v>
      </c>
      <c r="G33" s="43">
        <v>19.170000000000002</v>
      </c>
      <c r="H33" s="43">
        <v>19.489999999999998</v>
      </c>
      <c r="I33" s="43">
        <v>19.82</v>
      </c>
      <c r="J33" s="43">
        <v>20.16</v>
      </c>
      <c r="K33" s="43">
        <v>20.5</v>
      </c>
      <c r="L33" s="43">
        <v>20.86</v>
      </c>
      <c r="M33" s="43">
        <v>21.23</v>
      </c>
      <c r="N33" s="43"/>
    </row>
    <row r="34" spans="1:14" x14ac:dyDescent="0.2">
      <c r="A34" s="42">
        <v>7</v>
      </c>
      <c r="B34" s="43">
        <v>17.72</v>
      </c>
      <c r="C34" s="43">
        <v>18</v>
      </c>
      <c r="D34" s="43">
        <v>18.29</v>
      </c>
      <c r="E34" s="43">
        <v>18.579999999999998</v>
      </c>
      <c r="F34" s="43">
        <v>18.89</v>
      </c>
      <c r="G34" s="43">
        <v>19.2</v>
      </c>
      <c r="H34" s="43">
        <v>19.52</v>
      </c>
      <c r="I34" s="43">
        <v>19.850000000000001</v>
      </c>
      <c r="J34" s="43">
        <v>20.18</v>
      </c>
      <c r="K34" s="43">
        <v>20.53</v>
      </c>
      <c r="L34" s="43">
        <v>20.89</v>
      </c>
      <c r="M34" s="43">
        <v>21.26</v>
      </c>
      <c r="N34" s="43"/>
    </row>
    <row r="35" spans="1:14" x14ac:dyDescent="0.2">
      <c r="A35" s="42">
        <v>8</v>
      </c>
      <c r="B35" s="43">
        <v>17.739999999999998</v>
      </c>
      <c r="C35" s="43">
        <v>18.02</v>
      </c>
      <c r="D35" s="43">
        <v>18.309999999999999</v>
      </c>
      <c r="E35" s="43">
        <v>18.61</v>
      </c>
      <c r="F35" s="43">
        <v>18.91</v>
      </c>
      <c r="G35" s="43">
        <v>19.23</v>
      </c>
      <c r="H35" s="43">
        <v>19.55</v>
      </c>
      <c r="I35" s="43">
        <v>19.87</v>
      </c>
      <c r="J35" s="43">
        <v>20.21</v>
      </c>
      <c r="K35" s="43">
        <v>20.56</v>
      </c>
      <c r="L35" s="43">
        <v>20.92</v>
      </c>
      <c r="M35" s="43">
        <v>21.29</v>
      </c>
      <c r="N35" s="43"/>
    </row>
    <row r="36" spans="1:14" x14ac:dyDescent="0.2">
      <c r="A36" s="42">
        <v>9</v>
      </c>
      <c r="B36" s="43">
        <v>17.760000000000002</v>
      </c>
      <c r="C36" s="43">
        <v>18.05</v>
      </c>
      <c r="D36" s="43">
        <v>18.34</v>
      </c>
      <c r="E36" s="43">
        <v>18.63</v>
      </c>
      <c r="F36" s="43">
        <v>18.940000000000001</v>
      </c>
      <c r="G36" s="43">
        <v>19.25</v>
      </c>
      <c r="H36" s="43">
        <v>19.57</v>
      </c>
      <c r="I36" s="43">
        <v>19.899999999999999</v>
      </c>
      <c r="J36" s="43">
        <v>20.239999999999998</v>
      </c>
      <c r="K36" s="43">
        <v>20.59</v>
      </c>
      <c r="L36" s="43">
        <v>20.95</v>
      </c>
      <c r="M36" s="43">
        <v>21.32</v>
      </c>
      <c r="N36" s="43"/>
    </row>
    <row r="37" spans="1:14" x14ac:dyDescent="0.2">
      <c r="A37" s="42">
        <v>10</v>
      </c>
      <c r="B37" s="43">
        <v>17.79</v>
      </c>
      <c r="C37" s="43">
        <v>18.07</v>
      </c>
      <c r="D37" s="43">
        <v>18.36</v>
      </c>
      <c r="E37" s="43">
        <v>18.66</v>
      </c>
      <c r="F37" s="43">
        <v>18.96</v>
      </c>
      <c r="G37" s="43">
        <v>19.28</v>
      </c>
      <c r="H37" s="43">
        <v>19.600000000000001</v>
      </c>
      <c r="I37" s="43">
        <v>19.93</v>
      </c>
      <c r="J37" s="43">
        <v>20.27</v>
      </c>
      <c r="K37" s="43">
        <v>20.62</v>
      </c>
      <c r="L37" s="43">
        <v>20.98</v>
      </c>
      <c r="M37" s="43">
        <v>21.35</v>
      </c>
      <c r="N37" s="43"/>
    </row>
    <row r="38" spans="1:14" x14ac:dyDescent="0.2">
      <c r="A38" s="42">
        <v>11</v>
      </c>
      <c r="B38" s="43">
        <v>17.809999999999999</v>
      </c>
      <c r="C38" s="43">
        <v>18.09</v>
      </c>
      <c r="D38" s="43">
        <v>18.39</v>
      </c>
      <c r="E38" s="43">
        <v>18.68</v>
      </c>
      <c r="F38" s="43">
        <v>18.989999999999998</v>
      </c>
      <c r="G38" s="43">
        <v>19.3</v>
      </c>
      <c r="H38" s="43">
        <v>19.63</v>
      </c>
      <c r="I38" s="43">
        <v>19.96</v>
      </c>
      <c r="J38" s="43">
        <v>20.3</v>
      </c>
      <c r="K38" s="43">
        <v>20.65</v>
      </c>
      <c r="L38" s="43">
        <v>21.01</v>
      </c>
      <c r="M38" s="43">
        <v>21.39</v>
      </c>
      <c r="N38" s="43"/>
    </row>
  </sheetData>
  <sheetProtection algorithmName="SHA-512" hashValue="+0xxtBV9FTEeTV6wBIH8MY4gu48Qk3GSfOCojfy/CQftmMkQSVyi+czLVRKv5MQRHiqb8K7RaVTbcfxjgDvGOQ==" saltValue="wfVsBUIDRxqaooZHIjB+oQ==" spinCount="100000" sheet="1" objects="1" scenarios="1"/>
  <conditionalFormatting sqref="A6:A21">
    <cfRule type="expression" dxfId="149" priority="1" stopIfTrue="1">
      <formula>MOD(ROW(),2)=0</formula>
    </cfRule>
    <cfRule type="expression" dxfId="148" priority="2" stopIfTrue="1">
      <formula>MOD(ROW(),2)&lt;&gt;0</formula>
    </cfRule>
  </conditionalFormatting>
  <conditionalFormatting sqref="B6:M21">
    <cfRule type="expression" dxfId="147" priority="3" stopIfTrue="1">
      <formula>MOD(ROW(),2)=0</formula>
    </cfRule>
    <cfRule type="expression" dxfId="146" priority="4" stopIfTrue="1">
      <formula>MOD(ROW(),2)&lt;&gt;0</formula>
    </cfRule>
  </conditionalFormatting>
  <conditionalFormatting sqref="A26:A38">
    <cfRule type="expression" dxfId="145" priority="5" stopIfTrue="1">
      <formula>MOD(ROW(),2)=0</formula>
    </cfRule>
    <cfRule type="expression" dxfId="144" priority="6" stopIfTrue="1">
      <formula>MOD(ROW(),2)&lt;&gt;0</formula>
    </cfRule>
  </conditionalFormatting>
  <conditionalFormatting sqref="B26:N38">
    <cfRule type="expression" dxfId="143" priority="7" stopIfTrue="1">
      <formula>MOD(ROW(),2)=0</formula>
    </cfRule>
    <cfRule type="expression" dxfId="142" priority="8" stopIfTrue="1">
      <formula>MOD(ROW(),2)&lt;&gt;0</formula>
    </cfRule>
  </conditionalFormatting>
  <pageMargins left="0.7" right="0.7" top="0.75" bottom="0.75" header="0.3" footer="0.3"/>
  <tableParts count="1">
    <tablePart r:id="rId1"/>
  </tablePart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9C209-A76E-4582-924B-75001F06FDA6}">
  <sheetPr codeName="Sheet96"/>
  <dimension ref="A1:AK38"/>
  <sheetViews>
    <sheetView showGridLines="0" workbookViewId="0">
      <selection activeCell="A6" sqref="A6"/>
    </sheetView>
  </sheetViews>
  <sheetFormatPr defaultRowHeight="12.75" x14ac:dyDescent="0.2"/>
  <cols>
    <col min="1" max="1" width="31.5703125" customWidth="1"/>
    <col min="2" max="37" width="22.5703125" customWidth="1"/>
  </cols>
  <sheetData>
    <row r="1" spans="1:13" s="1" customFormat="1" ht="20.25" x14ac:dyDescent="0.3">
      <c r="A1" s="2" t="s">
        <v>0</v>
      </c>
    </row>
    <row r="2" spans="1:13" s="1" customFormat="1" ht="15.75" x14ac:dyDescent="0.25">
      <c r="A2" s="30" t="s">
        <v>1</v>
      </c>
      <c r="B2" s="3" t="str">
        <f>wb_title</f>
        <v>Police_NI - Consolidated Factor Spreadsheet</v>
      </c>
    </row>
    <row r="3" spans="1:13" s="1" customFormat="1" ht="15.75" x14ac:dyDescent="0.25">
      <c r="A3" s="30" t="s">
        <v>2</v>
      </c>
      <c r="B3" s="3" t="str">
        <f>TABLE_FACTOR_TYPE_1 &amp; " - x-" &amp; TABLE_SERIES_NUMBER_1</f>
        <v>Scheme Pays AA - x-616</v>
      </c>
    </row>
    <row r="6" spans="1:13" x14ac:dyDescent="0.2">
      <c r="A6" s="40" t="s">
        <v>470</v>
      </c>
      <c r="B6" s="47" t="s">
        <v>471</v>
      </c>
      <c r="C6" s="47"/>
      <c r="D6" s="47"/>
      <c r="E6" s="47"/>
      <c r="F6" s="47"/>
      <c r="G6" s="47"/>
      <c r="H6" s="47"/>
      <c r="I6" s="47"/>
      <c r="J6" s="47"/>
      <c r="K6" s="47"/>
      <c r="L6" s="47"/>
      <c r="M6" s="47"/>
    </row>
    <row r="7" spans="1:13" x14ac:dyDescent="0.2">
      <c r="A7" s="40" t="s">
        <v>472</v>
      </c>
      <c r="B7" s="47" t="s">
        <v>31</v>
      </c>
      <c r="C7" s="47"/>
      <c r="D7" s="47"/>
      <c r="E7" s="47"/>
      <c r="F7" s="47"/>
      <c r="G7" s="47"/>
      <c r="H7" s="47"/>
      <c r="I7" s="47"/>
      <c r="J7" s="47"/>
      <c r="K7" s="47"/>
      <c r="L7" s="47"/>
      <c r="M7" s="47"/>
    </row>
    <row r="8" spans="1:13" x14ac:dyDescent="0.2">
      <c r="A8" s="40" t="s">
        <v>144</v>
      </c>
      <c r="B8" s="47">
        <v>1988</v>
      </c>
      <c r="C8" s="47"/>
      <c r="D8" s="47"/>
      <c r="E8" s="47"/>
      <c r="F8" s="47"/>
      <c r="G8" s="47"/>
      <c r="H8" s="47"/>
      <c r="I8" s="47"/>
      <c r="J8" s="47"/>
      <c r="K8" s="47"/>
      <c r="L8" s="47"/>
      <c r="M8" s="47"/>
    </row>
    <row r="9" spans="1:13" x14ac:dyDescent="0.2">
      <c r="A9" s="40" t="s">
        <v>145</v>
      </c>
      <c r="B9" s="47" t="s">
        <v>429</v>
      </c>
      <c r="C9" s="47"/>
      <c r="D9" s="47"/>
      <c r="E9" s="47"/>
      <c r="F9" s="47"/>
      <c r="G9" s="47"/>
      <c r="H9" s="47"/>
      <c r="I9" s="47"/>
      <c r="J9" s="47"/>
      <c r="K9" s="47"/>
      <c r="L9" s="47"/>
      <c r="M9" s="47"/>
    </row>
    <row r="10" spans="1:13" x14ac:dyDescent="0.2">
      <c r="A10" s="40" t="s">
        <v>6</v>
      </c>
      <c r="B10" s="47" t="s">
        <v>306</v>
      </c>
      <c r="C10" s="47"/>
      <c r="D10" s="47"/>
      <c r="E10" s="47"/>
      <c r="F10" s="47"/>
      <c r="G10" s="47"/>
      <c r="H10" s="47"/>
      <c r="I10" s="47"/>
      <c r="J10" s="47"/>
      <c r="K10" s="47"/>
      <c r="L10" s="47"/>
      <c r="M10" s="47"/>
    </row>
    <row r="11" spans="1:13" x14ac:dyDescent="0.2">
      <c r="A11" s="40" t="s">
        <v>146</v>
      </c>
      <c r="B11" s="47" t="s">
        <v>165</v>
      </c>
      <c r="C11" s="47"/>
      <c r="D11" s="47"/>
      <c r="E11" s="47"/>
      <c r="F11" s="47"/>
      <c r="G11" s="47"/>
      <c r="H11" s="47"/>
      <c r="I11" s="47"/>
      <c r="J11" s="47"/>
      <c r="K11" s="47"/>
      <c r="L11" s="47"/>
      <c r="M11" s="47"/>
    </row>
    <row r="12" spans="1:13" x14ac:dyDescent="0.2">
      <c r="A12" s="40" t="s">
        <v>147</v>
      </c>
      <c r="B12" s="47" t="s">
        <v>430</v>
      </c>
      <c r="C12" s="47"/>
      <c r="D12" s="47"/>
      <c r="E12" s="47"/>
      <c r="F12" s="47"/>
      <c r="G12" s="47"/>
      <c r="H12" s="47"/>
      <c r="I12" s="47"/>
      <c r="J12" s="47"/>
      <c r="K12" s="47"/>
      <c r="L12" s="47"/>
      <c r="M12" s="47"/>
    </row>
    <row r="13" spans="1:13" x14ac:dyDescent="0.2">
      <c r="A13" s="40" t="s">
        <v>473</v>
      </c>
      <c r="B13" s="47">
        <v>2</v>
      </c>
      <c r="C13" s="47"/>
      <c r="D13" s="47"/>
      <c r="E13" s="47"/>
      <c r="F13" s="47"/>
      <c r="G13" s="47"/>
      <c r="H13" s="47"/>
      <c r="I13" s="47"/>
      <c r="J13" s="47"/>
      <c r="K13" s="47"/>
      <c r="L13" s="47"/>
      <c r="M13" s="47"/>
    </row>
    <row r="14" spans="1:13" x14ac:dyDescent="0.2">
      <c r="A14" s="40" t="s">
        <v>149</v>
      </c>
      <c r="B14" s="47">
        <v>616</v>
      </c>
      <c r="C14" s="47"/>
      <c r="D14" s="47"/>
      <c r="E14" s="47"/>
      <c r="F14" s="47"/>
      <c r="G14" s="47"/>
      <c r="H14" s="47"/>
      <c r="I14" s="47"/>
      <c r="J14" s="47"/>
      <c r="K14" s="47"/>
      <c r="L14" s="47"/>
      <c r="M14" s="47"/>
    </row>
    <row r="15" spans="1:13" x14ac:dyDescent="0.2">
      <c r="A15" s="40" t="s">
        <v>474</v>
      </c>
      <c r="B15" s="47">
        <v>616</v>
      </c>
      <c r="C15" s="47"/>
      <c r="D15" s="47"/>
      <c r="E15" s="47"/>
      <c r="F15" s="47"/>
      <c r="G15" s="47"/>
      <c r="H15" s="47"/>
      <c r="I15" s="47"/>
      <c r="J15" s="47"/>
      <c r="K15" s="47"/>
      <c r="L15" s="47"/>
      <c r="M15" s="47"/>
    </row>
    <row r="16" spans="1:13" x14ac:dyDescent="0.2">
      <c r="A16" s="40" t="s">
        <v>151</v>
      </c>
      <c r="B16" s="47" t="s">
        <v>434</v>
      </c>
      <c r="C16" s="47"/>
      <c r="D16" s="47"/>
      <c r="E16" s="47"/>
      <c r="F16" s="47"/>
      <c r="G16" s="47"/>
      <c r="H16" s="47"/>
      <c r="I16" s="47"/>
      <c r="J16" s="47"/>
      <c r="K16" s="47"/>
      <c r="L16" s="47"/>
      <c r="M16" s="47"/>
    </row>
    <row r="17" spans="1:37" x14ac:dyDescent="0.2">
      <c r="A17" s="41" t="s">
        <v>475</v>
      </c>
      <c r="B17" s="47"/>
      <c r="C17" s="47"/>
      <c r="D17" s="47"/>
      <c r="E17" s="47"/>
      <c r="F17" s="47"/>
      <c r="G17" s="47"/>
      <c r="H17" s="47"/>
      <c r="I17" s="47"/>
      <c r="J17" s="47"/>
      <c r="K17" s="47"/>
      <c r="L17" s="47"/>
      <c r="M17" s="47"/>
    </row>
    <row r="18" spans="1:37" x14ac:dyDescent="0.2">
      <c r="A18" s="40" t="s">
        <v>153</v>
      </c>
      <c r="B18" s="49">
        <v>45135</v>
      </c>
      <c r="C18" s="49"/>
      <c r="D18" s="49"/>
      <c r="E18" s="49"/>
      <c r="F18" s="49"/>
      <c r="G18" s="49"/>
      <c r="H18" s="49"/>
      <c r="I18" s="49"/>
      <c r="J18" s="49"/>
      <c r="K18" s="49"/>
      <c r="L18" s="49"/>
      <c r="M18" s="49"/>
    </row>
    <row r="19" spans="1:37" x14ac:dyDescent="0.2">
      <c r="A19" s="40" t="s">
        <v>154</v>
      </c>
      <c r="B19" s="49">
        <v>45135</v>
      </c>
      <c r="C19" s="49"/>
      <c r="D19" s="49"/>
      <c r="E19" s="49"/>
      <c r="F19" s="49"/>
      <c r="G19" s="49"/>
      <c r="H19" s="49"/>
      <c r="I19" s="49"/>
      <c r="J19" s="49"/>
      <c r="K19" s="49"/>
      <c r="L19" s="49"/>
      <c r="M19" s="49"/>
    </row>
    <row r="20" spans="1:37" x14ac:dyDescent="0.2">
      <c r="A20" s="40" t="s">
        <v>155</v>
      </c>
      <c r="B20" s="47" t="s">
        <v>163</v>
      </c>
      <c r="C20" s="47"/>
      <c r="D20" s="47"/>
      <c r="E20" s="47"/>
      <c r="F20" s="47"/>
      <c r="G20" s="47"/>
      <c r="H20" s="47"/>
      <c r="I20" s="47"/>
      <c r="J20" s="47"/>
      <c r="K20" s="47"/>
      <c r="L20" s="47"/>
      <c r="M20" s="47"/>
    </row>
    <row r="21" spans="1:37" x14ac:dyDescent="0.2">
      <c r="A21" s="40" t="s">
        <v>476</v>
      </c>
      <c r="B21" s="47" t="s">
        <v>81</v>
      </c>
      <c r="C21" s="47"/>
      <c r="D21" s="47"/>
      <c r="E21" s="47"/>
      <c r="F21" s="47"/>
      <c r="G21" s="47"/>
      <c r="H21" s="47"/>
      <c r="I21" s="47"/>
      <c r="J21" s="47"/>
      <c r="K21" s="47"/>
      <c r="L21" s="47"/>
      <c r="M21" s="47"/>
    </row>
    <row r="23" spans="1:37" x14ac:dyDescent="0.2">
      <c r="A23" s="23" t="str">
        <f>HYPERLINK("#'Factor List'!A1", "Back to Factor List")</f>
        <v>Back to Factor List</v>
      </c>
      <c r="B23" s="23" t="str">
        <f>HYPERLINK("#'Assumptions'!A1", "Assumptions")</f>
        <v>Assumptions</v>
      </c>
    </row>
    <row r="26" spans="1:37" s="63" customFormat="1" x14ac:dyDescent="0.2">
      <c r="A26" s="62" t="s">
        <v>502</v>
      </c>
      <c r="B26" s="62">
        <v>25</v>
      </c>
      <c r="C26" s="62">
        <v>26</v>
      </c>
      <c r="D26" s="62">
        <v>27</v>
      </c>
      <c r="E26" s="62">
        <v>28</v>
      </c>
      <c r="F26" s="62">
        <v>29</v>
      </c>
      <c r="G26" s="62">
        <v>30</v>
      </c>
      <c r="H26" s="62">
        <v>31</v>
      </c>
      <c r="I26" s="62">
        <v>32</v>
      </c>
      <c r="J26" s="62">
        <v>33</v>
      </c>
      <c r="K26" s="62">
        <v>34</v>
      </c>
      <c r="L26" s="62">
        <v>35</v>
      </c>
      <c r="M26" s="62">
        <v>36</v>
      </c>
      <c r="N26" s="62">
        <v>37</v>
      </c>
      <c r="O26" s="62">
        <v>38</v>
      </c>
      <c r="P26" s="62">
        <v>39</v>
      </c>
      <c r="Q26" s="62">
        <v>40</v>
      </c>
      <c r="R26" s="62">
        <v>41</v>
      </c>
      <c r="S26" s="62">
        <v>42</v>
      </c>
      <c r="T26" s="62">
        <v>43</v>
      </c>
      <c r="U26" s="62">
        <v>44</v>
      </c>
      <c r="V26" s="62">
        <v>45</v>
      </c>
      <c r="W26" s="62">
        <v>46</v>
      </c>
      <c r="X26" s="62">
        <v>47</v>
      </c>
      <c r="Y26" s="62">
        <v>48</v>
      </c>
      <c r="Z26" s="62">
        <v>49</v>
      </c>
      <c r="AA26" s="62">
        <v>50</v>
      </c>
      <c r="AB26" s="62">
        <v>51</v>
      </c>
      <c r="AC26" s="62">
        <v>52</v>
      </c>
      <c r="AD26" s="62">
        <v>53</v>
      </c>
      <c r="AE26" s="62">
        <v>54</v>
      </c>
      <c r="AF26" s="62">
        <v>55</v>
      </c>
      <c r="AG26" s="62">
        <v>56</v>
      </c>
      <c r="AH26" s="62">
        <v>57</v>
      </c>
      <c r="AI26" s="62">
        <v>58</v>
      </c>
      <c r="AJ26" s="62">
        <v>59</v>
      </c>
      <c r="AK26" s="62">
        <v>60</v>
      </c>
    </row>
    <row r="27" spans="1:37" x14ac:dyDescent="0.2">
      <c r="A27" s="42">
        <v>0</v>
      </c>
      <c r="B27" s="43">
        <v>11.55</v>
      </c>
      <c r="C27" s="43">
        <v>11.72</v>
      </c>
      <c r="D27" s="43">
        <v>11.88</v>
      </c>
      <c r="E27" s="43">
        <v>12.05</v>
      </c>
      <c r="F27" s="43">
        <v>12.22</v>
      </c>
      <c r="G27" s="43">
        <v>12.4</v>
      </c>
      <c r="H27" s="43">
        <v>12.57</v>
      </c>
      <c r="I27" s="43">
        <v>12.75</v>
      </c>
      <c r="J27" s="43">
        <v>12.94</v>
      </c>
      <c r="K27" s="43">
        <v>13.12</v>
      </c>
      <c r="L27" s="43">
        <v>13.31</v>
      </c>
      <c r="M27" s="43">
        <v>13.5</v>
      </c>
      <c r="N27" s="43">
        <v>13.7</v>
      </c>
      <c r="O27" s="43">
        <v>13.9</v>
      </c>
      <c r="P27" s="43">
        <v>14.1</v>
      </c>
      <c r="Q27" s="43">
        <v>14.31</v>
      </c>
      <c r="R27" s="43">
        <v>14.52</v>
      </c>
      <c r="S27" s="43">
        <v>14.74</v>
      </c>
      <c r="T27" s="43">
        <v>14.96</v>
      </c>
      <c r="U27" s="43">
        <v>15.19</v>
      </c>
      <c r="V27" s="43">
        <v>15.42</v>
      </c>
      <c r="W27" s="43">
        <v>15.66</v>
      </c>
      <c r="X27" s="43">
        <v>15.9</v>
      </c>
      <c r="Y27" s="43">
        <v>16.149999999999999</v>
      </c>
      <c r="Z27" s="43">
        <v>16.41</v>
      </c>
      <c r="AA27" s="43">
        <v>16.670000000000002</v>
      </c>
      <c r="AB27" s="43">
        <v>16.940000000000001</v>
      </c>
      <c r="AC27" s="43">
        <v>17.22</v>
      </c>
      <c r="AD27" s="43">
        <v>17.510000000000002</v>
      </c>
      <c r="AE27" s="43">
        <v>17.809999999999999</v>
      </c>
      <c r="AF27" s="43">
        <v>18.12</v>
      </c>
      <c r="AG27" s="43">
        <v>18.43</v>
      </c>
      <c r="AH27" s="43">
        <v>18.760000000000002</v>
      </c>
      <c r="AI27" s="43">
        <v>19.11</v>
      </c>
      <c r="AJ27" s="43">
        <v>19.47</v>
      </c>
      <c r="AK27" s="43">
        <v>19.850000000000001</v>
      </c>
    </row>
    <row r="28" spans="1:37" x14ac:dyDescent="0.2">
      <c r="A28" s="42">
        <v>1</v>
      </c>
      <c r="B28" s="43">
        <v>11.57</v>
      </c>
      <c r="C28" s="43">
        <v>11.73</v>
      </c>
      <c r="D28" s="43">
        <v>11.9</v>
      </c>
      <c r="E28" s="43">
        <v>12.06</v>
      </c>
      <c r="F28" s="43">
        <v>12.24</v>
      </c>
      <c r="G28" s="43">
        <v>12.41</v>
      </c>
      <c r="H28" s="43">
        <v>12.59</v>
      </c>
      <c r="I28" s="43">
        <v>12.77</v>
      </c>
      <c r="J28" s="43">
        <v>12.95</v>
      </c>
      <c r="K28" s="43">
        <v>13.14</v>
      </c>
      <c r="L28" s="43">
        <v>13.33</v>
      </c>
      <c r="M28" s="43">
        <v>13.52</v>
      </c>
      <c r="N28" s="43">
        <v>13.72</v>
      </c>
      <c r="O28" s="43">
        <v>13.92</v>
      </c>
      <c r="P28" s="43">
        <v>14.12</v>
      </c>
      <c r="Q28" s="43">
        <v>14.33</v>
      </c>
      <c r="R28" s="43">
        <v>14.54</v>
      </c>
      <c r="S28" s="43">
        <v>14.76</v>
      </c>
      <c r="T28" s="43">
        <v>14.98</v>
      </c>
      <c r="U28" s="43">
        <v>15.21</v>
      </c>
      <c r="V28" s="43">
        <v>15.44</v>
      </c>
      <c r="W28" s="43">
        <v>15.68</v>
      </c>
      <c r="X28" s="43">
        <v>15.92</v>
      </c>
      <c r="Y28" s="43">
        <v>16.170000000000002</v>
      </c>
      <c r="Z28" s="43">
        <v>16.43</v>
      </c>
      <c r="AA28" s="43">
        <v>16.7</v>
      </c>
      <c r="AB28" s="43">
        <v>16.97</v>
      </c>
      <c r="AC28" s="43">
        <v>17.25</v>
      </c>
      <c r="AD28" s="43">
        <v>17.54</v>
      </c>
      <c r="AE28" s="43">
        <v>17.829999999999998</v>
      </c>
      <c r="AF28" s="43">
        <v>18.14</v>
      </c>
      <c r="AG28" s="43">
        <v>18.46</v>
      </c>
      <c r="AH28" s="43">
        <v>18.79</v>
      </c>
      <c r="AI28" s="43">
        <v>19.14</v>
      </c>
      <c r="AJ28" s="43">
        <v>19.5</v>
      </c>
      <c r="AK28" s="43"/>
    </row>
    <row r="29" spans="1:37" x14ac:dyDescent="0.2">
      <c r="A29" s="42">
        <v>2</v>
      </c>
      <c r="B29" s="43">
        <v>11.58</v>
      </c>
      <c r="C29" s="43">
        <v>11.74</v>
      </c>
      <c r="D29" s="43">
        <v>11.91</v>
      </c>
      <c r="E29" s="43">
        <v>12.08</v>
      </c>
      <c r="F29" s="43">
        <v>12.25</v>
      </c>
      <c r="G29" s="43">
        <v>12.42</v>
      </c>
      <c r="H29" s="43">
        <v>12.6</v>
      </c>
      <c r="I29" s="43">
        <v>12.78</v>
      </c>
      <c r="J29" s="43">
        <v>12.97</v>
      </c>
      <c r="K29" s="43">
        <v>13.15</v>
      </c>
      <c r="L29" s="43">
        <v>13.34</v>
      </c>
      <c r="M29" s="43">
        <v>13.54</v>
      </c>
      <c r="N29" s="43">
        <v>13.73</v>
      </c>
      <c r="O29" s="43">
        <v>13.93</v>
      </c>
      <c r="P29" s="43">
        <v>14.14</v>
      </c>
      <c r="Q29" s="43">
        <v>14.35</v>
      </c>
      <c r="R29" s="43">
        <v>14.56</v>
      </c>
      <c r="S29" s="43">
        <v>14.78</v>
      </c>
      <c r="T29" s="43">
        <v>15</v>
      </c>
      <c r="U29" s="43">
        <v>15.23</v>
      </c>
      <c r="V29" s="43">
        <v>15.46</v>
      </c>
      <c r="W29" s="43">
        <v>15.7</v>
      </c>
      <c r="X29" s="43">
        <v>15.94</v>
      </c>
      <c r="Y29" s="43">
        <v>16.2</v>
      </c>
      <c r="Z29" s="43">
        <v>16.45</v>
      </c>
      <c r="AA29" s="43">
        <v>16.72</v>
      </c>
      <c r="AB29" s="43">
        <v>16.989999999999998</v>
      </c>
      <c r="AC29" s="43">
        <v>17.27</v>
      </c>
      <c r="AD29" s="43">
        <v>17.559999999999999</v>
      </c>
      <c r="AE29" s="43">
        <v>17.86</v>
      </c>
      <c r="AF29" s="43">
        <v>18.170000000000002</v>
      </c>
      <c r="AG29" s="43">
        <v>18.489999999999998</v>
      </c>
      <c r="AH29" s="43">
        <v>18.82</v>
      </c>
      <c r="AI29" s="43">
        <v>19.170000000000002</v>
      </c>
      <c r="AJ29" s="43">
        <v>19.53</v>
      </c>
      <c r="AK29" s="43"/>
    </row>
    <row r="30" spans="1:37" x14ac:dyDescent="0.2">
      <c r="A30" s="42">
        <v>3</v>
      </c>
      <c r="B30" s="43">
        <v>11.59</v>
      </c>
      <c r="C30" s="43">
        <v>11.76</v>
      </c>
      <c r="D30" s="43">
        <v>11.92</v>
      </c>
      <c r="E30" s="43">
        <v>12.09</v>
      </c>
      <c r="F30" s="43">
        <v>12.26</v>
      </c>
      <c r="G30" s="43">
        <v>12.44</v>
      </c>
      <c r="H30" s="43">
        <v>12.62</v>
      </c>
      <c r="I30" s="43">
        <v>12.8</v>
      </c>
      <c r="J30" s="43">
        <v>12.98</v>
      </c>
      <c r="K30" s="43">
        <v>13.17</v>
      </c>
      <c r="L30" s="43">
        <v>13.36</v>
      </c>
      <c r="M30" s="43">
        <v>13.55</v>
      </c>
      <c r="N30" s="43">
        <v>13.75</v>
      </c>
      <c r="O30" s="43">
        <v>13.95</v>
      </c>
      <c r="P30" s="43">
        <v>14.16</v>
      </c>
      <c r="Q30" s="43">
        <v>14.37</v>
      </c>
      <c r="R30" s="43">
        <v>14.58</v>
      </c>
      <c r="S30" s="43">
        <v>14.8</v>
      </c>
      <c r="T30" s="43">
        <v>15.02</v>
      </c>
      <c r="U30" s="43">
        <v>15.25</v>
      </c>
      <c r="V30" s="43">
        <v>15.48</v>
      </c>
      <c r="W30" s="43">
        <v>15.72</v>
      </c>
      <c r="X30" s="43">
        <v>15.96</v>
      </c>
      <c r="Y30" s="43">
        <v>16.22</v>
      </c>
      <c r="Z30" s="43">
        <v>16.47</v>
      </c>
      <c r="AA30" s="43">
        <v>16.739999999999998</v>
      </c>
      <c r="AB30" s="43">
        <v>17.010000000000002</v>
      </c>
      <c r="AC30" s="43">
        <v>17.3</v>
      </c>
      <c r="AD30" s="43">
        <v>17.59</v>
      </c>
      <c r="AE30" s="43">
        <v>17.88</v>
      </c>
      <c r="AF30" s="43">
        <v>18.190000000000001</v>
      </c>
      <c r="AG30" s="43">
        <v>18.52</v>
      </c>
      <c r="AH30" s="43">
        <v>18.850000000000001</v>
      </c>
      <c r="AI30" s="43">
        <v>19.2</v>
      </c>
      <c r="AJ30" s="43">
        <v>19.559999999999999</v>
      </c>
      <c r="AK30" s="43"/>
    </row>
    <row r="31" spans="1:37" x14ac:dyDescent="0.2">
      <c r="A31" s="42">
        <v>4</v>
      </c>
      <c r="B31" s="43">
        <v>11.61</v>
      </c>
      <c r="C31" s="43">
        <v>11.77</v>
      </c>
      <c r="D31" s="43">
        <v>11.94</v>
      </c>
      <c r="E31" s="43">
        <v>12.11</v>
      </c>
      <c r="F31" s="43">
        <v>12.28</v>
      </c>
      <c r="G31" s="43">
        <v>12.45</v>
      </c>
      <c r="H31" s="43">
        <v>12.63</v>
      </c>
      <c r="I31" s="43">
        <v>12.81</v>
      </c>
      <c r="J31" s="43">
        <v>13</v>
      </c>
      <c r="K31" s="43">
        <v>13.18</v>
      </c>
      <c r="L31" s="43">
        <v>13.38</v>
      </c>
      <c r="M31" s="43">
        <v>13.57</v>
      </c>
      <c r="N31" s="43">
        <v>13.77</v>
      </c>
      <c r="O31" s="43">
        <v>13.97</v>
      </c>
      <c r="P31" s="43">
        <v>14.17</v>
      </c>
      <c r="Q31" s="43">
        <v>14.38</v>
      </c>
      <c r="R31" s="43">
        <v>14.6</v>
      </c>
      <c r="S31" s="43">
        <v>14.82</v>
      </c>
      <c r="T31" s="43">
        <v>15.04</v>
      </c>
      <c r="U31" s="43">
        <v>15.27</v>
      </c>
      <c r="V31" s="43">
        <v>15.5</v>
      </c>
      <c r="W31" s="43">
        <v>15.74</v>
      </c>
      <c r="X31" s="43">
        <v>15.99</v>
      </c>
      <c r="Y31" s="43">
        <v>16.239999999999998</v>
      </c>
      <c r="Z31" s="43">
        <v>16.5</v>
      </c>
      <c r="AA31" s="43">
        <v>16.760000000000002</v>
      </c>
      <c r="AB31" s="43">
        <v>17.04</v>
      </c>
      <c r="AC31" s="43">
        <v>17.32</v>
      </c>
      <c r="AD31" s="43">
        <v>17.61</v>
      </c>
      <c r="AE31" s="43">
        <v>17.91</v>
      </c>
      <c r="AF31" s="43">
        <v>18.22</v>
      </c>
      <c r="AG31" s="43">
        <v>18.54</v>
      </c>
      <c r="AH31" s="43">
        <v>18.88</v>
      </c>
      <c r="AI31" s="43">
        <v>19.23</v>
      </c>
      <c r="AJ31" s="43">
        <v>19.600000000000001</v>
      </c>
      <c r="AK31" s="43"/>
    </row>
    <row r="32" spans="1:37" x14ac:dyDescent="0.2">
      <c r="A32" s="42">
        <v>5</v>
      </c>
      <c r="B32" s="43">
        <v>11.62</v>
      </c>
      <c r="C32" s="43">
        <v>11.78</v>
      </c>
      <c r="D32" s="43">
        <v>11.95</v>
      </c>
      <c r="E32" s="43">
        <v>12.12</v>
      </c>
      <c r="F32" s="43">
        <v>12.29</v>
      </c>
      <c r="G32" s="43">
        <v>12.47</v>
      </c>
      <c r="H32" s="43">
        <v>12.65</v>
      </c>
      <c r="I32" s="43">
        <v>12.83</v>
      </c>
      <c r="J32" s="43">
        <v>13.01</v>
      </c>
      <c r="K32" s="43">
        <v>13.2</v>
      </c>
      <c r="L32" s="43">
        <v>13.39</v>
      </c>
      <c r="M32" s="43">
        <v>13.59</v>
      </c>
      <c r="N32" s="43">
        <v>13.78</v>
      </c>
      <c r="O32" s="43">
        <v>13.99</v>
      </c>
      <c r="P32" s="43">
        <v>14.19</v>
      </c>
      <c r="Q32" s="43">
        <v>14.4</v>
      </c>
      <c r="R32" s="43">
        <v>14.61</v>
      </c>
      <c r="S32" s="43">
        <v>14.83</v>
      </c>
      <c r="T32" s="43">
        <v>15.06</v>
      </c>
      <c r="U32" s="43">
        <v>15.29</v>
      </c>
      <c r="V32" s="43">
        <v>15.52</v>
      </c>
      <c r="W32" s="43">
        <v>15.76</v>
      </c>
      <c r="X32" s="43">
        <v>16.010000000000002</v>
      </c>
      <c r="Y32" s="43">
        <v>16.260000000000002</v>
      </c>
      <c r="Z32" s="43">
        <v>16.52</v>
      </c>
      <c r="AA32" s="43">
        <v>16.79</v>
      </c>
      <c r="AB32" s="43">
        <v>17.059999999999999</v>
      </c>
      <c r="AC32" s="43">
        <v>17.34</v>
      </c>
      <c r="AD32" s="43">
        <v>17.63</v>
      </c>
      <c r="AE32" s="43">
        <v>17.940000000000001</v>
      </c>
      <c r="AF32" s="43">
        <v>18.25</v>
      </c>
      <c r="AG32" s="43">
        <v>18.57</v>
      </c>
      <c r="AH32" s="43">
        <v>18.91</v>
      </c>
      <c r="AI32" s="43">
        <v>19.260000000000002</v>
      </c>
      <c r="AJ32" s="43">
        <v>19.63</v>
      </c>
      <c r="AK32" s="43"/>
    </row>
    <row r="33" spans="1:37" x14ac:dyDescent="0.2">
      <c r="A33" s="42">
        <v>6</v>
      </c>
      <c r="B33" s="43">
        <v>11.63</v>
      </c>
      <c r="C33" s="43">
        <v>11.8</v>
      </c>
      <c r="D33" s="43">
        <v>11.97</v>
      </c>
      <c r="E33" s="43">
        <v>12.14</v>
      </c>
      <c r="F33" s="43">
        <v>12.31</v>
      </c>
      <c r="G33" s="43">
        <v>12.48</v>
      </c>
      <c r="H33" s="43">
        <v>12.66</v>
      </c>
      <c r="I33" s="43">
        <v>12.84</v>
      </c>
      <c r="J33" s="43">
        <v>13.03</v>
      </c>
      <c r="K33" s="43">
        <v>13.22</v>
      </c>
      <c r="L33" s="43">
        <v>13.41</v>
      </c>
      <c r="M33" s="43">
        <v>13.6</v>
      </c>
      <c r="N33" s="43">
        <v>13.8</v>
      </c>
      <c r="O33" s="43">
        <v>14</v>
      </c>
      <c r="P33" s="43">
        <v>14.21</v>
      </c>
      <c r="Q33" s="43">
        <v>14.42</v>
      </c>
      <c r="R33" s="43">
        <v>14.63</v>
      </c>
      <c r="S33" s="43">
        <v>14.85</v>
      </c>
      <c r="T33" s="43">
        <v>15.08</v>
      </c>
      <c r="U33" s="43">
        <v>15.31</v>
      </c>
      <c r="V33" s="43">
        <v>15.54</v>
      </c>
      <c r="W33" s="43">
        <v>15.78</v>
      </c>
      <c r="X33" s="43">
        <v>16.03</v>
      </c>
      <c r="Y33" s="43">
        <v>16.28</v>
      </c>
      <c r="Z33" s="43">
        <v>16.54</v>
      </c>
      <c r="AA33" s="43">
        <v>16.809999999999999</v>
      </c>
      <c r="AB33" s="43">
        <v>17.079999999999998</v>
      </c>
      <c r="AC33" s="43">
        <v>17.37</v>
      </c>
      <c r="AD33" s="43">
        <v>17.66</v>
      </c>
      <c r="AE33" s="43">
        <v>17.96</v>
      </c>
      <c r="AF33" s="43">
        <v>18.27</v>
      </c>
      <c r="AG33" s="43">
        <v>18.600000000000001</v>
      </c>
      <c r="AH33" s="43">
        <v>18.940000000000001</v>
      </c>
      <c r="AI33" s="43">
        <v>19.29</v>
      </c>
      <c r="AJ33" s="43">
        <v>19.66</v>
      </c>
      <c r="AK33" s="43"/>
    </row>
    <row r="34" spans="1:37" x14ac:dyDescent="0.2">
      <c r="A34" s="42">
        <v>7</v>
      </c>
      <c r="B34" s="43">
        <v>11.65</v>
      </c>
      <c r="C34" s="43">
        <v>11.81</v>
      </c>
      <c r="D34" s="43">
        <v>11.98</v>
      </c>
      <c r="E34" s="43">
        <v>12.15</v>
      </c>
      <c r="F34" s="43">
        <v>12.32</v>
      </c>
      <c r="G34" s="43">
        <v>12.5</v>
      </c>
      <c r="H34" s="43">
        <v>12.68</v>
      </c>
      <c r="I34" s="43">
        <v>12.86</v>
      </c>
      <c r="J34" s="43">
        <v>13.04</v>
      </c>
      <c r="K34" s="43">
        <v>13.23</v>
      </c>
      <c r="L34" s="43">
        <v>13.42</v>
      </c>
      <c r="M34" s="43">
        <v>13.62</v>
      </c>
      <c r="N34" s="43">
        <v>13.82</v>
      </c>
      <c r="O34" s="43">
        <v>14.02</v>
      </c>
      <c r="P34" s="43">
        <v>14.23</v>
      </c>
      <c r="Q34" s="43">
        <v>14.44</v>
      </c>
      <c r="R34" s="43">
        <v>14.65</v>
      </c>
      <c r="S34" s="43">
        <v>14.87</v>
      </c>
      <c r="T34" s="43">
        <v>15.1</v>
      </c>
      <c r="U34" s="43">
        <v>15.32</v>
      </c>
      <c r="V34" s="43">
        <v>15.56</v>
      </c>
      <c r="W34" s="43">
        <v>15.8</v>
      </c>
      <c r="X34" s="43">
        <v>16.05</v>
      </c>
      <c r="Y34" s="43">
        <v>16.3</v>
      </c>
      <c r="Z34" s="43">
        <v>16.559999999999999</v>
      </c>
      <c r="AA34" s="43">
        <v>16.829999999999998</v>
      </c>
      <c r="AB34" s="43">
        <v>17.11</v>
      </c>
      <c r="AC34" s="43">
        <v>17.39</v>
      </c>
      <c r="AD34" s="43">
        <v>17.68</v>
      </c>
      <c r="AE34" s="43">
        <v>17.989999999999998</v>
      </c>
      <c r="AF34" s="43">
        <v>18.3</v>
      </c>
      <c r="AG34" s="43">
        <v>18.63</v>
      </c>
      <c r="AH34" s="43">
        <v>18.97</v>
      </c>
      <c r="AI34" s="43">
        <v>19.32</v>
      </c>
      <c r="AJ34" s="43">
        <v>19.690000000000001</v>
      </c>
      <c r="AK34" s="43"/>
    </row>
    <row r="35" spans="1:37" x14ac:dyDescent="0.2">
      <c r="A35" s="42">
        <v>8</v>
      </c>
      <c r="B35" s="43">
        <v>11.66</v>
      </c>
      <c r="C35" s="43">
        <v>11.83</v>
      </c>
      <c r="D35" s="43">
        <v>11.99</v>
      </c>
      <c r="E35" s="43">
        <v>12.16</v>
      </c>
      <c r="F35" s="43">
        <v>12.34</v>
      </c>
      <c r="G35" s="43">
        <v>12.51</v>
      </c>
      <c r="H35" s="43">
        <v>12.69</v>
      </c>
      <c r="I35" s="43">
        <v>12.87</v>
      </c>
      <c r="J35" s="43">
        <v>13.06</v>
      </c>
      <c r="K35" s="43">
        <v>13.25</v>
      </c>
      <c r="L35" s="43">
        <v>13.44</v>
      </c>
      <c r="M35" s="43">
        <v>13.64</v>
      </c>
      <c r="N35" s="43">
        <v>13.83</v>
      </c>
      <c r="O35" s="43">
        <v>14.04</v>
      </c>
      <c r="P35" s="43">
        <v>14.24</v>
      </c>
      <c r="Q35" s="43">
        <v>14.45</v>
      </c>
      <c r="R35" s="43">
        <v>14.67</v>
      </c>
      <c r="S35" s="43">
        <v>14.89</v>
      </c>
      <c r="T35" s="43">
        <v>15.11</v>
      </c>
      <c r="U35" s="43">
        <v>15.34</v>
      </c>
      <c r="V35" s="43">
        <v>15.58</v>
      </c>
      <c r="W35" s="43">
        <v>15.82</v>
      </c>
      <c r="X35" s="43">
        <v>16.07</v>
      </c>
      <c r="Y35" s="43">
        <v>16.32</v>
      </c>
      <c r="Z35" s="43">
        <v>16.579999999999998</v>
      </c>
      <c r="AA35" s="43">
        <v>16.850000000000001</v>
      </c>
      <c r="AB35" s="43">
        <v>17.13</v>
      </c>
      <c r="AC35" s="43">
        <v>17.41</v>
      </c>
      <c r="AD35" s="43">
        <v>17.71</v>
      </c>
      <c r="AE35" s="43">
        <v>18.010000000000002</v>
      </c>
      <c r="AF35" s="43">
        <v>18.329999999999998</v>
      </c>
      <c r="AG35" s="43">
        <v>18.649999999999999</v>
      </c>
      <c r="AH35" s="43">
        <v>18.989999999999998</v>
      </c>
      <c r="AI35" s="43">
        <v>19.350000000000001</v>
      </c>
      <c r="AJ35" s="43">
        <v>19.72</v>
      </c>
      <c r="AK35" s="43"/>
    </row>
    <row r="36" spans="1:37" x14ac:dyDescent="0.2">
      <c r="A36" s="42">
        <v>9</v>
      </c>
      <c r="B36" s="43">
        <v>11.67</v>
      </c>
      <c r="C36" s="43">
        <v>11.84</v>
      </c>
      <c r="D36" s="43">
        <v>12.01</v>
      </c>
      <c r="E36" s="43">
        <v>12.18</v>
      </c>
      <c r="F36" s="43">
        <v>12.35</v>
      </c>
      <c r="G36" s="43">
        <v>12.53</v>
      </c>
      <c r="H36" s="43">
        <v>12.71</v>
      </c>
      <c r="I36" s="43">
        <v>12.89</v>
      </c>
      <c r="J36" s="43">
        <v>13.07</v>
      </c>
      <c r="K36" s="43">
        <v>13.26</v>
      </c>
      <c r="L36" s="43">
        <v>13.46</v>
      </c>
      <c r="M36" s="43">
        <v>13.65</v>
      </c>
      <c r="N36" s="43">
        <v>13.85</v>
      </c>
      <c r="O36" s="43">
        <v>14.05</v>
      </c>
      <c r="P36" s="43">
        <v>14.26</v>
      </c>
      <c r="Q36" s="43">
        <v>14.47</v>
      </c>
      <c r="R36" s="43">
        <v>14.69</v>
      </c>
      <c r="S36" s="43">
        <v>14.91</v>
      </c>
      <c r="T36" s="43">
        <v>15.13</v>
      </c>
      <c r="U36" s="43">
        <v>15.36</v>
      </c>
      <c r="V36" s="43">
        <v>15.6</v>
      </c>
      <c r="W36" s="43">
        <v>15.84</v>
      </c>
      <c r="X36" s="43">
        <v>16.09</v>
      </c>
      <c r="Y36" s="43">
        <v>16.34</v>
      </c>
      <c r="Z36" s="43">
        <v>16.61</v>
      </c>
      <c r="AA36" s="43">
        <v>16.88</v>
      </c>
      <c r="AB36" s="43">
        <v>17.149999999999999</v>
      </c>
      <c r="AC36" s="43">
        <v>17.440000000000001</v>
      </c>
      <c r="AD36" s="43">
        <v>17.73</v>
      </c>
      <c r="AE36" s="43">
        <v>18.04</v>
      </c>
      <c r="AF36" s="43">
        <v>18.350000000000001</v>
      </c>
      <c r="AG36" s="43">
        <v>18.68</v>
      </c>
      <c r="AH36" s="43">
        <v>19.02</v>
      </c>
      <c r="AI36" s="43">
        <v>19.38</v>
      </c>
      <c r="AJ36" s="43">
        <v>19.75</v>
      </c>
      <c r="AK36" s="43"/>
    </row>
    <row r="37" spans="1:37" x14ac:dyDescent="0.2">
      <c r="A37" s="42">
        <v>10</v>
      </c>
      <c r="B37" s="43">
        <v>11.69</v>
      </c>
      <c r="C37" s="43">
        <v>11.85</v>
      </c>
      <c r="D37" s="43">
        <v>12.02</v>
      </c>
      <c r="E37" s="43">
        <v>12.19</v>
      </c>
      <c r="F37" s="43">
        <v>12.37</v>
      </c>
      <c r="G37" s="43">
        <v>12.54</v>
      </c>
      <c r="H37" s="43">
        <v>12.72</v>
      </c>
      <c r="I37" s="43">
        <v>12.9</v>
      </c>
      <c r="J37" s="43">
        <v>13.09</v>
      </c>
      <c r="K37" s="43">
        <v>13.28</v>
      </c>
      <c r="L37" s="43">
        <v>13.47</v>
      </c>
      <c r="M37" s="43">
        <v>13.67</v>
      </c>
      <c r="N37" s="43">
        <v>13.87</v>
      </c>
      <c r="O37" s="43">
        <v>14.07</v>
      </c>
      <c r="P37" s="43">
        <v>14.28</v>
      </c>
      <c r="Q37" s="43">
        <v>14.49</v>
      </c>
      <c r="R37" s="43">
        <v>14.71</v>
      </c>
      <c r="S37" s="43">
        <v>14.93</v>
      </c>
      <c r="T37" s="43">
        <v>15.15</v>
      </c>
      <c r="U37" s="43">
        <v>15.38</v>
      </c>
      <c r="V37" s="43">
        <v>15.62</v>
      </c>
      <c r="W37" s="43">
        <v>15.86</v>
      </c>
      <c r="X37" s="43">
        <v>16.11</v>
      </c>
      <c r="Y37" s="43">
        <v>16.37</v>
      </c>
      <c r="Z37" s="43">
        <v>16.63</v>
      </c>
      <c r="AA37" s="43">
        <v>16.899999999999999</v>
      </c>
      <c r="AB37" s="43">
        <v>17.18</v>
      </c>
      <c r="AC37" s="43">
        <v>17.46</v>
      </c>
      <c r="AD37" s="43">
        <v>17.760000000000002</v>
      </c>
      <c r="AE37" s="43">
        <v>18.059999999999999</v>
      </c>
      <c r="AF37" s="43">
        <v>18.38</v>
      </c>
      <c r="AG37" s="43">
        <v>18.71</v>
      </c>
      <c r="AH37" s="43">
        <v>19.05</v>
      </c>
      <c r="AI37" s="43">
        <v>19.41</v>
      </c>
      <c r="AJ37" s="43">
        <v>19.78</v>
      </c>
      <c r="AK37" s="43"/>
    </row>
    <row r="38" spans="1:37" x14ac:dyDescent="0.2">
      <c r="A38" s="42">
        <v>11</v>
      </c>
      <c r="B38" s="43">
        <v>11.7</v>
      </c>
      <c r="C38" s="43">
        <v>11.87</v>
      </c>
      <c r="D38" s="43">
        <v>12.04</v>
      </c>
      <c r="E38" s="43">
        <v>12.21</v>
      </c>
      <c r="F38" s="43">
        <v>12.38</v>
      </c>
      <c r="G38" s="43">
        <v>12.56</v>
      </c>
      <c r="H38" s="43">
        <v>12.74</v>
      </c>
      <c r="I38" s="43">
        <v>12.92</v>
      </c>
      <c r="J38" s="43">
        <v>13.11</v>
      </c>
      <c r="K38" s="43">
        <v>13.3</v>
      </c>
      <c r="L38" s="43">
        <v>13.49</v>
      </c>
      <c r="M38" s="43">
        <v>13.68</v>
      </c>
      <c r="N38" s="43">
        <v>13.88</v>
      </c>
      <c r="O38" s="43">
        <v>14.09</v>
      </c>
      <c r="P38" s="43">
        <v>14.3</v>
      </c>
      <c r="Q38" s="43">
        <v>14.51</v>
      </c>
      <c r="R38" s="43">
        <v>14.72</v>
      </c>
      <c r="S38" s="43">
        <v>14.94</v>
      </c>
      <c r="T38" s="43">
        <v>15.17</v>
      </c>
      <c r="U38" s="43">
        <v>15.4</v>
      </c>
      <c r="V38" s="43">
        <v>15.64</v>
      </c>
      <c r="W38" s="43">
        <v>15.88</v>
      </c>
      <c r="X38" s="43">
        <v>16.13</v>
      </c>
      <c r="Y38" s="43">
        <v>16.39</v>
      </c>
      <c r="Z38" s="43">
        <v>16.649999999999999</v>
      </c>
      <c r="AA38" s="43">
        <v>16.920000000000002</v>
      </c>
      <c r="AB38" s="43">
        <v>17.2</v>
      </c>
      <c r="AC38" s="43">
        <v>17.489999999999998</v>
      </c>
      <c r="AD38" s="43">
        <v>17.78</v>
      </c>
      <c r="AE38" s="43">
        <v>18.09</v>
      </c>
      <c r="AF38" s="43">
        <v>18.41</v>
      </c>
      <c r="AG38" s="43">
        <v>18.739999999999998</v>
      </c>
      <c r="AH38" s="43">
        <v>19.079999999999998</v>
      </c>
      <c r="AI38" s="43">
        <v>19.440000000000001</v>
      </c>
      <c r="AJ38" s="43">
        <v>19.82</v>
      </c>
      <c r="AK38" s="43"/>
    </row>
  </sheetData>
  <sheetProtection algorithmName="SHA-512" hashValue="sOUgKQ+uSzkDNTR9qzuPAJTEZh0MK8ACR1qKLna3p80kBOt4PwcHoXSmQVkqx58mg8qgEIwTYOqgEqY33xgyxA==" saltValue="5wN6wdu0wgE2zi5zQugYjg==" spinCount="100000" sheet="1" objects="1" scenarios="1"/>
  <conditionalFormatting sqref="A6:A21">
    <cfRule type="expression" dxfId="139" priority="1" stopIfTrue="1">
      <formula>MOD(ROW(),2)=0</formula>
    </cfRule>
    <cfRule type="expression" dxfId="138" priority="2" stopIfTrue="1">
      <formula>MOD(ROW(),2)&lt;&gt;0</formula>
    </cfRule>
  </conditionalFormatting>
  <conditionalFormatting sqref="B6:M21">
    <cfRule type="expression" dxfId="137" priority="3" stopIfTrue="1">
      <formula>MOD(ROW(),2)=0</formula>
    </cfRule>
    <cfRule type="expression" dxfId="136" priority="4" stopIfTrue="1">
      <formula>MOD(ROW(),2)&lt;&gt;0</formula>
    </cfRule>
  </conditionalFormatting>
  <conditionalFormatting sqref="A26:A38">
    <cfRule type="expression" dxfId="135" priority="5" stopIfTrue="1">
      <formula>MOD(ROW(),2)=0</formula>
    </cfRule>
    <cfRule type="expression" dxfId="134" priority="6" stopIfTrue="1">
      <formula>MOD(ROW(),2)&lt;&gt;0</formula>
    </cfRule>
  </conditionalFormatting>
  <conditionalFormatting sqref="B26:AK38">
    <cfRule type="expression" dxfId="133" priority="7" stopIfTrue="1">
      <formula>MOD(ROW(),2)=0</formula>
    </cfRule>
    <cfRule type="expression" dxfId="132" priority="8" stopIfTrue="1">
      <formula>MOD(ROW(),2)&lt;&gt;0</formula>
    </cfRule>
  </conditionalFormatting>
  <pageMargins left="0.7" right="0.7" top="0.75" bottom="0.75" header="0.3" footer="0.3"/>
  <tableParts count="1">
    <tablePart r:id="rId1"/>
  </tableParts>
</worksheet>
</file>

<file path=customUI/customUI.xml><?xml version="1.0" encoding="utf-8"?>
<!--  This is example : Custom tab for your favorite macros part 1    -->
<customUI xmlns="http://schemas.microsoft.com/office/2006/01/customui">
  <!--  Add Custom tab to the ribbon with your favorite buttons -->
  <!--  The example add three groups to the new tab  -->
  <!--  On the last tab there is a menu with five options -->
  <ribbon>
    <tabs>
      <tab idMso="TabAddIns">
        <group id="GroupGAD" label="GAD">
          <button id="customButtonDisplayFormulae" label="Display Formulae" size="normal" onAction="DisplayFormulae" imageMso="FieldList"/>
        </group>
      </tab>
    </tabs>
  </ribbon>
</customUI>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c7038d-3aec-4dd4-8afa-8b92667eb25d" xsi:nil="true"/>
    <_dlc_DocId xmlns="f69fd3ce-e1df-49de-b78d-1d800e75d0a3">GADWRKGRPACTUA-1580777631-164584</_dlc_DocId>
    <_dlc_DocIdUrl xmlns="f69fd3ce-e1df-49de-b78d-1d800e75d0a3">
      <Url>https://tris42.sharepoint.com/sites/gad_wrkgrp_actuarial/_layouts/15/DocIdRedir.aspx?ID=GADWRKGRPACTUA-1580777631-164584</Url>
      <Description>GADWRKGRPACTUA-1580777631-164584</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GAD Spreadsheet" ma:contentTypeID="0x01010012B3620EAB1DF74A810920FA00BB7CA7" ma:contentTypeVersion="5" ma:contentTypeDescription="Create a new spreadsheet." ma:contentTypeScope="" ma:versionID="1390330a9a8cbd264ec662af88454a38">
  <xsd:schema xmlns:xsd="http://www.w3.org/2001/XMLSchema" xmlns:xs="http://www.w3.org/2001/XMLSchema" xmlns:p="http://schemas.microsoft.com/office/2006/metadata/properties" xmlns:ns2="f69fd3ce-e1df-49de-b78d-1d800e75d0a3" xmlns:ns3="62c7038d-3aec-4dd4-8afa-8b92667eb25d" targetNamespace="http://schemas.microsoft.com/office/2006/metadata/properties" ma:root="true" ma:fieldsID="114b44d81b99ae3fa640ba5052a1bc89" ns2:_="" ns3:_="">
    <xsd:import namespace="f69fd3ce-e1df-49de-b78d-1d800e75d0a3"/>
    <xsd:import namespace="62c7038d-3aec-4dd4-8afa-8b92667eb25d"/>
    <xsd:element name="properties">
      <xsd:complexType>
        <xsd:sequence>
          <xsd:element name="documentManagement">
            <xsd:complexType>
              <xsd:all>
                <xsd:element ref="ns2:_dlc_DocId" minOccurs="0"/>
                <xsd:element ref="ns2:_dlc_DocIdUrl" minOccurs="0"/>
                <xsd:element ref="ns2:_dlc_DocIdPersistId"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9fd3ce-e1df-49de-b78d-1d800e75d0a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2c7038d-3aec-4dd4-8afa-8b92667eb25d" elementFormDefault="qualified">
    <xsd:import namespace="http://schemas.microsoft.com/office/2006/documentManagement/types"/>
    <xsd:import namespace="http://schemas.microsoft.com/office/infopath/2007/PartnerControls"/>
    <xsd:element name="lcf76f155ced4ddcb4097134ff3c332f" ma:index="11"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F46BC2-CD3C-4240-A76C-9095DD37B3C1}">
  <ds:schemaRefs>
    <ds:schemaRef ds:uri="http://schemas.microsoft.com/sharepoint/events"/>
  </ds:schemaRefs>
</ds:datastoreItem>
</file>

<file path=customXml/itemProps2.xml><?xml version="1.0" encoding="utf-8"?>
<ds:datastoreItem xmlns:ds="http://schemas.openxmlformats.org/officeDocument/2006/customXml" ds:itemID="{30FAA2A5-E045-458E-A7A9-69F57C5B7409}">
  <ds:schemaRefs>
    <ds:schemaRef ds:uri="http://schemas.microsoft.com/sharepoint/v3/contenttype/forms"/>
  </ds:schemaRefs>
</ds:datastoreItem>
</file>

<file path=customXml/itemProps3.xml><?xml version="1.0" encoding="utf-8"?>
<ds:datastoreItem xmlns:ds="http://schemas.openxmlformats.org/officeDocument/2006/customXml" ds:itemID="{F32A91F8-47F2-4E1B-9942-1F23C02D827D}">
  <ds:schemaRefs>
    <ds:schemaRef ds:uri="http://schemas.microsoft.com/office/2006/documentManagement/types"/>
    <ds:schemaRef ds:uri="http://purl.org/dc/terms/"/>
    <ds:schemaRef ds:uri="http://schemas.microsoft.com/office/infopath/2007/PartnerControls"/>
    <ds:schemaRef ds:uri="http://purl.org/dc/elements/1.1/"/>
    <ds:schemaRef ds:uri="http://purl.org/dc/dcmitype/"/>
    <ds:schemaRef ds:uri="62c7038d-3aec-4dd4-8afa-8b92667eb25d"/>
    <ds:schemaRef ds:uri="f69fd3ce-e1df-49de-b78d-1d800e75d0a3"/>
    <ds:schemaRef ds:uri="http://schemas.openxmlformats.org/package/2006/metadata/core-properties"/>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8202907A-1669-469A-9D39-5A7A7A8528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9fd3ce-e1df-49de-b78d-1d800e75d0a3"/>
    <ds:schemaRef ds:uri="62c7038d-3aec-4dd4-8afa-8b92667eb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d1644c5-05e0-49e6-bc39-fcf7ac51c18c}" enabled="0" method="" siteId="{ed1644c5-05e0-49e6-bc39-fcf7ac51c1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113</vt:i4>
      </vt:variant>
      <vt:variant>
        <vt:lpstr>Named Ranges</vt:lpstr>
      </vt:variant>
      <vt:variant>
        <vt:i4>1845</vt:i4>
      </vt:variant>
    </vt:vector>
  </HeadingPairs>
  <TitlesOfParts>
    <vt:vector size="1958" baseType="lpstr">
      <vt:lpstr>Cover</vt:lpstr>
      <vt:lpstr>Purpose of spreadsheet</vt:lpstr>
      <vt:lpstr>Version control</vt:lpstr>
      <vt:lpstr>Assumptions</vt:lpstr>
      <vt:lpstr>Factor List</vt:lpstr>
      <vt:lpstr>Table NA1 (201)</vt:lpstr>
      <vt:lpstr>Table A1 (201C)</vt:lpstr>
      <vt:lpstr>Table NA2 (202)</vt:lpstr>
      <vt:lpstr>Table D1 (203)</vt:lpstr>
      <vt:lpstr>Table D2 (204)</vt:lpstr>
      <vt:lpstr>Table NF1 (205)</vt:lpstr>
      <vt:lpstr>Table F1 (205C)</vt:lpstr>
      <vt:lpstr>Table NF2 (206)</vt:lpstr>
      <vt:lpstr>Table NA1_06 (207)</vt:lpstr>
      <vt:lpstr>Table NA2_06 (208)</vt:lpstr>
      <vt:lpstr>Table NA3_06 (209)</vt:lpstr>
      <vt:lpstr>Table NF1_06 (210)</vt:lpstr>
      <vt:lpstr>Table NF2_06 (211)</vt:lpstr>
      <vt:lpstr>Table NA1_15_65 (212)</vt:lpstr>
      <vt:lpstr>Table NA1_15_66 (213)</vt:lpstr>
      <vt:lpstr>Table NA1_15_67 (214)</vt:lpstr>
      <vt:lpstr>Table NA1_15_68 (215)</vt:lpstr>
      <vt:lpstr>Table NA2_15_65 (216)</vt:lpstr>
      <vt:lpstr>Table NA2_15_66 (217)</vt:lpstr>
      <vt:lpstr>Table NA2_15_67 (218)</vt:lpstr>
      <vt:lpstr>Table NA2_15_68 (219)</vt:lpstr>
      <vt:lpstr>Table NF1_15 (220)</vt:lpstr>
      <vt:lpstr>Table NF2_15 (221)</vt:lpstr>
      <vt:lpstr>Table TVIN_15M (226)</vt:lpstr>
      <vt:lpstr>Table TVIN_15F (227)</vt:lpstr>
      <vt:lpstr>Table TVIN_15GMP (228)</vt:lpstr>
      <vt:lpstr>Table M (229)</vt:lpstr>
      <vt:lpstr>Table G1 (301)</vt:lpstr>
      <vt:lpstr>Table G2 (302)</vt:lpstr>
      <vt:lpstr>Table H1 (303)</vt:lpstr>
      <vt:lpstr>Table H2 (304)</vt:lpstr>
      <vt:lpstr>Table G1_06 (305)</vt:lpstr>
      <vt:lpstr>Table G2_06 (306)</vt:lpstr>
      <vt:lpstr>Table H1_06 (307)</vt:lpstr>
      <vt:lpstr>Table H2_06 (308)</vt:lpstr>
      <vt:lpstr>Table G1_15 (309)</vt:lpstr>
      <vt:lpstr>Table G2_15 (310)</vt:lpstr>
      <vt:lpstr>Table H1_15 (311)</vt:lpstr>
      <vt:lpstr>Table H2_15 (312)</vt:lpstr>
      <vt:lpstr>Table K (313)</vt:lpstr>
      <vt:lpstr>Table K_06 (314)</vt:lpstr>
      <vt:lpstr>Table K_15_65 (315)</vt:lpstr>
      <vt:lpstr>Table K_15_66 (316)</vt:lpstr>
      <vt:lpstr>Table K_15_67 (317)</vt:lpstr>
      <vt:lpstr>Table K_15_68 (318)</vt:lpstr>
      <vt:lpstr>Table M (319)</vt:lpstr>
      <vt:lpstr>Table N (320)</vt:lpstr>
      <vt:lpstr>Table P (321)</vt:lpstr>
      <vt:lpstr>Table Q1 (322)</vt:lpstr>
      <vt:lpstr>Table Q2 (323)</vt:lpstr>
      <vt:lpstr>Table R (324)</vt:lpstr>
      <vt:lpstr>Table S1 (325)</vt:lpstr>
      <vt:lpstr>Table S2 (326)</vt:lpstr>
      <vt:lpstr>Table T1 (327)</vt:lpstr>
      <vt:lpstr>Table T2 (328)</vt:lpstr>
      <vt:lpstr>Table U1 (329)</vt:lpstr>
      <vt:lpstr>Table U2 (330)</vt:lpstr>
      <vt:lpstr>Table Q1_06 (331)</vt:lpstr>
      <vt:lpstr>Table Q2_06 (332)</vt:lpstr>
      <vt:lpstr>Table R1_06 (333)</vt:lpstr>
      <vt:lpstr>Table R2_06 (334)</vt:lpstr>
      <vt:lpstr>Table Q_15 (335)</vt:lpstr>
      <vt:lpstr>Table R_15 (336)</vt:lpstr>
      <vt:lpstr>Table A (401)</vt:lpstr>
      <vt:lpstr>Table B (402)</vt:lpstr>
      <vt:lpstr>Table A (403)</vt:lpstr>
      <vt:lpstr>Table B (404)</vt:lpstr>
      <vt:lpstr>Table C (405)</vt:lpstr>
      <vt:lpstr>Table S-AP (406)</vt:lpstr>
      <vt:lpstr>Table B-AP (407)</vt:lpstr>
      <vt:lpstr>Table 1 (501)</vt:lpstr>
      <vt:lpstr>Table 2 (502)</vt:lpstr>
      <vt:lpstr>Table 3 (503)</vt:lpstr>
      <vt:lpstr>Table in Appendix (504)</vt:lpstr>
      <vt:lpstr>Table 1 (505)</vt:lpstr>
      <vt:lpstr>Table 2 (506)</vt:lpstr>
      <vt:lpstr>Table 3 (507)</vt:lpstr>
      <vt:lpstr>Table 4 (508)</vt:lpstr>
      <vt:lpstr>Table A_88 (601)</vt:lpstr>
      <vt:lpstr>Table A_06 (602)</vt:lpstr>
      <vt:lpstr>Table A_15_65 (603)</vt:lpstr>
      <vt:lpstr>Table A_15_66 (604)</vt:lpstr>
      <vt:lpstr>Table A_15_67 (605)</vt:lpstr>
      <vt:lpstr>Table A_15_68 (606)</vt:lpstr>
      <vt:lpstr>Table B_88 (607)</vt:lpstr>
      <vt:lpstr>Table C_88 (608)</vt:lpstr>
      <vt:lpstr>Table G_88 (609)</vt:lpstr>
      <vt:lpstr>Table H_88 (610)</vt:lpstr>
      <vt:lpstr>Table F_06 (611)</vt:lpstr>
      <vt:lpstr>Table G_06 (612)</vt:lpstr>
      <vt:lpstr>Table F_15 (613)</vt:lpstr>
      <vt:lpstr>Table G_15 (614)</vt:lpstr>
      <vt:lpstr>Table D1_88 (615)</vt:lpstr>
      <vt:lpstr>Table D2_88 (616)</vt:lpstr>
      <vt:lpstr>Table E1_88 (617)</vt:lpstr>
      <vt:lpstr>Table E2_88 (618)</vt:lpstr>
      <vt:lpstr>Table F1_88 (619)</vt:lpstr>
      <vt:lpstr>Table F2_88 (620)</vt:lpstr>
      <vt:lpstr>Table B_06 (621)</vt:lpstr>
      <vt:lpstr>Table C_06 (622)</vt:lpstr>
      <vt:lpstr>Table D_06 (623)</vt:lpstr>
      <vt:lpstr>Table E_06 (624)</vt:lpstr>
      <vt:lpstr>Table B_15 (625)</vt:lpstr>
      <vt:lpstr>Table C_15 (626)</vt:lpstr>
      <vt:lpstr>Table C (703)</vt:lpstr>
      <vt:lpstr>Table 1 (801)</vt:lpstr>
      <vt:lpstr>Table 2 (802)</vt:lpstr>
      <vt:lpstr>x-template</vt:lpstr>
      <vt:lpstr>FACTOR_LIST_AGE_DEF</vt:lpstr>
      <vt:lpstr>FACTOR_LIST_ASSUMPTION_SET</vt:lpstr>
      <vt:lpstr>FACTOR_LIST_CLIENT</vt:lpstr>
      <vt:lpstr>FACTOR_LIST_DATE_IMPLEMENTED</vt:lpstr>
      <vt:lpstr>FACTOR_LIST_DATE_ISSUED</vt:lpstr>
      <vt:lpstr>FACTOR_LIST_DESCRIPTION</vt:lpstr>
      <vt:lpstr>FACTOR_LIST_FACTOR_STATUS</vt:lpstr>
      <vt:lpstr>FACTOR_LIST_FACTOR_TYPE</vt:lpstr>
      <vt:lpstr>FACTOR_LIST_GENDER</vt:lpstr>
      <vt:lpstr>FACTOR_LIST_REFERENCE</vt:lpstr>
      <vt:lpstr>FACTOR_LIST_REFERENCE_GUIDANCE</vt:lpstr>
      <vt:lpstr>FACTOR_LIST_RELATED</vt:lpstr>
      <vt:lpstr>FACTOR_LIST_SECTION</vt:lpstr>
      <vt:lpstr>FACTOR_LIST_SECTION_NUMBER</vt:lpstr>
      <vt:lpstr>FACTOR_LIST_SERIES_NUMBER</vt:lpstr>
      <vt:lpstr>'Table 1 (501)'!TABLE_AGE_DEF_1</vt:lpstr>
      <vt:lpstr>'Table 1 (505)'!TABLE_AGE_DEF_1</vt:lpstr>
      <vt:lpstr>'Table 1 (801)'!TABLE_AGE_DEF_1</vt:lpstr>
      <vt:lpstr>'Table 2 (502)'!TABLE_AGE_DEF_1</vt:lpstr>
      <vt:lpstr>'Table 2 (506)'!TABLE_AGE_DEF_1</vt:lpstr>
      <vt:lpstr>'Table 2 (802)'!TABLE_AGE_DEF_1</vt:lpstr>
      <vt:lpstr>'Table 3 (503)'!TABLE_AGE_DEF_1</vt:lpstr>
      <vt:lpstr>'Table 3 (507)'!TABLE_AGE_DEF_1</vt:lpstr>
      <vt:lpstr>'Table 4 (508)'!TABLE_AGE_DEF_1</vt:lpstr>
      <vt:lpstr>'Table A (401)'!TABLE_AGE_DEF_1</vt:lpstr>
      <vt:lpstr>'Table A (403)'!TABLE_AGE_DEF_1</vt:lpstr>
      <vt:lpstr>'Table A_06 (602)'!TABLE_AGE_DEF_1</vt:lpstr>
      <vt:lpstr>'Table A_15_65 (603)'!TABLE_AGE_DEF_1</vt:lpstr>
      <vt:lpstr>'Table A_15_66 (604)'!TABLE_AGE_DEF_1</vt:lpstr>
      <vt:lpstr>'Table A_15_67 (605)'!TABLE_AGE_DEF_1</vt:lpstr>
      <vt:lpstr>'Table A_15_68 (606)'!TABLE_AGE_DEF_1</vt:lpstr>
      <vt:lpstr>'Table A_88 (601)'!TABLE_AGE_DEF_1</vt:lpstr>
      <vt:lpstr>'Table A1 (201C)'!TABLE_AGE_DEF_1</vt:lpstr>
      <vt:lpstr>'Table B (402)'!TABLE_AGE_DEF_1</vt:lpstr>
      <vt:lpstr>'Table B (404)'!TABLE_AGE_DEF_1</vt:lpstr>
      <vt:lpstr>'Table B_06 (621)'!TABLE_AGE_DEF_1</vt:lpstr>
      <vt:lpstr>'Table B_15 (625)'!TABLE_AGE_DEF_1</vt:lpstr>
      <vt:lpstr>'Table B_88 (607)'!TABLE_AGE_DEF_1</vt:lpstr>
      <vt:lpstr>'Table B-AP (407)'!TABLE_AGE_DEF_1</vt:lpstr>
      <vt:lpstr>'Table C (405)'!TABLE_AGE_DEF_1</vt:lpstr>
      <vt:lpstr>'Table C (703)'!TABLE_AGE_DEF_1</vt:lpstr>
      <vt:lpstr>'Table C_06 (622)'!TABLE_AGE_DEF_1</vt:lpstr>
      <vt:lpstr>'Table C_15 (626)'!TABLE_AGE_DEF_1</vt:lpstr>
      <vt:lpstr>'Table C_88 (608)'!TABLE_AGE_DEF_1</vt:lpstr>
      <vt:lpstr>'Table D_06 (623)'!TABLE_AGE_DEF_1</vt:lpstr>
      <vt:lpstr>'Table D1 (203)'!TABLE_AGE_DEF_1</vt:lpstr>
      <vt:lpstr>'Table D1_88 (615)'!TABLE_AGE_DEF_1</vt:lpstr>
      <vt:lpstr>'Table D2 (204)'!TABLE_AGE_DEF_1</vt:lpstr>
      <vt:lpstr>'Table D2_88 (616)'!TABLE_AGE_DEF_1</vt:lpstr>
      <vt:lpstr>'Table E_06 (624)'!TABLE_AGE_DEF_1</vt:lpstr>
      <vt:lpstr>'Table E1_88 (617)'!TABLE_AGE_DEF_1</vt:lpstr>
      <vt:lpstr>'Table E2_88 (618)'!TABLE_AGE_DEF_1</vt:lpstr>
      <vt:lpstr>'Table F_06 (611)'!TABLE_AGE_DEF_1</vt:lpstr>
      <vt:lpstr>'Table F_15 (613)'!TABLE_AGE_DEF_1</vt:lpstr>
      <vt:lpstr>'Table F1 (205C)'!TABLE_AGE_DEF_1</vt:lpstr>
      <vt:lpstr>'Table F1_88 (619)'!TABLE_AGE_DEF_1</vt:lpstr>
      <vt:lpstr>'Table F2_88 (620)'!TABLE_AGE_DEF_1</vt:lpstr>
      <vt:lpstr>'Table G_06 (612)'!TABLE_AGE_DEF_1</vt:lpstr>
      <vt:lpstr>'Table G_15 (614)'!TABLE_AGE_DEF_1</vt:lpstr>
      <vt:lpstr>'Table G_88 (609)'!TABLE_AGE_DEF_1</vt:lpstr>
      <vt:lpstr>'Table G1 (301)'!TABLE_AGE_DEF_1</vt:lpstr>
      <vt:lpstr>'Table G1_06 (305)'!TABLE_AGE_DEF_1</vt:lpstr>
      <vt:lpstr>'Table G1_15 (309)'!TABLE_AGE_DEF_1</vt:lpstr>
      <vt:lpstr>'Table G2 (302)'!TABLE_AGE_DEF_1</vt:lpstr>
      <vt:lpstr>'Table G2_06 (306)'!TABLE_AGE_DEF_1</vt:lpstr>
      <vt:lpstr>'Table G2_15 (310)'!TABLE_AGE_DEF_1</vt:lpstr>
      <vt:lpstr>'Table H_88 (610)'!TABLE_AGE_DEF_1</vt:lpstr>
      <vt:lpstr>'Table H1 (303)'!TABLE_AGE_DEF_1</vt:lpstr>
      <vt:lpstr>'Table H1_06 (307)'!TABLE_AGE_DEF_1</vt:lpstr>
      <vt:lpstr>'Table H1_15 (311)'!TABLE_AGE_DEF_1</vt:lpstr>
      <vt:lpstr>'Table H2 (304)'!TABLE_AGE_DEF_1</vt:lpstr>
      <vt:lpstr>'Table H2_06 (308)'!TABLE_AGE_DEF_1</vt:lpstr>
      <vt:lpstr>'Table H2_15 (312)'!TABLE_AGE_DEF_1</vt:lpstr>
      <vt:lpstr>'Table in Appendix (504)'!TABLE_AGE_DEF_1</vt:lpstr>
      <vt:lpstr>'Table K (313)'!TABLE_AGE_DEF_1</vt:lpstr>
      <vt:lpstr>'Table K_06 (314)'!TABLE_AGE_DEF_1</vt:lpstr>
      <vt:lpstr>'Table K_15_65 (315)'!TABLE_AGE_DEF_1</vt:lpstr>
      <vt:lpstr>'Table K_15_66 (316)'!TABLE_AGE_DEF_1</vt:lpstr>
      <vt:lpstr>'Table K_15_67 (317)'!TABLE_AGE_DEF_1</vt:lpstr>
      <vt:lpstr>'Table K_15_68 (318)'!TABLE_AGE_DEF_1</vt:lpstr>
      <vt:lpstr>'Table M (229)'!TABLE_AGE_DEF_1</vt:lpstr>
      <vt:lpstr>'Table M (319)'!TABLE_AGE_DEF_1</vt:lpstr>
      <vt:lpstr>'Table N (320)'!TABLE_AGE_DEF_1</vt:lpstr>
      <vt:lpstr>'Table NA1 (201)'!TABLE_AGE_DEF_1</vt:lpstr>
      <vt:lpstr>'Table NA1_06 (207)'!TABLE_AGE_DEF_1</vt:lpstr>
      <vt:lpstr>'Table NA1_15_65 (212)'!TABLE_AGE_DEF_1</vt:lpstr>
      <vt:lpstr>'Table NA1_15_66 (213)'!TABLE_AGE_DEF_1</vt:lpstr>
      <vt:lpstr>'Table NA1_15_67 (214)'!TABLE_AGE_DEF_1</vt:lpstr>
      <vt:lpstr>'Table NA1_15_68 (215)'!TABLE_AGE_DEF_1</vt:lpstr>
      <vt:lpstr>'Table NA2 (202)'!TABLE_AGE_DEF_1</vt:lpstr>
      <vt:lpstr>'Table NA2_06 (208)'!TABLE_AGE_DEF_1</vt:lpstr>
      <vt:lpstr>'Table NA2_15_65 (216)'!TABLE_AGE_DEF_1</vt:lpstr>
      <vt:lpstr>'Table NA2_15_66 (217)'!TABLE_AGE_DEF_1</vt:lpstr>
      <vt:lpstr>'Table NA2_15_67 (218)'!TABLE_AGE_DEF_1</vt:lpstr>
      <vt:lpstr>'Table NA2_15_68 (219)'!TABLE_AGE_DEF_1</vt:lpstr>
      <vt:lpstr>'Table NA3_06 (209)'!TABLE_AGE_DEF_1</vt:lpstr>
      <vt:lpstr>'Table NF1 (205)'!TABLE_AGE_DEF_1</vt:lpstr>
      <vt:lpstr>'Table NF1_06 (210)'!TABLE_AGE_DEF_1</vt:lpstr>
      <vt:lpstr>'Table NF1_15 (220)'!TABLE_AGE_DEF_1</vt:lpstr>
      <vt:lpstr>'Table NF2 (206)'!TABLE_AGE_DEF_1</vt:lpstr>
      <vt:lpstr>'Table NF2_06 (211)'!TABLE_AGE_DEF_1</vt:lpstr>
      <vt:lpstr>'Table NF2_15 (221)'!TABLE_AGE_DEF_1</vt:lpstr>
      <vt:lpstr>'Table P (321)'!TABLE_AGE_DEF_1</vt:lpstr>
      <vt:lpstr>'Table Q_15 (335)'!TABLE_AGE_DEF_1</vt:lpstr>
      <vt:lpstr>'Table Q1 (322)'!TABLE_AGE_DEF_1</vt:lpstr>
      <vt:lpstr>'Table Q1_06 (331)'!TABLE_AGE_DEF_1</vt:lpstr>
      <vt:lpstr>'Table Q2 (323)'!TABLE_AGE_DEF_1</vt:lpstr>
      <vt:lpstr>'Table Q2_06 (332)'!TABLE_AGE_DEF_1</vt:lpstr>
      <vt:lpstr>'Table R (324)'!TABLE_AGE_DEF_1</vt:lpstr>
      <vt:lpstr>'Table R_15 (336)'!TABLE_AGE_DEF_1</vt:lpstr>
      <vt:lpstr>'Table R1_06 (333)'!TABLE_AGE_DEF_1</vt:lpstr>
      <vt:lpstr>'Table R2_06 (334)'!TABLE_AGE_DEF_1</vt:lpstr>
      <vt:lpstr>'Table S1 (325)'!TABLE_AGE_DEF_1</vt:lpstr>
      <vt:lpstr>'Table S2 (326)'!TABLE_AGE_DEF_1</vt:lpstr>
      <vt:lpstr>'Table S-AP (406)'!TABLE_AGE_DEF_1</vt:lpstr>
      <vt:lpstr>'Table T1 (327)'!TABLE_AGE_DEF_1</vt:lpstr>
      <vt:lpstr>'Table T2 (328)'!TABLE_AGE_DEF_1</vt:lpstr>
      <vt:lpstr>'Table TVIN_15F (227)'!TABLE_AGE_DEF_1</vt:lpstr>
      <vt:lpstr>'Table TVIN_15GMP (228)'!TABLE_AGE_DEF_1</vt:lpstr>
      <vt:lpstr>'Table TVIN_15M (226)'!TABLE_AGE_DEF_1</vt:lpstr>
      <vt:lpstr>'Table U1 (329)'!TABLE_AGE_DEF_1</vt:lpstr>
      <vt:lpstr>'Table U2 (330)'!TABLE_AGE_DEF_1</vt:lpstr>
      <vt:lpstr>'x-template'!TABLE_AGE_DEF_1</vt:lpstr>
      <vt:lpstr>'Table 1 (501)'!TABLE_AREA_1</vt:lpstr>
      <vt:lpstr>'Table 1 (505)'!TABLE_AREA_1</vt:lpstr>
      <vt:lpstr>'Table 1 (801)'!TABLE_AREA_1</vt:lpstr>
      <vt:lpstr>'Table 2 (502)'!TABLE_AREA_1</vt:lpstr>
      <vt:lpstr>'Table 2 (506)'!TABLE_AREA_1</vt:lpstr>
      <vt:lpstr>'Table 2 (802)'!TABLE_AREA_1</vt:lpstr>
      <vt:lpstr>'Table 3 (503)'!TABLE_AREA_1</vt:lpstr>
      <vt:lpstr>'Table 3 (507)'!TABLE_AREA_1</vt:lpstr>
      <vt:lpstr>'Table 4 (508)'!TABLE_AREA_1</vt:lpstr>
      <vt:lpstr>'Table A (401)'!TABLE_AREA_1</vt:lpstr>
      <vt:lpstr>'Table A (403)'!TABLE_AREA_1</vt:lpstr>
      <vt:lpstr>'Table A_06 (602)'!TABLE_AREA_1</vt:lpstr>
      <vt:lpstr>'Table A_15_65 (603)'!TABLE_AREA_1</vt:lpstr>
      <vt:lpstr>'Table A_15_66 (604)'!TABLE_AREA_1</vt:lpstr>
      <vt:lpstr>'Table A_15_67 (605)'!TABLE_AREA_1</vt:lpstr>
      <vt:lpstr>'Table A_15_68 (606)'!TABLE_AREA_1</vt:lpstr>
      <vt:lpstr>'Table A_88 (601)'!TABLE_AREA_1</vt:lpstr>
      <vt:lpstr>'Table A1 (201C)'!TABLE_AREA_1</vt:lpstr>
      <vt:lpstr>'Table B (402)'!TABLE_AREA_1</vt:lpstr>
      <vt:lpstr>'Table B (404)'!TABLE_AREA_1</vt:lpstr>
      <vt:lpstr>'Table B_06 (621)'!TABLE_AREA_1</vt:lpstr>
      <vt:lpstr>'Table B_15 (625)'!TABLE_AREA_1</vt:lpstr>
      <vt:lpstr>'Table B_88 (607)'!TABLE_AREA_1</vt:lpstr>
      <vt:lpstr>'Table B-AP (407)'!TABLE_AREA_1</vt:lpstr>
      <vt:lpstr>'Table C (405)'!TABLE_AREA_1</vt:lpstr>
      <vt:lpstr>'Table C (703)'!TABLE_AREA_1</vt:lpstr>
      <vt:lpstr>'Table C_06 (622)'!TABLE_AREA_1</vt:lpstr>
      <vt:lpstr>'Table C_15 (626)'!TABLE_AREA_1</vt:lpstr>
      <vt:lpstr>'Table C_88 (608)'!TABLE_AREA_1</vt:lpstr>
      <vt:lpstr>'Table D_06 (623)'!TABLE_AREA_1</vt:lpstr>
      <vt:lpstr>'Table D1 (203)'!TABLE_AREA_1</vt:lpstr>
      <vt:lpstr>'Table D1_88 (615)'!TABLE_AREA_1</vt:lpstr>
      <vt:lpstr>'Table D2 (204)'!TABLE_AREA_1</vt:lpstr>
      <vt:lpstr>'Table D2_88 (616)'!TABLE_AREA_1</vt:lpstr>
      <vt:lpstr>'Table E_06 (624)'!TABLE_AREA_1</vt:lpstr>
      <vt:lpstr>'Table E1_88 (617)'!TABLE_AREA_1</vt:lpstr>
      <vt:lpstr>'Table E2_88 (618)'!TABLE_AREA_1</vt:lpstr>
      <vt:lpstr>'Table F1 (205C)'!TABLE_AREA_1</vt:lpstr>
      <vt:lpstr>'Table F1_88 (619)'!TABLE_AREA_1</vt:lpstr>
      <vt:lpstr>'Table F2_88 (620)'!TABLE_AREA_1</vt:lpstr>
      <vt:lpstr>'Table G1 (301)'!TABLE_AREA_1</vt:lpstr>
      <vt:lpstr>'Table G1_06 (305)'!TABLE_AREA_1</vt:lpstr>
      <vt:lpstr>'Table G1_15 (309)'!TABLE_AREA_1</vt:lpstr>
      <vt:lpstr>'Table G2 (302)'!TABLE_AREA_1</vt:lpstr>
      <vt:lpstr>'Table G2_06 (306)'!TABLE_AREA_1</vt:lpstr>
      <vt:lpstr>'Table G2_15 (310)'!TABLE_AREA_1</vt:lpstr>
      <vt:lpstr>'Table H1 (303)'!TABLE_AREA_1</vt:lpstr>
      <vt:lpstr>'Table H1_06 (307)'!TABLE_AREA_1</vt:lpstr>
      <vt:lpstr>'Table H1_15 (311)'!TABLE_AREA_1</vt:lpstr>
      <vt:lpstr>'Table H2 (304)'!TABLE_AREA_1</vt:lpstr>
      <vt:lpstr>'Table H2_06 (308)'!TABLE_AREA_1</vt:lpstr>
      <vt:lpstr>'Table H2_15 (312)'!TABLE_AREA_1</vt:lpstr>
      <vt:lpstr>'Table in Appendix (504)'!TABLE_AREA_1</vt:lpstr>
      <vt:lpstr>'Table K (313)'!TABLE_AREA_1</vt:lpstr>
      <vt:lpstr>'Table K_06 (314)'!TABLE_AREA_1</vt:lpstr>
      <vt:lpstr>'Table K_15_65 (315)'!TABLE_AREA_1</vt:lpstr>
      <vt:lpstr>'Table K_15_66 (316)'!TABLE_AREA_1</vt:lpstr>
      <vt:lpstr>'Table K_15_67 (317)'!TABLE_AREA_1</vt:lpstr>
      <vt:lpstr>'Table K_15_68 (318)'!TABLE_AREA_1</vt:lpstr>
      <vt:lpstr>'Table M (229)'!TABLE_AREA_1</vt:lpstr>
      <vt:lpstr>'Table M (319)'!TABLE_AREA_1</vt:lpstr>
      <vt:lpstr>'Table N (320)'!TABLE_AREA_1</vt:lpstr>
      <vt:lpstr>'Table NA1 (201)'!TABLE_AREA_1</vt:lpstr>
      <vt:lpstr>'Table NA1_06 (207)'!TABLE_AREA_1</vt:lpstr>
      <vt:lpstr>'Table NA1_15_65 (212)'!TABLE_AREA_1</vt:lpstr>
      <vt:lpstr>'Table NA1_15_66 (213)'!TABLE_AREA_1</vt:lpstr>
      <vt:lpstr>'Table NA1_15_67 (214)'!TABLE_AREA_1</vt:lpstr>
      <vt:lpstr>'Table NA1_15_68 (215)'!TABLE_AREA_1</vt:lpstr>
      <vt:lpstr>'Table NA2 (202)'!TABLE_AREA_1</vt:lpstr>
      <vt:lpstr>'Table NA2_06 (208)'!TABLE_AREA_1</vt:lpstr>
      <vt:lpstr>'Table NA2_15_65 (216)'!TABLE_AREA_1</vt:lpstr>
      <vt:lpstr>'Table NA2_15_66 (217)'!TABLE_AREA_1</vt:lpstr>
      <vt:lpstr>'Table NA2_15_67 (218)'!TABLE_AREA_1</vt:lpstr>
      <vt:lpstr>'Table NA2_15_68 (219)'!TABLE_AREA_1</vt:lpstr>
      <vt:lpstr>'Table NA3_06 (209)'!TABLE_AREA_1</vt:lpstr>
      <vt:lpstr>'Table NF1 (205)'!TABLE_AREA_1</vt:lpstr>
      <vt:lpstr>'Table NF1_06 (210)'!TABLE_AREA_1</vt:lpstr>
      <vt:lpstr>'Table NF1_15 (220)'!TABLE_AREA_1</vt:lpstr>
      <vt:lpstr>'Table NF2 (206)'!TABLE_AREA_1</vt:lpstr>
      <vt:lpstr>'Table NF2_06 (211)'!TABLE_AREA_1</vt:lpstr>
      <vt:lpstr>'Table NF2_15 (221)'!TABLE_AREA_1</vt:lpstr>
      <vt:lpstr>'Table P (321)'!TABLE_AREA_1</vt:lpstr>
      <vt:lpstr>'Table Q_15 (335)'!TABLE_AREA_1</vt:lpstr>
      <vt:lpstr>'Table Q1 (322)'!TABLE_AREA_1</vt:lpstr>
      <vt:lpstr>'Table Q1_06 (331)'!TABLE_AREA_1</vt:lpstr>
      <vt:lpstr>'Table Q2 (323)'!TABLE_AREA_1</vt:lpstr>
      <vt:lpstr>'Table Q2_06 (332)'!TABLE_AREA_1</vt:lpstr>
      <vt:lpstr>'Table R (324)'!TABLE_AREA_1</vt:lpstr>
      <vt:lpstr>'Table R_15 (336)'!TABLE_AREA_1</vt:lpstr>
      <vt:lpstr>'Table R1_06 (333)'!TABLE_AREA_1</vt:lpstr>
      <vt:lpstr>'Table R2_06 (334)'!TABLE_AREA_1</vt:lpstr>
      <vt:lpstr>'Table S1 (325)'!TABLE_AREA_1</vt:lpstr>
      <vt:lpstr>'Table S2 (326)'!TABLE_AREA_1</vt:lpstr>
      <vt:lpstr>'Table S-AP (406)'!TABLE_AREA_1</vt:lpstr>
      <vt:lpstr>'Table T1 (327)'!TABLE_AREA_1</vt:lpstr>
      <vt:lpstr>'Table T2 (328)'!TABLE_AREA_1</vt:lpstr>
      <vt:lpstr>'Table TVIN_15F (227)'!TABLE_AREA_1</vt:lpstr>
      <vt:lpstr>'Table TVIN_15GMP (228)'!TABLE_AREA_1</vt:lpstr>
      <vt:lpstr>'Table TVIN_15M (226)'!TABLE_AREA_1</vt:lpstr>
      <vt:lpstr>'Table U1 (329)'!TABLE_AREA_1</vt:lpstr>
      <vt:lpstr>'Table U2 (330)'!TABLE_AREA_1</vt:lpstr>
      <vt:lpstr>'Table 1 (501)'!TABLE_ASSUMPTION_SET_1</vt:lpstr>
      <vt:lpstr>'Table 1 (505)'!TABLE_ASSUMPTION_SET_1</vt:lpstr>
      <vt:lpstr>'Table 1 (801)'!TABLE_ASSUMPTION_SET_1</vt:lpstr>
      <vt:lpstr>'Table 2 (502)'!TABLE_ASSUMPTION_SET_1</vt:lpstr>
      <vt:lpstr>'Table 2 (506)'!TABLE_ASSUMPTION_SET_1</vt:lpstr>
      <vt:lpstr>'Table 2 (802)'!TABLE_ASSUMPTION_SET_1</vt:lpstr>
      <vt:lpstr>'Table 3 (503)'!TABLE_ASSUMPTION_SET_1</vt:lpstr>
      <vt:lpstr>'Table 3 (507)'!TABLE_ASSUMPTION_SET_1</vt:lpstr>
      <vt:lpstr>'Table 4 (508)'!TABLE_ASSUMPTION_SET_1</vt:lpstr>
      <vt:lpstr>'Table A (401)'!TABLE_ASSUMPTION_SET_1</vt:lpstr>
      <vt:lpstr>'Table A (403)'!TABLE_ASSUMPTION_SET_1</vt:lpstr>
      <vt:lpstr>'Table A_06 (602)'!TABLE_ASSUMPTION_SET_1</vt:lpstr>
      <vt:lpstr>'Table A_15_65 (603)'!TABLE_ASSUMPTION_SET_1</vt:lpstr>
      <vt:lpstr>'Table A_15_66 (604)'!TABLE_ASSUMPTION_SET_1</vt:lpstr>
      <vt:lpstr>'Table A_15_67 (605)'!TABLE_ASSUMPTION_SET_1</vt:lpstr>
      <vt:lpstr>'Table A_15_68 (606)'!TABLE_ASSUMPTION_SET_1</vt:lpstr>
      <vt:lpstr>'Table A_88 (601)'!TABLE_ASSUMPTION_SET_1</vt:lpstr>
      <vt:lpstr>'Table A1 (201C)'!TABLE_ASSUMPTION_SET_1</vt:lpstr>
      <vt:lpstr>'Table B (402)'!TABLE_ASSUMPTION_SET_1</vt:lpstr>
      <vt:lpstr>'Table B (404)'!TABLE_ASSUMPTION_SET_1</vt:lpstr>
      <vt:lpstr>'Table B_06 (621)'!TABLE_ASSUMPTION_SET_1</vt:lpstr>
      <vt:lpstr>'Table B_15 (625)'!TABLE_ASSUMPTION_SET_1</vt:lpstr>
      <vt:lpstr>'Table B_88 (607)'!TABLE_ASSUMPTION_SET_1</vt:lpstr>
      <vt:lpstr>'Table B-AP (407)'!TABLE_ASSUMPTION_SET_1</vt:lpstr>
      <vt:lpstr>'Table C (405)'!TABLE_ASSUMPTION_SET_1</vt:lpstr>
      <vt:lpstr>'Table C (703)'!TABLE_ASSUMPTION_SET_1</vt:lpstr>
      <vt:lpstr>'Table C_06 (622)'!TABLE_ASSUMPTION_SET_1</vt:lpstr>
      <vt:lpstr>'Table C_15 (626)'!TABLE_ASSUMPTION_SET_1</vt:lpstr>
      <vt:lpstr>'Table C_88 (608)'!TABLE_ASSUMPTION_SET_1</vt:lpstr>
      <vt:lpstr>'Table D_06 (623)'!TABLE_ASSUMPTION_SET_1</vt:lpstr>
      <vt:lpstr>'Table D1 (203)'!TABLE_ASSUMPTION_SET_1</vt:lpstr>
      <vt:lpstr>'Table D1_88 (615)'!TABLE_ASSUMPTION_SET_1</vt:lpstr>
      <vt:lpstr>'Table D2 (204)'!TABLE_ASSUMPTION_SET_1</vt:lpstr>
      <vt:lpstr>'Table D2_88 (616)'!TABLE_ASSUMPTION_SET_1</vt:lpstr>
      <vt:lpstr>'Table E_06 (624)'!TABLE_ASSUMPTION_SET_1</vt:lpstr>
      <vt:lpstr>'Table E1_88 (617)'!TABLE_ASSUMPTION_SET_1</vt:lpstr>
      <vt:lpstr>'Table E2_88 (618)'!TABLE_ASSUMPTION_SET_1</vt:lpstr>
      <vt:lpstr>'Table F_06 (611)'!TABLE_ASSUMPTION_SET_1</vt:lpstr>
      <vt:lpstr>'Table F_15 (613)'!TABLE_ASSUMPTION_SET_1</vt:lpstr>
      <vt:lpstr>'Table F1 (205C)'!TABLE_ASSUMPTION_SET_1</vt:lpstr>
      <vt:lpstr>'Table F1_88 (619)'!TABLE_ASSUMPTION_SET_1</vt:lpstr>
      <vt:lpstr>'Table F2_88 (620)'!TABLE_ASSUMPTION_SET_1</vt:lpstr>
      <vt:lpstr>'Table G_06 (612)'!TABLE_ASSUMPTION_SET_1</vt:lpstr>
      <vt:lpstr>'Table G_15 (614)'!TABLE_ASSUMPTION_SET_1</vt:lpstr>
      <vt:lpstr>'Table G_88 (609)'!TABLE_ASSUMPTION_SET_1</vt:lpstr>
      <vt:lpstr>'Table G1 (301)'!TABLE_ASSUMPTION_SET_1</vt:lpstr>
      <vt:lpstr>'Table G1_06 (305)'!TABLE_ASSUMPTION_SET_1</vt:lpstr>
      <vt:lpstr>'Table G1_15 (309)'!TABLE_ASSUMPTION_SET_1</vt:lpstr>
      <vt:lpstr>'Table G2 (302)'!TABLE_ASSUMPTION_SET_1</vt:lpstr>
      <vt:lpstr>'Table G2_06 (306)'!TABLE_ASSUMPTION_SET_1</vt:lpstr>
      <vt:lpstr>'Table G2_15 (310)'!TABLE_ASSUMPTION_SET_1</vt:lpstr>
      <vt:lpstr>'Table H_88 (610)'!TABLE_ASSUMPTION_SET_1</vt:lpstr>
      <vt:lpstr>'Table H1 (303)'!TABLE_ASSUMPTION_SET_1</vt:lpstr>
      <vt:lpstr>'Table H1_06 (307)'!TABLE_ASSUMPTION_SET_1</vt:lpstr>
      <vt:lpstr>'Table H1_15 (311)'!TABLE_ASSUMPTION_SET_1</vt:lpstr>
      <vt:lpstr>'Table H2 (304)'!TABLE_ASSUMPTION_SET_1</vt:lpstr>
      <vt:lpstr>'Table H2_06 (308)'!TABLE_ASSUMPTION_SET_1</vt:lpstr>
      <vt:lpstr>'Table H2_15 (312)'!TABLE_ASSUMPTION_SET_1</vt:lpstr>
      <vt:lpstr>'Table in Appendix (504)'!TABLE_ASSUMPTION_SET_1</vt:lpstr>
      <vt:lpstr>'Table K (313)'!TABLE_ASSUMPTION_SET_1</vt:lpstr>
      <vt:lpstr>'Table K_06 (314)'!TABLE_ASSUMPTION_SET_1</vt:lpstr>
      <vt:lpstr>'Table K_15_65 (315)'!TABLE_ASSUMPTION_SET_1</vt:lpstr>
      <vt:lpstr>'Table K_15_66 (316)'!TABLE_ASSUMPTION_SET_1</vt:lpstr>
      <vt:lpstr>'Table K_15_67 (317)'!TABLE_ASSUMPTION_SET_1</vt:lpstr>
      <vt:lpstr>'Table K_15_68 (318)'!TABLE_ASSUMPTION_SET_1</vt:lpstr>
      <vt:lpstr>'Table M (229)'!TABLE_ASSUMPTION_SET_1</vt:lpstr>
      <vt:lpstr>'Table M (319)'!TABLE_ASSUMPTION_SET_1</vt:lpstr>
      <vt:lpstr>'Table N (320)'!TABLE_ASSUMPTION_SET_1</vt:lpstr>
      <vt:lpstr>'Table NA1 (201)'!TABLE_ASSUMPTION_SET_1</vt:lpstr>
      <vt:lpstr>'Table NA1_06 (207)'!TABLE_ASSUMPTION_SET_1</vt:lpstr>
      <vt:lpstr>'Table NA1_15_65 (212)'!TABLE_ASSUMPTION_SET_1</vt:lpstr>
      <vt:lpstr>'Table NA1_15_66 (213)'!TABLE_ASSUMPTION_SET_1</vt:lpstr>
      <vt:lpstr>'Table NA1_15_67 (214)'!TABLE_ASSUMPTION_SET_1</vt:lpstr>
      <vt:lpstr>'Table NA1_15_68 (215)'!TABLE_ASSUMPTION_SET_1</vt:lpstr>
      <vt:lpstr>'Table NA2 (202)'!TABLE_ASSUMPTION_SET_1</vt:lpstr>
      <vt:lpstr>'Table NA2_06 (208)'!TABLE_ASSUMPTION_SET_1</vt:lpstr>
      <vt:lpstr>'Table NA2_15_65 (216)'!TABLE_ASSUMPTION_SET_1</vt:lpstr>
      <vt:lpstr>'Table NA2_15_66 (217)'!TABLE_ASSUMPTION_SET_1</vt:lpstr>
      <vt:lpstr>'Table NA2_15_67 (218)'!TABLE_ASSUMPTION_SET_1</vt:lpstr>
      <vt:lpstr>'Table NA2_15_68 (219)'!TABLE_ASSUMPTION_SET_1</vt:lpstr>
      <vt:lpstr>'Table NA3_06 (209)'!TABLE_ASSUMPTION_SET_1</vt:lpstr>
      <vt:lpstr>'Table NF1 (205)'!TABLE_ASSUMPTION_SET_1</vt:lpstr>
      <vt:lpstr>'Table NF1_06 (210)'!TABLE_ASSUMPTION_SET_1</vt:lpstr>
      <vt:lpstr>'Table NF1_15 (220)'!TABLE_ASSUMPTION_SET_1</vt:lpstr>
      <vt:lpstr>'Table NF2 (206)'!TABLE_ASSUMPTION_SET_1</vt:lpstr>
      <vt:lpstr>'Table NF2_06 (211)'!TABLE_ASSUMPTION_SET_1</vt:lpstr>
      <vt:lpstr>'Table NF2_15 (221)'!TABLE_ASSUMPTION_SET_1</vt:lpstr>
      <vt:lpstr>'Table P (321)'!TABLE_ASSUMPTION_SET_1</vt:lpstr>
      <vt:lpstr>'Table Q_15 (335)'!TABLE_ASSUMPTION_SET_1</vt:lpstr>
      <vt:lpstr>'Table Q1 (322)'!TABLE_ASSUMPTION_SET_1</vt:lpstr>
      <vt:lpstr>'Table Q1_06 (331)'!TABLE_ASSUMPTION_SET_1</vt:lpstr>
      <vt:lpstr>'Table Q2 (323)'!TABLE_ASSUMPTION_SET_1</vt:lpstr>
      <vt:lpstr>'Table Q2_06 (332)'!TABLE_ASSUMPTION_SET_1</vt:lpstr>
      <vt:lpstr>'Table R (324)'!TABLE_ASSUMPTION_SET_1</vt:lpstr>
      <vt:lpstr>'Table R_15 (336)'!TABLE_ASSUMPTION_SET_1</vt:lpstr>
      <vt:lpstr>'Table R1_06 (333)'!TABLE_ASSUMPTION_SET_1</vt:lpstr>
      <vt:lpstr>'Table R2_06 (334)'!TABLE_ASSUMPTION_SET_1</vt:lpstr>
      <vt:lpstr>'Table S1 (325)'!TABLE_ASSUMPTION_SET_1</vt:lpstr>
      <vt:lpstr>'Table S2 (326)'!TABLE_ASSUMPTION_SET_1</vt:lpstr>
      <vt:lpstr>'Table S-AP (406)'!TABLE_ASSUMPTION_SET_1</vt:lpstr>
      <vt:lpstr>'Table T1 (327)'!TABLE_ASSUMPTION_SET_1</vt:lpstr>
      <vt:lpstr>'Table T2 (328)'!TABLE_ASSUMPTION_SET_1</vt:lpstr>
      <vt:lpstr>'Table TVIN_15F (227)'!TABLE_ASSUMPTION_SET_1</vt:lpstr>
      <vt:lpstr>'Table TVIN_15GMP (228)'!TABLE_ASSUMPTION_SET_1</vt:lpstr>
      <vt:lpstr>'Table TVIN_15M (226)'!TABLE_ASSUMPTION_SET_1</vt:lpstr>
      <vt:lpstr>'Table U1 (329)'!TABLE_ASSUMPTION_SET_1</vt:lpstr>
      <vt:lpstr>'Table U2 (330)'!TABLE_ASSUMPTION_SET_1</vt:lpstr>
      <vt:lpstr>'x-template'!TABLE_ASSUMPTION_SET_1</vt:lpstr>
      <vt:lpstr>'Table 1 (501)'!TABLE_CLIENT_1</vt:lpstr>
      <vt:lpstr>'Table 1 (505)'!TABLE_CLIENT_1</vt:lpstr>
      <vt:lpstr>'Table 1 (801)'!TABLE_CLIENT_1</vt:lpstr>
      <vt:lpstr>'Table 2 (502)'!TABLE_CLIENT_1</vt:lpstr>
      <vt:lpstr>'Table 2 (506)'!TABLE_CLIENT_1</vt:lpstr>
      <vt:lpstr>'Table 2 (802)'!TABLE_CLIENT_1</vt:lpstr>
      <vt:lpstr>'Table 3 (503)'!TABLE_CLIENT_1</vt:lpstr>
      <vt:lpstr>'Table 3 (507)'!TABLE_CLIENT_1</vt:lpstr>
      <vt:lpstr>'Table 4 (508)'!TABLE_CLIENT_1</vt:lpstr>
      <vt:lpstr>'Table A (401)'!TABLE_CLIENT_1</vt:lpstr>
      <vt:lpstr>'Table A (403)'!TABLE_CLIENT_1</vt:lpstr>
      <vt:lpstr>'Table A_06 (602)'!TABLE_CLIENT_1</vt:lpstr>
      <vt:lpstr>'Table A_15_65 (603)'!TABLE_CLIENT_1</vt:lpstr>
      <vt:lpstr>'Table A_15_66 (604)'!TABLE_CLIENT_1</vt:lpstr>
      <vt:lpstr>'Table A_15_67 (605)'!TABLE_CLIENT_1</vt:lpstr>
      <vt:lpstr>'Table A_15_68 (606)'!TABLE_CLIENT_1</vt:lpstr>
      <vt:lpstr>'Table A_88 (601)'!TABLE_CLIENT_1</vt:lpstr>
      <vt:lpstr>'Table A1 (201C)'!TABLE_CLIENT_1</vt:lpstr>
      <vt:lpstr>'Table B (402)'!TABLE_CLIENT_1</vt:lpstr>
      <vt:lpstr>'Table B (404)'!TABLE_CLIENT_1</vt:lpstr>
      <vt:lpstr>'Table B_06 (621)'!TABLE_CLIENT_1</vt:lpstr>
      <vt:lpstr>'Table B_15 (625)'!TABLE_CLIENT_1</vt:lpstr>
      <vt:lpstr>'Table B_88 (607)'!TABLE_CLIENT_1</vt:lpstr>
      <vt:lpstr>'Table B-AP (407)'!TABLE_CLIENT_1</vt:lpstr>
      <vt:lpstr>'Table C (405)'!TABLE_CLIENT_1</vt:lpstr>
      <vt:lpstr>'Table C (703)'!TABLE_CLIENT_1</vt:lpstr>
      <vt:lpstr>'Table C_06 (622)'!TABLE_CLIENT_1</vt:lpstr>
      <vt:lpstr>'Table C_15 (626)'!TABLE_CLIENT_1</vt:lpstr>
      <vt:lpstr>'Table C_88 (608)'!TABLE_CLIENT_1</vt:lpstr>
      <vt:lpstr>'Table D_06 (623)'!TABLE_CLIENT_1</vt:lpstr>
      <vt:lpstr>'Table D1 (203)'!TABLE_CLIENT_1</vt:lpstr>
      <vt:lpstr>'Table D1_88 (615)'!TABLE_CLIENT_1</vt:lpstr>
      <vt:lpstr>'Table D2 (204)'!TABLE_CLIENT_1</vt:lpstr>
      <vt:lpstr>'Table D2_88 (616)'!TABLE_CLIENT_1</vt:lpstr>
      <vt:lpstr>'Table E_06 (624)'!TABLE_CLIENT_1</vt:lpstr>
      <vt:lpstr>'Table E1_88 (617)'!TABLE_CLIENT_1</vt:lpstr>
      <vt:lpstr>'Table E2_88 (618)'!TABLE_CLIENT_1</vt:lpstr>
      <vt:lpstr>'Table F_06 (611)'!TABLE_CLIENT_1</vt:lpstr>
      <vt:lpstr>'Table F_15 (613)'!TABLE_CLIENT_1</vt:lpstr>
      <vt:lpstr>'Table F1 (205C)'!TABLE_CLIENT_1</vt:lpstr>
      <vt:lpstr>'Table F1_88 (619)'!TABLE_CLIENT_1</vt:lpstr>
      <vt:lpstr>'Table F2_88 (620)'!TABLE_CLIENT_1</vt:lpstr>
      <vt:lpstr>'Table G_06 (612)'!TABLE_CLIENT_1</vt:lpstr>
      <vt:lpstr>'Table G_15 (614)'!TABLE_CLIENT_1</vt:lpstr>
      <vt:lpstr>'Table G_88 (609)'!TABLE_CLIENT_1</vt:lpstr>
      <vt:lpstr>'Table G1 (301)'!TABLE_CLIENT_1</vt:lpstr>
      <vt:lpstr>'Table G1_06 (305)'!TABLE_CLIENT_1</vt:lpstr>
      <vt:lpstr>'Table G1_15 (309)'!TABLE_CLIENT_1</vt:lpstr>
      <vt:lpstr>'Table G2 (302)'!TABLE_CLIENT_1</vt:lpstr>
      <vt:lpstr>'Table G2_06 (306)'!TABLE_CLIENT_1</vt:lpstr>
      <vt:lpstr>'Table G2_15 (310)'!TABLE_CLIENT_1</vt:lpstr>
      <vt:lpstr>'Table H_88 (610)'!TABLE_CLIENT_1</vt:lpstr>
      <vt:lpstr>'Table H1 (303)'!TABLE_CLIENT_1</vt:lpstr>
      <vt:lpstr>'Table H1_06 (307)'!TABLE_CLIENT_1</vt:lpstr>
      <vt:lpstr>'Table H1_15 (311)'!TABLE_CLIENT_1</vt:lpstr>
      <vt:lpstr>'Table H2 (304)'!TABLE_CLIENT_1</vt:lpstr>
      <vt:lpstr>'Table H2_06 (308)'!TABLE_CLIENT_1</vt:lpstr>
      <vt:lpstr>'Table H2_15 (312)'!TABLE_CLIENT_1</vt:lpstr>
      <vt:lpstr>'Table in Appendix (504)'!TABLE_CLIENT_1</vt:lpstr>
      <vt:lpstr>'Table K (313)'!TABLE_CLIENT_1</vt:lpstr>
      <vt:lpstr>'Table K_06 (314)'!TABLE_CLIENT_1</vt:lpstr>
      <vt:lpstr>'Table K_15_65 (315)'!TABLE_CLIENT_1</vt:lpstr>
      <vt:lpstr>'Table K_15_66 (316)'!TABLE_CLIENT_1</vt:lpstr>
      <vt:lpstr>'Table K_15_67 (317)'!TABLE_CLIENT_1</vt:lpstr>
      <vt:lpstr>'Table K_15_68 (318)'!TABLE_CLIENT_1</vt:lpstr>
      <vt:lpstr>'Table M (229)'!TABLE_CLIENT_1</vt:lpstr>
      <vt:lpstr>'Table M (319)'!TABLE_CLIENT_1</vt:lpstr>
      <vt:lpstr>'Table N (320)'!TABLE_CLIENT_1</vt:lpstr>
      <vt:lpstr>'Table NA1 (201)'!TABLE_CLIENT_1</vt:lpstr>
      <vt:lpstr>'Table NA1_06 (207)'!TABLE_CLIENT_1</vt:lpstr>
      <vt:lpstr>'Table NA1_15_65 (212)'!TABLE_CLIENT_1</vt:lpstr>
      <vt:lpstr>'Table NA1_15_66 (213)'!TABLE_CLIENT_1</vt:lpstr>
      <vt:lpstr>'Table NA1_15_67 (214)'!TABLE_CLIENT_1</vt:lpstr>
      <vt:lpstr>'Table NA1_15_68 (215)'!TABLE_CLIENT_1</vt:lpstr>
      <vt:lpstr>'Table NA2 (202)'!TABLE_CLIENT_1</vt:lpstr>
      <vt:lpstr>'Table NA2_06 (208)'!TABLE_CLIENT_1</vt:lpstr>
      <vt:lpstr>'Table NA2_15_65 (216)'!TABLE_CLIENT_1</vt:lpstr>
      <vt:lpstr>'Table NA2_15_66 (217)'!TABLE_CLIENT_1</vt:lpstr>
      <vt:lpstr>'Table NA2_15_67 (218)'!TABLE_CLIENT_1</vt:lpstr>
      <vt:lpstr>'Table NA2_15_68 (219)'!TABLE_CLIENT_1</vt:lpstr>
      <vt:lpstr>'Table NA3_06 (209)'!TABLE_CLIENT_1</vt:lpstr>
      <vt:lpstr>'Table NF1 (205)'!TABLE_CLIENT_1</vt:lpstr>
      <vt:lpstr>'Table NF1_06 (210)'!TABLE_CLIENT_1</vt:lpstr>
      <vt:lpstr>'Table NF1_15 (220)'!TABLE_CLIENT_1</vt:lpstr>
      <vt:lpstr>'Table NF2 (206)'!TABLE_CLIENT_1</vt:lpstr>
      <vt:lpstr>'Table NF2_06 (211)'!TABLE_CLIENT_1</vt:lpstr>
      <vt:lpstr>'Table NF2_15 (221)'!TABLE_CLIENT_1</vt:lpstr>
      <vt:lpstr>'Table P (321)'!TABLE_CLIENT_1</vt:lpstr>
      <vt:lpstr>'Table Q_15 (335)'!TABLE_CLIENT_1</vt:lpstr>
      <vt:lpstr>'Table Q1 (322)'!TABLE_CLIENT_1</vt:lpstr>
      <vt:lpstr>'Table Q1_06 (331)'!TABLE_CLIENT_1</vt:lpstr>
      <vt:lpstr>'Table Q2 (323)'!TABLE_CLIENT_1</vt:lpstr>
      <vt:lpstr>'Table Q2_06 (332)'!TABLE_CLIENT_1</vt:lpstr>
      <vt:lpstr>'Table R (324)'!TABLE_CLIENT_1</vt:lpstr>
      <vt:lpstr>'Table R_15 (336)'!TABLE_CLIENT_1</vt:lpstr>
      <vt:lpstr>'Table R1_06 (333)'!TABLE_CLIENT_1</vt:lpstr>
      <vt:lpstr>'Table R2_06 (334)'!TABLE_CLIENT_1</vt:lpstr>
      <vt:lpstr>'Table S1 (325)'!TABLE_CLIENT_1</vt:lpstr>
      <vt:lpstr>'Table S2 (326)'!TABLE_CLIENT_1</vt:lpstr>
      <vt:lpstr>'Table S-AP (406)'!TABLE_CLIENT_1</vt:lpstr>
      <vt:lpstr>'Table T1 (327)'!TABLE_CLIENT_1</vt:lpstr>
      <vt:lpstr>'Table T2 (328)'!TABLE_CLIENT_1</vt:lpstr>
      <vt:lpstr>'Table TVIN_15F (227)'!TABLE_CLIENT_1</vt:lpstr>
      <vt:lpstr>'Table TVIN_15GMP (228)'!TABLE_CLIENT_1</vt:lpstr>
      <vt:lpstr>'Table TVIN_15M (226)'!TABLE_CLIENT_1</vt:lpstr>
      <vt:lpstr>'Table U1 (329)'!TABLE_CLIENT_1</vt:lpstr>
      <vt:lpstr>'Table U2 (330)'!TABLE_CLIENT_1</vt:lpstr>
      <vt:lpstr>'x-template'!TABLE_CLIENT_1</vt:lpstr>
      <vt:lpstr>'Table 1 (501)'!TABLE_DATE_IMPLEMENTED_1</vt:lpstr>
      <vt:lpstr>'Table 1 (505)'!TABLE_DATE_IMPLEMENTED_1</vt:lpstr>
      <vt:lpstr>'Table 1 (801)'!TABLE_DATE_IMPLEMENTED_1</vt:lpstr>
      <vt:lpstr>'Table 2 (502)'!TABLE_DATE_IMPLEMENTED_1</vt:lpstr>
      <vt:lpstr>'Table 2 (506)'!TABLE_DATE_IMPLEMENTED_1</vt:lpstr>
      <vt:lpstr>'Table 2 (802)'!TABLE_DATE_IMPLEMENTED_1</vt:lpstr>
      <vt:lpstr>'Table 3 (503)'!TABLE_DATE_IMPLEMENTED_1</vt:lpstr>
      <vt:lpstr>'Table 3 (507)'!TABLE_DATE_IMPLEMENTED_1</vt:lpstr>
      <vt:lpstr>'Table 4 (508)'!TABLE_DATE_IMPLEMENTED_1</vt:lpstr>
      <vt:lpstr>'Table A (401)'!TABLE_DATE_IMPLEMENTED_1</vt:lpstr>
      <vt:lpstr>'Table A (403)'!TABLE_DATE_IMPLEMENTED_1</vt:lpstr>
      <vt:lpstr>'Table A_06 (602)'!TABLE_DATE_IMPLEMENTED_1</vt:lpstr>
      <vt:lpstr>'Table A_15_65 (603)'!TABLE_DATE_IMPLEMENTED_1</vt:lpstr>
      <vt:lpstr>'Table A_15_66 (604)'!TABLE_DATE_IMPLEMENTED_1</vt:lpstr>
      <vt:lpstr>'Table A_15_67 (605)'!TABLE_DATE_IMPLEMENTED_1</vt:lpstr>
      <vt:lpstr>'Table A_15_68 (606)'!TABLE_DATE_IMPLEMENTED_1</vt:lpstr>
      <vt:lpstr>'Table A_88 (601)'!TABLE_DATE_IMPLEMENTED_1</vt:lpstr>
      <vt:lpstr>'Table A1 (201C)'!TABLE_DATE_IMPLEMENTED_1</vt:lpstr>
      <vt:lpstr>'Table B (402)'!TABLE_DATE_IMPLEMENTED_1</vt:lpstr>
      <vt:lpstr>'Table B (404)'!TABLE_DATE_IMPLEMENTED_1</vt:lpstr>
      <vt:lpstr>'Table B_06 (621)'!TABLE_DATE_IMPLEMENTED_1</vt:lpstr>
      <vt:lpstr>'Table B_15 (625)'!TABLE_DATE_IMPLEMENTED_1</vt:lpstr>
      <vt:lpstr>'Table B_88 (607)'!TABLE_DATE_IMPLEMENTED_1</vt:lpstr>
      <vt:lpstr>'Table B-AP (407)'!TABLE_DATE_IMPLEMENTED_1</vt:lpstr>
      <vt:lpstr>'Table C (405)'!TABLE_DATE_IMPLEMENTED_1</vt:lpstr>
      <vt:lpstr>'Table C (703)'!TABLE_DATE_IMPLEMENTED_1</vt:lpstr>
      <vt:lpstr>'Table C_06 (622)'!TABLE_DATE_IMPLEMENTED_1</vt:lpstr>
      <vt:lpstr>'Table C_15 (626)'!TABLE_DATE_IMPLEMENTED_1</vt:lpstr>
      <vt:lpstr>'Table C_88 (608)'!TABLE_DATE_IMPLEMENTED_1</vt:lpstr>
      <vt:lpstr>'Table D_06 (623)'!TABLE_DATE_IMPLEMENTED_1</vt:lpstr>
      <vt:lpstr>'Table D1 (203)'!TABLE_DATE_IMPLEMENTED_1</vt:lpstr>
      <vt:lpstr>'Table D1_88 (615)'!TABLE_DATE_IMPLEMENTED_1</vt:lpstr>
      <vt:lpstr>'Table D2 (204)'!TABLE_DATE_IMPLEMENTED_1</vt:lpstr>
      <vt:lpstr>'Table D2_88 (616)'!TABLE_DATE_IMPLEMENTED_1</vt:lpstr>
      <vt:lpstr>'Table E_06 (624)'!TABLE_DATE_IMPLEMENTED_1</vt:lpstr>
      <vt:lpstr>'Table E1_88 (617)'!TABLE_DATE_IMPLEMENTED_1</vt:lpstr>
      <vt:lpstr>'Table E2_88 (618)'!TABLE_DATE_IMPLEMENTED_1</vt:lpstr>
      <vt:lpstr>'Table F_06 (611)'!TABLE_DATE_IMPLEMENTED_1</vt:lpstr>
      <vt:lpstr>'Table F_15 (613)'!TABLE_DATE_IMPLEMENTED_1</vt:lpstr>
      <vt:lpstr>'Table F1 (205C)'!TABLE_DATE_IMPLEMENTED_1</vt:lpstr>
      <vt:lpstr>'Table F1_88 (619)'!TABLE_DATE_IMPLEMENTED_1</vt:lpstr>
      <vt:lpstr>'Table F2_88 (620)'!TABLE_DATE_IMPLEMENTED_1</vt:lpstr>
      <vt:lpstr>'Table G_06 (612)'!TABLE_DATE_IMPLEMENTED_1</vt:lpstr>
      <vt:lpstr>'Table G_15 (614)'!TABLE_DATE_IMPLEMENTED_1</vt:lpstr>
      <vt:lpstr>'Table G_88 (609)'!TABLE_DATE_IMPLEMENTED_1</vt:lpstr>
      <vt:lpstr>'Table G1 (301)'!TABLE_DATE_IMPLEMENTED_1</vt:lpstr>
      <vt:lpstr>'Table G1_06 (305)'!TABLE_DATE_IMPLEMENTED_1</vt:lpstr>
      <vt:lpstr>'Table G1_15 (309)'!TABLE_DATE_IMPLEMENTED_1</vt:lpstr>
      <vt:lpstr>'Table G2 (302)'!TABLE_DATE_IMPLEMENTED_1</vt:lpstr>
      <vt:lpstr>'Table G2_06 (306)'!TABLE_DATE_IMPLEMENTED_1</vt:lpstr>
      <vt:lpstr>'Table G2_15 (310)'!TABLE_DATE_IMPLEMENTED_1</vt:lpstr>
      <vt:lpstr>'Table H_88 (610)'!TABLE_DATE_IMPLEMENTED_1</vt:lpstr>
      <vt:lpstr>'Table H1 (303)'!TABLE_DATE_IMPLEMENTED_1</vt:lpstr>
      <vt:lpstr>'Table H1_06 (307)'!TABLE_DATE_IMPLEMENTED_1</vt:lpstr>
      <vt:lpstr>'Table H1_15 (311)'!TABLE_DATE_IMPLEMENTED_1</vt:lpstr>
      <vt:lpstr>'Table H2 (304)'!TABLE_DATE_IMPLEMENTED_1</vt:lpstr>
      <vt:lpstr>'Table H2_06 (308)'!TABLE_DATE_IMPLEMENTED_1</vt:lpstr>
      <vt:lpstr>'Table H2_15 (312)'!TABLE_DATE_IMPLEMENTED_1</vt:lpstr>
      <vt:lpstr>'Table in Appendix (504)'!TABLE_DATE_IMPLEMENTED_1</vt:lpstr>
      <vt:lpstr>'Table K (313)'!TABLE_DATE_IMPLEMENTED_1</vt:lpstr>
      <vt:lpstr>'Table K_06 (314)'!TABLE_DATE_IMPLEMENTED_1</vt:lpstr>
      <vt:lpstr>'Table K_15_65 (315)'!TABLE_DATE_IMPLEMENTED_1</vt:lpstr>
      <vt:lpstr>'Table K_15_66 (316)'!TABLE_DATE_IMPLEMENTED_1</vt:lpstr>
      <vt:lpstr>'Table K_15_67 (317)'!TABLE_DATE_IMPLEMENTED_1</vt:lpstr>
      <vt:lpstr>'Table K_15_68 (318)'!TABLE_DATE_IMPLEMENTED_1</vt:lpstr>
      <vt:lpstr>'Table M (229)'!TABLE_DATE_IMPLEMENTED_1</vt:lpstr>
      <vt:lpstr>'Table M (319)'!TABLE_DATE_IMPLEMENTED_1</vt:lpstr>
      <vt:lpstr>'Table N (320)'!TABLE_DATE_IMPLEMENTED_1</vt:lpstr>
      <vt:lpstr>'Table NA1 (201)'!TABLE_DATE_IMPLEMENTED_1</vt:lpstr>
      <vt:lpstr>'Table NA1_06 (207)'!TABLE_DATE_IMPLEMENTED_1</vt:lpstr>
      <vt:lpstr>'Table NA1_15_65 (212)'!TABLE_DATE_IMPLEMENTED_1</vt:lpstr>
      <vt:lpstr>'Table NA1_15_66 (213)'!TABLE_DATE_IMPLEMENTED_1</vt:lpstr>
      <vt:lpstr>'Table NA1_15_67 (214)'!TABLE_DATE_IMPLEMENTED_1</vt:lpstr>
      <vt:lpstr>'Table NA1_15_68 (215)'!TABLE_DATE_IMPLEMENTED_1</vt:lpstr>
      <vt:lpstr>'Table NA2 (202)'!TABLE_DATE_IMPLEMENTED_1</vt:lpstr>
      <vt:lpstr>'Table NA2_06 (208)'!TABLE_DATE_IMPLEMENTED_1</vt:lpstr>
      <vt:lpstr>'Table NA2_15_65 (216)'!TABLE_DATE_IMPLEMENTED_1</vt:lpstr>
      <vt:lpstr>'Table NA2_15_66 (217)'!TABLE_DATE_IMPLEMENTED_1</vt:lpstr>
      <vt:lpstr>'Table NA2_15_67 (218)'!TABLE_DATE_IMPLEMENTED_1</vt:lpstr>
      <vt:lpstr>'Table NA2_15_68 (219)'!TABLE_DATE_IMPLEMENTED_1</vt:lpstr>
      <vt:lpstr>'Table NA3_06 (209)'!TABLE_DATE_IMPLEMENTED_1</vt:lpstr>
      <vt:lpstr>'Table NF1 (205)'!TABLE_DATE_IMPLEMENTED_1</vt:lpstr>
      <vt:lpstr>'Table NF1_06 (210)'!TABLE_DATE_IMPLEMENTED_1</vt:lpstr>
      <vt:lpstr>'Table NF1_15 (220)'!TABLE_DATE_IMPLEMENTED_1</vt:lpstr>
      <vt:lpstr>'Table NF2 (206)'!TABLE_DATE_IMPLEMENTED_1</vt:lpstr>
      <vt:lpstr>'Table NF2_06 (211)'!TABLE_DATE_IMPLEMENTED_1</vt:lpstr>
      <vt:lpstr>'Table NF2_15 (221)'!TABLE_DATE_IMPLEMENTED_1</vt:lpstr>
      <vt:lpstr>'Table P (321)'!TABLE_DATE_IMPLEMENTED_1</vt:lpstr>
      <vt:lpstr>'Table Q_15 (335)'!TABLE_DATE_IMPLEMENTED_1</vt:lpstr>
      <vt:lpstr>'Table Q1 (322)'!TABLE_DATE_IMPLEMENTED_1</vt:lpstr>
      <vt:lpstr>'Table Q1_06 (331)'!TABLE_DATE_IMPLEMENTED_1</vt:lpstr>
      <vt:lpstr>'Table Q2 (323)'!TABLE_DATE_IMPLEMENTED_1</vt:lpstr>
      <vt:lpstr>'Table Q2_06 (332)'!TABLE_DATE_IMPLEMENTED_1</vt:lpstr>
      <vt:lpstr>'Table R (324)'!TABLE_DATE_IMPLEMENTED_1</vt:lpstr>
      <vt:lpstr>'Table R_15 (336)'!TABLE_DATE_IMPLEMENTED_1</vt:lpstr>
      <vt:lpstr>'Table R1_06 (333)'!TABLE_DATE_IMPLEMENTED_1</vt:lpstr>
      <vt:lpstr>'Table R2_06 (334)'!TABLE_DATE_IMPLEMENTED_1</vt:lpstr>
      <vt:lpstr>'Table S1 (325)'!TABLE_DATE_IMPLEMENTED_1</vt:lpstr>
      <vt:lpstr>'Table S2 (326)'!TABLE_DATE_IMPLEMENTED_1</vt:lpstr>
      <vt:lpstr>'Table S-AP (406)'!TABLE_DATE_IMPLEMENTED_1</vt:lpstr>
      <vt:lpstr>'Table T1 (327)'!TABLE_DATE_IMPLEMENTED_1</vt:lpstr>
      <vt:lpstr>'Table T2 (328)'!TABLE_DATE_IMPLEMENTED_1</vt:lpstr>
      <vt:lpstr>'Table TVIN_15F (227)'!TABLE_DATE_IMPLEMENTED_1</vt:lpstr>
      <vt:lpstr>'Table TVIN_15GMP (228)'!TABLE_DATE_IMPLEMENTED_1</vt:lpstr>
      <vt:lpstr>'Table TVIN_15M (226)'!TABLE_DATE_IMPLEMENTED_1</vt:lpstr>
      <vt:lpstr>'Table U1 (329)'!TABLE_DATE_IMPLEMENTED_1</vt:lpstr>
      <vt:lpstr>'Table U2 (330)'!TABLE_DATE_IMPLEMENTED_1</vt:lpstr>
      <vt:lpstr>'x-template'!TABLE_DATE_IMPLEMENTED_1</vt:lpstr>
      <vt:lpstr>'Table 1 (501)'!TABLE_DATE_ISSUED_1</vt:lpstr>
      <vt:lpstr>'Table 1 (505)'!TABLE_DATE_ISSUED_1</vt:lpstr>
      <vt:lpstr>'Table 1 (801)'!TABLE_DATE_ISSUED_1</vt:lpstr>
      <vt:lpstr>'Table 2 (502)'!TABLE_DATE_ISSUED_1</vt:lpstr>
      <vt:lpstr>'Table 2 (506)'!TABLE_DATE_ISSUED_1</vt:lpstr>
      <vt:lpstr>'Table 2 (802)'!TABLE_DATE_ISSUED_1</vt:lpstr>
      <vt:lpstr>'Table 3 (503)'!TABLE_DATE_ISSUED_1</vt:lpstr>
      <vt:lpstr>'Table 3 (507)'!TABLE_DATE_ISSUED_1</vt:lpstr>
      <vt:lpstr>'Table 4 (508)'!TABLE_DATE_ISSUED_1</vt:lpstr>
      <vt:lpstr>'Table A (401)'!TABLE_DATE_ISSUED_1</vt:lpstr>
      <vt:lpstr>'Table A (403)'!TABLE_DATE_ISSUED_1</vt:lpstr>
      <vt:lpstr>'Table A_06 (602)'!TABLE_DATE_ISSUED_1</vt:lpstr>
      <vt:lpstr>'Table A_15_65 (603)'!TABLE_DATE_ISSUED_1</vt:lpstr>
      <vt:lpstr>'Table A_15_66 (604)'!TABLE_DATE_ISSUED_1</vt:lpstr>
      <vt:lpstr>'Table A_15_67 (605)'!TABLE_DATE_ISSUED_1</vt:lpstr>
      <vt:lpstr>'Table A_15_68 (606)'!TABLE_DATE_ISSUED_1</vt:lpstr>
      <vt:lpstr>'Table A_88 (601)'!TABLE_DATE_ISSUED_1</vt:lpstr>
      <vt:lpstr>'Table A1 (201C)'!TABLE_DATE_ISSUED_1</vt:lpstr>
      <vt:lpstr>'Table B (402)'!TABLE_DATE_ISSUED_1</vt:lpstr>
      <vt:lpstr>'Table B (404)'!TABLE_DATE_ISSUED_1</vt:lpstr>
      <vt:lpstr>'Table B_06 (621)'!TABLE_DATE_ISSUED_1</vt:lpstr>
      <vt:lpstr>'Table B_15 (625)'!TABLE_DATE_ISSUED_1</vt:lpstr>
      <vt:lpstr>'Table B_88 (607)'!TABLE_DATE_ISSUED_1</vt:lpstr>
      <vt:lpstr>'Table B-AP (407)'!TABLE_DATE_ISSUED_1</vt:lpstr>
      <vt:lpstr>'Table C (405)'!TABLE_DATE_ISSUED_1</vt:lpstr>
      <vt:lpstr>'Table C (703)'!TABLE_DATE_ISSUED_1</vt:lpstr>
      <vt:lpstr>'Table C_06 (622)'!TABLE_DATE_ISSUED_1</vt:lpstr>
      <vt:lpstr>'Table C_15 (626)'!TABLE_DATE_ISSUED_1</vt:lpstr>
      <vt:lpstr>'Table C_88 (608)'!TABLE_DATE_ISSUED_1</vt:lpstr>
      <vt:lpstr>'Table D_06 (623)'!TABLE_DATE_ISSUED_1</vt:lpstr>
      <vt:lpstr>'Table D1 (203)'!TABLE_DATE_ISSUED_1</vt:lpstr>
      <vt:lpstr>'Table D1_88 (615)'!TABLE_DATE_ISSUED_1</vt:lpstr>
      <vt:lpstr>'Table D2 (204)'!TABLE_DATE_ISSUED_1</vt:lpstr>
      <vt:lpstr>'Table D2_88 (616)'!TABLE_DATE_ISSUED_1</vt:lpstr>
      <vt:lpstr>'Table E_06 (624)'!TABLE_DATE_ISSUED_1</vt:lpstr>
      <vt:lpstr>'Table E1_88 (617)'!TABLE_DATE_ISSUED_1</vt:lpstr>
      <vt:lpstr>'Table E2_88 (618)'!TABLE_DATE_ISSUED_1</vt:lpstr>
      <vt:lpstr>'Table F_06 (611)'!TABLE_DATE_ISSUED_1</vt:lpstr>
      <vt:lpstr>'Table F_15 (613)'!TABLE_DATE_ISSUED_1</vt:lpstr>
      <vt:lpstr>'Table F1 (205C)'!TABLE_DATE_ISSUED_1</vt:lpstr>
      <vt:lpstr>'Table F1_88 (619)'!TABLE_DATE_ISSUED_1</vt:lpstr>
      <vt:lpstr>'Table F2_88 (620)'!TABLE_DATE_ISSUED_1</vt:lpstr>
      <vt:lpstr>'Table G_06 (612)'!TABLE_DATE_ISSUED_1</vt:lpstr>
      <vt:lpstr>'Table G_15 (614)'!TABLE_DATE_ISSUED_1</vt:lpstr>
      <vt:lpstr>'Table G_88 (609)'!TABLE_DATE_ISSUED_1</vt:lpstr>
      <vt:lpstr>'Table G1 (301)'!TABLE_DATE_ISSUED_1</vt:lpstr>
      <vt:lpstr>'Table G1_06 (305)'!TABLE_DATE_ISSUED_1</vt:lpstr>
      <vt:lpstr>'Table G1_15 (309)'!TABLE_DATE_ISSUED_1</vt:lpstr>
      <vt:lpstr>'Table G2 (302)'!TABLE_DATE_ISSUED_1</vt:lpstr>
      <vt:lpstr>'Table G2_06 (306)'!TABLE_DATE_ISSUED_1</vt:lpstr>
      <vt:lpstr>'Table G2_15 (310)'!TABLE_DATE_ISSUED_1</vt:lpstr>
      <vt:lpstr>'Table H_88 (610)'!TABLE_DATE_ISSUED_1</vt:lpstr>
      <vt:lpstr>'Table H1 (303)'!TABLE_DATE_ISSUED_1</vt:lpstr>
      <vt:lpstr>'Table H1_06 (307)'!TABLE_DATE_ISSUED_1</vt:lpstr>
      <vt:lpstr>'Table H1_15 (311)'!TABLE_DATE_ISSUED_1</vt:lpstr>
      <vt:lpstr>'Table H2 (304)'!TABLE_DATE_ISSUED_1</vt:lpstr>
      <vt:lpstr>'Table H2_06 (308)'!TABLE_DATE_ISSUED_1</vt:lpstr>
      <vt:lpstr>'Table H2_15 (312)'!TABLE_DATE_ISSUED_1</vt:lpstr>
      <vt:lpstr>'Table in Appendix (504)'!TABLE_DATE_ISSUED_1</vt:lpstr>
      <vt:lpstr>'Table K (313)'!TABLE_DATE_ISSUED_1</vt:lpstr>
      <vt:lpstr>'Table K_06 (314)'!TABLE_DATE_ISSUED_1</vt:lpstr>
      <vt:lpstr>'Table K_15_65 (315)'!TABLE_DATE_ISSUED_1</vt:lpstr>
      <vt:lpstr>'Table K_15_66 (316)'!TABLE_DATE_ISSUED_1</vt:lpstr>
      <vt:lpstr>'Table K_15_67 (317)'!TABLE_DATE_ISSUED_1</vt:lpstr>
      <vt:lpstr>'Table K_15_68 (318)'!TABLE_DATE_ISSUED_1</vt:lpstr>
      <vt:lpstr>'Table M (229)'!TABLE_DATE_ISSUED_1</vt:lpstr>
      <vt:lpstr>'Table M (319)'!TABLE_DATE_ISSUED_1</vt:lpstr>
      <vt:lpstr>'Table N (320)'!TABLE_DATE_ISSUED_1</vt:lpstr>
      <vt:lpstr>'Table NA1 (201)'!TABLE_DATE_ISSUED_1</vt:lpstr>
      <vt:lpstr>'Table NA1_06 (207)'!TABLE_DATE_ISSUED_1</vt:lpstr>
      <vt:lpstr>'Table NA1_15_65 (212)'!TABLE_DATE_ISSUED_1</vt:lpstr>
      <vt:lpstr>'Table NA1_15_66 (213)'!TABLE_DATE_ISSUED_1</vt:lpstr>
      <vt:lpstr>'Table NA1_15_67 (214)'!TABLE_DATE_ISSUED_1</vt:lpstr>
      <vt:lpstr>'Table NA1_15_68 (215)'!TABLE_DATE_ISSUED_1</vt:lpstr>
      <vt:lpstr>'Table NA2 (202)'!TABLE_DATE_ISSUED_1</vt:lpstr>
      <vt:lpstr>'Table NA2_06 (208)'!TABLE_DATE_ISSUED_1</vt:lpstr>
      <vt:lpstr>'Table NA2_15_65 (216)'!TABLE_DATE_ISSUED_1</vt:lpstr>
      <vt:lpstr>'Table NA2_15_66 (217)'!TABLE_DATE_ISSUED_1</vt:lpstr>
      <vt:lpstr>'Table NA2_15_67 (218)'!TABLE_DATE_ISSUED_1</vt:lpstr>
      <vt:lpstr>'Table NA2_15_68 (219)'!TABLE_DATE_ISSUED_1</vt:lpstr>
      <vt:lpstr>'Table NA3_06 (209)'!TABLE_DATE_ISSUED_1</vt:lpstr>
      <vt:lpstr>'Table NF1 (205)'!TABLE_DATE_ISSUED_1</vt:lpstr>
      <vt:lpstr>'Table NF1_06 (210)'!TABLE_DATE_ISSUED_1</vt:lpstr>
      <vt:lpstr>'Table NF1_15 (220)'!TABLE_DATE_ISSUED_1</vt:lpstr>
      <vt:lpstr>'Table NF2 (206)'!TABLE_DATE_ISSUED_1</vt:lpstr>
      <vt:lpstr>'Table NF2_06 (211)'!TABLE_DATE_ISSUED_1</vt:lpstr>
      <vt:lpstr>'Table NF2_15 (221)'!TABLE_DATE_ISSUED_1</vt:lpstr>
      <vt:lpstr>'Table P (321)'!TABLE_DATE_ISSUED_1</vt:lpstr>
      <vt:lpstr>'Table Q_15 (335)'!TABLE_DATE_ISSUED_1</vt:lpstr>
      <vt:lpstr>'Table Q1 (322)'!TABLE_DATE_ISSUED_1</vt:lpstr>
      <vt:lpstr>'Table Q1_06 (331)'!TABLE_DATE_ISSUED_1</vt:lpstr>
      <vt:lpstr>'Table Q2 (323)'!TABLE_DATE_ISSUED_1</vt:lpstr>
      <vt:lpstr>'Table Q2_06 (332)'!TABLE_DATE_ISSUED_1</vt:lpstr>
      <vt:lpstr>'Table R (324)'!TABLE_DATE_ISSUED_1</vt:lpstr>
      <vt:lpstr>'Table R_15 (336)'!TABLE_DATE_ISSUED_1</vt:lpstr>
      <vt:lpstr>'Table R1_06 (333)'!TABLE_DATE_ISSUED_1</vt:lpstr>
      <vt:lpstr>'Table R2_06 (334)'!TABLE_DATE_ISSUED_1</vt:lpstr>
      <vt:lpstr>'Table S1 (325)'!TABLE_DATE_ISSUED_1</vt:lpstr>
      <vt:lpstr>'Table S2 (326)'!TABLE_DATE_ISSUED_1</vt:lpstr>
      <vt:lpstr>'Table S-AP (406)'!TABLE_DATE_ISSUED_1</vt:lpstr>
      <vt:lpstr>'Table T1 (327)'!TABLE_DATE_ISSUED_1</vt:lpstr>
      <vt:lpstr>'Table T2 (328)'!TABLE_DATE_ISSUED_1</vt:lpstr>
      <vt:lpstr>'Table TVIN_15F (227)'!TABLE_DATE_ISSUED_1</vt:lpstr>
      <vt:lpstr>'Table TVIN_15GMP (228)'!TABLE_DATE_ISSUED_1</vt:lpstr>
      <vt:lpstr>'Table TVIN_15M (226)'!TABLE_DATE_ISSUED_1</vt:lpstr>
      <vt:lpstr>'Table U1 (329)'!TABLE_DATE_ISSUED_1</vt:lpstr>
      <vt:lpstr>'Table U2 (330)'!TABLE_DATE_ISSUED_1</vt:lpstr>
      <vt:lpstr>'x-template'!TABLE_DATE_ISSUED_1</vt:lpstr>
      <vt:lpstr>'Table 1 (501)'!TABLE_DESCRIPTION_1</vt:lpstr>
      <vt:lpstr>'Table 1 (505)'!TABLE_DESCRIPTION_1</vt:lpstr>
      <vt:lpstr>'Table 1 (801)'!TABLE_DESCRIPTION_1</vt:lpstr>
      <vt:lpstr>'Table 2 (502)'!TABLE_DESCRIPTION_1</vt:lpstr>
      <vt:lpstr>'Table 2 (506)'!TABLE_DESCRIPTION_1</vt:lpstr>
      <vt:lpstr>'Table 2 (802)'!TABLE_DESCRIPTION_1</vt:lpstr>
      <vt:lpstr>'Table 3 (503)'!TABLE_DESCRIPTION_1</vt:lpstr>
      <vt:lpstr>'Table 3 (507)'!TABLE_DESCRIPTION_1</vt:lpstr>
      <vt:lpstr>'Table 4 (508)'!TABLE_DESCRIPTION_1</vt:lpstr>
      <vt:lpstr>'Table A (401)'!TABLE_DESCRIPTION_1</vt:lpstr>
      <vt:lpstr>'Table A (403)'!TABLE_DESCRIPTION_1</vt:lpstr>
      <vt:lpstr>'Table A_06 (602)'!TABLE_DESCRIPTION_1</vt:lpstr>
      <vt:lpstr>'Table A_15_65 (603)'!TABLE_DESCRIPTION_1</vt:lpstr>
      <vt:lpstr>'Table A_15_66 (604)'!TABLE_DESCRIPTION_1</vt:lpstr>
      <vt:lpstr>'Table A_15_67 (605)'!TABLE_DESCRIPTION_1</vt:lpstr>
      <vt:lpstr>'Table A_15_68 (606)'!TABLE_DESCRIPTION_1</vt:lpstr>
      <vt:lpstr>'Table A_88 (601)'!TABLE_DESCRIPTION_1</vt:lpstr>
      <vt:lpstr>'Table A1 (201C)'!TABLE_DESCRIPTION_1</vt:lpstr>
      <vt:lpstr>'Table B (402)'!TABLE_DESCRIPTION_1</vt:lpstr>
      <vt:lpstr>'Table B (404)'!TABLE_DESCRIPTION_1</vt:lpstr>
      <vt:lpstr>'Table B_06 (621)'!TABLE_DESCRIPTION_1</vt:lpstr>
      <vt:lpstr>'Table B_15 (625)'!TABLE_DESCRIPTION_1</vt:lpstr>
      <vt:lpstr>'Table B_88 (607)'!TABLE_DESCRIPTION_1</vt:lpstr>
      <vt:lpstr>'Table B-AP (407)'!TABLE_DESCRIPTION_1</vt:lpstr>
      <vt:lpstr>'Table C (405)'!TABLE_DESCRIPTION_1</vt:lpstr>
      <vt:lpstr>'Table C (703)'!TABLE_DESCRIPTION_1</vt:lpstr>
      <vt:lpstr>'Table C_06 (622)'!TABLE_DESCRIPTION_1</vt:lpstr>
      <vt:lpstr>'Table C_15 (626)'!TABLE_DESCRIPTION_1</vt:lpstr>
      <vt:lpstr>'Table C_88 (608)'!TABLE_DESCRIPTION_1</vt:lpstr>
      <vt:lpstr>'Table D_06 (623)'!TABLE_DESCRIPTION_1</vt:lpstr>
      <vt:lpstr>'Table D1 (203)'!TABLE_DESCRIPTION_1</vt:lpstr>
      <vt:lpstr>'Table D1_88 (615)'!TABLE_DESCRIPTION_1</vt:lpstr>
      <vt:lpstr>'Table D2 (204)'!TABLE_DESCRIPTION_1</vt:lpstr>
      <vt:lpstr>'Table D2_88 (616)'!TABLE_DESCRIPTION_1</vt:lpstr>
      <vt:lpstr>'Table E_06 (624)'!TABLE_DESCRIPTION_1</vt:lpstr>
      <vt:lpstr>'Table E1_88 (617)'!TABLE_DESCRIPTION_1</vt:lpstr>
      <vt:lpstr>'Table E2_88 (618)'!TABLE_DESCRIPTION_1</vt:lpstr>
      <vt:lpstr>'Table F_06 (611)'!TABLE_DESCRIPTION_1</vt:lpstr>
      <vt:lpstr>'Table F_15 (613)'!TABLE_DESCRIPTION_1</vt:lpstr>
      <vt:lpstr>'Table F1 (205C)'!TABLE_DESCRIPTION_1</vt:lpstr>
      <vt:lpstr>'Table F1_88 (619)'!TABLE_DESCRIPTION_1</vt:lpstr>
      <vt:lpstr>'Table F2_88 (620)'!TABLE_DESCRIPTION_1</vt:lpstr>
      <vt:lpstr>'Table G_06 (612)'!TABLE_DESCRIPTION_1</vt:lpstr>
      <vt:lpstr>'Table G_15 (614)'!TABLE_DESCRIPTION_1</vt:lpstr>
      <vt:lpstr>'Table G_88 (609)'!TABLE_DESCRIPTION_1</vt:lpstr>
      <vt:lpstr>'Table G1 (301)'!TABLE_DESCRIPTION_1</vt:lpstr>
      <vt:lpstr>'Table G1_06 (305)'!TABLE_DESCRIPTION_1</vt:lpstr>
      <vt:lpstr>'Table G1_15 (309)'!TABLE_DESCRIPTION_1</vt:lpstr>
      <vt:lpstr>'Table G2 (302)'!TABLE_DESCRIPTION_1</vt:lpstr>
      <vt:lpstr>'Table G2_06 (306)'!TABLE_DESCRIPTION_1</vt:lpstr>
      <vt:lpstr>'Table G2_15 (310)'!TABLE_DESCRIPTION_1</vt:lpstr>
      <vt:lpstr>'Table H_88 (610)'!TABLE_DESCRIPTION_1</vt:lpstr>
      <vt:lpstr>'Table H1 (303)'!TABLE_DESCRIPTION_1</vt:lpstr>
      <vt:lpstr>'Table H1_06 (307)'!TABLE_DESCRIPTION_1</vt:lpstr>
      <vt:lpstr>'Table H1_15 (311)'!TABLE_DESCRIPTION_1</vt:lpstr>
      <vt:lpstr>'Table H2 (304)'!TABLE_DESCRIPTION_1</vt:lpstr>
      <vt:lpstr>'Table H2_06 (308)'!TABLE_DESCRIPTION_1</vt:lpstr>
      <vt:lpstr>'Table H2_15 (312)'!TABLE_DESCRIPTION_1</vt:lpstr>
      <vt:lpstr>'Table in Appendix (504)'!TABLE_DESCRIPTION_1</vt:lpstr>
      <vt:lpstr>'Table K (313)'!TABLE_DESCRIPTION_1</vt:lpstr>
      <vt:lpstr>'Table K_06 (314)'!TABLE_DESCRIPTION_1</vt:lpstr>
      <vt:lpstr>'Table K_15_65 (315)'!TABLE_DESCRIPTION_1</vt:lpstr>
      <vt:lpstr>'Table K_15_66 (316)'!TABLE_DESCRIPTION_1</vt:lpstr>
      <vt:lpstr>'Table K_15_67 (317)'!TABLE_DESCRIPTION_1</vt:lpstr>
      <vt:lpstr>'Table K_15_68 (318)'!TABLE_DESCRIPTION_1</vt:lpstr>
      <vt:lpstr>'Table M (229)'!TABLE_DESCRIPTION_1</vt:lpstr>
      <vt:lpstr>'Table M (319)'!TABLE_DESCRIPTION_1</vt:lpstr>
      <vt:lpstr>'Table N (320)'!TABLE_DESCRIPTION_1</vt:lpstr>
      <vt:lpstr>'Table NA1 (201)'!TABLE_DESCRIPTION_1</vt:lpstr>
      <vt:lpstr>'Table NA1_06 (207)'!TABLE_DESCRIPTION_1</vt:lpstr>
      <vt:lpstr>'Table NA1_15_65 (212)'!TABLE_DESCRIPTION_1</vt:lpstr>
      <vt:lpstr>'Table NA1_15_66 (213)'!TABLE_DESCRIPTION_1</vt:lpstr>
      <vt:lpstr>'Table NA1_15_67 (214)'!TABLE_DESCRIPTION_1</vt:lpstr>
      <vt:lpstr>'Table NA1_15_68 (215)'!TABLE_DESCRIPTION_1</vt:lpstr>
      <vt:lpstr>'Table NA2 (202)'!TABLE_DESCRIPTION_1</vt:lpstr>
      <vt:lpstr>'Table NA2_06 (208)'!TABLE_DESCRIPTION_1</vt:lpstr>
      <vt:lpstr>'Table NA2_15_65 (216)'!TABLE_DESCRIPTION_1</vt:lpstr>
      <vt:lpstr>'Table NA2_15_66 (217)'!TABLE_DESCRIPTION_1</vt:lpstr>
      <vt:lpstr>'Table NA2_15_67 (218)'!TABLE_DESCRIPTION_1</vt:lpstr>
      <vt:lpstr>'Table NA2_15_68 (219)'!TABLE_DESCRIPTION_1</vt:lpstr>
      <vt:lpstr>'Table NA3_06 (209)'!TABLE_DESCRIPTION_1</vt:lpstr>
      <vt:lpstr>'Table NF1 (205)'!TABLE_DESCRIPTION_1</vt:lpstr>
      <vt:lpstr>'Table NF1_06 (210)'!TABLE_DESCRIPTION_1</vt:lpstr>
      <vt:lpstr>'Table NF1_15 (220)'!TABLE_DESCRIPTION_1</vt:lpstr>
      <vt:lpstr>'Table NF2 (206)'!TABLE_DESCRIPTION_1</vt:lpstr>
      <vt:lpstr>'Table NF2_06 (211)'!TABLE_DESCRIPTION_1</vt:lpstr>
      <vt:lpstr>'Table NF2_15 (221)'!TABLE_DESCRIPTION_1</vt:lpstr>
      <vt:lpstr>'Table P (321)'!TABLE_DESCRIPTION_1</vt:lpstr>
      <vt:lpstr>'Table Q_15 (335)'!TABLE_DESCRIPTION_1</vt:lpstr>
      <vt:lpstr>'Table Q1 (322)'!TABLE_DESCRIPTION_1</vt:lpstr>
      <vt:lpstr>'Table Q1_06 (331)'!TABLE_DESCRIPTION_1</vt:lpstr>
      <vt:lpstr>'Table Q2 (323)'!TABLE_DESCRIPTION_1</vt:lpstr>
      <vt:lpstr>'Table Q2_06 (332)'!TABLE_DESCRIPTION_1</vt:lpstr>
      <vt:lpstr>'Table R (324)'!TABLE_DESCRIPTION_1</vt:lpstr>
      <vt:lpstr>'Table R_15 (336)'!TABLE_DESCRIPTION_1</vt:lpstr>
      <vt:lpstr>'Table R1_06 (333)'!TABLE_DESCRIPTION_1</vt:lpstr>
      <vt:lpstr>'Table R2_06 (334)'!TABLE_DESCRIPTION_1</vt:lpstr>
      <vt:lpstr>'Table S1 (325)'!TABLE_DESCRIPTION_1</vt:lpstr>
      <vt:lpstr>'Table S2 (326)'!TABLE_DESCRIPTION_1</vt:lpstr>
      <vt:lpstr>'Table S-AP (406)'!TABLE_DESCRIPTION_1</vt:lpstr>
      <vt:lpstr>'Table T1 (327)'!TABLE_DESCRIPTION_1</vt:lpstr>
      <vt:lpstr>'Table T2 (328)'!TABLE_DESCRIPTION_1</vt:lpstr>
      <vt:lpstr>'Table TVIN_15F (227)'!TABLE_DESCRIPTION_1</vt:lpstr>
      <vt:lpstr>'Table TVIN_15GMP (228)'!TABLE_DESCRIPTION_1</vt:lpstr>
      <vt:lpstr>'Table TVIN_15M (226)'!TABLE_DESCRIPTION_1</vt:lpstr>
      <vt:lpstr>'Table U1 (329)'!TABLE_DESCRIPTION_1</vt:lpstr>
      <vt:lpstr>'Table U2 (330)'!TABLE_DESCRIPTION_1</vt:lpstr>
      <vt:lpstr>'x-template'!TABLE_DESCRIPTION_1</vt:lpstr>
      <vt:lpstr>'Table 1 (501)'!TABLE_FACTOR_STATUS_1</vt:lpstr>
      <vt:lpstr>'Table 1 (505)'!TABLE_FACTOR_STATUS_1</vt:lpstr>
      <vt:lpstr>'Table 1 (801)'!TABLE_FACTOR_STATUS_1</vt:lpstr>
      <vt:lpstr>'Table 2 (502)'!TABLE_FACTOR_STATUS_1</vt:lpstr>
      <vt:lpstr>'Table 2 (506)'!TABLE_FACTOR_STATUS_1</vt:lpstr>
      <vt:lpstr>'Table 2 (802)'!TABLE_FACTOR_STATUS_1</vt:lpstr>
      <vt:lpstr>'Table 3 (503)'!TABLE_FACTOR_STATUS_1</vt:lpstr>
      <vt:lpstr>'Table 3 (507)'!TABLE_FACTOR_STATUS_1</vt:lpstr>
      <vt:lpstr>'Table 4 (508)'!TABLE_FACTOR_STATUS_1</vt:lpstr>
      <vt:lpstr>'Table A (401)'!TABLE_FACTOR_STATUS_1</vt:lpstr>
      <vt:lpstr>'Table A (403)'!TABLE_FACTOR_STATUS_1</vt:lpstr>
      <vt:lpstr>'Table A_06 (602)'!TABLE_FACTOR_STATUS_1</vt:lpstr>
      <vt:lpstr>'Table A_15_65 (603)'!TABLE_FACTOR_STATUS_1</vt:lpstr>
      <vt:lpstr>'Table A_15_66 (604)'!TABLE_FACTOR_STATUS_1</vt:lpstr>
      <vt:lpstr>'Table A_15_67 (605)'!TABLE_FACTOR_STATUS_1</vt:lpstr>
      <vt:lpstr>'Table A_15_68 (606)'!TABLE_FACTOR_STATUS_1</vt:lpstr>
      <vt:lpstr>'Table A_88 (601)'!TABLE_FACTOR_STATUS_1</vt:lpstr>
      <vt:lpstr>'Table A1 (201C)'!TABLE_FACTOR_STATUS_1</vt:lpstr>
      <vt:lpstr>'Table B (402)'!TABLE_FACTOR_STATUS_1</vt:lpstr>
      <vt:lpstr>'Table B (404)'!TABLE_FACTOR_STATUS_1</vt:lpstr>
      <vt:lpstr>'Table B_06 (621)'!TABLE_FACTOR_STATUS_1</vt:lpstr>
      <vt:lpstr>'Table B_15 (625)'!TABLE_FACTOR_STATUS_1</vt:lpstr>
      <vt:lpstr>'Table B_88 (607)'!TABLE_FACTOR_STATUS_1</vt:lpstr>
      <vt:lpstr>'Table B-AP (407)'!TABLE_FACTOR_STATUS_1</vt:lpstr>
      <vt:lpstr>'Table C (405)'!TABLE_FACTOR_STATUS_1</vt:lpstr>
      <vt:lpstr>'Table C (703)'!TABLE_FACTOR_STATUS_1</vt:lpstr>
      <vt:lpstr>'Table C_06 (622)'!TABLE_FACTOR_STATUS_1</vt:lpstr>
      <vt:lpstr>'Table C_15 (626)'!TABLE_FACTOR_STATUS_1</vt:lpstr>
      <vt:lpstr>'Table C_88 (608)'!TABLE_FACTOR_STATUS_1</vt:lpstr>
      <vt:lpstr>'Table D_06 (623)'!TABLE_FACTOR_STATUS_1</vt:lpstr>
      <vt:lpstr>'Table D1 (203)'!TABLE_FACTOR_STATUS_1</vt:lpstr>
      <vt:lpstr>'Table D1_88 (615)'!TABLE_FACTOR_STATUS_1</vt:lpstr>
      <vt:lpstr>'Table D2 (204)'!TABLE_FACTOR_STATUS_1</vt:lpstr>
      <vt:lpstr>'Table D2_88 (616)'!TABLE_FACTOR_STATUS_1</vt:lpstr>
      <vt:lpstr>'Table E_06 (624)'!TABLE_FACTOR_STATUS_1</vt:lpstr>
      <vt:lpstr>'Table E1_88 (617)'!TABLE_FACTOR_STATUS_1</vt:lpstr>
      <vt:lpstr>'Table E2_88 (618)'!TABLE_FACTOR_STATUS_1</vt:lpstr>
      <vt:lpstr>'Table F_06 (611)'!TABLE_FACTOR_STATUS_1</vt:lpstr>
      <vt:lpstr>'Table F_15 (613)'!TABLE_FACTOR_STATUS_1</vt:lpstr>
      <vt:lpstr>'Table F1 (205C)'!TABLE_FACTOR_STATUS_1</vt:lpstr>
      <vt:lpstr>'Table F1_88 (619)'!TABLE_FACTOR_STATUS_1</vt:lpstr>
      <vt:lpstr>'Table F2_88 (620)'!TABLE_FACTOR_STATUS_1</vt:lpstr>
      <vt:lpstr>'Table G_06 (612)'!TABLE_FACTOR_STATUS_1</vt:lpstr>
      <vt:lpstr>'Table G_15 (614)'!TABLE_FACTOR_STATUS_1</vt:lpstr>
      <vt:lpstr>'Table G_88 (609)'!TABLE_FACTOR_STATUS_1</vt:lpstr>
      <vt:lpstr>'Table G1 (301)'!TABLE_FACTOR_STATUS_1</vt:lpstr>
      <vt:lpstr>'Table G1_06 (305)'!TABLE_FACTOR_STATUS_1</vt:lpstr>
      <vt:lpstr>'Table G1_15 (309)'!TABLE_FACTOR_STATUS_1</vt:lpstr>
      <vt:lpstr>'Table G2 (302)'!TABLE_FACTOR_STATUS_1</vt:lpstr>
      <vt:lpstr>'Table G2_06 (306)'!TABLE_FACTOR_STATUS_1</vt:lpstr>
      <vt:lpstr>'Table G2_15 (310)'!TABLE_FACTOR_STATUS_1</vt:lpstr>
      <vt:lpstr>'Table H_88 (610)'!TABLE_FACTOR_STATUS_1</vt:lpstr>
      <vt:lpstr>'Table H1 (303)'!TABLE_FACTOR_STATUS_1</vt:lpstr>
      <vt:lpstr>'Table H1_06 (307)'!TABLE_FACTOR_STATUS_1</vt:lpstr>
      <vt:lpstr>'Table H1_15 (311)'!TABLE_FACTOR_STATUS_1</vt:lpstr>
      <vt:lpstr>'Table H2 (304)'!TABLE_FACTOR_STATUS_1</vt:lpstr>
      <vt:lpstr>'Table H2_06 (308)'!TABLE_FACTOR_STATUS_1</vt:lpstr>
      <vt:lpstr>'Table H2_15 (312)'!TABLE_FACTOR_STATUS_1</vt:lpstr>
      <vt:lpstr>'Table in Appendix (504)'!TABLE_FACTOR_STATUS_1</vt:lpstr>
      <vt:lpstr>'Table K (313)'!TABLE_FACTOR_STATUS_1</vt:lpstr>
      <vt:lpstr>'Table K_06 (314)'!TABLE_FACTOR_STATUS_1</vt:lpstr>
      <vt:lpstr>'Table K_15_65 (315)'!TABLE_FACTOR_STATUS_1</vt:lpstr>
      <vt:lpstr>'Table K_15_66 (316)'!TABLE_FACTOR_STATUS_1</vt:lpstr>
      <vt:lpstr>'Table K_15_67 (317)'!TABLE_FACTOR_STATUS_1</vt:lpstr>
      <vt:lpstr>'Table K_15_68 (318)'!TABLE_FACTOR_STATUS_1</vt:lpstr>
      <vt:lpstr>'Table M (229)'!TABLE_FACTOR_STATUS_1</vt:lpstr>
      <vt:lpstr>'Table M (319)'!TABLE_FACTOR_STATUS_1</vt:lpstr>
      <vt:lpstr>'Table N (320)'!TABLE_FACTOR_STATUS_1</vt:lpstr>
      <vt:lpstr>'Table NA1 (201)'!TABLE_FACTOR_STATUS_1</vt:lpstr>
      <vt:lpstr>'Table NA1_06 (207)'!TABLE_FACTOR_STATUS_1</vt:lpstr>
      <vt:lpstr>'Table NA1_15_65 (212)'!TABLE_FACTOR_STATUS_1</vt:lpstr>
      <vt:lpstr>'Table NA1_15_66 (213)'!TABLE_FACTOR_STATUS_1</vt:lpstr>
      <vt:lpstr>'Table NA1_15_67 (214)'!TABLE_FACTOR_STATUS_1</vt:lpstr>
      <vt:lpstr>'Table NA1_15_68 (215)'!TABLE_FACTOR_STATUS_1</vt:lpstr>
      <vt:lpstr>'Table NA2 (202)'!TABLE_FACTOR_STATUS_1</vt:lpstr>
      <vt:lpstr>'Table NA2_06 (208)'!TABLE_FACTOR_STATUS_1</vt:lpstr>
      <vt:lpstr>'Table NA2_15_65 (216)'!TABLE_FACTOR_STATUS_1</vt:lpstr>
      <vt:lpstr>'Table NA2_15_66 (217)'!TABLE_FACTOR_STATUS_1</vt:lpstr>
      <vt:lpstr>'Table NA2_15_67 (218)'!TABLE_FACTOR_STATUS_1</vt:lpstr>
      <vt:lpstr>'Table NA2_15_68 (219)'!TABLE_FACTOR_STATUS_1</vt:lpstr>
      <vt:lpstr>'Table NA3_06 (209)'!TABLE_FACTOR_STATUS_1</vt:lpstr>
      <vt:lpstr>'Table NF1 (205)'!TABLE_FACTOR_STATUS_1</vt:lpstr>
      <vt:lpstr>'Table NF1_06 (210)'!TABLE_FACTOR_STATUS_1</vt:lpstr>
      <vt:lpstr>'Table NF1_15 (220)'!TABLE_FACTOR_STATUS_1</vt:lpstr>
      <vt:lpstr>'Table NF2 (206)'!TABLE_FACTOR_STATUS_1</vt:lpstr>
      <vt:lpstr>'Table NF2_06 (211)'!TABLE_FACTOR_STATUS_1</vt:lpstr>
      <vt:lpstr>'Table NF2_15 (221)'!TABLE_FACTOR_STATUS_1</vt:lpstr>
      <vt:lpstr>'Table P (321)'!TABLE_FACTOR_STATUS_1</vt:lpstr>
      <vt:lpstr>'Table Q_15 (335)'!TABLE_FACTOR_STATUS_1</vt:lpstr>
      <vt:lpstr>'Table Q1 (322)'!TABLE_FACTOR_STATUS_1</vt:lpstr>
      <vt:lpstr>'Table Q1_06 (331)'!TABLE_FACTOR_STATUS_1</vt:lpstr>
      <vt:lpstr>'Table Q2 (323)'!TABLE_FACTOR_STATUS_1</vt:lpstr>
      <vt:lpstr>'Table Q2_06 (332)'!TABLE_FACTOR_STATUS_1</vt:lpstr>
      <vt:lpstr>'Table R (324)'!TABLE_FACTOR_STATUS_1</vt:lpstr>
      <vt:lpstr>'Table R_15 (336)'!TABLE_FACTOR_STATUS_1</vt:lpstr>
      <vt:lpstr>'Table R1_06 (333)'!TABLE_FACTOR_STATUS_1</vt:lpstr>
      <vt:lpstr>'Table R2_06 (334)'!TABLE_FACTOR_STATUS_1</vt:lpstr>
      <vt:lpstr>'Table S1 (325)'!TABLE_FACTOR_STATUS_1</vt:lpstr>
      <vt:lpstr>'Table S2 (326)'!TABLE_FACTOR_STATUS_1</vt:lpstr>
      <vt:lpstr>'Table S-AP (406)'!TABLE_FACTOR_STATUS_1</vt:lpstr>
      <vt:lpstr>'Table T1 (327)'!TABLE_FACTOR_STATUS_1</vt:lpstr>
      <vt:lpstr>'Table T2 (328)'!TABLE_FACTOR_STATUS_1</vt:lpstr>
      <vt:lpstr>'Table TVIN_15F (227)'!TABLE_FACTOR_STATUS_1</vt:lpstr>
      <vt:lpstr>'Table TVIN_15GMP (228)'!TABLE_FACTOR_STATUS_1</vt:lpstr>
      <vt:lpstr>'Table TVIN_15M (226)'!TABLE_FACTOR_STATUS_1</vt:lpstr>
      <vt:lpstr>'Table U1 (329)'!TABLE_FACTOR_STATUS_1</vt:lpstr>
      <vt:lpstr>'Table U2 (330)'!TABLE_FACTOR_STATUS_1</vt:lpstr>
      <vt:lpstr>'x-template'!TABLE_FACTOR_STATUS_1</vt:lpstr>
      <vt:lpstr>'Table 1 (501)'!TABLE_FACTOR_TYPE_1</vt:lpstr>
      <vt:lpstr>'Table 1 (505)'!TABLE_FACTOR_TYPE_1</vt:lpstr>
      <vt:lpstr>'Table 1 (801)'!TABLE_FACTOR_TYPE_1</vt:lpstr>
      <vt:lpstr>'Table 2 (502)'!TABLE_FACTOR_TYPE_1</vt:lpstr>
      <vt:lpstr>'Table 2 (506)'!TABLE_FACTOR_TYPE_1</vt:lpstr>
      <vt:lpstr>'Table 2 (802)'!TABLE_FACTOR_TYPE_1</vt:lpstr>
      <vt:lpstr>'Table 3 (503)'!TABLE_FACTOR_TYPE_1</vt:lpstr>
      <vt:lpstr>'Table 3 (507)'!TABLE_FACTOR_TYPE_1</vt:lpstr>
      <vt:lpstr>'Table 4 (508)'!TABLE_FACTOR_TYPE_1</vt:lpstr>
      <vt:lpstr>'Table A (401)'!TABLE_FACTOR_TYPE_1</vt:lpstr>
      <vt:lpstr>'Table A (403)'!TABLE_FACTOR_TYPE_1</vt:lpstr>
      <vt:lpstr>'Table A_06 (602)'!TABLE_FACTOR_TYPE_1</vt:lpstr>
      <vt:lpstr>'Table A_15_65 (603)'!TABLE_FACTOR_TYPE_1</vt:lpstr>
      <vt:lpstr>'Table A_15_66 (604)'!TABLE_FACTOR_TYPE_1</vt:lpstr>
      <vt:lpstr>'Table A_15_67 (605)'!TABLE_FACTOR_TYPE_1</vt:lpstr>
      <vt:lpstr>'Table A_15_68 (606)'!TABLE_FACTOR_TYPE_1</vt:lpstr>
      <vt:lpstr>'Table A_88 (601)'!TABLE_FACTOR_TYPE_1</vt:lpstr>
      <vt:lpstr>'Table A1 (201C)'!TABLE_FACTOR_TYPE_1</vt:lpstr>
      <vt:lpstr>'Table B (402)'!TABLE_FACTOR_TYPE_1</vt:lpstr>
      <vt:lpstr>'Table B (404)'!TABLE_FACTOR_TYPE_1</vt:lpstr>
      <vt:lpstr>'Table B_06 (621)'!TABLE_FACTOR_TYPE_1</vt:lpstr>
      <vt:lpstr>'Table B_15 (625)'!TABLE_FACTOR_TYPE_1</vt:lpstr>
      <vt:lpstr>'Table B_88 (607)'!TABLE_FACTOR_TYPE_1</vt:lpstr>
      <vt:lpstr>'Table B-AP (407)'!TABLE_FACTOR_TYPE_1</vt:lpstr>
      <vt:lpstr>'Table C (405)'!TABLE_FACTOR_TYPE_1</vt:lpstr>
      <vt:lpstr>'Table C (703)'!TABLE_FACTOR_TYPE_1</vt:lpstr>
      <vt:lpstr>'Table C_06 (622)'!TABLE_FACTOR_TYPE_1</vt:lpstr>
      <vt:lpstr>'Table C_15 (626)'!TABLE_FACTOR_TYPE_1</vt:lpstr>
      <vt:lpstr>'Table C_88 (608)'!TABLE_FACTOR_TYPE_1</vt:lpstr>
      <vt:lpstr>'Table D_06 (623)'!TABLE_FACTOR_TYPE_1</vt:lpstr>
      <vt:lpstr>'Table D1 (203)'!TABLE_FACTOR_TYPE_1</vt:lpstr>
      <vt:lpstr>'Table D1_88 (615)'!TABLE_FACTOR_TYPE_1</vt:lpstr>
      <vt:lpstr>'Table D2 (204)'!TABLE_FACTOR_TYPE_1</vt:lpstr>
      <vt:lpstr>'Table D2_88 (616)'!TABLE_FACTOR_TYPE_1</vt:lpstr>
      <vt:lpstr>'Table E_06 (624)'!TABLE_FACTOR_TYPE_1</vt:lpstr>
      <vt:lpstr>'Table E1_88 (617)'!TABLE_FACTOR_TYPE_1</vt:lpstr>
      <vt:lpstr>'Table E2_88 (618)'!TABLE_FACTOR_TYPE_1</vt:lpstr>
      <vt:lpstr>'Table F_06 (611)'!TABLE_FACTOR_TYPE_1</vt:lpstr>
      <vt:lpstr>'Table F_15 (613)'!TABLE_FACTOR_TYPE_1</vt:lpstr>
      <vt:lpstr>'Table F1 (205C)'!TABLE_FACTOR_TYPE_1</vt:lpstr>
      <vt:lpstr>'Table F1_88 (619)'!TABLE_FACTOR_TYPE_1</vt:lpstr>
      <vt:lpstr>'Table F2_88 (620)'!TABLE_FACTOR_TYPE_1</vt:lpstr>
      <vt:lpstr>'Table G_06 (612)'!TABLE_FACTOR_TYPE_1</vt:lpstr>
      <vt:lpstr>'Table G_15 (614)'!TABLE_FACTOR_TYPE_1</vt:lpstr>
      <vt:lpstr>'Table G_88 (609)'!TABLE_FACTOR_TYPE_1</vt:lpstr>
      <vt:lpstr>'Table G1 (301)'!TABLE_FACTOR_TYPE_1</vt:lpstr>
      <vt:lpstr>'Table G1_06 (305)'!TABLE_FACTOR_TYPE_1</vt:lpstr>
      <vt:lpstr>'Table G1_15 (309)'!TABLE_FACTOR_TYPE_1</vt:lpstr>
      <vt:lpstr>'Table G2 (302)'!TABLE_FACTOR_TYPE_1</vt:lpstr>
      <vt:lpstr>'Table G2_06 (306)'!TABLE_FACTOR_TYPE_1</vt:lpstr>
      <vt:lpstr>'Table G2_15 (310)'!TABLE_FACTOR_TYPE_1</vt:lpstr>
      <vt:lpstr>'Table H_88 (610)'!TABLE_FACTOR_TYPE_1</vt:lpstr>
      <vt:lpstr>'Table H1 (303)'!TABLE_FACTOR_TYPE_1</vt:lpstr>
      <vt:lpstr>'Table H1_06 (307)'!TABLE_FACTOR_TYPE_1</vt:lpstr>
      <vt:lpstr>'Table H1_15 (311)'!TABLE_FACTOR_TYPE_1</vt:lpstr>
      <vt:lpstr>'Table H2 (304)'!TABLE_FACTOR_TYPE_1</vt:lpstr>
      <vt:lpstr>'Table H2_06 (308)'!TABLE_FACTOR_TYPE_1</vt:lpstr>
      <vt:lpstr>'Table H2_15 (312)'!TABLE_FACTOR_TYPE_1</vt:lpstr>
      <vt:lpstr>'Table in Appendix (504)'!TABLE_FACTOR_TYPE_1</vt:lpstr>
      <vt:lpstr>'Table K (313)'!TABLE_FACTOR_TYPE_1</vt:lpstr>
      <vt:lpstr>'Table K_06 (314)'!TABLE_FACTOR_TYPE_1</vt:lpstr>
      <vt:lpstr>'Table K_15_65 (315)'!TABLE_FACTOR_TYPE_1</vt:lpstr>
      <vt:lpstr>'Table K_15_66 (316)'!TABLE_FACTOR_TYPE_1</vt:lpstr>
      <vt:lpstr>'Table K_15_67 (317)'!TABLE_FACTOR_TYPE_1</vt:lpstr>
      <vt:lpstr>'Table K_15_68 (318)'!TABLE_FACTOR_TYPE_1</vt:lpstr>
      <vt:lpstr>'Table M (229)'!TABLE_FACTOR_TYPE_1</vt:lpstr>
      <vt:lpstr>'Table M (319)'!TABLE_FACTOR_TYPE_1</vt:lpstr>
      <vt:lpstr>'Table N (320)'!TABLE_FACTOR_TYPE_1</vt:lpstr>
      <vt:lpstr>'Table NA1 (201)'!TABLE_FACTOR_TYPE_1</vt:lpstr>
      <vt:lpstr>'Table NA1_06 (207)'!TABLE_FACTOR_TYPE_1</vt:lpstr>
      <vt:lpstr>'Table NA1_15_65 (212)'!TABLE_FACTOR_TYPE_1</vt:lpstr>
      <vt:lpstr>'Table NA1_15_66 (213)'!TABLE_FACTOR_TYPE_1</vt:lpstr>
      <vt:lpstr>'Table NA1_15_67 (214)'!TABLE_FACTOR_TYPE_1</vt:lpstr>
      <vt:lpstr>'Table NA1_15_68 (215)'!TABLE_FACTOR_TYPE_1</vt:lpstr>
      <vt:lpstr>'Table NA2 (202)'!TABLE_FACTOR_TYPE_1</vt:lpstr>
      <vt:lpstr>'Table NA2_06 (208)'!TABLE_FACTOR_TYPE_1</vt:lpstr>
      <vt:lpstr>'Table NA2_15_65 (216)'!TABLE_FACTOR_TYPE_1</vt:lpstr>
      <vt:lpstr>'Table NA2_15_66 (217)'!TABLE_FACTOR_TYPE_1</vt:lpstr>
      <vt:lpstr>'Table NA2_15_67 (218)'!TABLE_FACTOR_TYPE_1</vt:lpstr>
      <vt:lpstr>'Table NA2_15_68 (219)'!TABLE_FACTOR_TYPE_1</vt:lpstr>
      <vt:lpstr>'Table NA3_06 (209)'!TABLE_FACTOR_TYPE_1</vt:lpstr>
      <vt:lpstr>'Table NF1 (205)'!TABLE_FACTOR_TYPE_1</vt:lpstr>
      <vt:lpstr>'Table NF1_06 (210)'!TABLE_FACTOR_TYPE_1</vt:lpstr>
      <vt:lpstr>'Table NF1_15 (220)'!TABLE_FACTOR_TYPE_1</vt:lpstr>
      <vt:lpstr>'Table NF2 (206)'!TABLE_FACTOR_TYPE_1</vt:lpstr>
      <vt:lpstr>'Table NF2_06 (211)'!TABLE_FACTOR_TYPE_1</vt:lpstr>
      <vt:lpstr>'Table NF2_15 (221)'!TABLE_FACTOR_TYPE_1</vt:lpstr>
      <vt:lpstr>'Table P (321)'!TABLE_FACTOR_TYPE_1</vt:lpstr>
      <vt:lpstr>'Table Q_15 (335)'!TABLE_FACTOR_TYPE_1</vt:lpstr>
      <vt:lpstr>'Table Q1 (322)'!TABLE_FACTOR_TYPE_1</vt:lpstr>
      <vt:lpstr>'Table Q1_06 (331)'!TABLE_FACTOR_TYPE_1</vt:lpstr>
      <vt:lpstr>'Table Q2 (323)'!TABLE_FACTOR_TYPE_1</vt:lpstr>
      <vt:lpstr>'Table Q2_06 (332)'!TABLE_FACTOR_TYPE_1</vt:lpstr>
      <vt:lpstr>'Table R (324)'!TABLE_FACTOR_TYPE_1</vt:lpstr>
      <vt:lpstr>'Table R_15 (336)'!TABLE_FACTOR_TYPE_1</vt:lpstr>
      <vt:lpstr>'Table R1_06 (333)'!TABLE_FACTOR_TYPE_1</vt:lpstr>
      <vt:lpstr>'Table R2_06 (334)'!TABLE_FACTOR_TYPE_1</vt:lpstr>
      <vt:lpstr>'Table S1 (325)'!TABLE_FACTOR_TYPE_1</vt:lpstr>
      <vt:lpstr>'Table S2 (326)'!TABLE_FACTOR_TYPE_1</vt:lpstr>
      <vt:lpstr>'Table S-AP (406)'!TABLE_FACTOR_TYPE_1</vt:lpstr>
      <vt:lpstr>'Table T1 (327)'!TABLE_FACTOR_TYPE_1</vt:lpstr>
      <vt:lpstr>'Table T2 (328)'!TABLE_FACTOR_TYPE_1</vt:lpstr>
      <vt:lpstr>'Table TVIN_15F (227)'!TABLE_FACTOR_TYPE_1</vt:lpstr>
      <vt:lpstr>'Table TVIN_15GMP (228)'!TABLE_FACTOR_TYPE_1</vt:lpstr>
      <vt:lpstr>'Table TVIN_15M (226)'!TABLE_FACTOR_TYPE_1</vt:lpstr>
      <vt:lpstr>'Table U1 (329)'!TABLE_FACTOR_TYPE_1</vt:lpstr>
      <vt:lpstr>'Table U2 (330)'!TABLE_FACTOR_TYPE_1</vt:lpstr>
      <vt:lpstr>'x-template'!TABLE_FACTOR_TYPE_1</vt:lpstr>
      <vt:lpstr>'Table 1 (501)'!TABLE_GENDER_1</vt:lpstr>
      <vt:lpstr>'Table 1 (505)'!TABLE_GENDER_1</vt:lpstr>
      <vt:lpstr>'Table 1 (801)'!TABLE_GENDER_1</vt:lpstr>
      <vt:lpstr>'Table 2 (502)'!TABLE_GENDER_1</vt:lpstr>
      <vt:lpstr>'Table 2 (506)'!TABLE_GENDER_1</vt:lpstr>
      <vt:lpstr>'Table 2 (802)'!TABLE_GENDER_1</vt:lpstr>
      <vt:lpstr>'Table 3 (503)'!TABLE_GENDER_1</vt:lpstr>
      <vt:lpstr>'Table 3 (507)'!TABLE_GENDER_1</vt:lpstr>
      <vt:lpstr>'Table 4 (508)'!TABLE_GENDER_1</vt:lpstr>
      <vt:lpstr>'Table A (401)'!TABLE_GENDER_1</vt:lpstr>
      <vt:lpstr>'Table A (403)'!TABLE_GENDER_1</vt:lpstr>
      <vt:lpstr>'Table A_06 (602)'!TABLE_GENDER_1</vt:lpstr>
      <vt:lpstr>'Table A_15_65 (603)'!TABLE_GENDER_1</vt:lpstr>
      <vt:lpstr>'Table A_15_66 (604)'!TABLE_GENDER_1</vt:lpstr>
      <vt:lpstr>'Table A_15_67 (605)'!TABLE_GENDER_1</vt:lpstr>
      <vt:lpstr>'Table A_15_68 (606)'!TABLE_GENDER_1</vt:lpstr>
      <vt:lpstr>'Table A_88 (601)'!TABLE_GENDER_1</vt:lpstr>
      <vt:lpstr>'Table A1 (201C)'!TABLE_GENDER_1</vt:lpstr>
      <vt:lpstr>'Table B (402)'!TABLE_GENDER_1</vt:lpstr>
      <vt:lpstr>'Table B (404)'!TABLE_GENDER_1</vt:lpstr>
      <vt:lpstr>'Table B_06 (621)'!TABLE_GENDER_1</vt:lpstr>
      <vt:lpstr>'Table B_15 (625)'!TABLE_GENDER_1</vt:lpstr>
      <vt:lpstr>'Table B_88 (607)'!TABLE_GENDER_1</vt:lpstr>
      <vt:lpstr>'Table B-AP (407)'!TABLE_GENDER_1</vt:lpstr>
      <vt:lpstr>'Table C (405)'!TABLE_GENDER_1</vt:lpstr>
      <vt:lpstr>'Table C (703)'!TABLE_GENDER_1</vt:lpstr>
      <vt:lpstr>'Table C_06 (622)'!TABLE_GENDER_1</vt:lpstr>
      <vt:lpstr>'Table C_15 (626)'!TABLE_GENDER_1</vt:lpstr>
      <vt:lpstr>'Table C_88 (608)'!TABLE_GENDER_1</vt:lpstr>
      <vt:lpstr>'Table D_06 (623)'!TABLE_GENDER_1</vt:lpstr>
      <vt:lpstr>'Table D1 (203)'!TABLE_GENDER_1</vt:lpstr>
      <vt:lpstr>'Table D1_88 (615)'!TABLE_GENDER_1</vt:lpstr>
      <vt:lpstr>'Table D2 (204)'!TABLE_GENDER_1</vt:lpstr>
      <vt:lpstr>'Table D2_88 (616)'!TABLE_GENDER_1</vt:lpstr>
      <vt:lpstr>'Table E_06 (624)'!TABLE_GENDER_1</vt:lpstr>
      <vt:lpstr>'Table E1_88 (617)'!TABLE_GENDER_1</vt:lpstr>
      <vt:lpstr>'Table E2_88 (618)'!TABLE_GENDER_1</vt:lpstr>
      <vt:lpstr>'Table F_06 (611)'!TABLE_GENDER_1</vt:lpstr>
      <vt:lpstr>'Table F_15 (613)'!TABLE_GENDER_1</vt:lpstr>
      <vt:lpstr>'Table F1 (205C)'!TABLE_GENDER_1</vt:lpstr>
      <vt:lpstr>'Table F1_88 (619)'!TABLE_GENDER_1</vt:lpstr>
      <vt:lpstr>'Table F2_88 (620)'!TABLE_GENDER_1</vt:lpstr>
      <vt:lpstr>'Table G_06 (612)'!TABLE_GENDER_1</vt:lpstr>
      <vt:lpstr>'Table G_15 (614)'!TABLE_GENDER_1</vt:lpstr>
      <vt:lpstr>'Table G_88 (609)'!TABLE_GENDER_1</vt:lpstr>
      <vt:lpstr>'Table G1 (301)'!TABLE_GENDER_1</vt:lpstr>
      <vt:lpstr>'Table G1_06 (305)'!TABLE_GENDER_1</vt:lpstr>
      <vt:lpstr>'Table G1_15 (309)'!TABLE_GENDER_1</vt:lpstr>
      <vt:lpstr>'Table G2 (302)'!TABLE_GENDER_1</vt:lpstr>
      <vt:lpstr>'Table G2_06 (306)'!TABLE_GENDER_1</vt:lpstr>
      <vt:lpstr>'Table G2_15 (310)'!TABLE_GENDER_1</vt:lpstr>
      <vt:lpstr>'Table H_88 (610)'!TABLE_GENDER_1</vt:lpstr>
      <vt:lpstr>'Table H1 (303)'!TABLE_GENDER_1</vt:lpstr>
      <vt:lpstr>'Table H1_06 (307)'!TABLE_GENDER_1</vt:lpstr>
      <vt:lpstr>'Table H1_15 (311)'!TABLE_GENDER_1</vt:lpstr>
      <vt:lpstr>'Table H2 (304)'!TABLE_GENDER_1</vt:lpstr>
      <vt:lpstr>'Table H2_06 (308)'!TABLE_GENDER_1</vt:lpstr>
      <vt:lpstr>'Table H2_15 (312)'!TABLE_GENDER_1</vt:lpstr>
      <vt:lpstr>'Table in Appendix (504)'!TABLE_GENDER_1</vt:lpstr>
      <vt:lpstr>'Table K (313)'!TABLE_GENDER_1</vt:lpstr>
      <vt:lpstr>'Table K_06 (314)'!TABLE_GENDER_1</vt:lpstr>
      <vt:lpstr>'Table K_15_65 (315)'!TABLE_GENDER_1</vt:lpstr>
      <vt:lpstr>'Table K_15_66 (316)'!TABLE_GENDER_1</vt:lpstr>
      <vt:lpstr>'Table K_15_67 (317)'!TABLE_GENDER_1</vt:lpstr>
      <vt:lpstr>'Table K_15_68 (318)'!TABLE_GENDER_1</vt:lpstr>
      <vt:lpstr>'Table M (229)'!TABLE_GENDER_1</vt:lpstr>
      <vt:lpstr>'Table M (319)'!TABLE_GENDER_1</vt:lpstr>
      <vt:lpstr>'Table N (320)'!TABLE_GENDER_1</vt:lpstr>
      <vt:lpstr>'Table NA1 (201)'!TABLE_GENDER_1</vt:lpstr>
      <vt:lpstr>'Table NA1_06 (207)'!TABLE_GENDER_1</vt:lpstr>
      <vt:lpstr>'Table NA1_15_65 (212)'!TABLE_GENDER_1</vt:lpstr>
      <vt:lpstr>'Table NA1_15_66 (213)'!TABLE_GENDER_1</vt:lpstr>
      <vt:lpstr>'Table NA1_15_67 (214)'!TABLE_GENDER_1</vt:lpstr>
      <vt:lpstr>'Table NA1_15_68 (215)'!TABLE_GENDER_1</vt:lpstr>
      <vt:lpstr>'Table NA2 (202)'!TABLE_GENDER_1</vt:lpstr>
      <vt:lpstr>'Table NA2_06 (208)'!TABLE_GENDER_1</vt:lpstr>
      <vt:lpstr>'Table NA2_15_65 (216)'!TABLE_GENDER_1</vt:lpstr>
      <vt:lpstr>'Table NA2_15_66 (217)'!TABLE_GENDER_1</vt:lpstr>
      <vt:lpstr>'Table NA2_15_67 (218)'!TABLE_GENDER_1</vt:lpstr>
      <vt:lpstr>'Table NA2_15_68 (219)'!TABLE_GENDER_1</vt:lpstr>
      <vt:lpstr>'Table NA3_06 (209)'!TABLE_GENDER_1</vt:lpstr>
      <vt:lpstr>'Table NF1 (205)'!TABLE_GENDER_1</vt:lpstr>
      <vt:lpstr>'Table NF1_06 (210)'!TABLE_GENDER_1</vt:lpstr>
      <vt:lpstr>'Table NF1_15 (220)'!TABLE_GENDER_1</vt:lpstr>
      <vt:lpstr>'Table NF2 (206)'!TABLE_GENDER_1</vt:lpstr>
      <vt:lpstr>'Table NF2_06 (211)'!TABLE_GENDER_1</vt:lpstr>
      <vt:lpstr>'Table NF2_15 (221)'!TABLE_GENDER_1</vt:lpstr>
      <vt:lpstr>'Table P (321)'!TABLE_GENDER_1</vt:lpstr>
      <vt:lpstr>'Table Q_15 (335)'!TABLE_GENDER_1</vt:lpstr>
      <vt:lpstr>'Table Q1 (322)'!TABLE_GENDER_1</vt:lpstr>
      <vt:lpstr>'Table Q1_06 (331)'!TABLE_GENDER_1</vt:lpstr>
      <vt:lpstr>'Table Q2 (323)'!TABLE_GENDER_1</vt:lpstr>
      <vt:lpstr>'Table Q2_06 (332)'!TABLE_GENDER_1</vt:lpstr>
      <vt:lpstr>'Table R (324)'!TABLE_GENDER_1</vt:lpstr>
      <vt:lpstr>'Table R_15 (336)'!TABLE_GENDER_1</vt:lpstr>
      <vt:lpstr>'Table R1_06 (333)'!TABLE_GENDER_1</vt:lpstr>
      <vt:lpstr>'Table R2_06 (334)'!TABLE_GENDER_1</vt:lpstr>
      <vt:lpstr>'Table S1 (325)'!TABLE_GENDER_1</vt:lpstr>
      <vt:lpstr>'Table S2 (326)'!TABLE_GENDER_1</vt:lpstr>
      <vt:lpstr>'Table S-AP (406)'!TABLE_GENDER_1</vt:lpstr>
      <vt:lpstr>'Table T1 (327)'!TABLE_GENDER_1</vt:lpstr>
      <vt:lpstr>'Table T2 (328)'!TABLE_GENDER_1</vt:lpstr>
      <vt:lpstr>'Table TVIN_15F (227)'!TABLE_GENDER_1</vt:lpstr>
      <vt:lpstr>'Table TVIN_15GMP (228)'!TABLE_GENDER_1</vt:lpstr>
      <vt:lpstr>'Table TVIN_15M (226)'!TABLE_GENDER_1</vt:lpstr>
      <vt:lpstr>'Table U1 (329)'!TABLE_GENDER_1</vt:lpstr>
      <vt:lpstr>'Table U2 (330)'!TABLE_GENDER_1</vt:lpstr>
      <vt:lpstr>'x-template'!TABLE_GENDER_1</vt:lpstr>
      <vt:lpstr>'Table 1 (501)'!TABLE_INFO_1</vt:lpstr>
      <vt:lpstr>'Table 1 (505)'!TABLE_INFO_1</vt:lpstr>
      <vt:lpstr>'Table 1 (801)'!TABLE_INFO_1</vt:lpstr>
      <vt:lpstr>'Table 2 (502)'!TABLE_INFO_1</vt:lpstr>
      <vt:lpstr>'Table 2 (506)'!TABLE_INFO_1</vt:lpstr>
      <vt:lpstr>'Table 2 (802)'!TABLE_INFO_1</vt:lpstr>
      <vt:lpstr>'Table 3 (503)'!TABLE_INFO_1</vt:lpstr>
      <vt:lpstr>'Table 3 (507)'!TABLE_INFO_1</vt:lpstr>
      <vt:lpstr>'Table 4 (508)'!TABLE_INFO_1</vt:lpstr>
      <vt:lpstr>'Table A (401)'!TABLE_INFO_1</vt:lpstr>
      <vt:lpstr>'Table A (403)'!TABLE_INFO_1</vt:lpstr>
      <vt:lpstr>'Table A_06 (602)'!TABLE_INFO_1</vt:lpstr>
      <vt:lpstr>'Table A_15_65 (603)'!TABLE_INFO_1</vt:lpstr>
      <vt:lpstr>'Table A_15_66 (604)'!TABLE_INFO_1</vt:lpstr>
      <vt:lpstr>'Table A_15_67 (605)'!TABLE_INFO_1</vt:lpstr>
      <vt:lpstr>'Table A_15_68 (606)'!TABLE_INFO_1</vt:lpstr>
      <vt:lpstr>'Table A_88 (601)'!TABLE_INFO_1</vt:lpstr>
      <vt:lpstr>'Table A1 (201C)'!TABLE_INFO_1</vt:lpstr>
      <vt:lpstr>'Table B (402)'!TABLE_INFO_1</vt:lpstr>
      <vt:lpstr>'Table B (404)'!TABLE_INFO_1</vt:lpstr>
      <vt:lpstr>'Table B_06 (621)'!TABLE_INFO_1</vt:lpstr>
      <vt:lpstr>'Table B_15 (625)'!TABLE_INFO_1</vt:lpstr>
      <vt:lpstr>'Table B_88 (607)'!TABLE_INFO_1</vt:lpstr>
      <vt:lpstr>'Table B-AP (407)'!TABLE_INFO_1</vt:lpstr>
      <vt:lpstr>'Table C (405)'!TABLE_INFO_1</vt:lpstr>
      <vt:lpstr>'Table C (703)'!TABLE_INFO_1</vt:lpstr>
      <vt:lpstr>'Table C_06 (622)'!TABLE_INFO_1</vt:lpstr>
      <vt:lpstr>'Table C_15 (626)'!TABLE_INFO_1</vt:lpstr>
      <vt:lpstr>'Table C_88 (608)'!TABLE_INFO_1</vt:lpstr>
      <vt:lpstr>'Table D_06 (623)'!TABLE_INFO_1</vt:lpstr>
      <vt:lpstr>'Table D1 (203)'!TABLE_INFO_1</vt:lpstr>
      <vt:lpstr>'Table D1_88 (615)'!TABLE_INFO_1</vt:lpstr>
      <vt:lpstr>'Table D2 (204)'!TABLE_INFO_1</vt:lpstr>
      <vt:lpstr>'Table D2_88 (616)'!TABLE_INFO_1</vt:lpstr>
      <vt:lpstr>'Table E_06 (624)'!TABLE_INFO_1</vt:lpstr>
      <vt:lpstr>'Table E1_88 (617)'!TABLE_INFO_1</vt:lpstr>
      <vt:lpstr>'Table E2_88 (618)'!TABLE_INFO_1</vt:lpstr>
      <vt:lpstr>'Table F_06 (611)'!TABLE_INFO_1</vt:lpstr>
      <vt:lpstr>'Table F_15 (613)'!TABLE_INFO_1</vt:lpstr>
      <vt:lpstr>'Table F1 (205C)'!TABLE_INFO_1</vt:lpstr>
      <vt:lpstr>'Table F1_88 (619)'!TABLE_INFO_1</vt:lpstr>
      <vt:lpstr>'Table F2_88 (620)'!TABLE_INFO_1</vt:lpstr>
      <vt:lpstr>'Table G_06 (612)'!TABLE_INFO_1</vt:lpstr>
      <vt:lpstr>'Table G_15 (614)'!TABLE_INFO_1</vt:lpstr>
      <vt:lpstr>'Table G_88 (609)'!TABLE_INFO_1</vt:lpstr>
      <vt:lpstr>'Table G1 (301)'!TABLE_INFO_1</vt:lpstr>
      <vt:lpstr>'Table G1_06 (305)'!TABLE_INFO_1</vt:lpstr>
      <vt:lpstr>'Table G1_15 (309)'!TABLE_INFO_1</vt:lpstr>
      <vt:lpstr>'Table G2 (302)'!TABLE_INFO_1</vt:lpstr>
      <vt:lpstr>'Table G2_06 (306)'!TABLE_INFO_1</vt:lpstr>
      <vt:lpstr>'Table G2_15 (310)'!TABLE_INFO_1</vt:lpstr>
      <vt:lpstr>'Table H_88 (610)'!TABLE_INFO_1</vt:lpstr>
      <vt:lpstr>'Table H1 (303)'!TABLE_INFO_1</vt:lpstr>
      <vt:lpstr>'Table H1_06 (307)'!TABLE_INFO_1</vt:lpstr>
      <vt:lpstr>'Table H1_15 (311)'!TABLE_INFO_1</vt:lpstr>
      <vt:lpstr>'Table H2 (304)'!TABLE_INFO_1</vt:lpstr>
      <vt:lpstr>'Table H2_06 (308)'!TABLE_INFO_1</vt:lpstr>
      <vt:lpstr>'Table H2_15 (312)'!TABLE_INFO_1</vt:lpstr>
      <vt:lpstr>'Table in Appendix (504)'!TABLE_INFO_1</vt:lpstr>
      <vt:lpstr>'Table K (313)'!TABLE_INFO_1</vt:lpstr>
      <vt:lpstr>'Table K_06 (314)'!TABLE_INFO_1</vt:lpstr>
      <vt:lpstr>'Table K_15_65 (315)'!TABLE_INFO_1</vt:lpstr>
      <vt:lpstr>'Table K_15_66 (316)'!TABLE_INFO_1</vt:lpstr>
      <vt:lpstr>'Table K_15_67 (317)'!TABLE_INFO_1</vt:lpstr>
      <vt:lpstr>'Table K_15_68 (318)'!TABLE_INFO_1</vt:lpstr>
      <vt:lpstr>'Table M (229)'!TABLE_INFO_1</vt:lpstr>
      <vt:lpstr>'Table M (319)'!TABLE_INFO_1</vt:lpstr>
      <vt:lpstr>'Table N (320)'!TABLE_INFO_1</vt:lpstr>
      <vt:lpstr>'Table NA1 (201)'!TABLE_INFO_1</vt:lpstr>
      <vt:lpstr>'Table NA1_06 (207)'!TABLE_INFO_1</vt:lpstr>
      <vt:lpstr>'Table NA1_15_65 (212)'!TABLE_INFO_1</vt:lpstr>
      <vt:lpstr>'Table NA1_15_66 (213)'!TABLE_INFO_1</vt:lpstr>
      <vt:lpstr>'Table NA1_15_67 (214)'!TABLE_INFO_1</vt:lpstr>
      <vt:lpstr>'Table NA1_15_68 (215)'!TABLE_INFO_1</vt:lpstr>
      <vt:lpstr>'Table NA2 (202)'!TABLE_INFO_1</vt:lpstr>
      <vt:lpstr>'Table NA2_06 (208)'!TABLE_INFO_1</vt:lpstr>
      <vt:lpstr>'Table NA2_15_65 (216)'!TABLE_INFO_1</vt:lpstr>
      <vt:lpstr>'Table NA2_15_66 (217)'!TABLE_INFO_1</vt:lpstr>
      <vt:lpstr>'Table NA2_15_67 (218)'!TABLE_INFO_1</vt:lpstr>
      <vt:lpstr>'Table NA2_15_68 (219)'!TABLE_INFO_1</vt:lpstr>
      <vt:lpstr>'Table NA3_06 (209)'!TABLE_INFO_1</vt:lpstr>
      <vt:lpstr>'Table NF1 (205)'!TABLE_INFO_1</vt:lpstr>
      <vt:lpstr>'Table NF1_06 (210)'!TABLE_INFO_1</vt:lpstr>
      <vt:lpstr>'Table NF1_15 (220)'!TABLE_INFO_1</vt:lpstr>
      <vt:lpstr>'Table NF2 (206)'!TABLE_INFO_1</vt:lpstr>
      <vt:lpstr>'Table NF2_06 (211)'!TABLE_INFO_1</vt:lpstr>
      <vt:lpstr>'Table NF2_15 (221)'!TABLE_INFO_1</vt:lpstr>
      <vt:lpstr>'Table P (321)'!TABLE_INFO_1</vt:lpstr>
      <vt:lpstr>'Table Q_15 (335)'!TABLE_INFO_1</vt:lpstr>
      <vt:lpstr>'Table Q1 (322)'!TABLE_INFO_1</vt:lpstr>
      <vt:lpstr>'Table Q1_06 (331)'!TABLE_INFO_1</vt:lpstr>
      <vt:lpstr>'Table Q2 (323)'!TABLE_INFO_1</vt:lpstr>
      <vt:lpstr>'Table Q2_06 (332)'!TABLE_INFO_1</vt:lpstr>
      <vt:lpstr>'Table R (324)'!TABLE_INFO_1</vt:lpstr>
      <vt:lpstr>'Table R_15 (336)'!TABLE_INFO_1</vt:lpstr>
      <vt:lpstr>'Table R1_06 (333)'!TABLE_INFO_1</vt:lpstr>
      <vt:lpstr>'Table R2_06 (334)'!TABLE_INFO_1</vt:lpstr>
      <vt:lpstr>'Table S1 (325)'!TABLE_INFO_1</vt:lpstr>
      <vt:lpstr>'Table S2 (326)'!TABLE_INFO_1</vt:lpstr>
      <vt:lpstr>'Table S-AP (406)'!TABLE_INFO_1</vt:lpstr>
      <vt:lpstr>'Table T1 (327)'!TABLE_INFO_1</vt:lpstr>
      <vt:lpstr>'Table T2 (328)'!TABLE_INFO_1</vt:lpstr>
      <vt:lpstr>'Table TVIN_15F (227)'!TABLE_INFO_1</vt:lpstr>
      <vt:lpstr>'Table TVIN_15GMP (228)'!TABLE_INFO_1</vt:lpstr>
      <vt:lpstr>'Table TVIN_15M (226)'!TABLE_INFO_1</vt:lpstr>
      <vt:lpstr>'Table U1 (329)'!TABLE_INFO_1</vt:lpstr>
      <vt:lpstr>'Table U2 (330)'!TABLE_INFO_1</vt:lpstr>
      <vt:lpstr>'x-template'!TABLE_INFO_1</vt:lpstr>
      <vt:lpstr>'Table 1 (501)'!TABLE_REFERENCE_1</vt:lpstr>
      <vt:lpstr>'Table 1 (505)'!TABLE_REFERENCE_1</vt:lpstr>
      <vt:lpstr>'Table 1 (801)'!TABLE_REFERENCE_1</vt:lpstr>
      <vt:lpstr>'Table 2 (502)'!TABLE_REFERENCE_1</vt:lpstr>
      <vt:lpstr>'Table 2 (506)'!TABLE_REFERENCE_1</vt:lpstr>
      <vt:lpstr>'Table 2 (802)'!TABLE_REFERENCE_1</vt:lpstr>
      <vt:lpstr>'Table 3 (503)'!TABLE_REFERENCE_1</vt:lpstr>
      <vt:lpstr>'Table 3 (507)'!TABLE_REFERENCE_1</vt:lpstr>
      <vt:lpstr>'Table 4 (508)'!TABLE_REFERENCE_1</vt:lpstr>
      <vt:lpstr>'Table A (401)'!TABLE_REFERENCE_1</vt:lpstr>
      <vt:lpstr>'Table A (403)'!TABLE_REFERENCE_1</vt:lpstr>
      <vt:lpstr>'Table A_06 (602)'!TABLE_REFERENCE_1</vt:lpstr>
      <vt:lpstr>'Table A_15_65 (603)'!TABLE_REFERENCE_1</vt:lpstr>
      <vt:lpstr>'Table A_15_66 (604)'!TABLE_REFERENCE_1</vt:lpstr>
      <vt:lpstr>'Table A_15_67 (605)'!TABLE_REFERENCE_1</vt:lpstr>
      <vt:lpstr>'Table A_15_68 (606)'!TABLE_REFERENCE_1</vt:lpstr>
      <vt:lpstr>'Table A_88 (601)'!TABLE_REFERENCE_1</vt:lpstr>
      <vt:lpstr>'Table A1 (201C)'!TABLE_REFERENCE_1</vt:lpstr>
      <vt:lpstr>'Table B (402)'!TABLE_REFERENCE_1</vt:lpstr>
      <vt:lpstr>'Table B (404)'!TABLE_REFERENCE_1</vt:lpstr>
      <vt:lpstr>'Table B_06 (621)'!TABLE_REFERENCE_1</vt:lpstr>
      <vt:lpstr>'Table B_15 (625)'!TABLE_REFERENCE_1</vt:lpstr>
      <vt:lpstr>'Table B_88 (607)'!TABLE_REFERENCE_1</vt:lpstr>
      <vt:lpstr>'Table B-AP (407)'!TABLE_REFERENCE_1</vt:lpstr>
      <vt:lpstr>'Table C (405)'!TABLE_REFERENCE_1</vt:lpstr>
      <vt:lpstr>'Table C (703)'!TABLE_REFERENCE_1</vt:lpstr>
      <vt:lpstr>'Table C_06 (622)'!TABLE_REFERENCE_1</vt:lpstr>
      <vt:lpstr>'Table C_15 (626)'!TABLE_REFERENCE_1</vt:lpstr>
      <vt:lpstr>'Table C_88 (608)'!TABLE_REFERENCE_1</vt:lpstr>
      <vt:lpstr>'Table D_06 (623)'!TABLE_REFERENCE_1</vt:lpstr>
      <vt:lpstr>'Table D1 (203)'!TABLE_REFERENCE_1</vt:lpstr>
      <vt:lpstr>'Table D1_88 (615)'!TABLE_REFERENCE_1</vt:lpstr>
      <vt:lpstr>'Table D2 (204)'!TABLE_REFERENCE_1</vt:lpstr>
      <vt:lpstr>'Table D2_88 (616)'!TABLE_REFERENCE_1</vt:lpstr>
      <vt:lpstr>'Table E_06 (624)'!TABLE_REFERENCE_1</vt:lpstr>
      <vt:lpstr>'Table E1_88 (617)'!TABLE_REFERENCE_1</vt:lpstr>
      <vt:lpstr>'Table E2_88 (618)'!TABLE_REFERENCE_1</vt:lpstr>
      <vt:lpstr>'Table F_06 (611)'!TABLE_REFERENCE_1</vt:lpstr>
      <vt:lpstr>'Table F_15 (613)'!TABLE_REFERENCE_1</vt:lpstr>
      <vt:lpstr>'Table F1 (205C)'!TABLE_REFERENCE_1</vt:lpstr>
      <vt:lpstr>'Table F1_88 (619)'!TABLE_REFERENCE_1</vt:lpstr>
      <vt:lpstr>'Table F2_88 (620)'!TABLE_REFERENCE_1</vt:lpstr>
      <vt:lpstr>'Table G_06 (612)'!TABLE_REFERENCE_1</vt:lpstr>
      <vt:lpstr>'Table G_15 (614)'!TABLE_REFERENCE_1</vt:lpstr>
      <vt:lpstr>'Table G_88 (609)'!TABLE_REFERENCE_1</vt:lpstr>
      <vt:lpstr>'Table G1 (301)'!TABLE_REFERENCE_1</vt:lpstr>
      <vt:lpstr>'Table G1_06 (305)'!TABLE_REFERENCE_1</vt:lpstr>
      <vt:lpstr>'Table G1_15 (309)'!TABLE_REFERENCE_1</vt:lpstr>
      <vt:lpstr>'Table G2 (302)'!TABLE_REFERENCE_1</vt:lpstr>
      <vt:lpstr>'Table G2_06 (306)'!TABLE_REFERENCE_1</vt:lpstr>
      <vt:lpstr>'Table G2_15 (310)'!TABLE_REFERENCE_1</vt:lpstr>
      <vt:lpstr>'Table H_88 (610)'!TABLE_REFERENCE_1</vt:lpstr>
      <vt:lpstr>'Table H1 (303)'!TABLE_REFERENCE_1</vt:lpstr>
      <vt:lpstr>'Table H1_06 (307)'!TABLE_REFERENCE_1</vt:lpstr>
      <vt:lpstr>'Table H1_15 (311)'!TABLE_REFERENCE_1</vt:lpstr>
      <vt:lpstr>'Table H2 (304)'!TABLE_REFERENCE_1</vt:lpstr>
      <vt:lpstr>'Table H2_06 (308)'!TABLE_REFERENCE_1</vt:lpstr>
      <vt:lpstr>'Table H2_15 (312)'!TABLE_REFERENCE_1</vt:lpstr>
      <vt:lpstr>'Table in Appendix (504)'!TABLE_REFERENCE_1</vt:lpstr>
      <vt:lpstr>'Table K (313)'!TABLE_REFERENCE_1</vt:lpstr>
      <vt:lpstr>'Table K_06 (314)'!TABLE_REFERENCE_1</vt:lpstr>
      <vt:lpstr>'Table K_15_65 (315)'!TABLE_REFERENCE_1</vt:lpstr>
      <vt:lpstr>'Table K_15_66 (316)'!TABLE_REFERENCE_1</vt:lpstr>
      <vt:lpstr>'Table K_15_67 (317)'!TABLE_REFERENCE_1</vt:lpstr>
      <vt:lpstr>'Table K_15_68 (318)'!TABLE_REFERENCE_1</vt:lpstr>
      <vt:lpstr>'Table M (229)'!TABLE_REFERENCE_1</vt:lpstr>
      <vt:lpstr>'Table M (319)'!TABLE_REFERENCE_1</vt:lpstr>
      <vt:lpstr>'Table N (320)'!TABLE_REFERENCE_1</vt:lpstr>
      <vt:lpstr>'Table NA1 (201)'!TABLE_REFERENCE_1</vt:lpstr>
      <vt:lpstr>'Table NA1_06 (207)'!TABLE_REFERENCE_1</vt:lpstr>
      <vt:lpstr>'Table NA1_15_65 (212)'!TABLE_REFERENCE_1</vt:lpstr>
      <vt:lpstr>'Table NA1_15_66 (213)'!TABLE_REFERENCE_1</vt:lpstr>
      <vt:lpstr>'Table NA1_15_67 (214)'!TABLE_REFERENCE_1</vt:lpstr>
      <vt:lpstr>'Table NA1_15_68 (215)'!TABLE_REFERENCE_1</vt:lpstr>
      <vt:lpstr>'Table NA2 (202)'!TABLE_REFERENCE_1</vt:lpstr>
      <vt:lpstr>'Table NA2_06 (208)'!TABLE_REFERENCE_1</vt:lpstr>
      <vt:lpstr>'Table NA2_15_65 (216)'!TABLE_REFERENCE_1</vt:lpstr>
      <vt:lpstr>'Table NA2_15_66 (217)'!TABLE_REFERENCE_1</vt:lpstr>
      <vt:lpstr>'Table NA2_15_67 (218)'!TABLE_REFERENCE_1</vt:lpstr>
      <vt:lpstr>'Table NA2_15_68 (219)'!TABLE_REFERENCE_1</vt:lpstr>
      <vt:lpstr>'Table NA3_06 (209)'!TABLE_REFERENCE_1</vt:lpstr>
      <vt:lpstr>'Table NF1 (205)'!TABLE_REFERENCE_1</vt:lpstr>
      <vt:lpstr>'Table NF1_06 (210)'!TABLE_REFERENCE_1</vt:lpstr>
      <vt:lpstr>'Table NF1_15 (220)'!TABLE_REFERENCE_1</vt:lpstr>
      <vt:lpstr>'Table NF2 (206)'!TABLE_REFERENCE_1</vt:lpstr>
      <vt:lpstr>'Table NF2_06 (211)'!TABLE_REFERENCE_1</vt:lpstr>
      <vt:lpstr>'Table NF2_15 (221)'!TABLE_REFERENCE_1</vt:lpstr>
      <vt:lpstr>'Table P (321)'!TABLE_REFERENCE_1</vt:lpstr>
      <vt:lpstr>'Table Q_15 (335)'!TABLE_REFERENCE_1</vt:lpstr>
      <vt:lpstr>'Table Q1 (322)'!TABLE_REFERENCE_1</vt:lpstr>
      <vt:lpstr>'Table Q1_06 (331)'!TABLE_REFERENCE_1</vt:lpstr>
      <vt:lpstr>'Table Q2 (323)'!TABLE_REFERENCE_1</vt:lpstr>
      <vt:lpstr>'Table Q2_06 (332)'!TABLE_REFERENCE_1</vt:lpstr>
      <vt:lpstr>'Table R (324)'!TABLE_REFERENCE_1</vt:lpstr>
      <vt:lpstr>'Table R_15 (336)'!TABLE_REFERENCE_1</vt:lpstr>
      <vt:lpstr>'Table R1_06 (333)'!TABLE_REFERENCE_1</vt:lpstr>
      <vt:lpstr>'Table R2_06 (334)'!TABLE_REFERENCE_1</vt:lpstr>
      <vt:lpstr>'Table S1 (325)'!TABLE_REFERENCE_1</vt:lpstr>
      <vt:lpstr>'Table S2 (326)'!TABLE_REFERENCE_1</vt:lpstr>
      <vt:lpstr>'Table S-AP (406)'!TABLE_REFERENCE_1</vt:lpstr>
      <vt:lpstr>'Table T1 (327)'!TABLE_REFERENCE_1</vt:lpstr>
      <vt:lpstr>'Table T2 (328)'!TABLE_REFERENCE_1</vt:lpstr>
      <vt:lpstr>'Table TVIN_15F (227)'!TABLE_REFERENCE_1</vt:lpstr>
      <vt:lpstr>'Table TVIN_15GMP (228)'!TABLE_REFERENCE_1</vt:lpstr>
      <vt:lpstr>'Table TVIN_15M (226)'!TABLE_REFERENCE_1</vt:lpstr>
      <vt:lpstr>'Table U1 (329)'!TABLE_REFERENCE_1</vt:lpstr>
      <vt:lpstr>'Table U2 (330)'!TABLE_REFERENCE_1</vt:lpstr>
      <vt:lpstr>'x-template'!TABLE_REFERENCE_1</vt:lpstr>
      <vt:lpstr>'Table 1 (501)'!TABLE_REFERENCE_GUIDANCE_1</vt:lpstr>
      <vt:lpstr>'Table 1 (505)'!TABLE_REFERENCE_GUIDANCE_1</vt:lpstr>
      <vt:lpstr>'Table 1 (801)'!TABLE_REFERENCE_GUIDANCE_1</vt:lpstr>
      <vt:lpstr>'Table 2 (502)'!TABLE_REFERENCE_GUIDANCE_1</vt:lpstr>
      <vt:lpstr>'Table 2 (506)'!TABLE_REFERENCE_GUIDANCE_1</vt:lpstr>
      <vt:lpstr>'Table 2 (802)'!TABLE_REFERENCE_GUIDANCE_1</vt:lpstr>
      <vt:lpstr>'Table 3 (503)'!TABLE_REFERENCE_GUIDANCE_1</vt:lpstr>
      <vt:lpstr>'Table 3 (507)'!TABLE_REFERENCE_GUIDANCE_1</vt:lpstr>
      <vt:lpstr>'Table 4 (508)'!TABLE_REFERENCE_GUIDANCE_1</vt:lpstr>
      <vt:lpstr>'Table A (401)'!TABLE_REFERENCE_GUIDANCE_1</vt:lpstr>
      <vt:lpstr>'Table A (403)'!TABLE_REFERENCE_GUIDANCE_1</vt:lpstr>
      <vt:lpstr>'Table A_06 (602)'!TABLE_REFERENCE_GUIDANCE_1</vt:lpstr>
      <vt:lpstr>'Table A_15_65 (603)'!TABLE_REFERENCE_GUIDANCE_1</vt:lpstr>
      <vt:lpstr>'Table A_15_66 (604)'!TABLE_REFERENCE_GUIDANCE_1</vt:lpstr>
      <vt:lpstr>'Table A_15_67 (605)'!TABLE_REFERENCE_GUIDANCE_1</vt:lpstr>
      <vt:lpstr>'Table A_15_68 (606)'!TABLE_REFERENCE_GUIDANCE_1</vt:lpstr>
      <vt:lpstr>'Table A_88 (601)'!TABLE_REFERENCE_GUIDANCE_1</vt:lpstr>
      <vt:lpstr>'Table A1 (201C)'!TABLE_REFERENCE_GUIDANCE_1</vt:lpstr>
      <vt:lpstr>'Table B (402)'!TABLE_REFERENCE_GUIDANCE_1</vt:lpstr>
      <vt:lpstr>'Table B (404)'!TABLE_REFERENCE_GUIDANCE_1</vt:lpstr>
      <vt:lpstr>'Table B_06 (621)'!TABLE_REFERENCE_GUIDANCE_1</vt:lpstr>
      <vt:lpstr>'Table B_15 (625)'!TABLE_REFERENCE_GUIDANCE_1</vt:lpstr>
      <vt:lpstr>'Table B_88 (607)'!TABLE_REFERENCE_GUIDANCE_1</vt:lpstr>
      <vt:lpstr>'Table B-AP (407)'!TABLE_REFERENCE_GUIDANCE_1</vt:lpstr>
      <vt:lpstr>'Table C (405)'!TABLE_REFERENCE_GUIDANCE_1</vt:lpstr>
      <vt:lpstr>'Table C (703)'!TABLE_REFERENCE_GUIDANCE_1</vt:lpstr>
      <vt:lpstr>'Table C_06 (622)'!TABLE_REFERENCE_GUIDANCE_1</vt:lpstr>
      <vt:lpstr>'Table C_15 (626)'!TABLE_REFERENCE_GUIDANCE_1</vt:lpstr>
      <vt:lpstr>'Table C_88 (608)'!TABLE_REFERENCE_GUIDANCE_1</vt:lpstr>
      <vt:lpstr>'Table D_06 (623)'!TABLE_REFERENCE_GUIDANCE_1</vt:lpstr>
      <vt:lpstr>'Table D1 (203)'!TABLE_REFERENCE_GUIDANCE_1</vt:lpstr>
      <vt:lpstr>'Table D1_88 (615)'!TABLE_REFERENCE_GUIDANCE_1</vt:lpstr>
      <vt:lpstr>'Table D2 (204)'!TABLE_REFERENCE_GUIDANCE_1</vt:lpstr>
      <vt:lpstr>'Table D2_88 (616)'!TABLE_REFERENCE_GUIDANCE_1</vt:lpstr>
      <vt:lpstr>'Table E_06 (624)'!TABLE_REFERENCE_GUIDANCE_1</vt:lpstr>
      <vt:lpstr>'Table E1_88 (617)'!TABLE_REFERENCE_GUIDANCE_1</vt:lpstr>
      <vt:lpstr>'Table E2_88 (618)'!TABLE_REFERENCE_GUIDANCE_1</vt:lpstr>
      <vt:lpstr>'Table F_06 (611)'!TABLE_REFERENCE_GUIDANCE_1</vt:lpstr>
      <vt:lpstr>'Table F_15 (613)'!TABLE_REFERENCE_GUIDANCE_1</vt:lpstr>
      <vt:lpstr>'Table F1 (205C)'!TABLE_REFERENCE_GUIDANCE_1</vt:lpstr>
      <vt:lpstr>'Table F1_88 (619)'!TABLE_REFERENCE_GUIDANCE_1</vt:lpstr>
      <vt:lpstr>'Table F2_88 (620)'!TABLE_REFERENCE_GUIDANCE_1</vt:lpstr>
      <vt:lpstr>'Table G_06 (612)'!TABLE_REFERENCE_GUIDANCE_1</vt:lpstr>
      <vt:lpstr>'Table G_15 (614)'!TABLE_REFERENCE_GUIDANCE_1</vt:lpstr>
      <vt:lpstr>'Table G_88 (609)'!TABLE_REFERENCE_GUIDANCE_1</vt:lpstr>
      <vt:lpstr>'Table G1 (301)'!TABLE_REFERENCE_GUIDANCE_1</vt:lpstr>
      <vt:lpstr>'Table G1_06 (305)'!TABLE_REFERENCE_GUIDANCE_1</vt:lpstr>
      <vt:lpstr>'Table G1_15 (309)'!TABLE_REFERENCE_GUIDANCE_1</vt:lpstr>
      <vt:lpstr>'Table G2 (302)'!TABLE_REFERENCE_GUIDANCE_1</vt:lpstr>
      <vt:lpstr>'Table G2_06 (306)'!TABLE_REFERENCE_GUIDANCE_1</vt:lpstr>
      <vt:lpstr>'Table G2_15 (310)'!TABLE_REFERENCE_GUIDANCE_1</vt:lpstr>
      <vt:lpstr>'Table H_88 (610)'!TABLE_REFERENCE_GUIDANCE_1</vt:lpstr>
      <vt:lpstr>'Table H1 (303)'!TABLE_REFERENCE_GUIDANCE_1</vt:lpstr>
      <vt:lpstr>'Table H1_06 (307)'!TABLE_REFERENCE_GUIDANCE_1</vt:lpstr>
      <vt:lpstr>'Table H1_15 (311)'!TABLE_REFERENCE_GUIDANCE_1</vt:lpstr>
      <vt:lpstr>'Table H2 (304)'!TABLE_REFERENCE_GUIDANCE_1</vt:lpstr>
      <vt:lpstr>'Table H2_06 (308)'!TABLE_REFERENCE_GUIDANCE_1</vt:lpstr>
      <vt:lpstr>'Table H2_15 (312)'!TABLE_REFERENCE_GUIDANCE_1</vt:lpstr>
      <vt:lpstr>'Table in Appendix (504)'!TABLE_REFERENCE_GUIDANCE_1</vt:lpstr>
      <vt:lpstr>'Table K (313)'!TABLE_REFERENCE_GUIDANCE_1</vt:lpstr>
      <vt:lpstr>'Table K_06 (314)'!TABLE_REFERENCE_GUIDANCE_1</vt:lpstr>
      <vt:lpstr>'Table K_15_65 (315)'!TABLE_REFERENCE_GUIDANCE_1</vt:lpstr>
      <vt:lpstr>'Table K_15_66 (316)'!TABLE_REFERENCE_GUIDANCE_1</vt:lpstr>
      <vt:lpstr>'Table K_15_67 (317)'!TABLE_REFERENCE_GUIDANCE_1</vt:lpstr>
      <vt:lpstr>'Table K_15_68 (318)'!TABLE_REFERENCE_GUIDANCE_1</vt:lpstr>
      <vt:lpstr>'Table M (229)'!TABLE_REFERENCE_GUIDANCE_1</vt:lpstr>
      <vt:lpstr>'Table M (319)'!TABLE_REFERENCE_GUIDANCE_1</vt:lpstr>
      <vt:lpstr>'Table N (320)'!TABLE_REFERENCE_GUIDANCE_1</vt:lpstr>
      <vt:lpstr>'Table NA1 (201)'!TABLE_REFERENCE_GUIDANCE_1</vt:lpstr>
      <vt:lpstr>'Table NA1_06 (207)'!TABLE_REFERENCE_GUIDANCE_1</vt:lpstr>
      <vt:lpstr>'Table NA1_15_65 (212)'!TABLE_REFERENCE_GUIDANCE_1</vt:lpstr>
      <vt:lpstr>'Table NA1_15_66 (213)'!TABLE_REFERENCE_GUIDANCE_1</vt:lpstr>
      <vt:lpstr>'Table NA1_15_67 (214)'!TABLE_REFERENCE_GUIDANCE_1</vt:lpstr>
      <vt:lpstr>'Table NA1_15_68 (215)'!TABLE_REFERENCE_GUIDANCE_1</vt:lpstr>
      <vt:lpstr>'Table NA2 (202)'!TABLE_REFERENCE_GUIDANCE_1</vt:lpstr>
      <vt:lpstr>'Table NA2_06 (208)'!TABLE_REFERENCE_GUIDANCE_1</vt:lpstr>
      <vt:lpstr>'Table NA2_15_65 (216)'!TABLE_REFERENCE_GUIDANCE_1</vt:lpstr>
      <vt:lpstr>'Table NA2_15_66 (217)'!TABLE_REFERENCE_GUIDANCE_1</vt:lpstr>
      <vt:lpstr>'Table NA2_15_67 (218)'!TABLE_REFERENCE_GUIDANCE_1</vt:lpstr>
      <vt:lpstr>'Table NA2_15_68 (219)'!TABLE_REFERENCE_GUIDANCE_1</vt:lpstr>
      <vt:lpstr>'Table NA3_06 (209)'!TABLE_REFERENCE_GUIDANCE_1</vt:lpstr>
      <vt:lpstr>'Table NF1 (205)'!TABLE_REFERENCE_GUIDANCE_1</vt:lpstr>
      <vt:lpstr>'Table NF1_06 (210)'!TABLE_REFERENCE_GUIDANCE_1</vt:lpstr>
      <vt:lpstr>'Table NF1_15 (220)'!TABLE_REFERENCE_GUIDANCE_1</vt:lpstr>
      <vt:lpstr>'Table NF2 (206)'!TABLE_REFERENCE_GUIDANCE_1</vt:lpstr>
      <vt:lpstr>'Table NF2_06 (211)'!TABLE_REFERENCE_GUIDANCE_1</vt:lpstr>
      <vt:lpstr>'Table NF2_15 (221)'!TABLE_REFERENCE_GUIDANCE_1</vt:lpstr>
      <vt:lpstr>'Table P (321)'!TABLE_REFERENCE_GUIDANCE_1</vt:lpstr>
      <vt:lpstr>'Table Q_15 (335)'!TABLE_REFERENCE_GUIDANCE_1</vt:lpstr>
      <vt:lpstr>'Table Q1 (322)'!TABLE_REFERENCE_GUIDANCE_1</vt:lpstr>
      <vt:lpstr>'Table Q1_06 (331)'!TABLE_REFERENCE_GUIDANCE_1</vt:lpstr>
      <vt:lpstr>'Table Q2 (323)'!TABLE_REFERENCE_GUIDANCE_1</vt:lpstr>
      <vt:lpstr>'Table Q2_06 (332)'!TABLE_REFERENCE_GUIDANCE_1</vt:lpstr>
      <vt:lpstr>'Table R (324)'!TABLE_REFERENCE_GUIDANCE_1</vt:lpstr>
      <vt:lpstr>'Table R_15 (336)'!TABLE_REFERENCE_GUIDANCE_1</vt:lpstr>
      <vt:lpstr>'Table R1_06 (333)'!TABLE_REFERENCE_GUIDANCE_1</vt:lpstr>
      <vt:lpstr>'Table R2_06 (334)'!TABLE_REFERENCE_GUIDANCE_1</vt:lpstr>
      <vt:lpstr>'Table S1 (325)'!TABLE_REFERENCE_GUIDANCE_1</vt:lpstr>
      <vt:lpstr>'Table S2 (326)'!TABLE_REFERENCE_GUIDANCE_1</vt:lpstr>
      <vt:lpstr>'Table S-AP (406)'!TABLE_REFERENCE_GUIDANCE_1</vt:lpstr>
      <vt:lpstr>'Table T1 (327)'!TABLE_REFERENCE_GUIDANCE_1</vt:lpstr>
      <vt:lpstr>'Table T2 (328)'!TABLE_REFERENCE_GUIDANCE_1</vt:lpstr>
      <vt:lpstr>'Table TVIN_15F (227)'!TABLE_REFERENCE_GUIDANCE_1</vt:lpstr>
      <vt:lpstr>'Table TVIN_15GMP (228)'!TABLE_REFERENCE_GUIDANCE_1</vt:lpstr>
      <vt:lpstr>'Table TVIN_15M (226)'!TABLE_REFERENCE_GUIDANCE_1</vt:lpstr>
      <vt:lpstr>'Table U1 (329)'!TABLE_REFERENCE_GUIDANCE_1</vt:lpstr>
      <vt:lpstr>'Table U2 (330)'!TABLE_REFERENCE_GUIDANCE_1</vt:lpstr>
      <vt:lpstr>'x-template'!TABLE_REFERENCE_GUIDANCE_1</vt:lpstr>
      <vt:lpstr>'Table 1 (501)'!TABLE_RELATED_1</vt:lpstr>
      <vt:lpstr>'Table 1 (505)'!TABLE_RELATED_1</vt:lpstr>
      <vt:lpstr>'Table 1 (801)'!TABLE_RELATED_1</vt:lpstr>
      <vt:lpstr>'Table 2 (502)'!TABLE_RELATED_1</vt:lpstr>
      <vt:lpstr>'Table 2 (506)'!TABLE_RELATED_1</vt:lpstr>
      <vt:lpstr>'Table 2 (802)'!TABLE_RELATED_1</vt:lpstr>
      <vt:lpstr>'Table 3 (503)'!TABLE_RELATED_1</vt:lpstr>
      <vt:lpstr>'Table 3 (507)'!TABLE_RELATED_1</vt:lpstr>
      <vt:lpstr>'Table 4 (508)'!TABLE_RELATED_1</vt:lpstr>
      <vt:lpstr>'Table A (401)'!TABLE_RELATED_1</vt:lpstr>
      <vt:lpstr>'Table A (403)'!TABLE_RELATED_1</vt:lpstr>
      <vt:lpstr>'Table A_06 (602)'!TABLE_RELATED_1</vt:lpstr>
      <vt:lpstr>'Table A_15_65 (603)'!TABLE_RELATED_1</vt:lpstr>
      <vt:lpstr>'Table A_15_66 (604)'!TABLE_RELATED_1</vt:lpstr>
      <vt:lpstr>'Table A_15_67 (605)'!TABLE_RELATED_1</vt:lpstr>
      <vt:lpstr>'Table A_15_68 (606)'!TABLE_RELATED_1</vt:lpstr>
      <vt:lpstr>'Table A_88 (601)'!TABLE_RELATED_1</vt:lpstr>
      <vt:lpstr>'Table A1 (201C)'!TABLE_RELATED_1</vt:lpstr>
      <vt:lpstr>'Table B (402)'!TABLE_RELATED_1</vt:lpstr>
      <vt:lpstr>'Table B (404)'!TABLE_RELATED_1</vt:lpstr>
      <vt:lpstr>'Table B_06 (621)'!TABLE_RELATED_1</vt:lpstr>
      <vt:lpstr>'Table B_15 (625)'!TABLE_RELATED_1</vt:lpstr>
      <vt:lpstr>'Table B_88 (607)'!TABLE_RELATED_1</vt:lpstr>
      <vt:lpstr>'Table B-AP (407)'!TABLE_RELATED_1</vt:lpstr>
      <vt:lpstr>'Table C (405)'!TABLE_RELATED_1</vt:lpstr>
      <vt:lpstr>'Table C (703)'!TABLE_RELATED_1</vt:lpstr>
      <vt:lpstr>'Table C_06 (622)'!TABLE_RELATED_1</vt:lpstr>
      <vt:lpstr>'Table C_15 (626)'!TABLE_RELATED_1</vt:lpstr>
      <vt:lpstr>'Table C_88 (608)'!TABLE_RELATED_1</vt:lpstr>
      <vt:lpstr>'Table D_06 (623)'!TABLE_RELATED_1</vt:lpstr>
      <vt:lpstr>'Table D1 (203)'!TABLE_RELATED_1</vt:lpstr>
      <vt:lpstr>'Table D1_88 (615)'!TABLE_RELATED_1</vt:lpstr>
      <vt:lpstr>'Table D2 (204)'!TABLE_RELATED_1</vt:lpstr>
      <vt:lpstr>'Table D2_88 (616)'!TABLE_RELATED_1</vt:lpstr>
      <vt:lpstr>'Table E_06 (624)'!TABLE_RELATED_1</vt:lpstr>
      <vt:lpstr>'Table E1_88 (617)'!TABLE_RELATED_1</vt:lpstr>
      <vt:lpstr>'Table E2_88 (618)'!TABLE_RELATED_1</vt:lpstr>
      <vt:lpstr>'Table F_06 (611)'!TABLE_RELATED_1</vt:lpstr>
      <vt:lpstr>'Table F_15 (613)'!TABLE_RELATED_1</vt:lpstr>
      <vt:lpstr>'Table F1 (205C)'!TABLE_RELATED_1</vt:lpstr>
      <vt:lpstr>'Table F1_88 (619)'!TABLE_RELATED_1</vt:lpstr>
      <vt:lpstr>'Table F2_88 (620)'!TABLE_RELATED_1</vt:lpstr>
      <vt:lpstr>'Table G_06 (612)'!TABLE_RELATED_1</vt:lpstr>
      <vt:lpstr>'Table G_15 (614)'!TABLE_RELATED_1</vt:lpstr>
      <vt:lpstr>'Table G_88 (609)'!TABLE_RELATED_1</vt:lpstr>
      <vt:lpstr>'Table G1 (301)'!TABLE_RELATED_1</vt:lpstr>
      <vt:lpstr>'Table G1_06 (305)'!TABLE_RELATED_1</vt:lpstr>
      <vt:lpstr>'Table G1_15 (309)'!TABLE_RELATED_1</vt:lpstr>
      <vt:lpstr>'Table G2 (302)'!TABLE_RELATED_1</vt:lpstr>
      <vt:lpstr>'Table G2_06 (306)'!TABLE_RELATED_1</vt:lpstr>
      <vt:lpstr>'Table G2_15 (310)'!TABLE_RELATED_1</vt:lpstr>
      <vt:lpstr>'Table H_88 (610)'!TABLE_RELATED_1</vt:lpstr>
      <vt:lpstr>'Table H1 (303)'!TABLE_RELATED_1</vt:lpstr>
      <vt:lpstr>'Table H1_06 (307)'!TABLE_RELATED_1</vt:lpstr>
      <vt:lpstr>'Table H1_15 (311)'!TABLE_RELATED_1</vt:lpstr>
      <vt:lpstr>'Table H2 (304)'!TABLE_RELATED_1</vt:lpstr>
      <vt:lpstr>'Table H2_06 (308)'!TABLE_RELATED_1</vt:lpstr>
      <vt:lpstr>'Table H2_15 (312)'!TABLE_RELATED_1</vt:lpstr>
      <vt:lpstr>'Table in Appendix (504)'!TABLE_RELATED_1</vt:lpstr>
      <vt:lpstr>'Table K (313)'!TABLE_RELATED_1</vt:lpstr>
      <vt:lpstr>'Table K_06 (314)'!TABLE_RELATED_1</vt:lpstr>
      <vt:lpstr>'Table K_15_65 (315)'!TABLE_RELATED_1</vt:lpstr>
      <vt:lpstr>'Table K_15_66 (316)'!TABLE_RELATED_1</vt:lpstr>
      <vt:lpstr>'Table K_15_67 (317)'!TABLE_RELATED_1</vt:lpstr>
      <vt:lpstr>'Table K_15_68 (318)'!TABLE_RELATED_1</vt:lpstr>
      <vt:lpstr>'Table M (229)'!TABLE_RELATED_1</vt:lpstr>
      <vt:lpstr>'Table M (319)'!TABLE_RELATED_1</vt:lpstr>
      <vt:lpstr>'Table N (320)'!TABLE_RELATED_1</vt:lpstr>
      <vt:lpstr>'Table NA1 (201)'!TABLE_RELATED_1</vt:lpstr>
      <vt:lpstr>'Table NA1_06 (207)'!TABLE_RELATED_1</vt:lpstr>
      <vt:lpstr>'Table NA1_15_65 (212)'!TABLE_RELATED_1</vt:lpstr>
      <vt:lpstr>'Table NA1_15_66 (213)'!TABLE_RELATED_1</vt:lpstr>
      <vt:lpstr>'Table NA1_15_67 (214)'!TABLE_RELATED_1</vt:lpstr>
      <vt:lpstr>'Table NA1_15_68 (215)'!TABLE_RELATED_1</vt:lpstr>
      <vt:lpstr>'Table NA2 (202)'!TABLE_RELATED_1</vt:lpstr>
      <vt:lpstr>'Table NA2_06 (208)'!TABLE_RELATED_1</vt:lpstr>
      <vt:lpstr>'Table NA2_15_65 (216)'!TABLE_RELATED_1</vt:lpstr>
      <vt:lpstr>'Table NA2_15_66 (217)'!TABLE_RELATED_1</vt:lpstr>
      <vt:lpstr>'Table NA2_15_67 (218)'!TABLE_RELATED_1</vt:lpstr>
      <vt:lpstr>'Table NA2_15_68 (219)'!TABLE_RELATED_1</vt:lpstr>
      <vt:lpstr>'Table NA3_06 (209)'!TABLE_RELATED_1</vt:lpstr>
      <vt:lpstr>'Table NF1 (205)'!TABLE_RELATED_1</vt:lpstr>
      <vt:lpstr>'Table NF1_06 (210)'!TABLE_RELATED_1</vt:lpstr>
      <vt:lpstr>'Table NF1_15 (220)'!TABLE_RELATED_1</vt:lpstr>
      <vt:lpstr>'Table NF2 (206)'!TABLE_RELATED_1</vt:lpstr>
      <vt:lpstr>'Table NF2_06 (211)'!TABLE_RELATED_1</vt:lpstr>
      <vt:lpstr>'Table NF2_15 (221)'!TABLE_RELATED_1</vt:lpstr>
      <vt:lpstr>'Table P (321)'!TABLE_RELATED_1</vt:lpstr>
      <vt:lpstr>'Table Q_15 (335)'!TABLE_RELATED_1</vt:lpstr>
      <vt:lpstr>'Table Q1 (322)'!TABLE_RELATED_1</vt:lpstr>
      <vt:lpstr>'Table Q1_06 (331)'!TABLE_RELATED_1</vt:lpstr>
      <vt:lpstr>'Table Q2 (323)'!TABLE_RELATED_1</vt:lpstr>
      <vt:lpstr>'Table Q2_06 (332)'!TABLE_RELATED_1</vt:lpstr>
      <vt:lpstr>'Table R (324)'!TABLE_RELATED_1</vt:lpstr>
      <vt:lpstr>'Table R_15 (336)'!TABLE_RELATED_1</vt:lpstr>
      <vt:lpstr>'Table R1_06 (333)'!TABLE_RELATED_1</vt:lpstr>
      <vt:lpstr>'Table R2_06 (334)'!TABLE_RELATED_1</vt:lpstr>
      <vt:lpstr>'Table S1 (325)'!TABLE_RELATED_1</vt:lpstr>
      <vt:lpstr>'Table S2 (326)'!TABLE_RELATED_1</vt:lpstr>
      <vt:lpstr>'Table S-AP (406)'!TABLE_RELATED_1</vt:lpstr>
      <vt:lpstr>'Table T1 (327)'!TABLE_RELATED_1</vt:lpstr>
      <vt:lpstr>'Table T2 (328)'!TABLE_RELATED_1</vt:lpstr>
      <vt:lpstr>'Table TVIN_15F (227)'!TABLE_RELATED_1</vt:lpstr>
      <vt:lpstr>'Table TVIN_15GMP (228)'!TABLE_RELATED_1</vt:lpstr>
      <vt:lpstr>'Table TVIN_15M (226)'!TABLE_RELATED_1</vt:lpstr>
      <vt:lpstr>'Table U1 (329)'!TABLE_RELATED_1</vt:lpstr>
      <vt:lpstr>'Table U2 (330)'!TABLE_RELATED_1</vt:lpstr>
      <vt:lpstr>'x-template'!TABLE_RELATED_1</vt:lpstr>
      <vt:lpstr>'Table 1 (501)'!TABLE_SECTION_1</vt:lpstr>
      <vt:lpstr>'Table 1 (505)'!TABLE_SECTION_1</vt:lpstr>
      <vt:lpstr>'Table 1 (801)'!TABLE_SECTION_1</vt:lpstr>
      <vt:lpstr>'Table 2 (502)'!TABLE_SECTION_1</vt:lpstr>
      <vt:lpstr>'Table 2 (506)'!TABLE_SECTION_1</vt:lpstr>
      <vt:lpstr>'Table 2 (802)'!TABLE_SECTION_1</vt:lpstr>
      <vt:lpstr>'Table 3 (503)'!TABLE_SECTION_1</vt:lpstr>
      <vt:lpstr>'Table 3 (507)'!TABLE_SECTION_1</vt:lpstr>
      <vt:lpstr>'Table 4 (508)'!TABLE_SECTION_1</vt:lpstr>
      <vt:lpstr>'Table A (401)'!TABLE_SECTION_1</vt:lpstr>
      <vt:lpstr>'Table A (403)'!TABLE_SECTION_1</vt:lpstr>
      <vt:lpstr>'Table A_06 (602)'!TABLE_SECTION_1</vt:lpstr>
      <vt:lpstr>'Table A_15_65 (603)'!TABLE_SECTION_1</vt:lpstr>
      <vt:lpstr>'Table A_15_66 (604)'!TABLE_SECTION_1</vt:lpstr>
      <vt:lpstr>'Table A_15_67 (605)'!TABLE_SECTION_1</vt:lpstr>
      <vt:lpstr>'Table A_15_68 (606)'!TABLE_SECTION_1</vt:lpstr>
      <vt:lpstr>'Table A_88 (601)'!TABLE_SECTION_1</vt:lpstr>
      <vt:lpstr>'Table A1 (201C)'!TABLE_SECTION_1</vt:lpstr>
      <vt:lpstr>'Table B (402)'!TABLE_SECTION_1</vt:lpstr>
      <vt:lpstr>'Table B (404)'!TABLE_SECTION_1</vt:lpstr>
      <vt:lpstr>'Table B_06 (621)'!TABLE_SECTION_1</vt:lpstr>
      <vt:lpstr>'Table B_15 (625)'!TABLE_SECTION_1</vt:lpstr>
      <vt:lpstr>'Table B_88 (607)'!TABLE_SECTION_1</vt:lpstr>
      <vt:lpstr>'Table B-AP (407)'!TABLE_SECTION_1</vt:lpstr>
      <vt:lpstr>'Table C (405)'!TABLE_SECTION_1</vt:lpstr>
      <vt:lpstr>'Table C (703)'!TABLE_SECTION_1</vt:lpstr>
      <vt:lpstr>'Table C_06 (622)'!TABLE_SECTION_1</vt:lpstr>
      <vt:lpstr>'Table C_15 (626)'!TABLE_SECTION_1</vt:lpstr>
      <vt:lpstr>'Table C_88 (608)'!TABLE_SECTION_1</vt:lpstr>
      <vt:lpstr>'Table D_06 (623)'!TABLE_SECTION_1</vt:lpstr>
      <vt:lpstr>'Table D1 (203)'!TABLE_SECTION_1</vt:lpstr>
      <vt:lpstr>'Table D1_88 (615)'!TABLE_SECTION_1</vt:lpstr>
      <vt:lpstr>'Table D2 (204)'!TABLE_SECTION_1</vt:lpstr>
      <vt:lpstr>'Table D2_88 (616)'!TABLE_SECTION_1</vt:lpstr>
      <vt:lpstr>'Table E_06 (624)'!TABLE_SECTION_1</vt:lpstr>
      <vt:lpstr>'Table E1_88 (617)'!TABLE_SECTION_1</vt:lpstr>
      <vt:lpstr>'Table E2_88 (618)'!TABLE_SECTION_1</vt:lpstr>
      <vt:lpstr>'Table F_06 (611)'!TABLE_SECTION_1</vt:lpstr>
      <vt:lpstr>'Table F_15 (613)'!TABLE_SECTION_1</vt:lpstr>
      <vt:lpstr>'Table F1 (205C)'!TABLE_SECTION_1</vt:lpstr>
      <vt:lpstr>'Table F1_88 (619)'!TABLE_SECTION_1</vt:lpstr>
      <vt:lpstr>'Table F2_88 (620)'!TABLE_SECTION_1</vt:lpstr>
      <vt:lpstr>'Table G_06 (612)'!TABLE_SECTION_1</vt:lpstr>
      <vt:lpstr>'Table G_15 (614)'!TABLE_SECTION_1</vt:lpstr>
      <vt:lpstr>'Table G_88 (609)'!TABLE_SECTION_1</vt:lpstr>
      <vt:lpstr>'Table G1 (301)'!TABLE_SECTION_1</vt:lpstr>
      <vt:lpstr>'Table G1_06 (305)'!TABLE_SECTION_1</vt:lpstr>
      <vt:lpstr>'Table G1_15 (309)'!TABLE_SECTION_1</vt:lpstr>
      <vt:lpstr>'Table G2 (302)'!TABLE_SECTION_1</vt:lpstr>
      <vt:lpstr>'Table G2_06 (306)'!TABLE_SECTION_1</vt:lpstr>
      <vt:lpstr>'Table G2_15 (310)'!TABLE_SECTION_1</vt:lpstr>
      <vt:lpstr>'Table H_88 (610)'!TABLE_SECTION_1</vt:lpstr>
      <vt:lpstr>'Table H1 (303)'!TABLE_SECTION_1</vt:lpstr>
      <vt:lpstr>'Table H1_06 (307)'!TABLE_SECTION_1</vt:lpstr>
      <vt:lpstr>'Table H1_15 (311)'!TABLE_SECTION_1</vt:lpstr>
      <vt:lpstr>'Table H2 (304)'!TABLE_SECTION_1</vt:lpstr>
      <vt:lpstr>'Table H2_06 (308)'!TABLE_SECTION_1</vt:lpstr>
      <vt:lpstr>'Table H2_15 (312)'!TABLE_SECTION_1</vt:lpstr>
      <vt:lpstr>'Table in Appendix (504)'!TABLE_SECTION_1</vt:lpstr>
      <vt:lpstr>'Table K (313)'!TABLE_SECTION_1</vt:lpstr>
      <vt:lpstr>'Table K_06 (314)'!TABLE_SECTION_1</vt:lpstr>
      <vt:lpstr>'Table K_15_65 (315)'!TABLE_SECTION_1</vt:lpstr>
      <vt:lpstr>'Table K_15_66 (316)'!TABLE_SECTION_1</vt:lpstr>
      <vt:lpstr>'Table K_15_67 (317)'!TABLE_SECTION_1</vt:lpstr>
      <vt:lpstr>'Table K_15_68 (318)'!TABLE_SECTION_1</vt:lpstr>
      <vt:lpstr>'Table M (229)'!TABLE_SECTION_1</vt:lpstr>
      <vt:lpstr>'Table M (319)'!TABLE_SECTION_1</vt:lpstr>
      <vt:lpstr>'Table N (320)'!TABLE_SECTION_1</vt:lpstr>
      <vt:lpstr>'Table NA1 (201)'!TABLE_SECTION_1</vt:lpstr>
      <vt:lpstr>'Table NA1_06 (207)'!TABLE_SECTION_1</vt:lpstr>
      <vt:lpstr>'Table NA1_15_65 (212)'!TABLE_SECTION_1</vt:lpstr>
      <vt:lpstr>'Table NA1_15_66 (213)'!TABLE_SECTION_1</vt:lpstr>
      <vt:lpstr>'Table NA1_15_67 (214)'!TABLE_SECTION_1</vt:lpstr>
      <vt:lpstr>'Table NA1_15_68 (215)'!TABLE_SECTION_1</vt:lpstr>
      <vt:lpstr>'Table NA2 (202)'!TABLE_SECTION_1</vt:lpstr>
      <vt:lpstr>'Table NA2_06 (208)'!TABLE_SECTION_1</vt:lpstr>
      <vt:lpstr>'Table NA2_15_65 (216)'!TABLE_SECTION_1</vt:lpstr>
      <vt:lpstr>'Table NA2_15_66 (217)'!TABLE_SECTION_1</vt:lpstr>
      <vt:lpstr>'Table NA2_15_67 (218)'!TABLE_SECTION_1</vt:lpstr>
      <vt:lpstr>'Table NA2_15_68 (219)'!TABLE_SECTION_1</vt:lpstr>
      <vt:lpstr>'Table NA3_06 (209)'!TABLE_SECTION_1</vt:lpstr>
      <vt:lpstr>'Table NF1 (205)'!TABLE_SECTION_1</vt:lpstr>
      <vt:lpstr>'Table NF1_06 (210)'!TABLE_SECTION_1</vt:lpstr>
      <vt:lpstr>'Table NF1_15 (220)'!TABLE_SECTION_1</vt:lpstr>
      <vt:lpstr>'Table NF2 (206)'!TABLE_SECTION_1</vt:lpstr>
      <vt:lpstr>'Table NF2_06 (211)'!TABLE_SECTION_1</vt:lpstr>
      <vt:lpstr>'Table NF2_15 (221)'!TABLE_SECTION_1</vt:lpstr>
      <vt:lpstr>'Table P (321)'!TABLE_SECTION_1</vt:lpstr>
      <vt:lpstr>'Table Q_15 (335)'!TABLE_SECTION_1</vt:lpstr>
      <vt:lpstr>'Table Q1 (322)'!TABLE_SECTION_1</vt:lpstr>
      <vt:lpstr>'Table Q1_06 (331)'!TABLE_SECTION_1</vt:lpstr>
      <vt:lpstr>'Table Q2 (323)'!TABLE_SECTION_1</vt:lpstr>
      <vt:lpstr>'Table Q2_06 (332)'!TABLE_SECTION_1</vt:lpstr>
      <vt:lpstr>'Table R (324)'!TABLE_SECTION_1</vt:lpstr>
      <vt:lpstr>'Table R_15 (336)'!TABLE_SECTION_1</vt:lpstr>
      <vt:lpstr>'Table R1_06 (333)'!TABLE_SECTION_1</vt:lpstr>
      <vt:lpstr>'Table R2_06 (334)'!TABLE_SECTION_1</vt:lpstr>
      <vt:lpstr>'Table S1 (325)'!TABLE_SECTION_1</vt:lpstr>
      <vt:lpstr>'Table S2 (326)'!TABLE_SECTION_1</vt:lpstr>
      <vt:lpstr>'Table S-AP (406)'!TABLE_SECTION_1</vt:lpstr>
      <vt:lpstr>'Table T1 (327)'!TABLE_SECTION_1</vt:lpstr>
      <vt:lpstr>'Table T2 (328)'!TABLE_SECTION_1</vt:lpstr>
      <vt:lpstr>'Table TVIN_15F (227)'!TABLE_SECTION_1</vt:lpstr>
      <vt:lpstr>'Table TVIN_15GMP (228)'!TABLE_SECTION_1</vt:lpstr>
      <vt:lpstr>'Table TVIN_15M (226)'!TABLE_SECTION_1</vt:lpstr>
      <vt:lpstr>'Table U1 (329)'!TABLE_SECTION_1</vt:lpstr>
      <vt:lpstr>'Table U2 (330)'!TABLE_SECTION_1</vt:lpstr>
      <vt:lpstr>'x-template'!TABLE_SECTION_1</vt:lpstr>
      <vt:lpstr>'Table 1 (501)'!TABLE_SECTION_NUMBER_1</vt:lpstr>
      <vt:lpstr>'Table 1 (505)'!TABLE_SECTION_NUMBER_1</vt:lpstr>
      <vt:lpstr>'Table 1 (801)'!TABLE_SECTION_NUMBER_1</vt:lpstr>
      <vt:lpstr>'Table 2 (502)'!TABLE_SECTION_NUMBER_1</vt:lpstr>
      <vt:lpstr>'Table 2 (506)'!TABLE_SECTION_NUMBER_1</vt:lpstr>
      <vt:lpstr>'Table 2 (802)'!TABLE_SECTION_NUMBER_1</vt:lpstr>
      <vt:lpstr>'Table 3 (503)'!TABLE_SECTION_NUMBER_1</vt:lpstr>
      <vt:lpstr>'Table 3 (507)'!TABLE_SECTION_NUMBER_1</vt:lpstr>
      <vt:lpstr>'Table 4 (508)'!TABLE_SECTION_NUMBER_1</vt:lpstr>
      <vt:lpstr>'Table A (401)'!TABLE_SECTION_NUMBER_1</vt:lpstr>
      <vt:lpstr>'Table A (403)'!TABLE_SECTION_NUMBER_1</vt:lpstr>
      <vt:lpstr>'Table A_06 (602)'!TABLE_SECTION_NUMBER_1</vt:lpstr>
      <vt:lpstr>'Table A_15_65 (603)'!TABLE_SECTION_NUMBER_1</vt:lpstr>
      <vt:lpstr>'Table A_15_66 (604)'!TABLE_SECTION_NUMBER_1</vt:lpstr>
      <vt:lpstr>'Table A_15_67 (605)'!TABLE_SECTION_NUMBER_1</vt:lpstr>
      <vt:lpstr>'Table A_15_68 (606)'!TABLE_SECTION_NUMBER_1</vt:lpstr>
      <vt:lpstr>'Table A_88 (601)'!TABLE_SECTION_NUMBER_1</vt:lpstr>
      <vt:lpstr>'Table A1 (201C)'!TABLE_SECTION_NUMBER_1</vt:lpstr>
      <vt:lpstr>'Table B (402)'!TABLE_SECTION_NUMBER_1</vt:lpstr>
      <vt:lpstr>'Table B (404)'!TABLE_SECTION_NUMBER_1</vt:lpstr>
      <vt:lpstr>'Table B_06 (621)'!TABLE_SECTION_NUMBER_1</vt:lpstr>
      <vt:lpstr>'Table B_15 (625)'!TABLE_SECTION_NUMBER_1</vt:lpstr>
      <vt:lpstr>'Table B_88 (607)'!TABLE_SECTION_NUMBER_1</vt:lpstr>
      <vt:lpstr>'Table B-AP (407)'!TABLE_SECTION_NUMBER_1</vt:lpstr>
      <vt:lpstr>'Table C (405)'!TABLE_SECTION_NUMBER_1</vt:lpstr>
      <vt:lpstr>'Table C (703)'!TABLE_SECTION_NUMBER_1</vt:lpstr>
      <vt:lpstr>'Table C_06 (622)'!TABLE_SECTION_NUMBER_1</vt:lpstr>
      <vt:lpstr>'Table C_15 (626)'!TABLE_SECTION_NUMBER_1</vt:lpstr>
      <vt:lpstr>'Table C_88 (608)'!TABLE_SECTION_NUMBER_1</vt:lpstr>
      <vt:lpstr>'Table D_06 (623)'!TABLE_SECTION_NUMBER_1</vt:lpstr>
      <vt:lpstr>'Table D1 (203)'!TABLE_SECTION_NUMBER_1</vt:lpstr>
      <vt:lpstr>'Table D1_88 (615)'!TABLE_SECTION_NUMBER_1</vt:lpstr>
      <vt:lpstr>'Table D2 (204)'!TABLE_SECTION_NUMBER_1</vt:lpstr>
      <vt:lpstr>'Table D2_88 (616)'!TABLE_SECTION_NUMBER_1</vt:lpstr>
      <vt:lpstr>'Table E_06 (624)'!TABLE_SECTION_NUMBER_1</vt:lpstr>
      <vt:lpstr>'Table E1_88 (617)'!TABLE_SECTION_NUMBER_1</vt:lpstr>
      <vt:lpstr>'Table E2_88 (618)'!TABLE_SECTION_NUMBER_1</vt:lpstr>
      <vt:lpstr>'Table F_06 (611)'!TABLE_SECTION_NUMBER_1</vt:lpstr>
      <vt:lpstr>'Table F_15 (613)'!TABLE_SECTION_NUMBER_1</vt:lpstr>
      <vt:lpstr>'Table F1 (205C)'!TABLE_SECTION_NUMBER_1</vt:lpstr>
      <vt:lpstr>'Table F1_88 (619)'!TABLE_SECTION_NUMBER_1</vt:lpstr>
      <vt:lpstr>'Table F2_88 (620)'!TABLE_SECTION_NUMBER_1</vt:lpstr>
      <vt:lpstr>'Table G_06 (612)'!TABLE_SECTION_NUMBER_1</vt:lpstr>
      <vt:lpstr>'Table G_15 (614)'!TABLE_SECTION_NUMBER_1</vt:lpstr>
      <vt:lpstr>'Table G_88 (609)'!TABLE_SECTION_NUMBER_1</vt:lpstr>
      <vt:lpstr>'Table G1 (301)'!TABLE_SECTION_NUMBER_1</vt:lpstr>
      <vt:lpstr>'Table G1_06 (305)'!TABLE_SECTION_NUMBER_1</vt:lpstr>
      <vt:lpstr>'Table G1_15 (309)'!TABLE_SECTION_NUMBER_1</vt:lpstr>
      <vt:lpstr>'Table G2 (302)'!TABLE_SECTION_NUMBER_1</vt:lpstr>
      <vt:lpstr>'Table G2_06 (306)'!TABLE_SECTION_NUMBER_1</vt:lpstr>
      <vt:lpstr>'Table G2_15 (310)'!TABLE_SECTION_NUMBER_1</vt:lpstr>
      <vt:lpstr>'Table H_88 (610)'!TABLE_SECTION_NUMBER_1</vt:lpstr>
      <vt:lpstr>'Table H1 (303)'!TABLE_SECTION_NUMBER_1</vt:lpstr>
      <vt:lpstr>'Table H1_06 (307)'!TABLE_SECTION_NUMBER_1</vt:lpstr>
      <vt:lpstr>'Table H1_15 (311)'!TABLE_SECTION_NUMBER_1</vt:lpstr>
      <vt:lpstr>'Table H2 (304)'!TABLE_SECTION_NUMBER_1</vt:lpstr>
      <vt:lpstr>'Table H2_06 (308)'!TABLE_SECTION_NUMBER_1</vt:lpstr>
      <vt:lpstr>'Table H2_15 (312)'!TABLE_SECTION_NUMBER_1</vt:lpstr>
      <vt:lpstr>'Table in Appendix (504)'!TABLE_SECTION_NUMBER_1</vt:lpstr>
      <vt:lpstr>'Table K (313)'!TABLE_SECTION_NUMBER_1</vt:lpstr>
      <vt:lpstr>'Table K_06 (314)'!TABLE_SECTION_NUMBER_1</vt:lpstr>
      <vt:lpstr>'Table K_15_65 (315)'!TABLE_SECTION_NUMBER_1</vt:lpstr>
      <vt:lpstr>'Table K_15_66 (316)'!TABLE_SECTION_NUMBER_1</vt:lpstr>
      <vt:lpstr>'Table K_15_67 (317)'!TABLE_SECTION_NUMBER_1</vt:lpstr>
      <vt:lpstr>'Table K_15_68 (318)'!TABLE_SECTION_NUMBER_1</vt:lpstr>
      <vt:lpstr>'Table M (229)'!TABLE_SECTION_NUMBER_1</vt:lpstr>
      <vt:lpstr>'Table M (319)'!TABLE_SECTION_NUMBER_1</vt:lpstr>
      <vt:lpstr>'Table N (320)'!TABLE_SECTION_NUMBER_1</vt:lpstr>
      <vt:lpstr>'Table NA1 (201)'!TABLE_SECTION_NUMBER_1</vt:lpstr>
      <vt:lpstr>'Table NA1_06 (207)'!TABLE_SECTION_NUMBER_1</vt:lpstr>
      <vt:lpstr>'Table NA1_15_65 (212)'!TABLE_SECTION_NUMBER_1</vt:lpstr>
      <vt:lpstr>'Table NA1_15_66 (213)'!TABLE_SECTION_NUMBER_1</vt:lpstr>
      <vt:lpstr>'Table NA1_15_67 (214)'!TABLE_SECTION_NUMBER_1</vt:lpstr>
      <vt:lpstr>'Table NA1_15_68 (215)'!TABLE_SECTION_NUMBER_1</vt:lpstr>
      <vt:lpstr>'Table NA2 (202)'!TABLE_SECTION_NUMBER_1</vt:lpstr>
      <vt:lpstr>'Table NA2_06 (208)'!TABLE_SECTION_NUMBER_1</vt:lpstr>
      <vt:lpstr>'Table NA2_15_65 (216)'!TABLE_SECTION_NUMBER_1</vt:lpstr>
      <vt:lpstr>'Table NA2_15_66 (217)'!TABLE_SECTION_NUMBER_1</vt:lpstr>
      <vt:lpstr>'Table NA2_15_67 (218)'!TABLE_SECTION_NUMBER_1</vt:lpstr>
      <vt:lpstr>'Table NA2_15_68 (219)'!TABLE_SECTION_NUMBER_1</vt:lpstr>
      <vt:lpstr>'Table NA3_06 (209)'!TABLE_SECTION_NUMBER_1</vt:lpstr>
      <vt:lpstr>'Table NF1 (205)'!TABLE_SECTION_NUMBER_1</vt:lpstr>
      <vt:lpstr>'Table NF1_06 (210)'!TABLE_SECTION_NUMBER_1</vt:lpstr>
      <vt:lpstr>'Table NF1_15 (220)'!TABLE_SECTION_NUMBER_1</vt:lpstr>
      <vt:lpstr>'Table NF2 (206)'!TABLE_SECTION_NUMBER_1</vt:lpstr>
      <vt:lpstr>'Table NF2_06 (211)'!TABLE_SECTION_NUMBER_1</vt:lpstr>
      <vt:lpstr>'Table NF2_15 (221)'!TABLE_SECTION_NUMBER_1</vt:lpstr>
      <vt:lpstr>'Table P (321)'!TABLE_SECTION_NUMBER_1</vt:lpstr>
      <vt:lpstr>'Table Q_15 (335)'!TABLE_SECTION_NUMBER_1</vt:lpstr>
      <vt:lpstr>'Table Q1 (322)'!TABLE_SECTION_NUMBER_1</vt:lpstr>
      <vt:lpstr>'Table Q1_06 (331)'!TABLE_SECTION_NUMBER_1</vt:lpstr>
      <vt:lpstr>'Table Q2 (323)'!TABLE_SECTION_NUMBER_1</vt:lpstr>
      <vt:lpstr>'Table Q2_06 (332)'!TABLE_SECTION_NUMBER_1</vt:lpstr>
      <vt:lpstr>'Table R (324)'!TABLE_SECTION_NUMBER_1</vt:lpstr>
      <vt:lpstr>'Table R_15 (336)'!TABLE_SECTION_NUMBER_1</vt:lpstr>
      <vt:lpstr>'Table R1_06 (333)'!TABLE_SECTION_NUMBER_1</vt:lpstr>
      <vt:lpstr>'Table R2_06 (334)'!TABLE_SECTION_NUMBER_1</vt:lpstr>
      <vt:lpstr>'Table S1 (325)'!TABLE_SECTION_NUMBER_1</vt:lpstr>
      <vt:lpstr>'Table S2 (326)'!TABLE_SECTION_NUMBER_1</vt:lpstr>
      <vt:lpstr>'Table S-AP (406)'!TABLE_SECTION_NUMBER_1</vt:lpstr>
      <vt:lpstr>'Table T1 (327)'!TABLE_SECTION_NUMBER_1</vt:lpstr>
      <vt:lpstr>'Table T2 (328)'!TABLE_SECTION_NUMBER_1</vt:lpstr>
      <vt:lpstr>'Table TVIN_15F (227)'!TABLE_SECTION_NUMBER_1</vt:lpstr>
      <vt:lpstr>'Table TVIN_15GMP (228)'!TABLE_SECTION_NUMBER_1</vt:lpstr>
      <vt:lpstr>'Table TVIN_15M (226)'!TABLE_SECTION_NUMBER_1</vt:lpstr>
      <vt:lpstr>'Table U1 (329)'!TABLE_SECTION_NUMBER_1</vt:lpstr>
      <vt:lpstr>'Table U2 (330)'!TABLE_SECTION_NUMBER_1</vt:lpstr>
      <vt:lpstr>'x-template'!TABLE_SECTION_NUMBER_1</vt:lpstr>
      <vt:lpstr>'Table 1 (501)'!TABLE_SERIES_NUMBER_1</vt:lpstr>
      <vt:lpstr>'Table 1 (505)'!TABLE_SERIES_NUMBER_1</vt:lpstr>
      <vt:lpstr>'Table 1 (801)'!TABLE_SERIES_NUMBER_1</vt:lpstr>
      <vt:lpstr>'Table 2 (502)'!TABLE_SERIES_NUMBER_1</vt:lpstr>
      <vt:lpstr>'Table 2 (506)'!TABLE_SERIES_NUMBER_1</vt:lpstr>
      <vt:lpstr>'Table 2 (802)'!TABLE_SERIES_NUMBER_1</vt:lpstr>
      <vt:lpstr>'Table 3 (503)'!TABLE_SERIES_NUMBER_1</vt:lpstr>
      <vt:lpstr>'Table 3 (507)'!TABLE_SERIES_NUMBER_1</vt:lpstr>
      <vt:lpstr>'Table 4 (508)'!TABLE_SERIES_NUMBER_1</vt:lpstr>
      <vt:lpstr>'Table A (401)'!TABLE_SERIES_NUMBER_1</vt:lpstr>
      <vt:lpstr>'Table A (403)'!TABLE_SERIES_NUMBER_1</vt:lpstr>
      <vt:lpstr>'Table A_06 (602)'!TABLE_SERIES_NUMBER_1</vt:lpstr>
      <vt:lpstr>'Table A_15_65 (603)'!TABLE_SERIES_NUMBER_1</vt:lpstr>
      <vt:lpstr>'Table A_15_66 (604)'!TABLE_SERIES_NUMBER_1</vt:lpstr>
      <vt:lpstr>'Table A_15_67 (605)'!TABLE_SERIES_NUMBER_1</vt:lpstr>
      <vt:lpstr>'Table A_15_68 (606)'!TABLE_SERIES_NUMBER_1</vt:lpstr>
      <vt:lpstr>'Table A_88 (601)'!TABLE_SERIES_NUMBER_1</vt:lpstr>
      <vt:lpstr>'Table A1 (201C)'!TABLE_SERIES_NUMBER_1</vt:lpstr>
      <vt:lpstr>'Table B (402)'!TABLE_SERIES_NUMBER_1</vt:lpstr>
      <vt:lpstr>'Table B (404)'!TABLE_SERIES_NUMBER_1</vt:lpstr>
      <vt:lpstr>'Table B_06 (621)'!TABLE_SERIES_NUMBER_1</vt:lpstr>
      <vt:lpstr>'Table B_15 (625)'!TABLE_SERIES_NUMBER_1</vt:lpstr>
      <vt:lpstr>'Table B_88 (607)'!TABLE_SERIES_NUMBER_1</vt:lpstr>
      <vt:lpstr>'Table B-AP (407)'!TABLE_SERIES_NUMBER_1</vt:lpstr>
      <vt:lpstr>'Table C (405)'!TABLE_SERIES_NUMBER_1</vt:lpstr>
      <vt:lpstr>'Table C (703)'!TABLE_SERIES_NUMBER_1</vt:lpstr>
      <vt:lpstr>'Table C_06 (622)'!TABLE_SERIES_NUMBER_1</vt:lpstr>
      <vt:lpstr>'Table C_15 (626)'!TABLE_SERIES_NUMBER_1</vt:lpstr>
      <vt:lpstr>'Table C_88 (608)'!TABLE_SERIES_NUMBER_1</vt:lpstr>
      <vt:lpstr>'Table D_06 (623)'!TABLE_SERIES_NUMBER_1</vt:lpstr>
      <vt:lpstr>'Table D1 (203)'!TABLE_SERIES_NUMBER_1</vt:lpstr>
      <vt:lpstr>'Table D1_88 (615)'!TABLE_SERIES_NUMBER_1</vt:lpstr>
      <vt:lpstr>'Table D2 (204)'!TABLE_SERIES_NUMBER_1</vt:lpstr>
      <vt:lpstr>'Table D2_88 (616)'!TABLE_SERIES_NUMBER_1</vt:lpstr>
      <vt:lpstr>'Table E_06 (624)'!TABLE_SERIES_NUMBER_1</vt:lpstr>
      <vt:lpstr>'Table E1_88 (617)'!TABLE_SERIES_NUMBER_1</vt:lpstr>
      <vt:lpstr>'Table E2_88 (618)'!TABLE_SERIES_NUMBER_1</vt:lpstr>
      <vt:lpstr>'Table F_06 (611)'!TABLE_SERIES_NUMBER_1</vt:lpstr>
      <vt:lpstr>'Table F_15 (613)'!TABLE_SERIES_NUMBER_1</vt:lpstr>
      <vt:lpstr>'Table F1 (205C)'!TABLE_SERIES_NUMBER_1</vt:lpstr>
      <vt:lpstr>'Table F1_88 (619)'!TABLE_SERIES_NUMBER_1</vt:lpstr>
      <vt:lpstr>'Table F2_88 (620)'!TABLE_SERIES_NUMBER_1</vt:lpstr>
      <vt:lpstr>'Table G_06 (612)'!TABLE_SERIES_NUMBER_1</vt:lpstr>
      <vt:lpstr>'Table G_15 (614)'!TABLE_SERIES_NUMBER_1</vt:lpstr>
      <vt:lpstr>'Table G_88 (609)'!TABLE_SERIES_NUMBER_1</vt:lpstr>
      <vt:lpstr>'Table G1 (301)'!TABLE_SERIES_NUMBER_1</vt:lpstr>
      <vt:lpstr>'Table G1_06 (305)'!TABLE_SERIES_NUMBER_1</vt:lpstr>
      <vt:lpstr>'Table G1_15 (309)'!TABLE_SERIES_NUMBER_1</vt:lpstr>
      <vt:lpstr>'Table G2 (302)'!TABLE_SERIES_NUMBER_1</vt:lpstr>
      <vt:lpstr>'Table G2_06 (306)'!TABLE_SERIES_NUMBER_1</vt:lpstr>
      <vt:lpstr>'Table G2_15 (310)'!TABLE_SERIES_NUMBER_1</vt:lpstr>
      <vt:lpstr>'Table H_88 (610)'!TABLE_SERIES_NUMBER_1</vt:lpstr>
      <vt:lpstr>'Table H1 (303)'!TABLE_SERIES_NUMBER_1</vt:lpstr>
      <vt:lpstr>'Table H1_06 (307)'!TABLE_SERIES_NUMBER_1</vt:lpstr>
      <vt:lpstr>'Table H1_15 (311)'!TABLE_SERIES_NUMBER_1</vt:lpstr>
      <vt:lpstr>'Table H2 (304)'!TABLE_SERIES_NUMBER_1</vt:lpstr>
      <vt:lpstr>'Table H2_06 (308)'!TABLE_SERIES_NUMBER_1</vt:lpstr>
      <vt:lpstr>'Table H2_15 (312)'!TABLE_SERIES_NUMBER_1</vt:lpstr>
      <vt:lpstr>'Table in Appendix (504)'!TABLE_SERIES_NUMBER_1</vt:lpstr>
      <vt:lpstr>'Table K (313)'!TABLE_SERIES_NUMBER_1</vt:lpstr>
      <vt:lpstr>'Table K_06 (314)'!TABLE_SERIES_NUMBER_1</vt:lpstr>
      <vt:lpstr>'Table K_15_65 (315)'!TABLE_SERIES_NUMBER_1</vt:lpstr>
      <vt:lpstr>'Table K_15_66 (316)'!TABLE_SERIES_NUMBER_1</vt:lpstr>
      <vt:lpstr>'Table K_15_67 (317)'!TABLE_SERIES_NUMBER_1</vt:lpstr>
      <vt:lpstr>'Table K_15_68 (318)'!TABLE_SERIES_NUMBER_1</vt:lpstr>
      <vt:lpstr>'Table M (229)'!TABLE_SERIES_NUMBER_1</vt:lpstr>
      <vt:lpstr>'Table M (319)'!TABLE_SERIES_NUMBER_1</vt:lpstr>
      <vt:lpstr>'Table N (320)'!TABLE_SERIES_NUMBER_1</vt:lpstr>
      <vt:lpstr>'Table NA1 (201)'!TABLE_SERIES_NUMBER_1</vt:lpstr>
      <vt:lpstr>'Table NA1_06 (207)'!TABLE_SERIES_NUMBER_1</vt:lpstr>
      <vt:lpstr>'Table NA1_15_65 (212)'!TABLE_SERIES_NUMBER_1</vt:lpstr>
      <vt:lpstr>'Table NA1_15_66 (213)'!TABLE_SERIES_NUMBER_1</vt:lpstr>
      <vt:lpstr>'Table NA1_15_67 (214)'!TABLE_SERIES_NUMBER_1</vt:lpstr>
      <vt:lpstr>'Table NA1_15_68 (215)'!TABLE_SERIES_NUMBER_1</vt:lpstr>
      <vt:lpstr>'Table NA2 (202)'!TABLE_SERIES_NUMBER_1</vt:lpstr>
      <vt:lpstr>'Table NA2_06 (208)'!TABLE_SERIES_NUMBER_1</vt:lpstr>
      <vt:lpstr>'Table NA2_15_65 (216)'!TABLE_SERIES_NUMBER_1</vt:lpstr>
      <vt:lpstr>'Table NA2_15_66 (217)'!TABLE_SERIES_NUMBER_1</vt:lpstr>
      <vt:lpstr>'Table NA2_15_67 (218)'!TABLE_SERIES_NUMBER_1</vt:lpstr>
      <vt:lpstr>'Table NA2_15_68 (219)'!TABLE_SERIES_NUMBER_1</vt:lpstr>
      <vt:lpstr>'Table NA3_06 (209)'!TABLE_SERIES_NUMBER_1</vt:lpstr>
      <vt:lpstr>'Table NF1 (205)'!TABLE_SERIES_NUMBER_1</vt:lpstr>
      <vt:lpstr>'Table NF1_06 (210)'!TABLE_SERIES_NUMBER_1</vt:lpstr>
      <vt:lpstr>'Table NF1_15 (220)'!TABLE_SERIES_NUMBER_1</vt:lpstr>
      <vt:lpstr>'Table NF2 (206)'!TABLE_SERIES_NUMBER_1</vt:lpstr>
      <vt:lpstr>'Table NF2_06 (211)'!TABLE_SERIES_NUMBER_1</vt:lpstr>
      <vt:lpstr>'Table NF2_15 (221)'!TABLE_SERIES_NUMBER_1</vt:lpstr>
      <vt:lpstr>'Table P (321)'!TABLE_SERIES_NUMBER_1</vt:lpstr>
      <vt:lpstr>'Table Q_15 (335)'!TABLE_SERIES_NUMBER_1</vt:lpstr>
      <vt:lpstr>'Table Q1 (322)'!TABLE_SERIES_NUMBER_1</vt:lpstr>
      <vt:lpstr>'Table Q1_06 (331)'!TABLE_SERIES_NUMBER_1</vt:lpstr>
      <vt:lpstr>'Table Q2 (323)'!TABLE_SERIES_NUMBER_1</vt:lpstr>
      <vt:lpstr>'Table Q2_06 (332)'!TABLE_SERIES_NUMBER_1</vt:lpstr>
      <vt:lpstr>'Table R (324)'!TABLE_SERIES_NUMBER_1</vt:lpstr>
      <vt:lpstr>'Table R_15 (336)'!TABLE_SERIES_NUMBER_1</vt:lpstr>
      <vt:lpstr>'Table R1_06 (333)'!TABLE_SERIES_NUMBER_1</vt:lpstr>
      <vt:lpstr>'Table R2_06 (334)'!TABLE_SERIES_NUMBER_1</vt:lpstr>
      <vt:lpstr>'Table S1 (325)'!TABLE_SERIES_NUMBER_1</vt:lpstr>
      <vt:lpstr>'Table S2 (326)'!TABLE_SERIES_NUMBER_1</vt:lpstr>
      <vt:lpstr>'Table S-AP (406)'!TABLE_SERIES_NUMBER_1</vt:lpstr>
      <vt:lpstr>'Table T1 (327)'!TABLE_SERIES_NUMBER_1</vt:lpstr>
      <vt:lpstr>'Table T2 (328)'!TABLE_SERIES_NUMBER_1</vt:lpstr>
      <vt:lpstr>'Table TVIN_15F (227)'!TABLE_SERIES_NUMBER_1</vt:lpstr>
      <vt:lpstr>'Table TVIN_15GMP (228)'!TABLE_SERIES_NUMBER_1</vt:lpstr>
      <vt:lpstr>'Table TVIN_15M (226)'!TABLE_SERIES_NUMBER_1</vt:lpstr>
      <vt:lpstr>'Table U1 (329)'!TABLE_SERIES_NUMBER_1</vt:lpstr>
      <vt:lpstr>'Table U2 (330)'!TABLE_SERIES_NUMBER_1</vt:lpstr>
      <vt:lpstr>'x-template'!TABLE_SERIES_NUMBER_1</vt:lpstr>
      <vt:lpstr>wb_title</vt:lpstr>
    </vt:vector>
  </TitlesOfParts>
  <Manager/>
  <Company>Government Actuary's Department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Police NI Batch 1&amp;2.xlsm</dc:title>
  <dc:subject/>
  <dc:creator>Garvin, Mathew - GAD</dc:creator>
  <cp:keywords/>
  <dc:description/>
  <cp:lastModifiedBy>Angel, Izaak - GAD</cp:lastModifiedBy>
  <cp:revision/>
  <dcterms:created xsi:type="dcterms:W3CDTF">2007-01-30T12:07:56Z</dcterms:created>
  <dcterms:modified xsi:type="dcterms:W3CDTF">2026-07-08T15:06:09Z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0x01010012B3620EAB1DF74A810920FA00BB7CA7</vt:lpwstr>
  </property>
  <property fmtid="{D5CDD505-2E9C-101B-9397-08002B2CF9AE}" pid="3" name="HMT_Group">
    <vt:lpwstr/>
  </property>
  <property fmtid="{D5CDD505-2E9C-101B-9397-08002B2CF9AE}" pid="4" name="MediaServiceImageTags">
    <vt:lpwstr/>
  </property>
  <property fmtid="{D5CDD505-2E9C-101B-9397-08002B2CF9AE}" pid="5" name="HMT_SubTeam">
    <vt:lpwstr/>
  </property>
  <property fmtid="{D5CDD505-2E9C-101B-9397-08002B2CF9AE}" pid="6" name="HMT_DocumentType">
    <vt:lpwstr>1;#Other|150be646-4ed5-450e-b2aa-5a7d8e5fc7d1</vt:lpwstr>
  </property>
  <property fmtid="{D5CDD505-2E9C-101B-9397-08002B2CF9AE}" pid="7" name="HMT_Team">
    <vt:lpwstr/>
  </property>
  <property fmtid="{D5CDD505-2E9C-101B-9397-08002B2CF9AE}" pid="8" name="HMT_Category">
    <vt:lpwstr/>
  </property>
  <property fmtid="{D5CDD505-2E9C-101B-9397-08002B2CF9AE}" pid="9" name="HMT_Classification">
    <vt:lpwstr/>
  </property>
  <property fmtid="{D5CDD505-2E9C-101B-9397-08002B2CF9AE}" pid="10" name="_dlc_DocIdItemGuid">
    <vt:lpwstr>0c1c2f3c-3384-42f5-ab40-ce642c64e29c</vt:lpwstr>
  </property>
  <property fmtid="{D5CDD505-2E9C-101B-9397-08002B2CF9AE}" pid="11" name="ComplianceAssetId">
    <vt:lpwstr/>
  </property>
  <property fmtid="{D5CDD505-2E9C-101B-9397-08002B2CF9AE}" pid="12" name="_ExtendedDescription">
    <vt:lpwstr/>
  </property>
  <property fmtid="{D5CDD505-2E9C-101B-9397-08002B2CF9AE}" pid="13" name="_activity">
    <vt:lpwstr>{"FileActivityType":"9","FileActivityTimeStamp":"2025-04-08T07:40:00.173Z","FileActivityUsersOnPage":[{"DisplayName":"Conway, Jim - GAD","Id":"jim.conway@gad.gov.uk"},{"DisplayName":"AST Members","Id":"4df00d81-5648-49d2-a1b0-5a7c1493a4e4"}],"FileActivityNavigationId":null}</vt:lpwstr>
  </property>
  <property fmtid="{D5CDD505-2E9C-101B-9397-08002B2CF9AE}" pid="14" name="TriggerFlowInfo">
    <vt:lpwstr/>
  </property>
  <property fmtid="{D5CDD505-2E9C-101B-9397-08002B2CF9AE}" pid="15" name="Order">
    <vt:r8>14293500</vt:r8>
  </property>
  <property fmtid="{D5CDD505-2E9C-101B-9397-08002B2CF9AE}" pid="16" name="xd_ProgID">
    <vt:lpwstr/>
  </property>
  <property fmtid="{D5CDD505-2E9C-101B-9397-08002B2CF9AE}" pid="17" name="HMT_FolderOrderText">
    <vt:lpwstr/>
  </property>
  <property fmtid="{D5CDD505-2E9C-101B-9397-08002B2CF9AE}" pid="18" name="TemplateUrl">
    <vt:lpwstr/>
  </property>
  <property fmtid="{D5CDD505-2E9C-101B-9397-08002B2CF9AE}" pid="19" name="HMT_Pending">
    <vt:bool>false</vt:bool>
  </property>
  <property fmtid="{D5CDD505-2E9C-101B-9397-08002B2CF9AE}" pid="20" name="HMT_Review">
    <vt:bool>false</vt:bool>
  </property>
  <property fmtid="{D5CDD505-2E9C-101B-9397-08002B2CF9AE}" pid="21" name="HMT_Comments">
    <vt:lpwstr/>
  </property>
  <property fmtid="{D5CDD505-2E9C-101B-9397-08002B2CF9AE}" pid="22" name="URL">
    <vt:lpwstr/>
  </property>
  <property fmtid="{D5CDD505-2E9C-101B-9397-08002B2CF9AE}" pid="23" name="HMT_ArchiveReqBy">
    <vt:lpwstr/>
  </property>
  <property fmtid="{D5CDD505-2E9C-101B-9397-08002B2CF9AE}" pid="24" name="xd_Signature">
    <vt:bool>false</vt:bool>
  </property>
  <property fmtid="{D5CDD505-2E9C-101B-9397-08002B2CF9AE}" pid="25" name="HMT_Note">
    <vt:lpwstr/>
  </property>
  <property fmtid="{D5CDD505-2E9C-101B-9397-08002B2CF9AE}" pid="26" name="HMT_SubTeamHTField0">
    <vt:lpwstr/>
  </property>
  <property fmtid="{D5CDD505-2E9C-101B-9397-08002B2CF9AE}" pid="27" name="HMT_TeamHTField0">
    <vt:lpwstr/>
  </property>
  <property fmtid="{D5CDD505-2E9C-101B-9397-08002B2CF9AE}" pid="28" name="HMT_CategoryHTField0">
    <vt:lpwstr/>
  </property>
  <property fmtid="{D5CDD505-2E9C-101B-9397-08002B2CF9AE}" pid="29" name="b9c42a306c8b47fcbaf8a41a71352f3a">
    <vt:lpwstr/>
  </property>
  <property fmtid="{D5CDD505-2E9C-101B-9397-08002B2CF9AE}" pid="30" name="HMT_GroupHTField0">
    <vt:lpwstr/>
  </property>
  <property fmtid="{D5CDD505-2E9C-101B-9397-08002B2CF9AE}" pid="31" name="TaxCatchAll">
    <vt:lpwstr>1;#Other|150be646-4ed5-450e-b2aa-5a7d8e5fc7d1</vt:lpwstr>
  </property>
  <property fmtid="{D5CDD505-2E9C-101B-9397-08002B2CF9AE}" pid="32" name="HMT_DocumentTypeHTField0">
    <vt:lpwstr>Other|150be646-4ed5-450e-b2aa-5a7d8e5fc7d1</vt:lpwstr>
  </property>
</Properties>
</file>