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tables/table42.xml" ContentType="application/vnd.openxmlformats-officedocument.spreadsheetml.table+xml"/>
  <Override PartName="/xl/tables/table43.xml" ContentType="application/vnd.openxmlformats-officedocument.spreadsheetml.table+xml"/>
  <Override PartName="/xl/tables/table44.xml" ContentType="application/vnd.openxmlformats-officedocument.spreadsheetml.table+xml"/>
  <Override PartName="/xl/tables/table45.xml" ContentType="application/vnd.openxmlformats-officedocument.spreadsheetml.table+xml"/>
  <Override PartName="/xl/tables/table46.xml" ContentType="application/vnd.openxmlformats-officedocument.spreadsheetml.table+xml"/>
  <Override PartName="/xl/tables/table47.xml" ContentType="application/vnd.openxmlformats-officedocument.spreadsheetml.table+xml"/>
  <Override PartName="/xl/tables/table48.xml" ContentType="application/vnd.openxmlformats-officedocument.spreadsheetml.table+xml"/>
  <Override PartName="/xl/tables/table49.xml" ContentType="application/vnd.openxmlformats-officedocument.spreadsheetml.table+xml"/>
  <Override PartName="/xl/tables/table50.xml" ContentType="application/vnd.openxmlformats-officedocument.spreadsheetml.table+xml"/>
  <Override PartName="/xl/tables/table51.xml" ContentType="application/vnd.openxmlformats-officedocument.spreadsheetml.table+xml"/>
  <Override PartName="/xl/tables/table52.xml" ContentType="application/vnd.openxmlformats-officedocument.spreadsheetml.table+xml"/>
  <Override PartName="/xl/tables/table53.xml" ContentType="application/vnd.openxmlformats-officedocument.spreadsheetml.table+xml"/>
  <Override PartName="/xl/tables/table54.xml" ContentType="application/vnd.openxmlformats-officedocument.spreadsheetml.table+xml"/>
  <Override PartName="/xl/tables/table55.xml" ContentType="application/vnd.openxmlformats-officedocument.spreadsheetml.table+xml"/>
  <Override PartName="/xl/tables/table56.xml" ContentType="application/vnd.openxmlformats-officedocument.spreadsheetml.table+xml"/>
  <Override PartName="/xl/tables/table57.xml" ContentType="application/vnd.openxmlformats-officedocument.spreadsheetml.table+xml"/>
  <Override PartName="/xl/tables/table58.xml" ContentType="application/vnd.openxmlformats-officedocument.spreadsheetml.table+xml"/>
  <Override PartName="/xl/tables/table59.xml" ContentType="application/vnd.openxmlformats-officedocument.spreadsheetml.table+xml"/>
  <Override PartName="/xl/tables/table60.xml" ContentType="application/vnd.openxmlformats-officedocument.spreadsheetml.table+xml"/>
  <Override PartName="/xl/tables/table61.xml" ContentType="application/vnd.openxmlformats-officedocument.spreadsheetml.table+xml"/>
  <Override PartName="/xl/tables/table62.xml" ContentType="application/vnd.openxmlformats-officedocument.spreadsheetml.table+xml"/>
  <Override PartName="/xl/tables/table63.xml" ContentType="application/vnd.openxmlformats-officedocument.spreadsheetml.table+xml"/>
  <Override PartName="/xl/tables/table64.xml" ContentType="application/vnd.openxmlformats-officedocument.spreadsheetml.table+xml"/>
  <Override PartName="/xl/tables/table65.xml" ContentType="application/vnd.openxmlformats-officedocument.spreadsheetml.table+xml"/>
  <Override PartName="/xl/tables/table66.xml" ContentType="application/vnd.openxmlformats-officedocument.spreadsheetml.table+xml"/>
  <Override PartName="/xl/tables/table67.xml" ContentType="application/vnd.openxmlformats-officedocument.spreadsheetml.table+xml"/>
  <Override PartName="/xl/tables/table68.xml" ContentType="application/vnd.openxmlformats-officedocument.spreadsheetml.table+xml"/>
  <Override PartName="/xl/tables/table69.xml" ContentType="application/vnd.openxmlformats-officedocument.spreadsheetml.table+xml"/>
  <Override PartName="/xl/tables/table70.xml" ContentType="application/vnd.openxmlformats-officedocument.spreadsheetml.table+xml"/>
  <Override PartName="/xl/tables/table71.xml" ContentType="application/vnd.openxmlformats-officedocument.spreadsheetml.table+xml"/>
  <Override PartName="/xl/tables/table72.xml" ContentType="application/vnd.openxmlformats-officedocument.spreadsheetml.table+xml"/>
  <Override PartName="/xl/tables/table73.xml" ContentType="application/vnd.openxmlformats-officedocument.spreadsheetml.table+xml"/>
  <Override PartName="/xl/tables/table74.xml" ContentType="application/vnd.openxmlformats-officedocument.spreadsheetml.table+xml"/>
  <Override PartName="/xl/tables/table75.xml" ContentType="application/vnd.openxmlformats-officedocument.spreadsheetml.table+xml"/>
  <Override PartName="/xl/tables/table76.xml" ContentType="application/vnd.openxmlformats-officedocument.spreadsheetml.table+xml"/>
  <Override PartName="/xl/tables/table77.xml" ContentType="application/vnd.openxmlformats-officedocument.spreadsheetml.table+xml"/>
  <Override PartName="/xl/tables/table78.xml" ContentType="application/vnd.openxmlformats-officedocument.spreadsheetml.table+xml"/>
  <Override PartName="/xl/tables/table79.xml" ContentType="application/vnd.openxmlformats-officedocument.spreadsheetml.table+xml"/>
  <Override PartName="/xl/tables/table80.xml" ContentType="application/vnd.openxmlformats-officedocument.spreadsheetml.table+xml"/>
  <Override PartName="/xl/tables/table81.xml" ContentType="application/vnd.openxmlformats-officedocument.spreadsheetml.table+xml"/>
  <Override PartName="/xl/tables/table82.xml" ContentType="application/vnd.openxmlformats-officedocument.spreadsheetml.table+xml"/>
  <Override PartName="/xl/tables/table83.xml" ContentType="application/vnd.openxmlformats-officedocument.spreadsheetml.table+xml"/>
  <Override PartName="/xl/tables/table84.xml" ContentType="application/vnd.openxmlformats-officedocument.spreadsheetml.table+xml"/>
  <Override PartName="/xl/tables/table85.xml" ContentType="application/vnd.openxmlformats-officedocument.spreadsheetml.table+xml"/>
  <Override PartName="/xl/tables/table86.xml" ContentType="application/vnd.openxmlformats-officedocument.spreadsheetml.table+xml"/>
  <Override PartName="/xl/tables/table87.xml" ContentType="application/vnd.openxmlformats-officedocument.spreadsheetml.table+xml"/>
  <Override PartName="/xl/tables/table88.xml" ContentType="application/vnd.openxmlformats-officedocument.spreadsheetml.table+xml"/>
  <Override PartName="/xl/tables/table89.xml" ContentType="application/vnd.openxmlformats-officedocument.spreadsheetml.table+xml"/>
  <Override PartName="/xl/tables/table90.xml" ContentType="application/vnd.openxmlformats-officedocument.spreadsheetml.table+xml"/>
  <Override PartName="/xl/tables/table91.xml" ContentType="application/vnd.openxmlformats-officedocument.spreadsheetml.table+xml"/>
  <Override PartName="/xl/tables/table92.xml" ContentType="application/vnd.openxmlformats-officedocument.spreadsheetml.table+xml"/>
  <Override PartName="/xl/tables/table93.xml" ContentType="application/vnd.openxmlformats-officedocument.spreadsheetml.table+xml"/>
  <Override PartName="/xl/tables/table94.xml" ContentType="application/vnd.openxmlformats-officedocument.spreadsheetml.table+xml"/>
  <Override PartName="/xl/tables/table95.xml" ContentType="application/vnd.openxmlformats-officedocument.spreadsheetml.table+xml"/>
  <Override PartName="/xl/tables/table96.xml" ContentType="application/vnd.openxmlformats-officedocument.spreadsheetml.table+xml"/>
  <Override PartName="/xl/tables/table97.xml" ContentType="application/vnd.openxmlformats-officedocument.spreadsheetml.table+xml"/>
  <Override PartName="/xl/tables/table98.xml" ContentType="application/vnd.openxmlformats-officedocument.spreadsheetml.table+xml"/>
  <Override PartName="/xl/tables/table99.xml" ContentType="application/vnd.openxmlformats-officedocument.spreadsheetml.table+xml"/>
  <Override PartName="/xl/tables/table100.xml" ContentType="application/vnd.openxmlformats-officedocument.spreadsheetml.table+xml"/>
  <Override PartName="/xl/tables/table101.xml" ContentType="application/vnd.openxmlformats-officedocument.spreadsheetml.table+xml"/>
  <Override PartName="/xl/tables/table102.xml" ContentType="application/vnd.openxmlformats-officedocument.spreadsheetml.table+xml"/>
  <Override PartName="/xl/tables/table103.xml" ContentType="application/vnd.openxmlformats-officedocument.spreadsheetml.table+xml"/>
  <Override PartName="/xl/tables/table104.xml" ContentType="application/vnd.openxmlformats-officedocument.spreadsheetml.table+xml"/>
  <Override PartName="/xl/tables/table105.xml" ContentType="application/vnd.openxmlformats-officedocument.spreadsheetml.table+xml"/>
  <Override PartName="/xl/tables/table106.xml" ContentType="application/vnd.openxmlformats-officedocument.spreadsheetml.table+xml"/>
  <Override PartName="/xl/tables/table107.xml" ContentType="application/vnd.openxmlformats-officedocument.spreadsheetml.table+xml"/>
  <Override PartName="/xl/tables/table108.xml" ContentType="application/vnd.openxmlformats-officedocument.spreadsheetml.table+xml"/>
  <Override PartName="/xl/tables/table109.xml" ContentType="application/vnd.openxmlformats-officedocument.spreadsheetml.table+xml"/>
  <Override PartName="/xl/tables/table110.xml" ContentType="application/vnd.openxmlformats-officedocument.spreadsheetml.table+xml"/>
  <Override PartName="/xl/tables/table111.xml" ContentType="application/vnd.openxmlformats-officedocument.spreadsheetml.table+xml"/>
  <Override PartName="/xl/tables/table112.xml" ContentType="application/vnd.openxmlformats-officedocument.spreadsheetml.table+xml"/>
  <Override PartName="/xl/tables/table11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3b2d82e9b00d4840" Type="http://schemas.microsoft.com/office/2006/relationships/ui/extensibility" Target="customUI/customUI.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fileSharing readOnlyRecommended="1"/>
  <workbookPr codeName="ThisWorkbook"/>
  <mc:AlternateContent xmlns:mc="http://schemas.openxmlformats.org/markup-compatibility/2006">
    <mc:Choice Requires="x15">
      <x15ac:absPath xmlns:x15ac="http://schemas.microsoft.com/office/spreadsheetml/2010/11/ac" url="https://tris42.sharepoint.com/sites/gad_wrkgrp_actuarial/pspsactuarialwork/Client Work/Pol S/Factors &amp; Guidance/2026 Factor Review/Outputs/"/>
    </mc:Choice>
  </mc:AlternateContent>
  <xr:revisionPtr revIDLastSave="0" documentId="8_{F98D1DC9-528C-4549-8DB6-454BBDA48CEB}" xr6:coauthVersionLast="47" xr6:coauthVersionMax="47" xr10:uidLastSave="{00000000-0000-0000-0000-000000000000}"/>
  <bookViews>
    <workbookView xWindow="12525" yWindow="-16320" windowWidth="29040" windowHeight="15720" tabRatio="834" firstSheet="4" activeTab="4" xr2:uid="{00000000-000D-0000-FFFF-FFFF00000000}"/>
  </bookViews>
  <sheets>
    <sheet name="Cover" sheetId="13" r:id="rId1"/>
    <sheet name="Purpose of spreadsheet" sheetId="7" r:id="rId2"/>
    <sheet name="Version control" sheetId="10" r:id="rId3"/>
    <sheet name="Assumptions" sheetId="5" r:id="rId4"/>
    <sheet name="Factor List" sheetId="9" r:id="rId5"/>
    <sheet name="NA1 (201)" sheetId="16" r:id="rId6"/>
    <sheet name="A1 (201C)" sheetId="17" r:id="rId7"/>
    <sheet name="NA2 (202)" sheetId="18" r:id="rId8"/>
    <sheet name="NF1 (203)" sheetId="19" r:id="rId9"/>
    <sheet name="NF2 (204)" sheetId="20" r:id="rId10"/>
    <sheet name="F1 (204C)" sheetId="21" r:id="rId11"/>
    <sheet name="D1 (205)" sheetId="22" r:id="rId12"/>
    <sheet name="D2 (206)" sheetId="23" r:id="rId13"/>
    <sheet name="NA1_06 (207)" sheetId="24" r:id="rId14"/>
    <sheet name="NA2_06 (208)" sheetId="25" r:id="rId15"/>
    <sheet name="NA3_06 (209)" sheetId="26" r:id="rId16"/>
    <sheet name="NF1_06 (210)" sheetId="27" r:id="rId17"/>
    <sheet name="NF2_06 (211)" sheetId="28" r:id="rId18"/>
    <sheet name="NA1_15_65 (212)" sheetId="29" r:id="rId19"/>
    <sheet name="NA1_15_66 (213)" sheetId="30" r:id="rId20"/>
    <sheet name="NA1_15_67 (214)" sheetId="31" r:id="rId21"/>
    <sheet name="NA1_15_68 (215)" sheetId="32" r:id="rId22"/>
    <sheet name="NA2_15_65 (216)" sheetId="33" r:id="rId23"/>
    <sheet name="NA2_15_66 (217)" sheetId="34" r:id="rId24"/>
    <sheet name="NA2_15_67 (218)" sheetId="35" r:id="rId25"/>
    <sheet name="NA2_15_68 (219)" sheetId="36" r:id="rId26"/>
    <sheet name="NF1_15 (220)" sheetId="37" r:id="rId27"/>
    <sheet name="NF2_15 (221)" sheetId="123" r:id="rId28"/>
    <sheet name="TVIN_15M (226)" sheetId="39" r:id="rId29"/>
    <sheet name="TVIN_15F (227)" sheetId="40" r:id="rId30"/>
    <sheet name="TVIN_15GMP (228)" sheetId="41" r:id="rId31"/>
    <sheet name="M (229)" sheetId="42" r:id="rId32"/>
    <sheet name="G1 (301)" sheetId="43" r:id="rId33"/>
    <sheet name="G2 (302)" sheetId="44" r:id="rId34"/>
    <sheet name="H1 (303)" sheetId="45" r:id="rId35"/>
    <sheet name="H2 (304)" sheetId="46" r:id="rId36"/>
    <sheet name="G1_06 (305)" sheetId="47" r:id="rId37"/>
    <sheet name="G2_06 (306)" sheetId="48" r:id="rId38"/>
    <sheet name="H1_06 (307)" sheetId="49" r:id="rId39"/>
    <sheet name="H2_06 (308)" sheetId="50" r:id="rId40"/>
    <sheet name="G1_15 (309)" sheetId="51" r:id="rId41"/>
    <sheet name="G2_15 (310)" sheetId="52" r:id="rId42"/>
    <sheet name="H1_15 (311)" sheetId="53" r:id="rId43"/>
    <sheet name="H2_15 (312)" sheetId="54" r:id="rId44"/>
    <sheet name="K (313)" sheetId="55" r:id="rId45"/>
    <sheet name="N (314)" sheetId="56" r:id="rId46"/>
    <sheet name="P (315)" sheetId="57" r:id="rId47"/>
    <sheet name="Q1 (316)" sheetId="58" r:id="rId48"/>
    <sheet name="Q2 (317)" sheetId="59" r:id="rId49"/>
    <sheet name="R (318)" sheetId="60" r:id="rId50"/>
    <sheet name="S1 (319)" sheetId="61" r:id="rId51"/>
    <sheet name="S2 (320)" sheetId="62" r:id="rId52"/>
    <sheet name="T1 (321)" sheetId="63" r:id="rId53"/>
    <sheet name="T2 (322)" sheetId="64" r:id="rId54"/>
    <sheet name="U1 (323)" sheetId="65" r:id="rId55"/>
    <sheet name="U2 (324)" sheetId="66" r:id="rId56"/>
    <sheet name="K_06 (325)" sheetId="67" r:id="rId57"/>
    <sheet name="Q1_06 (326)" sheetId="68" r:id="rId58"/>
    <sheet name="Q2_06 (327)" sheetId="69" r:id="rId59"/>
    <sheet name="R1_06 (328)" sheetId="70" r:id="rId60"/>
    <sheet name="R2_06 (329)" sheetId="71" r:id="rId61"/>
    <sheet name="K_15_65 (330)" sheetId="72" r:id="rId62"/>
    <sheet name="K_15_66 (331)" sheetId="73" r:id="rId63"/>
    <sheet name="K_15_67 (332)" sheetId="74" r:id="rId64"/>
    <sheet name="K_15_68 (333)" sheetId="75" r:id="rId65"/>
    <sheet name="Q_15 (334)" sheetId="76" r:id="rId66"/>
    <sheet name="R_15 (335)" sheetId="77" r:id="rId67"/>
    <sheet name="A1 (401)" sheetId="78" r:id="rId68"/>
    <sheet name="A2 (402)" sheetId="79" r:id="rId69"/>
    <sheet name="B (403)" sheetId="80" r:id="rId70"/>
    <sheet name="A (404)" sheetId="81" r:id="rId71"/>
    <sheet name="B (405)" sheetId="82" r:id="rId72"/>
    <sheet name="C (406)" sheetId="83" r:id="rId73"/>
    <sheet name="A (407)" sheetId="84" r:id="rId74"/>
    <sheet name="B (408)" sheetId="126" r:id="rId75"/>
    <sheet name="Table 1 (501)" sheetId="85" r:id="rId76"/>
    <sheet name="Table 2 (502)" sheetId="86" r:id="rId77"/>
    <sheet name="Table 3 (503)" sheetId="127" r:id="rId78"/>
    <sheet name="Table in Appendix (504)" sheetId="87" r:id="rId79"/>
    <sheet name="Table 1 (505)" sheetId="88" r:id="rId80"/>
    <sheet name="Table 1A (505A)" sheetId="89" r:id="rId81"/>
    <sheet name="Table 2 (506)" sheetId="90" r:id="rId82"/>
    <sheet name="Table 3 (507)" sheetId="91" r:id="rId83"/>
    <sheet name="Table 1 (508)" sheetId="92" r:id="rId84"/>
    <sheet name="Table 2 (509)" sheetId="93" r:id="rId85"/>
    <sheet name="Table 4 (510)" sheetId="128" r:id="rId86"/>
    <sheet name="A_87 (601)" sheetId="94" r:id="rId87"/>
    <sheet name="B_87 (602)" sheetId="95" r:id="rId88"/>
    <sheet name="C_87 (603)" sheetId="96" r:id="rId89"/>
    <sheet name="D1_87 (604)" sheetId="97" r:id="rId90"/>
    <sheet name="D2_87 (605)" sheetId="98" r:id="rId91"/>
    <sheet name="E1_87 (606)" sheetId="99" r:id="rId92"/>
    <sheet name="E2_87 (607)" sheetId="100" r:id="rId93"/>
    <sheet name="F1_87 (608)" sheetId="101" r:id="rId94"/>
    <sheet name="F2_87 (609)" sheetId="102" r:id="rId95"/>
    <sheet name="G_87 (610)" sheetId="103" r:id="rId96"/>
    <sheet name="H_87 (611)" sheetId="104" r:id="rId97"/>
    <sheet name="A_06 (612)" sheetId="105" r:id="rId98"/>
    <sheet name="B_06 (613)" sheetId="106" r:id="rId99"/>
    <sheet name="C_06 (614)" sheetId="107" r:id="rId100"/>
    <sheet name="D_06 (615)" sheetId="108" r:id="rId101"/>
    <sheet name="E_06 (616)" sheetId="109" r:id="rId102"/>
    <sheet name="F_06 (617)" sheetId="110" r:id="rId103"/>
    <sheet name="G_06 (618)" sheetId="111" r:id="rId104"/>
    <sheet name="A_15_65 (619)" sheetId="112" r:id="rId105"/>
    <sheet name="A_15_66 (620)" sheetId="113" r:id="rId106"/>
    <sheet name="A_15_67 (621)" sheetId="114" r:id="rId107"/>
    <sheet name="A_15_68 (622)" sheetId="115" r:id="rId108"/>
    <sheet name="B_15 (623)" sheetId="116" r:id="rId109"/>
    <sheet name="C_15 (624)" sheetId="117" r:id="rId110"/>
    <sheet name="F_15 (625)" sheetId="118" r:id="rId111"/>
    <sheet name="G_15 (626)" sheetId="119" r:id="rId112"/>
    <sheet name="Table C (701)" sheetId="120" r:id="rId113"/>
    <sheet name="S-AP (702)" sheetId="121" r:id="rId114"/>
    <sheet name="B-AP (703)" sheetId="122" r:id="rId115"/>
    <sheet name="x-template" sheetId="14" state="hidden" r:id="rId116"/>
  </sheets>
  <definedNames>
    <definedName name="client_abbr">"Scottish Public Pensions Agency"</definedName>
    <definedName name="client_name">"SPPA"</definedName>
    <definedName name="FACTOR_LIST_AGE_DEF">'Factor List'!$G$7</definedName>
    <definedName name="FACTOR_LIST_ASSUMPTION_SET">'Factor List'!$P$7</definedName>
    <definedName name="FACTOR_LIST_CLIENT">'Factor List'!$B$7</definedName>
    <definedName name="FACTOR_LIST_DATE_IMPLEMENTED">'Factor List'!$N$7</definedName>
    <definedName name="FACTOR_LIST_DATE_ISSUED">'Factor List'!$M$7</definedName>
    <definedName name="FACTOR_LIST_DESCRIPTION">'Factor List'!$E$7</definedName>
    <definedName name="FACTOR_LIST_FACTOR_STATUS">'Factor List'!$O$7</definedName>
    <definedName name="FACTOR_LIST_FACTOR_TYPE">'Factor List'!$D$7</definedName>
    <definedName name="FACTOR_LIST_GENDER">'Factor List'!$F$7</definedName>
    <definedName name="FACTOR_LIST_REFERENCE">'Factor List'!$J$7</definedName>
    <definedName name="FACTOR_LIST_REFERENCE_GUIDANCE">'Factor List'!$K$7</definedName>
    <definedName name="FACTOR_LIST_RELATED">'Factor List'!$L$7</definedName>
    <definedName name="FACTOR_LIST_SECTION">'Factor List'!$C$7</definedName>
    <definedName name="FACTOR_LIST_SECTION_NUMBER">'Factor List'!$H$7</definedName>
    <definedName name="FACTOR_LIST_SERIES_NUMBER">'Factor List'!$I$7</definedName>
    <definedName name="scheme_abbr">"Police_S"</definedName>
    <definedName name="scheme_name">"Police Pension Schemes (Scotland)"</definedName>
    <definedName name="shorten_scheme_names">#REF!</definedName>
    <definedName name="TABLE_AGE_DEF_1" localSheetId="70">'A (404)'!$B$12</definedName>
    <definedName name="TABLE_AGE_DEF_1" localSheetId="73">'A (407)'!$B$12</definedName>
    <definedName name="TABLE_AGE_DEF_1" localSheetId="97">'A_06 (612)'!$B$12</definedName>
    <definedName name="TABLE_AGE_DEF_1" localSheetId="104">'A_15_65 (619)'!$B$12</definedName>
    <definedName name="TABLE_AGE_DEF_1" localSheetId="105">'A_15_66 (620)'!$B$12</definedName>
    <definedName name="TABLE_AGE_DEF_1" localSheetId="106">'A_15_67 (621)'!$B$12</definedName>
    <definedName name="TABLE_AGE_DEF_1" localSheetId="107">'A_15_68 (622)'!$B$12</definedName>
    <definedName name="TABLE_AGE_DEF_1" localSheetId="86">'A_87 (601)'!$B$12</definedName>
    <definedName name="TABLE_AGE_DEF_1" localSheetId="6">'A1 (201C)'!$B$12</definedName>
    <definedName name="TABLE_AGE_DEF_1" localSheetId="67">'A1 (401)'!$B$12</definedName>
    <definedName name="TABLE_AGE_DEF_1" localSheetId="68">'A2 (402)'!$B$12</definedName>
    <definedName name="TABLE_AGE_DEF_1" localSheetId="69">'B (403)'!$B$12</definedName>
    <definedName name="TABLE_AGE_DEF_1" localSheetId="71">'B (405)'!$B$12</definedName>
    <definedName name="TABLE_AGE_DEF_1" localSheetId="74">'B (408)'!$B$12</definedName>
    <definedName name="TABLE_AGE_DEF_1" localSheetId="98">'B_06 (613)'!$B$12</definedName>
    <definedName name="TABLE_AGE_DEF_1" localSheetId="108">'B_15 (623)'!$B$12</definedName>
    <definedName name="TABLE_AGE_DEF_1" localSheetId="87">'B_87 (602)'!$B$12</definedName>
    <definedName name="TABLE_AGE_DEF_1" localSheetId="114">'B-AP (703)'!$B$12</definedName>
    <definedName name="TABLE_AGE_DEF_1" localSheetId="72">'C (406)'!$B$12</definedName>
    <definedName name="TABLE_AGE_DEF_1" localSheetId="99">'C_06 (614)'!$B$12</definedName>
    <definedName name="TABLE_AGE_DEF_1" localSheetId="109">'C_15 (624)'!$B$12</definedName>
    <definedName name="TABLE_AGE_DEF_1" localSheetId="88">'C_87 (603)'!$B$12</definedName>
    <definedName name="TABLE_AGE_DEF_1" localSheetId="100">'D_06 (615)'!$B$12</definedName>
    <definedName name="TABLE_AGE_DEF_1" localSheetId="11">'D1 (205)'!$B$12</definedName>
    <definedName name="TABLE_AGE_DEF_1" localSheetId="89">'D1_87 (604)'!$B$12</definedName>
    <definedName name="TABLE_AGE_DEF_1" localSheetId="12">'D2 (206)'!$B$12</definedName>
    <definedName name="TABLE_AGE_DEF_1" localSheetId="90">'D2_87 (605)'!$B$12</definedName>
    <definedName name="TABLE_AGE_DEF_1" localSheetId="101">'E_06 (616)'!$B$12</definedName>
    <definedName name="TABLE_AGE_DEF_1" localSheetId="91">'E1_87 (606)'!$B$12</definedName>
    <definedName name="TABLE_AGE_DEF_1" localSheetId="92">'E2_87 (607)'!$B$12</definedName>
    <definedName name="TABLE_AGE_DEF_1" localSheetId="102">'F_06 (617)'!$B$12</definedName>
    <definedName name="TABLE_AGE_DEF_1" localSheetId="110">'F_15 (625)'!$B$12</definedName>
    <definedName name="TABLE_AGE_DEF_1" localSheetId="10">'F1 (204C)'!$B$12</definedName>
    <definedName name="TABLE_AGE_DEF_1" localSheetId="93">'F1_87 (608)'!$B$12</definedName>
    <definedName name="TABLE_AGE_DEF_1" localSheetId="94">'F2_87 (609)'!$B$12</definedName>
    <definedName name="TABLE_AGE_DEF_1" localSheetId="103">'G_06 (618)'!$B$12</definedName>
    <definedName name="TABLE_AGE_DEF_1" localSheetId="111">'G_15 (626)'!$B$12</definedName>
    <definedName name="TABLE_AGE_DEF_1" localSheetId="95">'G_87 (610)'!$B$12</definedName>
    <definedName name="TABLE_AGE_DEF_1" localSheetId="32">'G1 (301)'!$B$12</definedName>
    <definedName name="TABLE_AGE_DEF_1" localSheetId="36">'G1_06 (305)'!$B$12</definedName>
    <definedName name="TABLE_AGE_DEF_1" localSheetId="40">'G1_15 (309)'!$B$12</definedName>
    <definedName name="TABLE_AGE_DEF_1" localSheetId="33">'G2 (302)'!$B$12</definedName>
    <definedName name="TABLE_AGE_DEF_1" localSheetId="37">'G2_06 (306)'!$B$12</definedName>
    <definedName name="TABLE_AGE_DEF_1" localSheetId="41">'G2_15 (310)'!$B$12</definedName>
    <definedName name="TABLE_AGE_DEF_1" localSheetId="96">'H_87 (611)'!$B$12</definedName>
    <definedName name="TABLE_AGE_DEF_1" localSheetId="34">'H1 (303)'!$B$12</definedName>
    <definedName name="TABLE_AGE_DEF_1" localSheetId="38">'H1_06 (307)'!$B$12</definedName>
    <definedName name="TABLE_AGE_DEF_1" localSheetId="42">'H1_15 (311)'!$B$12</definedName>
    <definedName name="TABLE_AGE_DEF_1" localSheetId="35">'H2 (304)'!$B$12</definedName>
    <definedName name="TABLE_AGE_DEF_1" localSheetId="39">'H2_06 (308)'!$B$12</definedName>
    <definedName name="TABLE_AGE_DEF_1" localSheetId="43">'H2_15 (312)'!$B$12</definedName>
    <definedName name="TABLE_AGE_DEF_1" localSheetId="44">'K (313)'!$B$12</definedName>
    <definedName name="TABLE_AGE_DEF_1" localSheetId="56">'K_06 (325)'!$B$12</definedName>
    <definedName name="TABLE_AGE_DEF_1" localSheetId="61">'K_15_65 (330)'!$B$12</definedName>
    <definedName name="TABLE_AGE_DEF_1" localSheetId="62">'K_15_66 (331)'!$B$12</definedName>
    <definedName name="TABLE_AGE_DEF_1" localSheetId="63">'K_15_67 (332)'!$B$12</definedName>
    <definedName name="TABLE_AGE_DEF_1" localSheetId="64">'K_15_68 (333)'!$B$12</definedName>
    <definedName name="TABLE_AGE_DEF_1" localSheetId="31">'M (229)'!$B$12</definedName>
    <definedName name="TABLE_AGE_DEF_1" localSheetId="45">'N (314)'!$B$12</definedName>
    <definedName name="TABLE_AGE_DEF_1" localSheetId="5">'NA1 (201)'!$B$12</definedName>
    <definedName name="TABLE_AGE_DEF_1" localSheetId="13">'NA1_06 (207)'!$B$12</definedName>
    <definedName name="TABLE_AGE_DEF_1" localSheetId="18">'NA1_15_65 (212)'!$B$12</definedName>
    <definedName name="TABLE_AGE_DEF_1" localSheetId="19">'NA1_15_66 (213)'!$B$12</definedName>
    <definedName name="TABLE_AGE_DEF_1" localSheetId="20">'NA1_15_67 (214)'!$B$12</definedName>
    <definedName name="TABLE_AGE_DEF_1" localSheetId="21">'NA1_15_68 (215)'!$B$12</definedName>
    <definedName name="TABLE_AGE_DEF_1" localSheetId="7">'NA2 (202)'!$B$12</definedName>
    <definedName name="TABLE_AGE_DEF_1" localSheetId="14">'NA2_06 (208)'!$B$12</definedName>
    <definedName name="TABLE_AGE_DEF_1" localSheetId="22">'NA2_15_65 (216)'!$B$12</definedName>
    <definedName name="TABLE_AGE_DEF_1" localSheetId="23">'NA2_15_66 (217)'!$B$12</definedName>
    <definedName name="TABLE_AGE_DEF_1" localSheetId="24">'NA2_15_67 (218)'!$B$12</definedName>
    <definedName name="TABLE_AGE_DEF_1" localSheetId="25">'NA2_15_68 (219)'!$B$12</definedName>
    <definedName name="TABLE_AGE_DEF_1" localSheetId="15">'NA3_06 (209)'!$B$12</definedName>
    <definedName name="TABLE_AGE_DEF_1" localSheetId="8">'NF1 (203)'!$B$12</definedName>
    <definedName name="TABLE_AGE_DEF_1" localSheetId="16">'NF1_06 (210)'!$B$12</definedName>
    <definedName name="TABLE_AGE_DEF_1" localSheetId="26">'NF1_15 (220)'!$B$12</definedName>
    <definedName name="TABLE_AGE_DEF_1" localSheetId="9">'NF2 (204)'!$B$12</definedName>
    <definedName name="TABLE_AGE_DEF_1" localSheetId="17">'NF2_06 (211)'!$B$12</definedName>
    <definedName name="TABLE_AGE_DEF_1" localSheetId="27">'NF2_15 (221)'!$B$12</definedName>
    <definedName name="TABLE_AGE_DEF_1" localSheetId="46">'P (315)'!$B$12</definedName>
    <definedName name="TABLE_AGE_DEF_1" localSheetId="65">'Q_15 (334)'!$B$12</definedName>
    <definedName name="TABLE_AGE_DEF_1" localSheetId="47">'Q1 (316)'!$B$12</definedName>
    <definedName name="TABLE_AGE_DEF_1" localSheetId="57">'Q1_06 (326)'!$B$12</definedName>
    <definedName name="TABLE_AGE_DEF_1" localSheetId="48">'Q2 (317)'!$B$12</definedName>
    <definedName name="TABLE_AGE_DEF_1" localSheetId="58">'Q2_06 (327)'!$B$12</definedName>
    <definedName name="TABLE_AGE_DEF_1" localSheetId="49">'R (318)'!$B$12</definedName>
    <definedName name="TABLE_AGE_DEF_1" localSheetId="66">'R_15 (335)'!$B$12</definedName>
    <definedName name="TABLE_AGE_DEF_1" localSheetId="59">'R1_06 (328)'!$B$12</definedName>
    <definedName name="TABLE_AGE_DEF_1" localSheetId="60">'R2_06 (329)'!$B$12</definedName>
    <definedName name="TABLE_AGE_DEF_1" localSheetId="50">'S1 (319)'!$B$12</definedName>
    <definedName name="TABLE_AGE_DEF_1" localSheetId="51">'S2 (320)'!$B$12</definedName>
    <definedName name="TABLE_AGE_DEF_1" localSheetId="113">'S-AP (702)'!$B$12</definedName>
    <definedName name="TABLE_AGE_DEF_1" localSheetId="52">'T1 (321)'!$B$12</definedName>
    <definedName name="TABLE_AGE_DEF_1" localSheetId="53">'T2 (322)'!$B$12</definedName>
    <definedName name="TABLE_AGE_DEF_1" localSheetId="75">'Table 1 (501)'!$B$12</definedName>
    <definedName name="TABLE_AGE_DEF_1" localSheetId="79">'Table 1 (505)'!$B$12</definedName>
    <definedName name="TABLE_AGE_DEF_1" localSheetId="83">'Table 1 (508)'!$B$12</definedName>
    <definedName name="TABLE_AGE_DEF_1" localSheetId="80">'Table 1A (505A)'!$B$12</definedName>
    <definedName name="TABLE_AGE_DEF_1" localSheetId="76">'Table 2 (502)'!$B$12</definedName>
    <definedName name="TABLE_AGE_DEF_1" localSheetId="81">'Table 2 (506)'!$B$12</definedName>
    <definedName name="TABLE_AGE_DEF_1" localSheetId="84">'Table 2 (509)'!$B$12</definedName>
    <definedName name="TABLE_AGE_DEF_1" localSheetId="77">'Table 3 (503)'!$B$12</definedName>
    <definedName name="TABLE_AGE_DEF_1" localSheetId="82">'Table 3 (507)'!$B$12</definedName>
    <definedName name="TABLE_AGE_DEF_1" localSheetId="85">'Table 4 (510)'!$B$12</definedName>
    <definedName name="TABLE_AGE_DEF_1" localSheetId="112">'Table C (701)'!$B$12</definedName>
    <definedName name="TABLE_AGE_DEF_1" localSheetId="78">'Table in Appendix (504)'!$B$12</definedName>
    <definedName name="TABLE_AGE_DEF_1" localSheetId="29">'TVIN_15F (227)'!$B$12</definedName>
    <definedName name="TABLE_AGE_DEF_1" localSheetId="30">'TVIN_15GMP (228)'!$B$12</definedName>
    <definedName name="TABLE_AGE_DEF_1" localSheetId="28">'TVIN_15M (226)'!$B$12</definedName>
    <definedName name="TABLE_AGE_DEF_1" localSheetId="54">'U1 (323)'!$B$12</definedName>
    <definedName name="TABLE_AGE_DEF_1" localSheetId="55">'U2 (324)'!$B$12</definedName>
    <definedName name="TABLE_AGE_DEF_1" localSheetId="115">'x-template'!$B$12</definedName>
    <definedName name="TABLE_AREA_1" localSheetId="70">'A (404)'!$A$26:$B$37</definedName>
    <definedName name="TABLE_AREA_1" localSheetId="97">'A_06 (612)'!$A$26:$C$73</definedName>
    <definedName name="TABLE_AREA_1" localSheetId="104">'A_15_65 (619)'!$A$26:$B$73</definedName>
    <definedName name="TABLE_AREA_1" localSheetId="105">'A_15_66 (620)'!$A$26:$B$74</definedName>
    <definedName name="TABLE_AREA_1" localSheetId="106">'A_15_67 (621)'!$A$26:$B$75</definedName>
    <definedName name="TABLE_AREA_1" localSheetId="107">'A_15_68 (622)'!$A$26:$B$76</definedName>
    <definedName name="TABLE_AREA_1" localSheetId="86">'A_87 (601)'!$A$26:$B$68</definedName>
    <definedName name="TABLE_AREA_1" localSheetId="67">'A1 (401)'!$A$26:$G$38</definedName>
    <definedName name="TABLE_AREA_1" localSheetId="68">'A2 (402)'!$A$26:$G$38</definedName>
    <definedName name="TABLE_AREA_1" localSheetId="69">'B (403)'!$A$26:$O$38</definedName>
    <definedName name="TABLE_AREA_1" localSheetId="71">'B (405)'!$A$26:$B$37</definedName>
    <definedName name="TABLE_AREA_1" localSheetId="98">'B_06 (613)'!$A$26:$L$38</definedName>
    <definedName name="TABLE_AREA_1" localSheetId="108">'B_15 (623)'!$A$26:$P$38</definedName>
    <definedName name="TABLE_AREA_1" localSheetId="87">'B_87 (602)'!$A$26:$S$38</definedName>
    <definedName name="TABLE_AREA_1" localSheetId="114">'B-AP (703)'!$A$26:$B$66</definedName>
    <definedName name="TABLE_AREA_1" localSheetId="72">'C (406)'!$A$26:$I$38</definedName>
    <definedName name="TABLE_AREA_1" localSheetId="99">'C_06 (614)'!$A$26:$AW$38</definedName>
    <definedName name="TABLE_AREA_1" localSheetId="109">'C_15 (624)'!$A$26:$AY$38</definedName>
    <definedName name="TABLE_AREA_1" localSheetId="88">'C_87 (603)'!$A$26:$AJ$38</definedName>
    <definedName name="TABLE_AREA_1" localSheetId="100">'D_06 (615)'!$A$26:$L$38</definedName>
    <definedName name="TABLE_AREA_1" localSheetId="11">'D1 (205)'!$A$26:$C$33</definedName>
    <definedName name="TABLE_AREA_1" localSheetId="89">'D1_87 (604)'!$A$26:$N$38</definedName>
    <definedName name="TABLE_AREA_1" localSheetId="12">'D2 (206)'!$A$26:$C$33</definedName>
    <definedName name="TABLE_AREA_1" localSheetId="90">'D2_87 (605)'!$A$26:$AK$38</definedName>
    <definedName name="TABLE_AREA_1" localSheetId="101">'E_06 (616)'!$A$26:$AW$38</definedName>
    <definedName name="TABLE_AREA_1" localSheetId="91">'E1_87 (606)'!$A$26:$I$38</definedName>
    <definedName name="TABLE_AREA_1" localSheetId="92">'E2_87 (607)'!$A$26:$AF$38</definedName>
    <definedName name="TABLE_AREA_1" localSheetId="102">'F_06 (617)'!#REF!</definedName>
    <definedName name="TABLE_AREA_1" localSheetId="110">'F_15 (625)'!#REF!</definedName>
    <definedName name="TABLE_AREA_1" localSheetId="93">'F1_87 (608)'!$A$26:$S$38</definedName>
    <definedName name="TABLE_AREA_1" localSheetId="94">'F2_87 (609)'!$A$26:$AP$38</definedName>
    <definedName name="TABLE_AREA_1" localSheetId="95">'G_87 (610)'!#REF!</definedName>
    <definedName name="TABLE_AREA_1" localSheetId="32">'G1 (301)'!$A$26:$D$74</definedName>
    <definedName name="TABLE_AREA_1" localSheetId="36">'G1_06 (305)'!$A$26:$D$67</definedName>
    <definedName name="TABLE_AREA_1" localSheetId="40">'G1_15 (309)'!$A$26:$D$67</definedName>
    <definedName name="TABLE_AREA_1" localSheetId="33">'G2 (302)'!$A$26:$D$74</definedName>
    <definedName name="TABLE_AREA_1" localSheetId="37">'G2_06 (306)'!$A$26:$D$67</definedName>
    <definedName name="TABLE_AREA_1" localSheetId="41">'G2_15 (310)'!$A$26:$D$67</definedName>
    <definedName name="TABLE_AREA_1" localSheetId="34">'H1 (303)'!$A$26:$D$102</definedName>
    <definedName name="TABLE_AREA_1" localSheetId="38">'H1_06 (307)'!$A$26:$D$102</definedName>
    <definedName name="TABLE_AREA_1" localSheetId="42">'H1_15 (311)'!$A$26:$D$102</definedName>
    <definedName name="TABLE_AREA_1" localSheetId="35">'H2 (304)'!$A$26:$D$102</definedName>
    <definedName name="TABLE_AREA_1" localSheetId="39">'H2_06 (308)'!$A$26:$D$102</definedName>
    <definedName name="TABLE_AREA_1" localSheetId="43">'H2_15 (312)'!$A$26:$D$102</definedName>
    <definedName name="TABLE_AREA_1" localSheetId="44">'K (313)'!$A$26:$C$106</definedName>
    <definedName name="TABLE_AREA_1" localSheetId="56">'K_06 (325)'!$A$26:$E$105</definedName>
    <definedName name="TABLE_AREA_1" localSheetId="61">'K_15_65 (330)'!$A$26:$C$106</definedName>
    <definedName name="TABLE_AREA_1" localSheetId="62">'K_15_66 (331)'!$A$26:$C$106</definedName>
    <definedName name="TABLE_AREA_1" localSheetId="63">'K_15_67 (332)'!$A$26:$C$106</definedName>
    <definedName name="TABLE_AREA_1" localSheetId="64">'K_15_68 (333)'!$A$26:$C$106</definedName>
    <definedName name="TABLE_AREA_1" localSheetId="31">'M (229)'!$A$26:$C$38</definedName>
    <definedName name="TABLE_AREA_1" localSheetId="45">'N (314)'!$A$26:$U$38</definedName>
    <definedName name="TABLE_AREA_1" localSheetId="5">'NA1 (201)'!$A$26:$C$68</definedName>
    <definedName name="TABLE_AREA_1" localSheetId="13">'NA1_06 (207)'!$A$26:$D$73</definedName>
    <definedName name="TABLE_AREA_1" localSheetId="18">'NA1_15_65 (212)'!$A$26:$C$73</definedName>
    <definedName name="TABLE_AREA_1" localSheetId="19">'NA1_15_66 (213)'!$A$26:$C$74</definedName>
    <definedName name="TABLE_AREA_1" localSheetId="20">'NA1_15_67 (214)'!$A$26:$C$75</definedName>
    <definedName name="TABLE_AREA_1" localSheetId="21">'NA1_15_68 (215)'!$A$26:$C$76</definedName>
    <definedName name="TABLE_AREA_1" localSheetId="7">'NA2 (202)'!$A$26:$C$68</definedName>
    <definedName name="TABLE_AREA_1" localSheetId="14">'NA2_06 (208)'!$A$26:$D$68</definedName>
    <definedName name="TABLE_AREA_1" localSheetId="22">'NA2_15_65 (216)'!$A$26:$C$73</definedName>
    <definedName name="TABLE_AREA_1" localSheetId="23">'NA2_15_66 (217)'!$A$26:$C$74</definedName>
    <definedName name="TABLE_AREA_1" localSheetId="24">'NA2_15_67 (218)'!$A$26:$C$75</definedName>
    <definedName name="TABLE_AREA_1" localSheetId="25">'NA2_15_68 (219)'!$A$26:$C$76</definedName>
    <definedName name="TABLE_AREA_1" localSheetId="15">'NA3_06 (209)'!$A$26:$D$31</definedName>
    <definedName name="TABLE_AREA_1" localSheetId="8">'NF1 (203)'!$A$26:$C$38</definedName>
    <definedName name="TABLE_AREA_1" localSheetId="16">'NF1_06 (210)'!$A$26:$D$36</definedName>
    <definedName name="TABLE_AREA_1" localSheetId="26">'NF1_15 (220)'!$A$26:$C$31</definedName>
    <definedName name="TABLE_AREA_1" localSheetId="9">'NF2 (204)'!$A$26:$C$38</definedName>
    <definedName name="TABLE_AREA_1" localSheetId="17">'NF2_06 (211)'!$A$26:$D$36</definedName>
    <definedName name="TABLE_AREA_1" localSheetId="27">'NF2_15 (221)'!$A$26:$C$31</definedName>
    <definedName name="TABLE_AREA_1" localSheetId="46">'P (315)'!$A$26:$AF$38</definedName>
    <definedName name="TABLE_AREA_1" localSheetId="65">'Q_15 (334)'!$A$26:$P$38</definedName>
    <definedName name="TABLE_AREA_1" localSheetId="47">'Q1 (316)'!$A$26:$I$38</definedName>
    <definedName name="TABLE_AREA_1" localSheetId="57">'Q1_06 (326)'!$A$26:$L$38</definedName>
    <definedName name="TABLE_AREA_1" localSheetId="48">'Q2 (317)'!$A$26:$AF$38</definedName>
    <definedName name="TABLE_AREA_1" localSheetId="58">'Q2_06 (327)'!$A$26:$L$38</definedName>
    <definedName name="TABLE_AREA_1" localSheetId="49">'R (318)'!$A$26:$AP$38</definedName>
    <definedName name="TABLE_AREA_1" localSheetId="66">'R_15 (335)'!$A$26:$AY$38</definedName>
    <definedName name="TABLE_AREA_1" localSheetId="59">'R1_06 (328)'!$A$26:$AW$38</definedName>
    <definedName name="TABLE_AREA_1" localSheetId="60">'R2_06 (329)'!$A$26:$AW$38</definedName>
    <definedName name="TABLE_AREA_1" localSheetId="50">'S1 (319)'!$A$26:$S$38</definedName>
    <definedName name="TABLE_AREA_1" localSheetId="51">'S2 (320)'!$A$26:$AP$38</definedName>
    <definedName name="TABLE_AREA_1" localSheetId="113">'S-AP (702)'!$A$26:$C$66</definedName>
    <definedName name="TABLE_AREA_1" localSheetId="52">'T1 (321)'!$A$26:$N$38</definedName>
    <definedName name="TABLE_AREA_1" localSheetId="53">'T2 (322)'!$A$26:$AK$38</definedName>
    <definedName name="TABLE_AREA_1" localSheetId="79">'Table 1 (505)'!$A$26:$M$55</definedName>
    <definedName name="TABLE_AREA_1" localSheetId="83">'Table 1 (508)'!$A$26:$B$27</definedName>
    <definedName name="TABLE_AREA_1" localSheetId="80">'Table 1A (505A)'!$A$26:$M$42</definedName>
    <definedName name="TABLE_AREA_1" localSheetId="76">'Table 2 (502)'!$A$26:$C$66</definedName>
    <definedName name="TABLE_AREA_1" localSheetId="81">'Table 2 (506)'!$A$26:$M$34</definedName>
    <definedName name="TABLE_AREA_1" localSheetId="84">'Table 2 (509)'!$A$26:$B$47</definedName>
    <definedName name="TABLE_AREA_1" localSheetId="77">'Table 3 (503)'!$A$26:$B$66</definedName>
    <definedName name="TABLE_AREA_1" localSheetId="82">'Table 3 (507)'!$A$26:$M$34</definedName>
    <definedName name="TABLE_AREA_1" localSheetId="85">'Table 4 (510)'!$A$26:$B$27</definedName>
    <definedName name="TABLE_AREA_1" localSheetId="112">'Table C (701)'!$A$26:$M$39</definedName>
    <definedName name="TABLE_AREA_1" localSheetId="78">'Table in Appendix (504)'!$A$26:$B$37</definedName>
    <definedName name="TABLE_AREA_1" localSheetId="29">'TVIN_15F (227)'!$A$26:$B$76</definedName>
    <definedName name="TABLE_AREA_1" localSheetId="30">'TVIN_15GMP (228)'!$A$26:$C$31</definedName>
    <definedName name="TABLE_AREA_1" localSheetId="28">'TVIN_15M (226)'!$A$26:$B$76</definedName>
    <definedName name="TABLE_AREA_1" localSheetId="54">'U1 (323)'!$A$26:$L$38</definedName>
    <definedName name="TABLE_AREA_1" localSheetId="55">'U2 (324)'!$A$26:$AF$38</definedName>
    <definedName name="TABLE_ASSUMPTION_SET_1" localSheetId="70">'A (404)'!$B$21</definedName>
    <definedName name="TABLE_ASSUMPTION_SET_1" localSheetId="73">'A (407)'!$B$21</definedName>
    <definedName name="TABLE_ASSUMPTION_SET_1" localSheetId="97">'A_06 (612)'!$B$21</definedName>
    <definedName name="TABLE_ASSUMPTION_SET_1" localSheetId="104">'A_15_65 (619)'!$B$21</definedName>
    <definedName name="TABLE_ASSUMPTION_SET_1" localSheetId="105">'A_15_66 (620)'!$B$21</definedName>
    <definedName name="TABLE_ASSUMPTION_SET_1" localSheetId="106">'A_15_67 (621)'!$B$21</definedName>
    <definedName name="TABLE_ASSUMPTION_SET_1" localSheetId="107">'A_15_68 (622)'!$B$21</definedName>
    <definedName name="TABLE_ASSUMPTION_SET_1" localSheetId="86">'A_87 (601)'!$B$21</definedName>
    <definedName name="TABLE_ASSUMPTION_SET_1" localSheetId="6">'A1 (201C)'!$B$21</definedName>
    <definedName name="TABLE_ASSUMPTION_SET_1" localSheetId="67">'A1 (401)'!$B$21</definedName>
    <definedName name="TABLE_ASSUMPTION_SET_1" localSheetId="68">'A2 (402)'!$B$21</definedName>
    <definedName name="TABLE_ASSUMPTION_SET_1" localSheetId="69">'B (403)'!$B$21</definedName>
    <definedName name="TABLE_ASSUMPTION_SET_1" localSheetId="71">'B (405)'!$B$21</definedName>
    <definedName name="TABLE_ASSUMPTION_SET_1" localSheetId="74">'B (408)'!$B$21</definedName>
    <definedName name="TABLE_ASSUMPTION_SET_1" localSheetId="98">'B_06 (613)'!$B$21</definedName>
    <definedName name="TABLE_ASSUMPTION_SET_1" localSheetId="108">'B_15 (623)'!$B$21</definedName>
    <definedName name="TABLE_ASSUMPTION_SET_1" localSheetId="87">'B_87 (602)'!$B$21</definedName>
    <definedName name="TABLE_ASSUMPTION_SET_1" localSheetId="114">'B-AP (703)'!$B$21</definedName>
    <definedName name="TABLE_ASSUMPTION_SET_1" localSheetId="72">'C (406)'!$B$21</definedName>
    <definedName name="TABLE_ASSUMPTION_SET_1" localSheetId="99">'C_06 (614)'!$B$21</definedName>
    <definedName name="TABLE_ASSUMPTION_SET_1" localSheetId="109">'C_15 (624)'!$B$21</definedName>
    <definedName name="TABLE_ASSUMPTION_SET_1" localSheetId="88">'C_87 (603)'!$B$21</definedName>
    <definedName name="TABLE_ASSUMPTION_SET_1" localSheetId="100">'D_06 (615)'!$B$21</definedName>
    <definedName name="TABLE_ASSUMPTION_SET_1" localSheetId="11">'D1 (205)'!$B$21</definedName>
    <definedName name="TABLE_ASSUMPTION_SET_1" localSheetId="89">'D1_87 (604)'!$B$21</definedName>
    <definedName name="TABLE_ASSUMPTION_SET_1" localSheetId="12">'D2 (206)'!$B$21</definedName>
    <definedName name="TABLE_ASSUMPTION_SET_1" localSheetId="90">'D2_87 (605)'!$B$21</definedName>
    <definedName name="TABLE_ASSUMPTION_SET_1" localSheetId="101">'E_06 (616)'!$B$21</definedName>
    <definedName name="TABLE_ASSUMPTION_SET_1" localSheetId="91">'E1_87 (606)'!$B$21</definedName>
    <definedName name="TABLE_ASSUMPTION_SET_1" localSheetId="92">'E2_87 (607)'!$B$21</definedName>
    <definedName name="TABLE_ASSUMPTION_SET_1" localSheetId="102">'F_06 (617)'!$B$21</definedName>
    <definedName name="TABLE_ASSUMPTION_SET_1" localSheetId="110">'F_15 (625)'!$B$21</definedName>
    <definedName name="TABLE_ASSUMPTION_SET_1" localSheetId="10">'F1 (204C)'!$B$21</definedName>
    <definedName name="TABLE_ASSUMPTION_SET_1" localSheetId="93">'F1_87 (608)'!$B$21</definedName>
    <definedName name="TABLE_ASSUMPTION_SET_1" localSheetId="94">'F2_87 (609)'!$B$21</definedName>
    <definedName name="TABLE_ASSUMPTION_SET_1" localSheetId="103">'G_06 (618)'!$B$21</definedName>
    <definedName name="TABLE_ASSUMPTION_SET_1" localSheetId="111">'G_15 (626)'!$B$21</definedName>
    <definedName name="TABLE_ASSUMPTION_SET_1" localSheetId="95">'G_87 (610)'!$B$21</definedName>
    <definedName name="TABLE_ASSUMPTION_SET_1" localSheetId="32">'G1 (301)'!$B$21</definedName>
    <definedName name="TABLE_ASSUMPTION_SET_1" localSheetId="36">'G1_06 (305)'!$B$21</definedName>
    <definedName name="TABLE_ASSUMPTION_SET_1" localSheetId="40">'G1_15 (309)'!$B$21</definedName>
    <definedName name="TABLE_ASSUMPTION_SET_1" localSheetId="33">'G2 (302)'!$B$21</definedName>
    <definedName name="TABLE_ASSUMPTION_SET_1" localSheetId="37">'G2_06 (306)'!$B$21</definedName>
    <definedName name="TABLE_ASSUMPTION_SET_1" localSheetId="41">'G2_15 (310)'!$B$21</definedName>
    <definedName name="TABLE_ASSUMPTION_SET_1" localSheetId="96">'H_87 (611)'!$B$21</definedName>
    <definedName name="TABLE_ASSUMPTION_SET_1" localSheetId="34">'H1 (303)'!$B$21</definedName>
    <definedName name="TABLE_ASSUMPTION_SET_1" localSheetId="38">'H1_06 (307)'!$B$21</definedName>
    <definedName name="TABLE_ASSUMPTION_SET_1" localSheetId="42">'H1_15 (311)'!$B$21</definedName>
    <definedName name="TABLE_ASSUMPTION_SET_1" localSheetId="35">'H2 (304)'!$B$21</definedName>
    <definedName name="TABLE_ASSUMPTION_SET_1" localSheetId="39">'H2_06 (308)'!$B$21</definedName>
    <definedName name="TABLE_ASSUMPTION_SET_1" localSheetId="43">'H2_15 (312)'!$B$21</definedName>
    <definedName name="TABLE_ASSUMPTION_SET_1" localSheetId="44">'K (313)'!$B$21</definedName>
    <definedName name="TABLE_ASSUMPTION_SET_1" localSheetId="56">'K_06 (325)'!$B$21</definedName>
    <definedName name="TABLE_ASSUMPTION_SET_1" localSheetId="61">'K_15_65 (330)'!$B$21</definedName>
    <definedName name="TABLE_ASSUMPTION_SET_1" localSheetId="62">'K_15_66 (331)'!$B$21</definedName>
    <definedName name="TABLE_ASSUMPTION_SET_1" localSheetId="63">'K_15_67 (332)'!$B$21</definedName>
    <definedName name="TABLE_ASSUMPTION_SET_1" localSheetId="64">'K_15_68 (333)'!$B$21</definedName>
    <definedName name="TABLE_ASSUMPTION_SET_1" localSheetId="31">'M (229)'!$B$21</definedName>
    <definedName name="TABLE_ASSUMPTION_SET_1" localSheetId="45">'N (314)'!$B$21</definedName>
    <definedName name="TABLE_ASSUMPTION_SET_1" localSheetId="5">'NA1 (201)'!$B$21</definedName>
    <definedName name="TABLE_ASSUMPTION_SET_1" localSheetId="13">'NA1_06 (207)'!$B$21</definedName>
    <definedName name="TABLE_ASSUMPTION_SET_1" localSheetId="18">'NA1_15_65 (212)'!$B$21</definedName>
    <definedName name="TABLE_ASSUMPTION_SET_1" localSheetId="19">'NA1_15_66 (213)'!$B$21</definedName>
    <definedName name="TABLE_ASSUMPTION_SET_1" localSheetId="20">'NA1_15_67 (214)'!$B$21</definedName>
    <definedName name="TABLE_ASSUMPTION_SET_1" localSheetId="21">'NA1_15_68 (215)'!$B$21</definedName>
    <definedName name="TABLE_ASSUMPTION_SET_1" localSheetId="7">'NA2 (202)'!$B$21</definedName>
    <definedName name="TABLE_ASSUMPTION_SET_1" localSheetId="14">'NA2_06 (208)'!$B$21</definedName>
    <definedName name="TABLE_ASSUMPTION_SET_1" localSheetId="22">'NA2_15_65 (216)'!$B$21</definedName>
    <definedName name="TABLE_ASSUMPTION_SET_1" localSheetId="23">'NA2_15_66 (217)'!$B$21</definedName>
    <definedName name="TABLE_ASSUMPTION_SET_1" localSheetId="24">'NA2_15_67 (218)'!$B$21</definedName>
    <definedName name="TABLE_ASSUMPTION_SET_1" localSheetId="25">'NA2_15_68 (219)'!$B$21</definedName>
    <definedName name="TABLE_ASSUMPTION_SET_1" localSheetId="15">'NA3_06 (209)'!$B$21</definedName>
    <definedName name="TABLE_ASSUMPTION_SET_1" localSheetId="8">'NF1 (203)'!$B$21</definedName>
    <definedName name="TABLE_ASSUMPTION_SET_1" localSheetId="16">'NF1_06 (210)'!$B$21</definedName>
    <definedName name="TABLE_ASSUMPTION_SET_1" localSheetId="26">'NF1_15 (220)'!$B$21</definedName>
    <definedName name="TABLE_ASSUMPTION_SET_1" localSheetId="9">'NF2 (204)'!$B$21</definedName>
    <definedName name="TABLE_ASSUMPTION_SET_1" localSheetId="17">'NF2_06 (211)'!$B$21</definedName>
    <definedName name="TABLE_ASSUMPTION_SET_1" localSheetId="27">'NF2_15 (221)'!$B$21</definedName>
    <definedName name="TABLE_ASSUMPTION_SET_1" localSheetId="46">'P (315)'!$B$21</definedName>
    <definedName name="TABLE_ASSUMPTION_SET_1" localSheetId="65">'Q_15 (334)'!$B$21</definedName>
    <definedName name="TABLE_ASSUMPTION_SET_1" localSheetId="47">'Q1 (316)'!$B$21</definedName>
    <definedName name="TABLE_ASSUMPTION_SET_1" localSheetId="57">'Q1_06 (326)'!$B$21</definedName>
    <definedName name="TABLE_ASSUMPTION_SET_1" localSheetId="48">'Q2 (317)'!$B$21</definedName>
    <definedName name="TABLE_ASSUMPTION_SET_1" localSheetId="58">'Q2_06 (327)'!$B$21</definedName>
    <definedName name="TABLE_ASSUMPTION_SET_1" localSheetId="49">'R (318)'!$B$21</definedName>
    <definedName name="TABLE_ASSUMPTION_SET_1" localSheetId="66">'R_15 (335)'!$B$21</definedName>
    <definedName name="TABLE_ASSUMPTION_SET_1" localSheetId="59">'R1_06 (328)'!$B$21</definedName>
    <definedName name="TABLE_ASSUMPTION_SET_1" localSheetId="60">'R2_06 (329)'!$B$21</definedName>
    <definedName name="TABLE_ASSUMPTION_SET_1" localSheetId="50">'S1 (319)'!$B$21</definedName>
    <definedName name="TABLE_ASSUMPTION_SET_1" localSheetId="51">'S2 (320)'!$B$21</definedName>
    <definedName name="TABLE_ASSUMPTION_SET_1" localSheetId="113">'S-AP (702)'!$B$21</definedName>
    <definedName name="TABLE_ASSUMPTION_SET_1" localSheetId="52">'T1 (321)'!$B$21</definedName>
    <definedName name="TABLE_ASSUMPTION_SET_1" localSheetId="53">'T2 (322)'!$B$21</definedName>
    <definedName name="TABLE_ASSUMPTION_SET_1" localSheetId="75">'Table 1 (501)'!$B$21</definedName>
    <definedName name="TABLE_ASSUMPTION_SET_1" localSheetId="79">'Table 1 (505)'!$B$21</definedName>
    <definedName name="TABLE_ASSUMPTION_SET_1" localSheetId="83">'Table 1 (508)'!$B$21</definedName>
    <definedName name="TABLE_ASSUMPTION_SET_1" localSheetId="80">'Table 1A (505A)'!$B$21</definedName>
    <definedName name="TABLE_ASSUMPTION_SET_1" localSheetId="76">'Table 2 (502)'!$B$21</definedName>
    <definedName name="TABLE_ASSUMPTION_SET_1" localSheetId="81">'Table 2 (506)'!$B$21</definedName>
    <definedName name="TABLE_ASSUMPTION_SET_1" localSheetId="84">'Table 2 (509)'!$B$21</definedName>
    <definedName name="TABLE_ASSUMPTION_SET_1" localSheetId="77">'Table 3 (503)'!$B$21</definedName>
    <definedName name="TABLE_ASSUMPTION_SET_1" localSheetId="82">'Table 3 (507)'!$B$21</definedName>
    <definedName name="TABLE_ASSUMPTION_SET_1" localSheetId="85">'Table 4 (510)'!$B$21</definedName>
    <definedName name="TABLE_ASSUMPTION_SET_1" localSheetId="112">'Table C (701)'!$B$21</definedName>
    <definedName name="TABLE_ASSUMPTION_SET_1" localSheetId="78">'Table in Appendix (504)'!$B$21</definedName>
    <definedName name="TABLE_ASSUMPTION_SET_1" localSheetId="29">'TVIN_15F (227)'!$B$21</definedName>
    <definedName name="TABLE_ASSUMPTION_SET_1" localSheetId="30">'TVIN_15GMP (228)'!$B$21</definedName>
    <definedName name="TABLE_ASSUMPTION_SET_1" localSheetId="28">'TVIN_15M (226)'!$B$21</definedName>
    <definedName name="TABLE_ASSUMPTION_SET_1" localSheetId="54">'U1 (323)'!$B$21</definedName>
    <definedName name="TABLE_ASSUMPTION_SET_1" localSheetId="55">'U2 (324)'!$B$21</definedName>
    <definedName name="TABLE_ASSUMPTION_SET_1" localSheetId="115">'x-template'!$B$21</definedName>
    <definedName name="TABLE_CLIENT_1" localSheetId="70">'A (404)'!$B$7</definedName>
    <definedName name="TABLE_CLIENT_1" localSheetId="73">'A (407)'!$B$7</definedName>
    <definedName name="TABLE_CLIENT_1" localSheetId="97">'A_06 (612)'!$B$7</definedName>
    <definedName name="TABLE_CLIENT_1" localSheetId="104">'A_15_65 (619)'!$B$7</definedName>
    <definedName name="TABLE_CLIENT_1" localSheetId="105">'A_15_66 (620)'!$B$7</definedName>
    <definedName name="TABLE_CLIENT_1" localSheetId="106">'A_15_67 (621)'!$B$7</definedName>
    <definedName name="TABLE_CLIENT_1" localSheetId="107">'A_15_68 (622)'!$B$7</definedName>
    <definedName name="TABLE_CLIENT_1" localSheetId="86">'A_87 (601)'!$B$7</definedName>
    <definedName name="TABLE_CLIENT_1" localSheetId="6">'A1 (201C)'!$B$7</definedName>
    <definedName name="TABLE_CLIENT_1" localSheetId="67">'A1 (401)'!$B$7</definedName>
    <definedName name="TABLE_CLIENT_1" localSheetId="68">'A2 (402)'!$B$7</definedName>
    <definedName name="TABLE_CLIENT_1" localSheetId="69">'B (403)'!$B$7</definedName>
    <definedName name="TABLE_CLIENT_1" localSheetId="71">'B (405)'!$B$7</definedName>
    <definedName name="TABLE_CLIENT_1" localSheetId="74">'B (408)'!$B$7</definedName>
    <definedName name="TABLE_CLIENT_1" localSheetId="98">'B_06 (613)'!$B$7</definedName>
    <definedName name="TABLE_CLIENT_1" localSheetId="108">'B_15 (623)'!$B$7</definedName>
    <definedName name="TABLE_CLIENT_1" localSheetId="87">'B_87 (602)'!$B$7</definedName>
    <definedName name="TABLE_CLIENT_1" localSheetId="114">'B-AP (703)'!$B$7</definedName>
    <definedName name="TABLE_CLIENT_1" localSheetId="72">'C (406)'!$B$7</definedName>
    <definedName name="TABLE_CLIENT_1" localSheetId="99">'C_06 (614)'!$B$7</definedName>
    <definedName name="TABLE_CLIENT_1" localSheetId="109">'C_15 (624)'!$B$7</definedName>
    <definedName name="TABLE_CLIENT_1" localSheetId="88">'C_87 (603)'!$B$7</definedName>
    <definedName name="TABLE_CLIENT_1" localSheetId="100">'D_06 (615)'!$B$7</definedName>
    <definedName name="TABLE_CLIENT_1" localSheetId="11">'D1 (205)'!$B$7</definedName>
    <definedName name="TABLE_CLIENT_1" localSheetId="89">'D1_87 (604)'!$B$7</definedName>
    <definedName name="TABLE_CLIENT_1" localSheetId="12">'D2 (206)'!$B$7</definedName>
    <definedName name="TABLE_CLIENT_1" localSheetId="90">'D2_87 (605)'!$B$7</definedName>
    <definedName name="TABLE_CLIENT_1" localSheetId="101">'E_06 (616)'!$B$7</definedName>
    <definedName name="TABLE_CLIENT_1" localSheetId="91">'E1_87 (606)'!$B$7</definedName>
    <definedName name="TABLE_CLIENT_1" localSheetId="92">'E2_87 (607)'!$B$7</definedName>
    <definedName name="TABLE_CLIENT_1" localSheetId="102">'F_06 (617)'!$B$7</definedName>
    <definedName name="TABLE_CLIENT_1" localSheetId="110">'F_15 (625)'!$B$7</definedName>
    <definedName name="TABLE_CLIENT_1" localSheetId="10">'F1 (204C)'!$B$7</definedName>
    <definedName name="TABLE_CLIENT_1" localSheetId="93">'F1_87 (608)'!$B$7</definedName>
    <definedName name="TABLE_CLIENT_1" localSheetId="94">'F2_87 (609)'!$B$7</definedName>
    <definedName name="TABLE_CLIENT_1" localSheetId="103">'G_06 (618)'!$B$7</definedName>
    <definedName name="TABLE_CLIENT_1" localSheetId="111">'G_15 (626)'!$B$7</definedName>
    <definedName name="TABLE_CLIENT_1" localSheetId="95">'G_87 (610)'!$B$7</definedName>
    <definedName name="TABLE_CLIENT_1" localSheetId="32">'G1 (301)'!$B$7</definedName>
    <definedName name="TABLE_CLIENT_1" localSheetId="36">'G1_06 (305)'!$B$7</definedName>
    <definedName name="TABLE_CLIENT_1" localSheetId="40">'G1_15 (309)'!$B$7</definedName>
    <definedName name="TABLE_CLIENT_1" localSheetId="33">'G2 (302)'!$B$7</definedName>
    <definedName name="TABLE_CLIENT_1" localSheetId="37">'G2_06 (306)'!$B$7</definedName>
    <definedName name="TABLE_CLIENT_1" localSheetId="41">'G2_15 (310)'!$B$7</definedName>
    <definedName name="TABLE_CLIENT_1" localSheetId="96">'H_87 (611)'!$B$7</definedName>
    <definedName name="TABLE_CLIENT_1" localSheetId="34">'H1 (303)'!$B$7</definedName>
    <definedName name="TABLE_CLIENT_1" localSheetId="38">'H1_06 (307)'!$B$7</definedName>
    <definedName name="TABLE_CLIENT_1" localSheetId="42">'H1_15 (311)'!$B$7</definedName>
    <definedName name="TABLE_CLIENT_1" localSheetId="35">'H2 (304)'!$B$7</definedName>
    <definedName name="TABLE_CLIENT_1" localSheetId="39">'H2_06 (308)'!$B$7</definedName>
    <definedName name="TABLE_CLIENT_1" localSheetId="43">'H2_15 (312)'!$B$7</definedName>
    <definedName name="TABLE_CLIENT_1" localSheetId="44">'K (313)'!$B$7</definedName>
    <definedName name="TABLE_CLIENT_1" localSheetId="56">'K_06 (325)'!$B$7</definedName>
    <definedName name="TABLE_CLIENT_1" localSheetId="61">'K_15_65 (330)'!$B$7</definedName>
    <definedName name="TABLE_CLIENT_1" localSheetId="62">'K_15_66 (331)'!$B$7</definedName>
    <definedName name="TABLE_CLIENT_1" localSheetId="63">'K_15_67 (332)'!$B$7</definedName>
    <definedName name="TABLE_CLIENT_1" localSheetId="64">'K_15_68 (333)'!$B$7</definedName>
    <definedName name="TABLE_CLIENT_1" localSheetId="31">'M (229)'!$B$7</definedName>
    <definedName name="TABLE_CLIENT_1" localSheetId="45">'N (314)'!$B$7</definedName>
    <definedName name="TABLE_CLIENT_1" localSheetId="5">'NA1 (201)'!$B$7</definedName>
    <definedName name="TABLE_CLIENT_1" localSheetId="13">'NA1_06 (207)'!$B$7</definedName>
    <definedName name="TABLE_CLIENT_1" localSheetId="18">'NA1_15_65 (212)'!$B$7</definedName>
    <definedName name="TABLE_CLIENT_1" localSheetId="19">'NA1_15_66 (213)'!$B$7</definedName>
    <definedName name="TABLE_CLIENT_1" localSheetId="20">'NA1_15_67 (214)'!$B$7</definedName>
    <definedName name="TABLE_CLIENT_1" localSheetId="21">'NA1_15_68 (215)'!$B$7</definedName>
    <definedName name="TABLE_CLIENT_1" localSheetId="7">'NA2 (202)'!$B$7</definedName>
    <definedName name="TABLE_CLIENT_1" localSheetId="14">'NA2_06 (208)'!$B$7</definedName>
    <definedName name="TABLE_CLIENT_1" localSheetId="22">'NA2_15_65 (216)'!$B$7</definedName>
    <definedName name="TABLE_CLIENT_1" localSheetId="23">'NA2_15_66 (217)'!$B$7</definedName>
    <definedName name="TABLE_CLIENT_1" localSheetId="24">'NA2_15_67 (218)'!$B$7</definedName>
    <definedName name="TABLE_CLIENT_1" localSheetId="25">'NA2_15_68 (219)'!$B$7</definedName>
    <definedName name="TABLE_CLIENT_1" localSheetId="15">'NA3_06 (209)'!$B$7</definedName>
    <definedName name="TABLE_CLIENT_1" localSheetId="8">'NF1 (203)'!$B$7</definedName>
    <definedName name="TABLE_CLIENT_1" localSheetId="16">'NF1_06 (210)'!$B$7</definedName>
    <definedName name="TABLE_CLIENT_1" localSheetId="26">'NF1_15 (220)'!$B$7</definedName>
    <definedName name="TABLE_CLIENT_1" localSheetId="9">'NF2 (204)'!$B$7</definedName>
    <definedName name="TABLE_CLIENT_1" localSheetId="17">'NF2_06 (211)'!$B$7</definedName>
    <definedName name="TABLE_CLIENT_1" localSheetId="27">'NF2_15 (221)'!$B$7</definedName>
    <definedName name="TABLE_CLIENT_1" localSheetId="46">'P (315)'!$B$7</definedName>
    <definedName name="TABLE_CLIENT_1" localSheetId="65">'Q_15 (334)'!$B$7</definedName>
    <definedName name="TABLE_CLIENT_1" localSheetId="47">'Q1 (316)'!$B$7</definedName>
    <definedName name="TABLE_CLIENT_1" localSheetId="57">'Q1_06 (326)'!$B$7</definedName>
    <definedName name="TABLE_CLIENT_1" localSheetId="48">'Q2 (317)'!$B$7</definedName>
    <definedName name="TABLE_CLIENT_1" localSheetId="58">'Q2_06 (327)'!$B$7</definedName>
    <definedName name="TABLE_CLIENT_1" localSheetId="49">'R (318)'!$B$7</definedName>
    <definedName name="TABLE_CLIENT_1" localSheetId="66">'R_15 (335)'!$B$7</definedName>
    <definedName name="TABLE_CLIENT_1" localSheetId="59">'R1_06 (328)'!$B$7</definedName>
    <definedName name="TABLE_CLIENT_1" localSheetId="60">'R2_06 (329)'!$B$7</definedName>
    <definedName name="TABLE_CLIENT_1" localSheetId="50">'S1 (319)'!$B$7</definedName>
    <definedName name="TABLE_CLIENT_1" localSheetId="51">'S2 (320)'!$B$7</definedName>
    <definedName name="TABLE_CLIENT_1" localSheetId="113">'S-AP (702)'!$B$7</definedName>
    <definedName name="TABLE_CLIENT_1" localSheetId="52">'T1 (321)'!$B$7</definedName>
    <definedName name="TABLE_CLIENT_1" localSheetId="53">'T2 (322)'!$B$7</definedName>
    <definedName name="TABLE_CLIENT_1" localSheetId="75">'Table 1 (501)'!$B$7</definedName>
    <definedName name="TABLE_CLIENT_1" localSheetId="79">'Table 1 (505)'!$B$7</definedName>
    <definedName name="TABLE_CLIENT_1" localSheetId="83">'Table 1 (508)'!$B$7</definedName>
    <definedName name="TABLE_CLIENT_1" localSheetId="80">'Table 1A (505A)'!$B$7</definedName>
    <definedName name="TABLE_CLIENT_1" localSheetId="76">'Table 2 (502)'!$B$7</definedName>
    <definedName name="TABLE_CLIENT_1" localSheetId="81">'Table 2 (506)'!$B$7</definedName>
    <definedName name="TABLE_CLIENT_1" localSheetId="84">'Table 2 (509)'!$B$7</definedName>
    <definedName name="TABLE_CLIENT_1" localSheetId="77">'Table 3 (503)'!$B$7</definedName>
    <definedName name="TABLE_CLIENT_1" localSheetId="82">'Table 3 (507)'!$B$7</definedName>
    <definedName name="TABLE_CLIENT_1" localSheetId="85">'Table 4 (510)'!$B$7</definedName>
    <definedName name="TABLE_CLIENT_1" localSheetId="112">'Table C (701)'!$B$7</definedName>
    <definedName name="TABLE_CLIENT_1" localSheetId="78">'Table in Appendix (504)'!$B$7</definedName>
    <definedName name="TABLE_CLIENT_1" localSheetId="29">'TVIN_15F (227)'!$B$7</definedName>
    <definedName name="TABLE_CLIENT_1" localSheetId="30">'TVIN_15GMP (228)'!$B$7</definedName>
    <definedName name="TABLE_CLIENT_1" localSheetId="28">'TVIN_15M (226)'!$B$7</definedName>
    <definedName name="TABLE_CLIENT_1" localSheetId="54">'U1 (323)'!$B$7</definedName>
    <definedName name="TABLE_CLIENT_1" localSheetId="55">'U2 (324)'!$B$7</definedName>
    <definedName name="TABLE_CLIENT_1" localSheetId="115">'x-template'!$B$7</definedName>
    <definedName name="TABLE_DATE_IMPLEMENTED_1" localSheetId="70">'A (404)'!$B$19</definedName>
    <definedName name="TABLE_DATE_IMPLEMENTED_1" localSheetId="73">'A (407)'!$B$19</definedName>
    <definedName name="TABLE_DATE_IMPLEMENTED_1" localSheetId="97">'A_06 (612)'!$B$19</definedName>
    <definedName name="TABLE_DATE_IMPLEMENTED_1" localSheetId="104">'A_15_65 (619)'!$B$19</definedName>
    <definedName name="TABLE_DATE_IMPLEMENTED_1" localSheetId="105">'A_15_66 (620)'!$B$19</definedName>
    <definedName name="TABLE_DATE_IMPLEMENTED_1" localSheetId="106">'A_15_67 (621)'!$B$19</definedName>
    <definedName name="TABLE_DATE_IMPLEMENTED_1" localSheetId="107">'A_15_68 (622)'!$B$19</definedName>
    <definedName name="TABLE_DATE_IMPLEMENTED_1" localSheetId="86">'A_87 (601)'!$B$19</definedName>
    <definedName name="TABLE_DATE_IMPLEMENTED_1" localSheetId="6">'A1 (201C)'!$B$19</definedName>
    <definedName name="TABLE_DATE_IMPLEMENTED_1" localSheetId="67">'A1 (401)'!$B$19</definedName>
    <definedName name="TABLE_DATE_IMPLEMENTED_1" localSheetId="68">'A2 (402)'!$B$19</definedName>
    <definedName name="TABLE_DATE_IMPLEMENTED_1" localSheetId="69">'B (403)'!$B$19</definedName>
    <definedName name="TABLE_DATE_IMPLEMENTED_1" localSheetId="71">'B (405)'!$B$19</definedName>
    <definedName name="TABLE_DATE_IMPLEMENTED_1" localSheetId="74">'B (408)'!$B$19</definedName>
    <definedName name="TABLE_DATE_IMPLEMENTED_1" localSheetId="98">'B_06 (613)'!$B$19</definedName>
    <definedName name="TABLE_DATE_IMPLEMENTED_1" localSheetId="108">'B_15 (623)'!$B$19</definedName>
    <definedName name="TABLE_DATE_IMPLEMENTED_1" localSheetId="87">'B_87 (602)'!$B$19</definedName>
    <definedName name="TABLE_DATE_IMPLEMENTED_1" localSheetId="114">'B-AP (703)'!$B$19</definedName>
    <definedName name="TABLE_DATE_IMPLEMENTED_1" localSheetId="72">'C (406)'!$B$19</definedName>
    <definedName name="TABLE_DATE_IMPLEMENTED_1" localSheetId="99">'C_06 (614)'!$B$19</definedName>
    <definedName name="TABLE_DATE_IMPLEMENTED_1" localSheetId="109">'C_15 (624)'!$B$19</definedName>
    <definedName name="TABLE_DATE_IMPLEMENTED_1" localSheetId="88">'C_87 (603)'!$B$19</definedName>
    <definedName name="TABLE_DATE_IMPLEMENTED_1" localSheetId="100">'D_06 (615)'!$B$19</definedName>
    <definedName name="TABLE_DATE_IMPLEMENTED_1" localSheetId="11">'D1 (205)'!$B$19</definedName>
    <definedName name="TABLE_DATE_IMPLEMENTED_1" localSheetId="89">'D1_87 (604)'!$B$19</definedName>
    <definedName name="TABLE_DATE_IMPLEMENTED_1" localSheetId="12">'D2 (206)'!$B$19</definedName>
    <definedName name="TABLE_DATE_IMPLEMENTED_1" localSheetId="90">'D2_87 (605)'!$B$19</definedName>
    <definedName name="TABLE_DATE_IMPLEMENTED_1" localSheetId="101">'E_06 (616)'!$B$19</definedName>
    <definedName name="TABLE_DATE_IMPLEMENTED_1" localSheetId="91">'E1_87 (606)'!$B$19</definedName>
    <definedName name="TABLE_DATE_IMPLEMENTED_1" localSheetId="92">'E2_87 (607)'!$B$19</definedName>
    <definedName name="TABLE_DATE_IMPLEMENTED_1" localSheetId="102">'F_06 (617)'!$B$19</definedName>
    <definedName name="TABLE_DATE_IMPLEMENTED_1" localSheetId="110">'F_15 (625)'!$B$19</definedName>
    <definedName name="TABLE_DATE_IMPLEMENTED_1" localSheetId="10">'F1 (204C)'!$B$19</definedName>
    <definedName name="TABLE_DATE_IMPLEMENTED_1" localSheetId="93">'F1_87 (608)'!$B$19</definedName>
    <definedName name="TABLE_DATE_IMPLEMENTED_1" localSheetId="94">'F2_87 (609)'!$B$19</definedName>
    <definedName name="TABLE_DATE_IMPLEMENTED_1" localSheetId="103">'G_06 (618)'!$B$19</definedName>
    <definedName name="TABLE_DATE_IMPLEMENTED_1" localSheetId="111">'G_15 (626)'!$B$19</definedName>
    <definedName name="TABLE_DATE_IMPLEMENTED_1" localSheetId="95">'G_87 (610)'!$B$19</definedName>
    <definedName name="TABLE_DATE_IMPLEMENTED_1" localSheetId="32">'G1 (301)'!$B$19</definedName>
    <definedName name="TABLE_DATE_IMPLEMENTED_1" localSheetId="36">'G1_06 (305)'!$B$19</definedName>
    <definedName name="TABLE_DATE_IMPLEMENTED_1" localSheetId="40">'G1_15 (309)'!$B$19</definedName>
    <definedName name="TABLE_DATE_IMPLEMENTED_1" localSheetId="33">'G2 (302)'!$B$19</definedName>
    <definedName name="TABLE_DATE_IMPLEMENTED_1" localSheetId="37">'G2_06 (306)'!$B$19</definedName>
    <definedName name="TABLE_DATE_IMPLEMENTED_1" localSheetId="41">'G2_15 (310)'!$B$19</definedName>
    <definedName name="TABLE_DATE_IMPLEMENTED_1" localSheetId="96">'H_87 (611)'!$B$19</definedName>
    <definedName name="TABLE_DATE_IMPLEMENTED_1" localSheetId="34">'H1 (303)'!$B$19</definedName>
    <definedName name="TABLE_DATE_IMPLEMENTED_1" localSheetId="38">'H1_06 (307)'!$B$19</definedName>
    <definedName name="TABLE_DATE_IMPLEMENTED_1" localSheetId="42">'H1_15 (311)'!$B$19</definedName>
    <definedName name="TABLE_DATE_IMPLEMENTED_1" localSheetId="35">'H2 (304)'!$B$19</definedName>
    <definedName name="TABLE_DATE_IMPLEMENTED_1" localSheetId="39">'H2_06 (308)'!$B$19</definedName>
    <definedName name="TABLE_DATE_IMPLEMENTED_1" localSheetId="43">'H2_15 (312)'!$B$19</definedName>
    <definedName name="TABLE_DATE_IMPLEMENTED_1" localSheetId="44">'K (313)'!$B$19</definedName>
    <definedName name="TABLE_DATE_IMPLEMENTED_1" localSheetId="56">'K_06 (325)'!$B$19</definedName>
    <definedName name="TABLE_DATE_IMPLEMENTED_1" localSheetId="61">'K_15_65 (330)'!$B$19</definedName>
    <definedName name="TABLE_DATE_IMPLEMENTED_1" localSheetId="62">'K_15_66 (331)'!$B$19</definedName>
    <definedName name="TABLE_DATE_IMPLEMENTED_1" localSheetId="63">'K_15_67 (332)'!$B$19</definedName>
    <definedName name="TABLE_DATE_IMPLEMENTED_1" localSheetId="64">'K_15_68 (333)'!$B$19</definedName>
    <definedName name="TABLE_DATE_IMPLEMENTED_1" localSheetId="31">'M (229)'!$B$19</definedName>
    <definedName name="TABLE_DATE_IMPLEMENTED_1" localSheetId="45">'N (314)'!$B$19</definedName>
    <definedName name="TABLE_DATE_IMPLEMENTED_1" localSheetId="5">'NA1 (201)'!$B$19</definedName>
    <definedName name="TABLE_DATE_IMPLEMENTED_1" localSheetId="13">'NA1_06 (207)'!$B$19</definedName>
    <definedName name="TABLE_DATE_IMPLEMENTED_1" localSheetId="18">'NA1_15_65 (212)'!$B$19</definedName>
    <definedName name="TABLE_DATE_IMPLEMENTED_1" localSheetId="19">'NA1_15_66 (213)'!$B$19</definedName>
    <definedName name="TABLE_DATE_IMPLEMENTED_1" localSheetId="20">'NA1_15_67 (214)'!$B$19</definedName>
    <definedName name="TABLE_DATE_IMPLEMENTED_1" localSheetId="21">'NA1_15_68 (215)'!$B$19</definedName>
    <definedName name="TABLE_DATE_IMPLEMENTED_1" localSheetId="7">'NA2 (202)'!$B$19</definedName>
    <definedName name="TABLE_DATE_IMPLEMENTED_1" localSheetId="14">'NA2_06 (208)'!$B$19</definedName>
    <definedName name="TABLE_DATE_IMPLEMENTED_1" localSheetId="22">'NA2_15_65 (216)'!$B$19</definedName>
    <definedName name="TABLE_DATE_IMPLEMENTED_1" localSheetId="23">'NA2_15_66 (217)'!$B$19</definedName>
    <definedName name="TABLE_DATE_IMPLEMENTED_1" localSheetId="24">'NA2_15_67 (218)'!$B$19</definedName>
    <definedName name="TABLE_DATE_IMPLEMENTED_1" localSheetId="25">'NA2_15_68 (219)'!$B$19</definedName>
    <definedName name="TABLE_DATE_IMPLEMENTED_1" localSheetId="15">'NA3_06 (209)'!$B$19</definedName>
    <definedName name="TABLE_DATE_IMPLEMENTED_1" localSheetId="8">'NF1 (203)'!$B$19</definedName>
    <definedName name="TABLE_DATE_IMPLEMENTED_1" localSheetId="16">'NF1_06 (210)'!$B$19</definedName>
    <definedName name="TABLE_DATE_IMPLEMENTED_1" localSheetId="26">'NF1_15 (220)'!$B$19</definedName>
    <definedName name="TABLE_DATE_IMPLEMENTED_1" localSheetId="9">'NF2 (204)'!$B$19</definedName>
    <definedName name="TABLE_DATE_IMPLEMENTED_1" localSheetId="17">'NF2_06 (211)'!$B$19</definedName>
    <definedName name="TABLE_DATE_IMPLEMENTED_1" localSheetId="27">'NF2_15 (221)'!$B$19</definedName>
    <definedName name="TABLE_DATE_IMPLEMENTED_1" localSheetId="46">'P (315)'!$B$19</definedName>
    <definedName name="TABLE_DATE_IMPLEMENTED_1" localSheetId="65">'Q_15 (334)'!$B$19</definedName>
    <definedName name="TABLE_DATE_IMPLEMENTED_1" localSheetId="47">'Q1 (316)'!$B$19</definedName>
    <definedName name="TABLE_DATE_IMPLEMENTED_1" localSheetId="57">'Q1_06 (326)'!$B$19</definedName>
    <definedName name="TABLE_DATE_IMPLEMENTED_1" localSheetId="48">'Q2 (317)'!$B$19</definedName>
    <definedName name="TABLE_DATE_IMPLEMENTED_1" localSheetId="58">'Q2_06 (327)'!$B$19</definedName>
    <definedName name="TABLE_DATE_IMPLEMENTED_1" localSheetId="49">'R (318)'!$B$19</definedName>
    <definedName name="TABLE_DATE_IMPLEMENTED_1" localSheetId="66">'R_15 (335)'!$B$19</definedName>
    <definedName name="TABLE_DATE_IMPLEMENTED_1" localSheetId="59">'R1_06 (328)'!$B$19</definedName>
    <definedName name="TABLE_DATE_IMPLEMENTED_1" localSheetId="60">'R2_06 (329)'!$B$19</definedName>
    <definedName name="TABLE_DATE_IMPLEMENTED_1" localSheetId="50">'S1 (319)'!$B$19</definedName>
    <definedName name="TABLE_DATE_IMPLEMENTED_1" localSheetId="51">'S2 (320)'!$B$19</definedName>
    <definedName name="TABLE_DATE_IMPLEMENTED_1" localSheetId="113">'S-AP (702)'!$B$19</definedName>
    <definedName name="TABLE_DATE_IMPLEMENTED_1" localSheetId="52">'T1 (321)'!$B$19</definedName>
    <definedName name="TABLE_DATE_IMPLEMENTED_1" localSheetId="53">'T2 (322)'!$B$19</definedName>
    <definedName name="TABLE_DATE_IMPLEMENTED_1" localSheetId="75">'Table 1 (501)'!$B$19</definedName>
    <definedName name="TABLE_DATE_IMPLEMENTED_1" localSheetId="79">'Table 1 (505)'!$B$19</definedName>
    <definedName name="TABLE_DATE_IMPLEMENTED_1" localSheetId="83">'Table 1 (508)'!$B$19</definedName>
    <definedName name="TABLE_DATE_IMPLEMENTED_1" localSheetId="80">'Table 1A (505A)'!$B$19</definedName>
    <definedName name="TABLE_DATE_IMPLEMENTED_1" localSheetId="76">'Table 2 (502)'!$B$19</definedName>
    <definedName name="TABLE_DATE_IMPLEMENTED_1" localSheetId="81">'Table 2 (506)'!$B$19</definedName>
    <definedName name="TABLE_DATE_IMPLEMENTED_1" localSheetId="84">'Table 2 (509)'!$B$19</definedName>
    <definedName name="TABLE_DATE_IMPLEMENTED_1" localSheetId="77">'Table 3 (503)'!$B$19</definedName>
    <definedName name="TABLE_DATE_IMPLEMENTED_1" localSheetId="82">'Table 3 (507)'!$B$19</definedName>
    <definedName name="TABLE_DATE_IMPLEMENTED_1" localSheetId="85">'Table 4 (510)'!$B$19</definedName>
    <definedName name="TABLE_DATE_IMPLEMENTED_1" localSheetId="112">'Table C (701)'!$B$19</definedName>
    <definedName name="TABLE_DATE_IMPLEMENTED_1" localSheetId="78">'Table in Appendix (504)'!$B$19</definedName>
    <definedName name="TABLE_DATE_IMPLEMENTED_1" localSheetId="29">'TVIN_15F (227)'!$B$19</definedName>
    <definedName name="TABLE_DATE_IMPLEMENTED_1" localSheetId="30">'TVIN_15GMP (228)'!$B$19</definedName>
    <definedName name="TABLE_DATE_IMPLEMENTED_1" localSheetId="28">'TVIN_15M (226)'!$B$19</definedName>
    <definedName name="TABLE_DATE_IMPLEMENTED_1" localSheetId="54">'U1 (323)'!$B$19</definedName>
    <definedName name="TABLE_DATE_IMPLEMENTED_1" localSheetId="55">'U2 (324)'!$B$19</definedName>
    <definedName name="TABLE_DATE_IMPLEMENTED_1" localSheetId="115">'x-template'!$B$19</definedName>
    <definedName name="TABLE_DATE_ISSUED_1" localSheetId="70">'A (404)'!$B$18</definedName>
    <definedName name="TABLE_DATE_ISSUED_1" localSheetId="73">'A (407)'!$B$18</definedName>
    <definedName name="TABLE_DATE_ISSUED_1" localSheetId="97">'A_06 (612)'!$B$18</definedName>
    <definedName name="TABLE_DATE_ISSUED_1" localSheetId="104">'A_15_65 (619)'!$B$18</definedName>
    <definedName name="TABLE_DATE_ISSUED_1" localSheetId="105">'A_15_66 (620)'!$B$18</definedName>
    <definedName name="TABLE_DATE_ISSUED_1" localSheetId="106">'A_15_67 (621)'!$B$18</definedName>
    <definedName name="TABLE_DATE_ISSUED_1" localSheetId="107">'A_15_68 (622)'!$B$18</definedName>
    <definedName name="TABLE_DATE_ISSUED_1" localSheetId="86">'A_87 (601)'!$B$18</definedName>
    <definedName name="TABLE_DATE_ISSUED_1" localSheetId="6">'A1 (201C)'!$B$18</definedName>
    <definedName name="TABLE_DATE_ISSUED_1" localSheetId="67">'A1 (401)'!$B$18</definedName>
    <definedName name="TABLE_DATE_ISSUED_1" localSheetId="68">'A2 (402)'!$B$18</definedName>
    <definedName name="TABLE_DATE_ISSUED_1" localSheetId="69">'B (403)'!$B$18</definedName>
    <definedName name="TABLE_DATE_ISSUED_1" localSheetId="71">'B (405)'!$B$18</definedName>
    <definedName name="TABLE_DATE_ISSUED_1" localSheetId="74">'B (408)'!$B$18</definedName>
    <definedName name="TABLE_DATE_ISSUED_1" localSheetId="98">'B_06 (613)'!$B$18</definedName>
    <definedName name="TABLE_DATE_ISSUED_1" localSheetId="108">'B_15 (623)'!$B$18</definedName>
    <definedName name="TABLE_DATE_ISSUED_1" localSheetId="87">'B_87 (602)'!$B$18</definedName>
    <definedName name="TABLE_DATE_ISSUED_1" localSheetId="114">'B-AP (703)'!$B$18</definedName>
    <definedName name="TABLE_DATE_ISSUED_1" localSheetId="72">'C (406)'!$B$18</definedName>
    <definedName name="TABLE_DATE_ISSUED_1" localSheetId="99">'C_06 (614)'!$B$18</definedName>
    <definedName name="TABLE_DATE_ISSUED_1" localSheetId="109">'C_15 (624)'!$B$18</definedName>
    <definedName name="TABLE_DATE_ISSUED_1" localSheetId="88">'C_87 (603)'!$B$18</definedName>
    <definedName name="TABLE_DATE_ISSUED_1" localSheetId="100">'D_06 (615)'!$B$18</definedName>
    <definedName name="TABLE_DATE_ISSUED_1" localSheetId="11">'D1 (205)'!$B$18</definedName>
    <definedName name="TABLE_DATE_ISSUED_1" localSheetId="89">'D1_87 (604)'!$B$18</definedName>
    <definedName name="TABLE_DATE_ISSUED_1" localSheetId="12">'D2 (206)'!$B$18</definedName>
    <definedName name="TABLE_DATE_ISSUED_1" localSheetId="90">'D2_87 (605)'!$B$18</definedName>
    <definedName name="TABLE_DATE_ISSUED_1" localSheetId="101">'E_06 (616)'!$B$18</definedName>
    <definedName name="TABLE_DATE_ISSUED_1" localSheetId="91">'E1_87 (606)'!$B$18</definedName>
    <definedName name="TABLE_DATE_ISSUED_1" localSheetId="92">'E2_87 (607)'!$B$18</definedName>
    <definedName name="TABLE_DATE_ISSUED_1" localSheetId="102">'F_06 (617)'!$B$18</definedName>
    <definedName name="TABLE_DATE_ISSUED_1" localSheetId="110">'F_15 (625)'!$B$18</definedName>
    <definedName name="TABLE_DATE_ISSUED_1" localSheetId="10">'F1 (204C)'!$B$18</definedName>
    <definedName name="TABLE_DATE_ISSUED_1" localSheetId="93">'F1_87 (608)'!$B$18</definedName>
    <definedName name="TABLE_DATE_ISSUED_1" localSheetId="94">'F2_87 (609)'!$B$18</definedName>
    <definedName name="TABLE_DATE_ISSUED_1" localSheetId="103">'G_06 (618)'!$B$18</definedName>
    <definedName name="TABLE_DATE_ISSUED_1" localSheetId="111">'G_15 (626)'!$B$18</definedName>
    <definedName name="TABLE_DATE_ISSUED_1" localSheetId="95">'G_87 (610)'!$B$18</definedName>
    <definedName name="TABLE_DATE_ISSUED_1" localSheetId="32">'G1 (301)'!$B$18</definedName>
    <definedName name="TABLE_DATE_ISSUED_1" localSheetId="36">'G1_06 (305)'!$B$18</definedName>
    <definedName name="TABLE_DATE_ISSUED_1" localSheetId="40">'G1_15 (309)'!$B$18</definedName>
    <definedName name="TABLE_DATE_ISSUED_1" localSheetId="33">'G2 (302)'!$B$18</definedName>
    <definedName name="TABLE_DATE_ISSUED_1" localSheetId="37">'G2_06 (306)'!$B$18</definedName>
    <definedName name="TABLE_DATE_ISSUED_1" localSheetId="41">'G2_15 (310)'!$B$18</definedName>
    <definedName name="TABLE_DATE_ISSUED_1" localSheetId="96">'H_87 (611)'!$B$18</definedName>
    <definedName name="TABLE_DATE_ISSUED_1" localSheetId="34">'H1 (303)'!$B$18</definedName>
    <definedName name="TABLE_DATE_ISSUED_1" localSheetId="38">'H1_06 (307)'!$B$18</definedName>
    <definedName name="TABLE_DATE_ISSUED_1" localSheetId="42">'H1_15 (311)'!$B$18</definedName>
    <definedName name="TABLE_DATE_ISSUED_1" localSheetId="35">'H2 (304)'!$B$18</definedName>
    <definedName name="TABLE_DATE_ISSUED_1" localSheetId="39">'H2_06 (308)'!$B$18</definedName>
    <definedName name="TABLE_DATE_ISSUED_1" localSheetId="43">'H2_15 (312)'!$B$18</definedName>
    <definedName name="TABLE_DATE_ISSUED_1" localSheetId="44">'K (313)'!$B$18</definedName>
    <definedName name="TABLE_DATE_ISSUED_1" localSheetId="56">'K_06 (325)'!$B$18</definedName>
    <definedName name="TABLE_DATE_ISSUED_1" localSheetId="61">'K_15_65 (330)'!$B$18</definedName>
    <definedName name="TABLE_DATE_ISSUED_1" localSheetId="62">'K_15_66 (331)'!$B$18</definedName>
    <definedName name="TABLE_DATE_ISSUED_1" localSheetId="63">'K_15_67 (332)'!$B$18</definedName>
    <definedName name="TABLE_DATE_ISSUED_1" localSheetId="64">'K_15_68 (333)'!$B$18</definedName>
    <definedName name="TABLE_DATE_ISSUED_1" localSheetId="31">'M (229)'!$B$18</definedName>
    <definedName name="TABLE_DATE_ISSUED_1" localSheetId="45">'N (314)'!$B$18</definedName>
    <definedName name="TABLE_DATE_ISSUED_1" localSheetId="5">'NA1 (201)'!$B$18</definedName>
    <definedName name="TABLE_DATE_ISSUED_1" localSheetId="13">'NA1_06 (207)'!$B$18</definedName>
    <definedName name="TABLE_DATE_ISSUED_1" localSheetId="18">'NA1_15_65 (212)'!$B$18</definedName>
    <definedName name="TABLE_DATE_ISSUED_1" localSheetId="19">'NA1_15_66 (213)'!$B$18</definedName>
    <definedName name="TABLE_DATE_ISSUED_1" localSheetId="20">'NA1_15_67 (214)'!$B$18</definedName>
    <definedName name="TABLE_DATE_ISSUED_1" localSheetId="21">'NA1_15_68 (215)'!$B$18</definedName>
    <definedName name="TABLE_DATE_ISSUED_1" localSheetId="7">'NA2 (202)'!$B$18</definedName>
    <definedName name="TABLE_DATE_ISSUED_1" localSheetId="14">'NA2_06 (208)'!$B$18</definedName>
    <definedName name="TABLE_DATE_ISSUED_1" localSheetId="22">'NA2_15_65 (216)'!$B$18</definedName>
    <definedName name="TABLE_DATE_ISSUED_1" localSheetId="23">'NA2_15_66 (217)'!$B$18</definedName>
    <definedName name="TABLE_DATE_ISSUED_1" localSheetId="24">'NA2_15_67 (218)'!$B$18</definedName>
    <definedName name="TABLE_DATE_ISSUED_1" localSheetId="25">'NA2_15_68 (219)'!$B$18</definedName>
    <definedName name="TABLE_DATE_ISSUED_1" localSheetId="15">'NA3_06 (209)'!$B$18</definedName>
    <definedName name="TABLE_DATE_ISSUED_1" localSheetId="8">'NF1 (203)'!$B$18</definedName>
    <definedName name="TABLE_DATE_ISSUED_1" localSheetId="16">'NF1_06 (210)'!$B$18</definedName>
    <definedName name="TABLE_DATE_ISSUED_1" localSheetId="26">'NF1_15 (220)'!$B$18</definedName>
    <definedName name="TABLE_DATE_ISSUED_1" localSheetId="9">'NF2 (204)'!$B$18</definedName>
    <definedName name="TABLE_DATE_ISSUED_1" localSheetId="17">'NF2_06 (211)'!$B$18</definedName>
    <definedName name="TABLE_DATE_ISSUED_1" localSheetId="27">'NF2_15 (221)'!$B$18</definedName>
    <definedName name="TABLE_DATE_ISSUED_1" localSheetId="46">'P (315)'!$B$18</definedName>
    <definedName name="TABLE_DATE_ISSUED_1" localSheetId="65">'Q_15 (334)'!$B$18</definedName>
    <definedName name="TABLE_DATE_ISSUED_1" localSheetId="47">'Q1 (316)'!$B$18</definedName>
    <definedName name="TABLE_DATE_ISSUED_1" localSheetId="57">'Q1_06 (326)'!$B$18</definedName>
    <definedName name="TABLE_DATE_ISSUED_1" localSheetId="48">'Q2 (317)'!$B$18</definedName>
    <definedName name="TABLE_DATE_ISSUED_1" localSheetId="58">'Q2_06 (327)'!$B$18</definedName>
    <definedName name="TABLE_DATE_ISSUED_1" localSheetId="49">'R (318)'!$B$18</definedName>
    <definedName name="TABLE_DATE_ISSUED_1" localSheetId="66">'R_15 (335)'!$B$18</definedName>
    <definedName name="TABLE_DATE_ISSUED_1" localSheetId="59">'R1_06 (328)'!$B$18</definedName>
    <definedName name="TABLE_DATE_ISSUED_1" localSheetId="60">'R2_06 (329)'!$B$18</definedName>
    <definedName name="TABLE_DATE_ISSUED_1" localSheetId="50">'S1 (319)'!$B$18</definedName>
    <definedName name="TABLE_DATE_ISSUED_1" localSheetId="51">'S2 (320)'!$B$18</definedName>
    <definedName name="TABLE_DATE_ISSUED_1" localSheetId="113">'S-AP (702)'!$B$18</definedName>
    <definedName name="TABLE_DATE_ISSUED_1" localSheetId="52">'T1 (321)'!$B$18</definedName>
    <definedName name="TABLE_DATE_ISSUED_1" localSheetId="53">'T2 (322)'!$B$18</definedName>
    <definedName name="TABLE_DATE_ISSUED_1" localSheetId="75">'Table 1 (501)'!$B$18</definedName>
    <definedName name="TABLE_DATE_ISSUED_1" localSheetId="79">'Table 1 (505)'!$B$18</definedName>
    <definedName name="TABLE_DATE_ISSUED_1" localSheetId="83">'Table 1 (508)'!$B$18</definedName>
    <definedName name="TABLE_DATE_ISSUED_1" localSheetId="80">'Table 1A (505A)'!$B$18</definedName>
    <definedName name="TABLE_DATE_ISSUED_1" localSheetId="76">'Table 2 (502)'!$B$18</definedName>
    <definedName name="TABLE_DATE_ISSUED_1" localSheetId="81">'Table 2 (506)'!$B$18</definedName>
    <definedName name="TABLE_DATE_ISSUED_1" localSheetId="84">'Table 2 (509)'!$B$18</definedName>
    <definedName name="TABLE_DATE_ISSUED_1" localSheetId="77">'Table 3 (503)'!$B$18</definedName>
    <definedName name="TABLE_DATE_ISSUED_1" localSheetId="82">'Table 3 (507)'!$B$18</definedName>
    <definedName name="TABLE_DATE_ISSUED_1" localSheetId="85">'Table 4 (510)'!$B$18</definedName>
    <definedName name="TABLE_DATE_ISSUED_1" localSheetId="112">'Table C (701)'!$B$18</definedName>
    <definedName name="TABLE_DATE_ISSUED_1" localSheetId="78">'Table in Appendix (504)'!$B$18</definedName>
    <definedName name="TABLE_DATE_ISSUED_1" localSheetId="29">'TVIN_15F (227)'!$B$18</definedName>
    <definedName name="TABLE_DATE_ISSUED_1" localSheetId="30">'TVIN_15GMP (228)'!$B$18</definedName>
    <definedName name="TABLE_DATE_ISSUED_1" localSheetId="28">'TVIN_15M (226)'!$B$18</definedName>
    <definedName name="TABLE_DATE_ISSUED_1" localSheetId="54">'U1 (323)'!$B$18</definedName>
    <definedName name="TABLE_DATE_ISSUED_1" localSheetId="55">'U2 (324)'!$B$18</definedName>
    <definedName name="TABLE_DATE_ISSUED_1" localSheetId="115">'x-template'!$B$18</definedName>
    <definedName name="TABLE_DESCRIPTION_1" localSheetId="70">'A (404)'!$B$10</definedName>
    <definedName name="TABLE_DESCRIPTION_1" localSheetId="73">'A (407)'!$B$10</definedName>
    <definedName name="TABLE_DESCRIPTION_1" localSheetId="97">'A_06 (612)'!$B$10</definedName>
    <definedName name="TABLE_DESCRIPTION_1" localSheetId="104">'A_15_65 (619)'!$B$10</definedName>
    <definedName name="TABLE_DESCRIPTION_1" localSheetId="105">'A_15_66 (620)'!$B$10</definedName>
    <definedName name="TABLE_DESCRIPTION_1" localSheetId="106">'A_15_67 (621)'!$B$10</definedName>
    <definedName name="TABLE_DESCRIPTION_1" localSheetId="107">'A_15_68 (622)'!$B$10</definedName>
    <definedName name="TABLE_DESCRIPTION_1" localSheetId="86">'A_87 (601)'!$B$10</definedName>
    <definedName name="TABLE_DESCRIPTION_1" localSheetId="6">'A1 (201C)'!$B$10</definedName>
    <definedName name="TABLE_DESCRIPTION_1" localSheetId="67">'A1 (401)'!$B$10</definedName>
    <definedName name="TABLE_DESCRIPTION_1" localSheetId="68">'A2 (402)'!$B$10</definedName>
    <definedName name="TABLE_DESCRIPTION_1" localSheetId="69">'B (403)'!$B$10</definedName>
    <definedName name="TABLE_DESCRIPTION_1" localSheetId="71">'B (405)'!$B$10</definedName>
    <definedName name="TABLE_DESCRIPTION_1" localSheetId="74">'B (408)'!$B$10</definedName>
    <definedName name="TABLE_DESCRIPTION_1" localSheetId="98">'B_06 (613)'!$B$10</definedName>
    <definedName name="TABLE_DESCRIPTION_1" localSheetId="108">'B_15 (623)'!$B$10</definedName>
    <definedName name="TABLE_DESCRIPTION_1" localSheetId="87">'B_87 (602)'!$B$10</definedName>
    <definedName name="TABLE_DESCRIPTION_1" localSheetId="114">'B-AP (703)'!$B$10</definedName>
    <definedName name="TABLE_DESCRIPTION_1" localSheetId="72">'C (406)'!$B$10</definedName>
    <definedName name="TABLE_DESCRIPTION_1" localSheetId="99">'C_06 (614)'!$B$10</definedName>
    <definedName name="TABLE_DESCRIPTION_1" localSheetId="109">'C_15 (624)'!$B$10</definedName>
    <definedName name="TABLE_DESCRIPTION_1" localSheetId="88">'C_87 (603)'!$B$10</definedName>
    <definedName name="TABLE_DESCRIPTION_1" localSheetId="100">'D_06 (615)'!$B$10</definedName>
    <definedName name="TABLE_DESCRIPTION_1" localSheetId="11">'D1 (205)'!$B$10</definedName>
    <definedName name="TABLE_DESCRIPTION_1" localSheetId="89">'D1_87 (604)'!$B$10</definedName>
    <definedName name="TABLE_DESCRIPTION_1" localSheetId="12">'D2 (206)'!$B$10</definedName>
    <definedName name="TABLE_DESCRIPTION_1" localSheetId="90">'D2_87 (605)'!$B$10</definedName>
    <definedName name="TABLE_DESCRIPTION_1" localSheetId="101">'E_06 (616)'!$B$10</definedName>
    <definedName name="TABLE_DESCRIPTION_1" localSheetId="91">'E1_87 (606)'!$B$10</definedName>
    <definedName name="TABLE_DESCRIPTION_1" localSheetId="92">'E2_87 (607)'!$B$10</definedName>
    <definedName name="TABLE_DESCRIPTION_1" localSheetId="102">'F_06 (617)'!$B$10</definedName>
    <definedName name="TABLE_DESCRIPTION_1" localSheetId="110">'F_15 (625)'!$B$10</definedName>
    <definedName name="TABLE_DESCRIPTION_1" localSheetId="10">'F1 (204C)'!$B$10</definedName>
    <definedName name="TABLE_DESCRIPTION_1" localSheetId="93">'F1_87 (608)'!$B$10</definedName>
    <definedName name="TABLE_DESCRIPTION_1" localSheetId="94">'F2_87 (609)'!$B$10</definedName>
    <definedName name="TABLE_DESCRIPTION_1" localSheetId="103">'G_06 (618)'!$B$10</definedName>
    <definedName name="TABLE_DESCRIPTION_1" localSheetId="111">'G_15 (626)'!$B$10</definedName>
    <definedName name="TABLE_DESCRIPTION_1" localSheetId="95">'G_87 (610)'!$B$10</definedName>
    <definedName name="TABLE_DESCRIPTION_1" localSheetId="32">'G1 (301)'!$B$10</definedName>
    <definedName name="TABLE_DESCRIPTION_1" localSheetId="36">'G1_06 (305)'!$B$10</definedName>
    <definedName name="TABLE_DESCRIPTION_1" localSheetId="40">'G1_15 (309)'!$B$10</definedName>
    <definedName name="TABLE_DESCRIPTION_1" localSheetId="33">'G2 (302)'!$B$10</definedName>
    <definedName name="TABLE_DESCRIPTION_1" localSheetId="37">'G2_06 (306)'!$B$10</definedName>
    <definedName name="TABLE_DESCRIPTION_1" localSheetId="41">'G2_15 (310)'!$B$10</definedName>
    <definedName name="TABLE_DESCRIPTION_1" localSheetId="96">'H_87 (611)'!$B$10</definedName>
    <definedName name="TABLE_DESCRIPTION_1" localSheetId="34">'H1 (303)'!$B$10</definedName>
    <definedName name="TABLE_DESCRIPTION_1" localSheetId="38">'H1_06 (307)'!$B$10</definedName>
    <definedName name="TABLE_DESCRIPTION_1" localSheetId="42">'H1_15 (311)'!$B$10</definedName>
    <definedName name="TABLE_DESCRIPTION_1" localSheetId="35">'H2 (304)'!$B$10</definedName>
    <definedName name="TABLE_DESCRIPTION_1" localSheetId="39">'H2_06 (308)'!$B$10</definedName>
    <definedName name="TABLE_DESCRIPTION_1" localSheetId="43">'H2_15 (312)'!$B$10</definedName>
    <definedName name="TABLE_DESCRIPTION_1" localSheetId="44">'K (313)'!$B$10</definedName>
    <definedName name="TABLE_DESCRIPTION_1" localSheetId="56">'K_06 (325)'!$B$10</definedName>
    <definedName name="TABLE_DESCRIPTION_1" localSheetId="61">'K_15_65 (330)'!$B$10</definedName>
    <definedName name="TABLE_DESCRIPTION_1" localSheetId="62">'K_15_66 (331)'!$B$10</definedName>
    <definedName name="TABLE_DESCRIPTION_1" localSheetId="63">'K_15_67 (332)'!$B$10</definedName>
    <definedName name="TABLE_DESCRIPTION_1" localSheetId="64">'K_15_68 (333)'!$B$10</definedName>
    <definedName name="TABLE_DESCRIPTION_1" localSheetId="31">'M (229)'!$B$10</definedName>
    <definedName name="TABLE_DESCRIPTION_1" localSheetId="45">'N (314)'!$B$10</definedName>
    <definedName name="TABLE_DESCRIPTION_1" localSheetId="5">'NA1 (201)'!$B$10</definedName>
    <definedName name="TABLE_DESCRIPTION_1" localSheetId="13">'NA1_06 (207)'!$B$10</definedName>
    <definedName name="TABLE_DESCRIPTION_1" localSheetId="18">'NA1_15_65 (212)'!$B$10</definedName>
    <definedName name="TABLE_DESCRIPTION_1" localSheetId="19">'NA1_15_66 (213)'!$B$10</definedName>
    <definedName name="TABLE_DESCRIPTION_1" localSheetId="20">'NA1_15_67 (214)'!$B$10</definedName>
    <definedName name="TABLE_DESCRIPTION_1" localSheetId="21">'NA1_15_68 (215)'!$B$10</definedName>
    <definedName name="TABLE_DESCRIPTION_1" localSheetId="7">'NA2 (202)'!$B$10</definedName>
    <definedName name="TABLE_DESCRIPTION_1" localSheetId="14">'NA2_06 (208)'!$B$10</definedName>
    <definedName name="TABLE_DESCRIPTION_1" localSheetId="22">'NA2_15_65 (216)'!$B$10</definedName>
    <definedName name="TABLE_DESCRIPTION_1" localSheetId="23">'NA2_15_66 (217)'!$B$10</definedName>
    <definedName name="TABLE_DESCRIPTION_1" localSheetId="24">'NA2_15_67 (218)'!$B$10</definedName>
    <definedName name="TABLE_DESCRIPTION_1" localSheetId="25">'NA2_15_68 (219)'!$B$10</definedName>
    <definedName name="TABLE_DESCRIPTION_1" localSheetId="15">'NA3_06 (209)'!$B$10</definedName>
    <definedName name="TABLE_DESCRIPTION_1" localSheetId="8">'NF1 (203)'!$B$10</definedName>
    <definedName name="TABLE_DESCRIPTION_1" localSheetId="16">'NF1_06 (210)'!$B$10</definedName>
    <definedName name="TABLE_DESCRIPTION_1" localSheetId="26">'NF1_15 (220)'!$B$10</definedName>
    <definedName name="TABLE_DESCRIPTION_1" localSheetId="9">'NF2 (204)'!$B$10</definedName>
    <definedName name="TABLE_DESCRIPTION_1" localSheetId="17">'NF2_06 (211)'!$B$10</definedName>
    <definedName name="TABLE_DESCRIPTION_1" localSheetId="27">'NF2_15 (221)'!$B$10</definedName>
    <definedName name="TABLE_DESCRIPTION_1" localSheetId="46">'P (315)'!$B$10</definedName>
    <definedName name="TABLE_DESCRIPTION_1" localSheetId="65">'Q_15 (334)'!$B$10</definedName>
    <definedName name="TABLE_DESCRIPTION_1" localSheetId="47">'Q1 (316)'!$B$10</definedName>
    <definedName name="TABLE_DESCRIPTION_1" localSheetId="57">'Q1_06 (326)'!$B$10</definedName>
    <definedName name="TABLE_DESCRIPTION_1" localSheetId="48">'Q2 (317)'!$B$10</definedName>
    <definedName name="TABLE_DESCRIPTION_1" localSheetId="58">'Q2_06 (327)'!$B$10</definedName>
    <definedName name="TABLE_DESCRIPTION_1" localSheetId="49">'R (318)'!$B$10</definedName>
    <definedName name="TABLE_DESCRIPTION_1" localSheetId="66">'R_15 (335)'!$B$10</definedName>
    <definedName name="TABLE_DESCRIPTION_1" localSheetId="59">'R1_06 (328)'!$B$10</definedName>
    <definedName name="TABLE_DESCRIPTION_1" localSheetId="60">'R2_06 (329)'!$B$10</definedName>
    <definedName name="TABLE_DESCRIPTION_1" localSheetId="50">'S1 (319)'!$B$10</definedName>
    <definedName name="TABLE_DESCRIPTION_1" localSheetId="51">'S2 (320)'!$B$10</definedName>
    <definedName name="TABLE_DESCRIPTION_1" localSheetId="113">'S-AP (702)'!$B$10</definedName>
    <definedName name="TABLE_DESCRIPTION_1" localSheetId="52">'T1 (321)'!$B$10</definedName>
    <definedName name="TABLE_DESCRIPTION_1" localSheetId="53">'T2 (322)'!$B$10</definedName>
    <definedName name="TABLE_DESCRIPTION_1" localSheetId="75">'Table 1 (501)'!$B$10</definedName>
    <definedName name="TABLE_DESCRIPTION_1" localSheetId="79">'Table 1 (505)'!$B$10</definedName>
    <definedName name="TABLE_DESCRIPTION_1" localSheetId="83">'Table 1 (508)'!$B$10</definedName>
    <definedName name="TABLE_DESCRIPTION_1" localSheetId="80">'Table 1A (505A)'!$B$10</definedName>
    <definedName name="TABLE_DESCRIPTION_1" localSheetId="76">'Table 2 (502)'!$B$10</definedName>
    <definedName name="TABLE_DESCRIPTION_1" localSheetId="81">'Table 2 (506)'!$B$10</definedName>
    <definedName name="TABLE_DESCRIPTION_1" localSheetId="84">'Table 2 (509)'!$B$10</definedName>
    <definedName name="TABLE_DESCRIPTION_1" localSheetId="77">'Table 3 (503)'!$B$10</definedName>
    <definedName name="TABLE_DESCRIPTION_1" localSheetId="82">'Table 3 (507)'!$B$10</definedName>
    <definedName name="TABLE_DESCRIPTION_1" localSheetId="85">'Table 4 (510)'!$B$10</definedName>
    <definedName name="TABLE_DESCRIPTION_1" localSheetId="112">'Table C (701)'!$B$10</definedName>
    <definedName name="TABLE_DESCRIPTION_1" localSheetId="78">'Table in Appendix (504)'!$B$10</definedName>
    <definedName name="TABLE_DESCRIPTION_1" localSheetId="29">'TVIN_15F (227)'!$B$10</definedName>
    <definedName name="TABLE_DESCRIPTION_1" localSheetId="30">'TVIN_15GMP (228)'!$B$10</definedName>
    <definedName name="TABLE_DESCRIPTION_1" localSheetId="28">'TVIN_15M (226)'!$B$10</definedName>
    <definedName name="TABLE_DESCRIPTION_1" localSheetId="54">'U1 (323)'!$B$10</definedName>
    <definedName name="TABLE_DESCRIPTION_1" localSheetId="55">'U2 (324)'!$B$10</definedName>
    <definedName name="TABLE_DESCRIPTION_1" localSheetId="115">'x-template'!$B$10</definedName>
    <definedName name="TABLE_FACTOR_STATUS_1" localSheetId="70">'A (404)'!$B$20</definedName>
    <definedName name="TABLE_FACTOR_STATUS_1" localSheetId="73">'A (407)'!$B$20</definedName>
    <definedName name="TABLE_FACTOR_STATUS_1" localSheetId="97">'A_06 (612)'!$B$20</definedName>
    <definedName name="TABLE_FACTOR_STATUS_1" localSheetId="104">'A_15_65 (619)'!$B$20</definedName>
    <definedName name="TABLE_FACTOR_STATUS_1" localSheetId="105">'A_15_66 (620)'!$B$20</definedName>
    <definedName name="TABLE_FACTOR_STATUS_1" localSheetId="106">'A_15_67 (621)'!$B$20</definedName>
    <definedName name="TABLE_FACTOR_STATUS_1" localSheetId="107">'A_15_68 (622)'!$B$20</definedName>
    <definedName name="TABLE_FACTOR_STATUS_1" localSheetId="86">'A_87 (601)'!$B$20</definedName>
    <definedName name="TABLE_FACTOR_STATUS_1" localSheetId="6">'A1 (201C)'!$B$20</definedName>
    <definedName name="TABLE_FACTOR_STATUS_1" localSheetId="67">'A1 (401)'!$B$20</definedName>
    <definedName name="TABLE_FACTOR_STATUS_1" localSheetId="68">'A2 (402)'!$B$20</definedName>
    <definedName name="TABLE_FACTOR_STATUS_1" localSheetId="69">'B (403)'!$B$20</definedName>
    <definedName name="TABLE_FACTOR_STATUS_1" localSheetId="71">'B (405)'!$B$20</definedName>
    <definedName name="TABLE_FACTOR_STATUS_1" localSheetId="74">'B (408)'!$B$20</definedName>
    <definedName name="TABLE_FACTOR_STATUS_1" localSheetId="98">'B_06 (613)'!$B$20</definedName>
    <definedName name="TABLE_FACTOR_STATUS_1" localSheetId="108">'B_15 (623)'!$B$20</definedName>
    <definedName name="TABLE_FACTOR_STATUS_1" localSheetId="87">'B_87 (602)'!$B$20</definedName>
    <definedName name="TABLE_FACTOR_STATUS_1" localSheetId="114">'B-AP (703)'!$B$20</definedName>
    <definedName name="TABLE_FACTOR_STATUS_1" localSheetId="72">'C (406)'!$B$20</definedName>
    <definedName name="TABLE_FACTOR_STATUS_1" localSheetId="99">'C_06 (614)'!$B$20</definedName>
    <definedName name="TABLE_FACTOR_STATUS_1" localSheetId="109">'C_15 (624)'!$B$20</definedName>
    <definedName name="TABLE_FACTOR_STATUS_1" localSheetId="88">'C_87 (603)'!$B$20</definedName>
    <definedName name="TABLE_FACTOR_STATUS_1" localSheetId="100">'D_06 (615)'!$B$20</definedName>
    <definedName name="TABLE_FACTOR_STATUS_1" localSheetId="11">'D1 (205)'!$B$20</definedName>
    <definedName name="TABLE_FACTOR_STATUS_1" localSheetId="89">'D1_87 (604)'!$B$20</definedName>
    <definedName name="TABLE_FACTOR_STATUS_1" localSheetId="12">'D2 (206)'!$B$20</definedName>
    <definedName name="TABLE_FACTOR_STATUS_1" localSheetId="90">'D2_87 (605)'!$B$20</definedName>
    <definedName name="TABLE_FACTOR_STATUS_1" localSheetId="101">'E_06 (616)'!$B$20</definedName>
    <definedName name="TABLE_FACTOR_STATUS_1" localSheetId="91">'E1_87 (606)'!$B$20</definedName>
    <definedName name="TABLE_FACTOR_STATUS_1" localSheetId="92">'E2_87 (607)'!$B$20</definedName>
    <definedName name="TABLE_FACTOR_STATUS_1" localSheetId="102">'F_06 (617)'!$B$20</definedName>
    <definedName name="TABLE_FACTOR_STATUS_1" localSheetId="110">'F_15 (625)'!$B$20</definedName>
    <definedName name="TABLE_FACTOR_STATUS_1" localSheetId="10">'F1 (204C)'!$B$20</definedName>
    <definedName name="TABLE_FACTOR_STATUS_1" localSheetId="93">'F1_87 (608)'!$B$20</definedName>
    <definedName name="TABLE_FACTOR_STATUS_1" localSheetId="94">'F2_87 (609)'!$B$20</definedName>
    <definedName name="TABLE_FACTOR_STATUS_1" localSheetId="103">'G_06 (618)'!$B$20</definedName>
    <definedName name="TABLE_FACTOR_STATUS_1" localSheetId="111">'G_15 (626)'!$B$20</definedName>
    <definedName name="TABLE_FACTOR_STATUS_1" localSheetId="95">'G_87 (610)'!$B$20</definedName>
    <definedName name="TABLE_FACTOR_STATUS_1" localSheetId="32">'G1 (301)'!$B$20</definedName>
    <definedName name="TABLE_FACTOR_STATUS_1" localSheetId="36">'G1_06 (305)'!$B$20</definedName>
    <definedName name="TABLE_FACTOR_STATUS_1" localSheetId="40">'G1_15 (309)'!$B$20</definedName>
    <definedName name="TABLE_FACTOR_STATUS_1" localSheetId="33">'G2 (302)'!$B$20</definedName>
    <definedName name="TABLE_FACTOR_STATUS_1" localSheetId="37">'G2_06 (306)'!$B$20</definedName>
    <definedName name="TABLE_FACTOR_STATUS_1" localSheetId="41">'G2_15 (310)'!$B$20</definedName>
    <definedName name="TABLE_FACTOR_STATUS_1" localSheetId="96">'H_87 (611)'!$B$20</definedName>
    <definedName name="TABLE_FACTOR_STATUS_1" localSheetId="34">'H1 (303)'!$B$20</definedName>
    <definedName name="TABLE_FACTOR_STATUS_1" localSheetId="38">'H1_06 (307)'!$B$20</definedName>
    <definedName name="TABLE_FACTOR_STATUS_1" localSheetId="42">'H1_15 (311)'!$B$20</definedName>
    <definedName name="TABLE_FACTOR_STATUS_1" localSheetId="35">'H2 (304)'!$B$20</definedName>
    <definedName name="TABLE_FACTOR_STATUS_1" localSheetId="39">'H2_06 (308)'!$B$20</definedName>
    <definedName name="TABLE_FACTOR_STATUS_1" localSheetId="43">'H2_15 (312)'!$B$20</definedName>
    <definedName name="TABLE_FACTOR_STATUS_1" localSheetId="44">'K (313)'!$B$20</definedName>
    <definedName name="TABLE_FACTOR_STATUS_1" localSheetId="56">'K_06 (325)'!$B$20</definedName>
    <definedName name="TABLE_FACTOR_STATUS_1" localSheetId="61">'K_15_65 (330)'!$B$20</definedName>
    <definedName name="TABLE_FACTOR_STATUS_1" localSheetId="62">'K_15_66 (331)'!$B$20</definedName>
    <definedName name="TABLE_FACTOR_STATUS_1" localSheetId="63">'K_15_67 (332)'!$B$20</definedName>
    <definedName name="TABLE_FACTOR_STATUS_1" localSheetId="64">'K_15_68 (333)'!$B$20</definedName>
    <definedName name="TABLE_FACTOR_STATUS_1" localSheetId="31">'M (229)'!$B$20</definedName>
    <definedName name="TABLE_FACTOR_STATUS_1" localSheetId="45">'N (314)'!$B$20</definedName>
    <definedName name="TABLE_FACTOR_STATUS_1" localSheetId="5">'NA1 (201)'!$B$20</definedName>
    <definedName name="TABLE_FACTOR_STATUS_1" localSheetId="13">'NA1_06 (207)'!$B$20</definedName>
    <definedName name="TABLE_FACTOR_STATUS_1" localSheetId="18">'NA1_15_65 (212)'!$B$20</definedName>
    <definedName name="TABLE_FACTOR_STATUS_1" localSheetId="19">'NA1_15_66 (213)'!$B$20</definedName>
    <definedName name="TABLE_FACTOR_STATUS_1" localSheetId="20">'NA1_15_67 (214)'!$B$20</definedName>
    <definedName name="TABLE_FACTOR_STATUS_1" localSheetId="21">'NA1_15_68 (215)'!$B$20</definedName>
    <definedName name="TABLE_FACTOR_STATUS_1" localSheetId="7">'NA2 (202)'!$B$20</definedName>
    <definedName name="TABLE_FACTOR_STATUS_1" localSheetId="14">'NA2_06 (208)'!$B$20</definedName>
    <definedName name="TABLE_FACTOR_STATUS_1" localSheetId="22">'NA2_15_65 (216)'!$B$20</definedName>
    <definedName name="TABLE_FACTOR_STATUS_1" localSheetId="23">'NA2_15_66 (217)'!$B$20</definedName>
    <definedName name="TABLE_FACTOR_STATUS_1" localSheetId="24">'NA2_15_67 (218)'!$B$20</definedName>
    <definedName name="TABLE_FACTOR_STATUS_1" localSheetId="25">'NA2_15_68 (219)'!$B$20</definedName>
    <definedName name="TABLE_FACTOR_STATUS_1" localSheetId="15">'NA3_06 (209)'!$B$20</definedName>
    <definedName name="TABLE_FACTOR_STATUS_1" localSheetId="8">'NF1 (203)'!$B$20</definedName>
    <definedName name="TABLE_FACTOR_STATUS_1" localSheetId="16">'NF1_06 (210)'!$B$20</definedName>
    <definedName name="TABLE_FACTOR_STATUS_1" localSheetId="26">'NF1_15 (220)'!$B$20</definedName>
    <definedName name="TABLE_FACTOR_STATUS_1" localSheetId="9">'NF2 (204)'!$B$20</definedName>
    <definedName name="TABLE_FACTOR_STATUS_1" localSheetId="17">'NF2_06 (211)'!$B$20</definedName>
    <definedName name="TABLE_FACTOR_STATUS_1" localSheetId="27">'NF2_15 (221)'!$B$20</definedName>
    <definedName name="TABLE_FACTOR_STATUS_1" localSheetId="46">'P (315)'!$B$20</definedName>
    <definedName name="TABLE_FACTOR_STATUS_1" localSheetId="65">'Q_15 (334)'!$B$20</definedName>
    <definedName name="TABLE_FACTOR_STATUS_1" localSheetId="47">'Q1 (316)'!$B$20</definedName>
    <definedName name="TABLE_FACTOR_STATUS_1" localSheetId="57">'Q1_06 (326)'!$B$20</definedName>
    <definedName name="TABLE_FACTOR_STATUS_1" localSheetId="48">'Q2 (317)'!$B$20</definedName>
    <definedName name="TABLE_FACTOR_STATUS_1" localSheetId="58">'Q2_06 (327)'!$B$20</definedName>
    <definedName name="TABLE_FACTOR_STATUS_1" localSheetId="49">'R (318)'!$B$20</definedName>
    <definedName name="TABLE_FACTOR_STATUS_1" localSheetId="66">'R_15 (335)'!$B$20</definedName>
    <definedName name="TABLE_FACTOR_STATUS_1" localSheetId="59">'R1_06 (328)'!$B$20</definedName>
    <definedName name="TABLE_FACTOR_STATUS_1" localSheetId="60">'R2_06 (329)'!$B$20</definedName>
    <definedName name="TABLE_FACTOR_STATUS_1" localSheetId="50">'S1 (319)'!$B$20</definedName>
    <definedName name="TABLE_FACTOR_STATUS_1" localSheetId="51">'S2 (320)'!$B$20</definedName>
    <definedName name="TABLE_FACTOR_STATUS_1" localSheetId="113">'S-AP (702)'!$B$20</definedName>
    <definedName name="TABLE_FACTOR_STATUS_1" localSheetId="52">'T1 (321)'!$B$20</definedName>
    <definedName name="TABLE_FACTOR_STATUS_1" localSheetId="53">'T2 (322)'!$B$20</definedName>
    <definedName name="TABLE_FACTOR_STATUS_1" localSheetId="75">'Table 1 (501)'!$B$20</definedName>
    <definedName name="TABLE_FACTOR_STATUS_1" localSheetId="79">'Table 1 (505)'!$B$20</definedName>
    <definedName name="TABLE_FACTOR_STATUS_1" localSheetId="83">'Table 1 (508)'!$B$20</definedName>
    <definedName name="TABLE_FACTOR_STATUS_1" localSheetId="80">'Table 1A (505A)'!$B$20</definedName>
    <definedName name="TABLE_FACTOR_STATUS_1" localSheetId="76">'Table 2 (502)'!$B$20</definedName>
    <definedName name="TABLE_FACTOR_STATUS_1" localSheetId="81">'Table 2 (506)'!$B$20</definedName>
    <definedName name="TABLE_FACTOR_STATUS_1" localSheetId="84">'Table 2 (509)'!$B$20</definedName>
    <definedName name="TABLE_FACTOR_STATUS_1" localSheetId="77">'Table 3 (503)'!$B$20</definedName>
    <definedName name="TABLE_FACTOR_STATUS_1" localSheetId="82">'Table 3 (507)'!$B$20</definedName>
    <definedName name="TABLE_FACTOR_STATUS_1" localSheetId="85">'Table 4 (510)'!$B$20</definedName>
    <definedName name="TABLE_FACTOR_STATUS_1" localSheetId="112">'Table C (701)'!$B$20</definedName>
    <definedName name="TABLE_FACTOR_STATUS_1" localSheetId="78">'Table in Appendix (504)'!$B$20</definedName>
    <definedName name="TABLE_FACTOR_STATUS_1" localSheetId="29">'TVIN_15F (227)'!$B$20</definedName>
    <definedName name="TABLE_FACTOR_STATUS_1" localSheetId="30">'TVIN_15GMP (228)'!$B$20</definedName>
    <definedName name="TABLE_FACTOR_STATUS_1" localSheetId="28">'TVIN_15M (226)'!$B$20</definedName>
    <definedName name="TABLE_FACTOR_STATUS_1" localSheetId="54">'U1 (323)'!$B$20</definedName>
    <definedName name="TABLE_FACTOR_STATUS_1" localSheetId="55">'U2 (324)'!$B$20</definedName>
    <definedName name="TABLE_FACTOR_STATUS_1" localSheetId="115">'x-template'!$B$20</definedName>
    <definedName name="TABLE_FACTOR_TYPE_1" localSheetId="70">'A (404)'!$B$9</definedName>
    <definedName name="TABLE_FACTOR_TYPE_1" localSheetId="73">'A (407)'!$B$9</definedName>
    <definedName name="TABLE_FACTOR_TYPE_1" localSheetId="97">'A_06 (612)'!$B$9</definedName>
    <definedName name="TABLE_FACTOR_TYPE_1" localSheetId="104">'A_15_65 (619)'!$B$9</definedName>
    <definedName name="TABLE_FACTOR_TYPE_1" localSheetId="105">'A_15_66 (620)'!$B$9</definedName>
    <definedName name="TABLE_FACTOR_TYPE_1" localSheetId="106">'A_15_67 (621)'!$B$9</definedName>
    <definedName name="TABLE_FACTOR_TYPE_1" localSheetId="107">'A_15_68 (622)'!$B$9</definedName>
    <definedName name="TABLE_FACTOR_TYPE_1" localSheetId="86">'A_87 (601)'!$B$9</definedName>
    <definedName name="TABLE_FACTOR_TYPE_1" localSheetId="6">'A1 (201C)'!$B$9</definedName>
    <definedName name="TABLE_FACTOR_TYPE_1" localSheetId="67">'A1 (401)'!$B$9</definedName>
    <definedName name="TABLE_FACTOR_TYPE_1" localSheetId="68">'A2 (402)'!$B$9</definedName>
    <definedName name="TABLE_FACTOR_TYPE_1" localSheetId="69">'B (403)'!$B$9</definedName>
    <definedName name="TABLE_FACTOR_TYPE_1" localSheetId="71">'B (405)'!$B$9</definedName>
    <definedName name="TABLE_FACTOR_TYPE_1" localSheetId="74">'B (408)'!$B$9</definedName>
    <definedName name="TABLE_FACTOR_TYPE_1" localSheetId="98">'B_06 (613)'!$B$9</definedName>
    <definedName name="TABLE_FACTOR_TYPE_1" localSheetId="108">'B_15 (623)'!$B$9</definedName>
    <definedName name="TABLE_FACTOR_TYPE_1" localSheetId="87">'B_87 (602)'!$B$9</definedName>
    <definedName name="TABLE_FACTOR_TYPE_1" localSheetId="114">'B-AP (703)'!$B$9</definedName>
    <definedName name="TABLE_FACTOR_TYPE_1" localSheetId="72">'C (406)'!$B$9</definedName>
    <definedName name="TABLE_FACTOR_TYPE_1" localSheetId="99">'C_06 (614)'!$B$9</definedName>
    <definedName name="TABLE_FACTOR_TYPE_1" localSheetId="109">'C_15 (624)'!$B$9</definedName>
    <definedName name="TABLE_FACTOR_TYPE_1" localSheetId="88">'C_87 (603)'!$B$9</definedName>
    <definedName name="TABLE_FACTOR_TYPE_1" localSheetId="100">'D_06 (615)'!$B$9</definedName>
    <definedName name="TABLE_FACTOR_TYPE_1" localSheetId="11">'D1 (205)'!$B$9</definedName>
    <definedName name="TABLE_FACTOR_TYPE_1" localSheetId="89">'D1_87 (604)'!$B$9</definedName>
    <definedName name="TABLE_FACTOR_TYPE_1" localSheetId="12">'D2 (206)'!$B$9</definedName>
    <definedName name="TABLE_FACTOR_TYPE_1" localSheetId="90">'D2_87 (605)'!$B$9</definedName>
    <definedName name="TABLE_FACTOR_TYPE_1" localSheetId="101">'E_06 (616)'!$B$9</definedName>
    <definedName name="TABLE_FACTOR_TYPE_1" localSheetId="91">'E1_87 (606)'!$B$9</definedName>
    <definedName name="TABLE_FACTOR_TYPE_1" localSheetId="92">'E2_87 (607)'!$B$9</definedName>
    <definedName name="TABLE_FACTOR_TYPE_1" localSheetId="102">'F_06 (617)'!$B$9</definedName>
    <definedName name="TABLE_FACTOR_TYPE_1" localSheetId="110">'F_15 (625)'!$B$9</definedName>
    <definedName name="TABLE_FACTOR_TYPE_1" localSheetId="10">'F1 (204C)'!$B$9</definedName>
    <definedName name="TABLE_FACTOR_TYPE_1" localSheetId="93">'F1_87 (608)'!$B$9</definedName>
    <definedName name="TABLE_FACTOR_TYPE_1" localSheetId="94">'F2_87 (609)'!$B$9</definedName>
    <definedName name="TABLE_FACTOR_TYPE_1" localSheetId="103">'G_06 (618)'!$B$9</definedName>
    <definedName name="TABLE_FACTOR_TYPE_1" localSheetId="111">'G_15 (626)'!$B$9</definedName>
    <definedName name="TABLE_FACTOR_TYPE_1" localSheetId="95">'G_87 (610)'!$B$9</definedName>
    <definedName name="TABLE_FACTOR_TYPE_1" localSheetId="32">'G1 (301)'!$B$9</definedName>
    <definedName name="TABLE_FACTOR_TYPE_1" localSheetId="36">'G1_06 (305)'!$B$9</definedName>
    <definedName name="TABLE_FACTOR_TYPE_1" localSheetId="40">'G1_15 (309)'!$B$9</definedName>
    <definedName name="TABLE_FACTOR_TYPE_1" localSheetId="33">'G2 (302)'!$B$9</definedName>
    <definedName name="TABLE_FACTOR_TYPE_1" localSheetId="37">'G2_06 (306)'!$B$9</definedName>
    <definedName name="TABLE_FACTOR_TYPE_1" localSheetId="41">'G2_15 (310)'!$B$9</definedName>
    <definedName name="TABLE_FACTOR_TYPE_1" localSheetId="96">'H_87 (611)'!$B$9</definedName>
    <definedName name="TABLE_FACTOR_TYPE_1" localSheetId="34">'H1 (303)'!$B$9</definedName>
    <definedName name="TABLE_FACTOR_TYPE_1" localSheetId="38">'H1_06 (307)'!$B$9</definedName>
    <definedName name="TABLE_FACTOR_TYPE_1" localSheetId="42">'H1_15 (311)'!$B$9</definedName>
    <definedName name="TABLE_FACTOR_TYPE_1" localSheetId="35">'H2 (304)'!$B$9</definedName>
    <definedName name="TABLE_FACTOR_TYPE_1" localSheetId="39">'H2_06 (308)'!$B$9</definedName>
    <definedName name="TABLE_FACTOR_TYPE_1" localSheetId="43">'H2_15 (312)'!$B$9</definedName>
    <definedName name="TABLE_FACTOR_TYPE_1" localSheetId="44">'K (313)'!$B$9</definedName>
    <definedName name="TABLE_FACTOR_TYPE_1" localSheetId="56">'K_06 (325)'!$B$9</definedName>
    <definedName name="TABLE_FACTOR_TYPE_1" localSheetId="61">'K_15_65 (330)'!$B$9</definedName>
    <definedName name="TABLE_FACTOR_TYPE_1" localSheetId="62">'K_15_66 (331)'!$B$9</definedName>
    <definedName name="TABLE_FACTOR_TYPE_1" localSheetId="63">'K_15_67 (332)'!$B$9</definedName>
    <definedName name="TABLE_FACTOR_TYPE_1" localSheetId="64">'K_15_68 (333)'!$B$9</definedName>
    <definedName name="TABLE_FACTOR_TYPE_1" localSheetId="31">'M (229)'!$B$9</definedName>
    <definedName name="TABLE_FACTOR_TYPE_1" localSheetId="45">'N (314)'!$B$9</definedName>
    <definedName name="TABLE_FACTOR_TYPE_1" localSheetId="5">'NA1 (201)'!$B$9</definedName>
    <definedName name="TABLE_FACTOR_TYPE_1" localSheetId="13">'NA1_06 (207)'!$B$9</definedName>
    <definedName name="TABLE_FACTOR_TYPE_1" localSheetId="18">'NA1_15_65 (212)'!$B$9</definedName>
    <definedName name="TABLE_FACTOR_TYPE_1" localSheetId="19">'NA1_15_66 (213)'!$B$9</definedName>
    <definedName name="TABLE_FACTOR_TYPE_1" localSheetId="20">'NA1_15_67 (214)'!$B$9</definedName>
    <definedName name="TABLE_FACTOR_TYPE_1" localSheetId="21">'NA1_15_68 (215)'!$B$9</definedName>
    <definedName name="TABLE_FACTOR_TYPE_1" localSheetId="7">'NA2 (202)'!$B$9</definedName>
    <definedName name="TABLE_FACTOR_TYPE_1" localSheetId="14">'NA2_06 (208)'!$B$9</definedName>
    <definedName name="TABLE_FACTOR_TYPE_1" localSheetId="22">'NA2_15_65 (216)'!$B$9</definedName>
    <definedName name="TABLE_FACTOR_TYPE_1" localSheetId="23">'NA2_15_66 (217)'!$B$9</definedName>
    <definedName name="TABLE_FACTOR_TYPE_1" localSheetId="24">'NA2_15_67 (218)'!$B$9</definedName>
    <definedName name="TABLE_FACTOR_TYPE_1" localSheetId="25">'NA2_15_68 (219)'!$B$9</definedName>
    <definedName name="TABLE_FACTOR_TYPE_1" localSheetId="15">'NA3_06 (209)'!$B$9</definedName>
    <definedName name="TABLE_FACTOR_TYPE_1" localSheetId="8">'NF1 (203)'!$B$9</definedName>
    <definedName name="TABLE_FACTOR_TYPE_1" localSheetId="16">'NF1_06 (210)'!$B$9</definedName>
    <definedName name="TABLE_FACTOR_TYPE_1" localSheetId="26">'NF1_15 (220)'!$B$9</definedName>
    <definedName name="TABLE_FACTOR_TYPE_1" localSheetId="9">'NF2 (204)'!$B$9</definedName>
    <definedName name="TABLE_FACTOR_TYPE_1" localSheetId="17">'NF2_06 (211)'!$B$9</definedName>
    <definedName name="TABLE_FACTOR_TYPE_1" localSheetId="27">'NF2_15 (221)'!$B$9</definedName>
    <definedName name="TABLE_FACTOR_TYPE_1" localSheetId="46">'P (315)'!$B$9</definedName>
    <definedName name="TABLE_FACTOR_TYPE_1" localSheetId="65">'Q_15 (334)'!$B$9</definedName>
    <definedName name="TABLE_FACTOR_TYPE_1" localSheetId="47">'Q1 (316)'!$B$9</definedName>
    <definedName name="TABLE_FACTOR_TYPE_1" localSheetId="57">'Q1_06 (326)'!$B$9</definedName>
    <definedName name="TABLE_FACTOR_TYPE_1" localSheetId="48">'Q2 (317)'!$B$9</definedName>
    <definedName name="TABLE_FACTOR_TYPE_1" localSheetId="58">'Q2_06 (327)'!$B$9</definedName>
    <definedName name="TABLE_FACTOR_TYPE_1" localSheetId="49">'R (318)'!$B$9</definedName>
    <definedName name="TABLE_FACTOR_TYPE_1" localSheetId="66">'R_15 (335)'!$B$9</definedName>
    <definedName name="TABLE_FACTOR_TYPE_1" localSheetId="59">'R1_06 (328)'!$B$9</definedName>
    <definedName name="TABLE_FACTOR_TYPE_1" localSheetId="60">'R2_06 (329)'!$B$9</definedName>
    <definedName name="TABLE_FACTOR_TYPE_1" localSheetId="50">'S1 (319)'!$B$9</definedName>
    <definedName name="TABLE_FACTOR_TYPE_1" localSheetId="51">'S2 (320)'!$B$9</definedName>
    <definedName name="TABLE_FACTOR_TYPE_1" localSheetId="113">'S-AP (702)'!$B$9</definedName>
    <definedName name="TABLE_FACTOR_TYPE_1" localSheetId="52">'T1 (321)'!$B$9</definedName>
    <definedName name="TABLE_FACTOR_TYPE_1" localSheetId="53">'T2 (322)'!$B$9</definedName>
    <definedName name="TABLE_FACTOR_TYPE_1" localSheetId="75">'Table 1 (501)'!$B$9</definedName>
    <definedName name="TABLE_FACTOR_TYPE_1" localSheetId="79">'Table 1 (505)'!$B$9</definedName>
    <definedName name="TABLE_FACTOR_TYPE_1" localSheetId="83">'Table 1 (508)'!$B$9</definedName>
    <definedName name="TABLE_FACTOR_TYPE_1" localSheetId="80">'Table 1A (505A)'!$B$9</definedName>
    <definedName name="TABLE_FACTOR_TYPE_1" localSheetId="76">'Table 2 (502)'!$B$9</definedName>
    <definedName name="TABLE_FACTOR_TYPE_1" localSheetId="81">'Table 2 (506)'!$B$9</definedName>
    <definedName name="TABLE_FACTOR_TYPE_1" localSheetId="84">'Table 2 (509)'!$B$9</definedName>
    <definedName name="TABLE_FACTOR_TYPE_1" localSheetId="77">'Table 3 (503)'!$B$9</definedName>
    <definedName name="TABLE_FACTOR_TYPE_1" localSheetId="82">'Table 3 (507)'!$B$9</definedName>
    <definedName name="TABLE_FACTOR_TYPE_1" localSheetId="85">'Table 4 (510)'!$B$9</definedName>
    <definedName name="TABLE_FACTOR_TYPE_1" localSheetId="112">'Table C (701)'!$B$9</definedName>
    <definedName name="TABLE_FACTOR_TYPE_1" localSheetId="78">'Table in Appendix (504)'!$B$9</definedName>
    <definedName name="TABLE_FACTOR_TYPE_1" localSheetId="29">'TVIN_15F (227)'!$B$9</definedName>
    <definedName name="TABLE_FACTOR_TYPE_1" localSheetId="30">'TVIN_15GMP (228)'!$B$9</definedName>
    <definedName name="TABLE_FACTOR_TYPE_1" localSheetId="28">'TVIN_15M (226)'!$B$9</definedName>
    <definedName name="TABLE_FACTOR_TYPE_1" localSheetId="54">'U1 (323)'!$B$9</definedName>
    <definedName name="TABLE_FACTOR_TYPE_1" localSheetId="55">'U2 (324)'!$B$9</definedName>
    <definedName name="TABLE_FACTOR_TYPE_1" localSheetId="115">'x-template'!$B$9</definedName>
    <definedName name="TABLE_GENDER_1" localSheetId="70">'A (404)'!$B$11</definedName>
    <definedName name="TABLE_GENDER_1" localSheetId="73">'A (407)'!$B$11</definedName>
    <definedName name="TABLE_GENDER_1" localSheetId="97">'A_06 (612)'!$B$11</definedName>
    <definedName name="TABLE_GENDER_1" localSheetId="104">'A_15_65 (619)'!$B$11</definedName>
    <definedName name="TABLE_GENDER_1" localSheetId="105">'A_15_66 (620)'!$B$11</definedName>
    <definedName name="TABLE_GENDER_1" localSheetId="106">'A_15_67 (621)'!$B$11</definedName>
    <definedName name="TABLE_GENDER_1" localSheetId="107">'A_15_68 (622)'!$B$11</definedName>
    <definedName name="TABLE_GENDER_1" localSheetId="86">'A_87 (601)'!$B$11</definedName>
    <definedName name="TABLE_GENDER_1" localSheetId="6">'A1 (201C)'!$B$11</definedName>
    <definedName name="TABLE_GENDER_1" localSheetId="67">'A1 (401)'!$B$11</definedName>
    <definedName name="TABLE_GENDER_1" localSheetId="68">'A2 (402)'!$B$11</definedName>
    <definedName name="TABLE_GENDER_1" localSheetId="69">'B (403)'!$B$11</definedName>
    <definedName name="TABLE_GENDER_1" localSheetId="71">'B (405)'!$B$11</definedName>
    <definedName name="TABLE_GENDER_1" localSheetId="74">'B (408)'!$B$11</definedName>
    <definedName name="TABLE_GENDER_1" localSheetId="98">'B_06 (613)'!$B$11</definedName>
    <definedName name="TABLE_GENDER_1" localSheetId="108">'B_15 (623)'!$B$11</definedName>
    <definedName name="TABLE_GENDER_1" localSheetId="87">'B_87 (602)'!$B$11</definedName>
    <definedName name="TABLE_GENDER_1" localSheetId="114">'B-AP (703)'!$B$11</definedName>
    <definedName name="TABLE_GENDER_1" localSheetId="72">'C (406)'!$B$11</definedName>
    <definedName name="TABLE_GENDER_1" localSheetId="99">'C_06 (614)'!$B$11</definedName>
    <definedName name="TABLE_GENDER_1" localSheetId="109">'C_15 (624)'!$B$11</definedName>
    <definedName name="TABLE_GENDER_1" localSheetId="88">'C_87 (603)'!$B$11</definedName>
    <definedName name="TABLE_GENDER_1" localSheetId="100">'D_06 (615)'!$B$11</definedName>
    <definedName name="TABLE_GENDER_1" localSheetId="11">'D1 (205)'!$B$11</definedName>
    <definedName name="TABLE_GENDER_1" localSheetId="89">'D1_87 (604)'!$B$11</definedName>
    <definedName name="TABLE_GENDER_1" localSheetId="12">'D2 (206)'!$B$11</definedName>
    <definedName name="TABLE_GENDER_1" localSheetId="90">'D2_87 (605)'!$B$11</definedName>
    <definedName name="TABLE_GENDER_1" localSheetId="101">'E_06 (616)'!$B$11</definedName>
    <definedName name="TABLE_GENDER_1" localSheetId="91">'E1_87 (606)'!$B$11</definedName>
    <definedName name="TABLE_GENDER_1" localSheetId="92">'E2_87 (607)'!$B$11</definedName>
    <definedName name="TABLE_GENDER_1" localSheetId="102">'F_06 (617)'!$B$11</definedName>
    <definedName name="TABLE_GENDER_1" localSheetId="110">'F_15 (625)'!$B$11</definedName>
    <definedName name="TABLE_GENDER_1" localSheetId="10">'F1 (204C)'!$B$11</definedName>
    <definedName name="TABLE_GENDER_1" localSheetId="93">'F1_87 (608)'!$B$11</definedName>
    <definedName name="TABLE_GENDER_1" localSheetId="94">'F2_87 (609)'!$B$11</definedName>
    <definedName name="TABLE_GENDER_1" localSheetId="103">'G_06 (618)'!$B$11</definedName>
    <definedName name="TABLE_GENDER_1" localSheetId="111">'G_15 (626)'!$B$11</definedName>
    <definedName name="TABLE_GENDER_1" localSheetId="95">'G_87 (610)'!$B$11</definedName>
    <definedName name="TABLE_GENDER_1" localSheetId="32">'G1 (301)'!$B$11</definedName>
    <definedName name="TABLE_GENDER_1" localSheetId="36">'G1_06 (305)'!$B$11</definedName>
    <definedName name="TABLE_GENDER_1" localSheetId="40">'G1_15 (309)'!$B$11</definedName>
    <definedName name="TABLE_GENDER_1" localSheetId="33">'G2 (302)'!$B$11</definedName>
    <definedName name="TABLE_GENDER_1" localSheetId="37">'G2_06 (306)'!$B$11</definedName>
    <definedName name="TABLE_GENDER_1" localSheetId="41">'G2_15 (310)'!$B$11</definedName>
    <definedName name="TABLE_GENDER_1" localSheetId="96">'H_87 (611)'!$B$11</definedName>
    <definedName name="TABLE_GENDER_1" localSheetId="34">'H1 (303)'!$B$11</definedName>
    <definedName name="TABLE_GENDER_1" localSheetId="38">'H1_06 (307)'!$B$11</definedName>
    <definedName name="TABLE_GENDER_1" localSheetId="42">'H1_15 (311)'!$B$11</definedName>
    <definedName name="TABLE_GENDER_1" localSheetId="35">'H2 (304)'!$B$11</definedName>
    <definedName name="TABLE_GENDER_1" localSheetId="39">'H2_06 (308)'!$B$11</definedName>
    <definedName name="TABLE_GENDER_1" localSheetId="43">'H2_15 (312)'!$B$11</definedName>
    <definedName name="TABLE_GENDER_1" localSheetId="44">'K (313)'!$B$11</definedName>
    <definedName name="TABLE_GENDER_1" localSheetId="56">'K_06 (325)'!$B$11</definedName>
    <definedName name="TABLE_GENDER_1" localSheetId="61">'K_15_65 (330)'!$B$11</definedName>
    <definedName name="TABLE_GENDER_1" localSheetId="62">'K_15_66 (331)'!$B$11</definedName>
    <definedName name="TABLE_GENDER_1" localSheetId="63">'K_15_67 (332)'!$B$11</definedName>
    <definedName name="TABLE_GENDER_1" localSheetId="64">'K_15_68 (333)'!$B$11</definedName>
    <definedName name="TABLE_GENDER_1" localSheetId="31">'M (229)'!$B$11</definedName>
    <definedName name="TABLE_GENDER_1" localSheetId="45">'N (314)'!$B$11</definedName>
    <definedName name="TABLE_GENDER_1" localSheetId="5">'NA1 (201)'!$B$11</definedName>
    <definedName name="TABLE_GENDER_1" localSheetId="13">'NA1_06 (207)'!$B$11</definedName>
    <definedName name="TABLE_GENDER_1" localSheetId="18">'NA1_15_65 (212)'!$B$11</definedName>
    <definedName name="TABLE_GENDER_1" localSheetId="19">'NA1_15_66 (213)'!$B$11</definedName>
    <definedName name="TABLE_GENDER_1" localSheetId="20">'NA1_15_67 (214)'!$B$11</definedName>
    <definedName name="TABLE_GENDER_1" localSheetId="21">'NA1_15_68 (215)'!$B$11</definedName>
    <definedName name="TABLE_GENDER_1" localSheetId="7">'NA2 (202)'!$B$11</definedName>
    <definedName name="TABLE_GENDER_1" localSheetId="14">'NA2_06 (208)'!$B$11</definedName>
    <definedName name="TABLE_GENDER_1" localSheetId="22">'NA2_15_65 (216)'!$B$11</definedName>
    <definedName name="TABLE_GENDER_1" localSheetId="23">'NA2_15_66 (217)'!$B$11</definedName>
    <definedName name="TABLE_GENDER_1" localSheetId="24">'NA2_15_67 (218)'!$B$11</definedName>
    <definedName name="TABLE_GENDER_1" localSheetId="25">'NA2_15_68 (219)'!$B$11</definedName>
    <definedName name="TABLE_GENDER_1" localSheetId="15">'NA3_06 (209)'!$B$11</definedName>
    <definedName name="TABLE_GENDER_1" localSheetId="8">'NF1 (203)'!$B$11</definedName>
    <definedName name="TABLE_GENDER_1" localSheetId="16">'NF1_06 (210)'!$B$11</definedName>
    <definedName name="TABLE_GENDER_1" localSheetId="26">'NF1_15 (220)'!$B$11</definedName>
    <definedName name="TABLE_GENDER_1" localSheetId="9">'NF2 (204)'!$B$11</definedName>
    <definedName name="TABLE_GENDER_1" localSheetId="17">'NF2_06 (211)'!$B$11</definedName>
    <definedName name="TABLE_GENDER_1" localSheetId="27">'NF2_15 (221)'!$B$11</definedName>
    <definedName name="TABLE_GENDER_1" localSheetId="46">'P (315)'!$B$11</definedName>
    <definedName name="TABLE_GENDER_1" localSheetId="65">'Q_15 (334)'!$B$11</definedName>
    <definedName name="TABLE_GENDER_1" localSheetId="47">'Q1 (316)'!$B$11</definedName>
    <definedName name="TABLE_GENDER_1" localSheetId="57">'Q1_06 (326)'!$B$11</definedName>
    <definedName name="TABLE_GENDER_1" localSheetId="48">'Q2 (317)'!$B$11</definedName>
    <definedName name="TABLE_GENDER_1" localSheetId="58">'Q2_06 (327)'!$B$11</definedName>
    <definedName name="TABLE_GENDER_1" localSheetId="49">'R (318)'!$B$11</definedName>
    <definedName name="TABLE_GENDER_1" localSheetId="66">'R_15 (335)'!$B$11</definedName>
    <definedName name="TABLE_GENDER_1" localSheetId="59">'R1_06 (328)'!$B$11</definedName>
    <definedName name="TABLE_GENDER_1" localSheetId="60">'R2_06 (329)'!$B$11</definedName>
    <definedName name="TABLE_GENDER_1" localSheetId="50">'S1 (319)'!$B$11</definedName>
    <definedName name="TABLE_GENDER_1" localSheetId="51">'S2 (320)'!$B$11</definedName>
    <definedName name="TABLE_GENDER_1" localSheetId="113">'S-AP (702)'!$B$11</definedName>
    <definedName name="TABLE_GENDER_1" localSheetId="52">'T1 (321)'!$B$11</definedName>
    <definedName name="TABLE_GENDER_1" localSheetId="53">'T2 (322)'!$B$11</definedName>
    <definedName name="TABLE_GENDER_1" localSheetId="75">'Table 1 (501)'!$B$11</definedName>
    <definedName name="TABLE_GENDER_1" localSheetId="79">'Table 1 (505)'!$B$11</definedName>
    <definedName name="TABLE_GENDER_1" localSheetId="83">'Table 1 (508)'!$B$11</definedName>
    <definedName name="TABLE_GENDER_1" localSheetId="80">'Table 1A (505A)'!$B$11</definedName>
    <definedName name="TABLE_GENDER_1" localSheetId="76">'Table 2 (502)'!$B$11</definedName>
    <definedName name="TABLE_GENDER_1" localSheetId="81">'Table 2 (506)'!$B$11</definedName>
    <definedName name="TABLE_GENDER_1" localSheetId="84">'Table 2 (509)'!$B$11</definedName>
    <definedName name="TABLE_GENDER_1" localSheetId="77">'Table 3 (503)'!$B$11</definedName>
    <definedName name="TABLE_GENDER_1" localSheetId="82">'Table 3 (507)'!$B$11</definedName>
    <definedName name="TABLE_GENDER_1" localSheetId="85">'Table 4 (510)'!$B$11</definedName>
    <definedName name="TABLE_GENDER_1" localSheetId="112">'Table C (701)'!$B$11</definedName>
    <definedName name="TABLE_GENDER_1" localSheetId="78">'Table in Appendix (504)'!$B$11</definedName>
    <definedName name="TABLE_GENDER_1" localSheetId="29">'TVIN_15F (227)'!$B$11</definedName>
    <definedName name="TABLE_GENDER_1" localSheetId="30">'TVIN_15GMP (228)'!$B$11</definedName>
    <definedName name="TABLE_GENDER_1" localSheetId="28">'TVIN_15M (226)'!$B$11</definedName>
    <definedName name="TABLE_GENDER_1" localSheetId="54">'U1 (323)'!$B$11</definedName>
    <definedName name="TABLE_GENDER_1" localSheetId="55">'U2 (324)'!$B$11</definedName>
    <definedName name="TABLE_GENDER_1" localSheetId="115">'x-template'!$B$11</definedName>
    <definedName name="TABLE_INFO_1" localSheetId="70">'A (404)'!$A$6:$B$21</definedName>
    <definedName name="TABLE_INFO_1" localSheetId="73">'A (407)'!$A$6:$B$21</definedName>
    <definedName name="TABLE_INFO_1" localSheetId="97">'A_06 (612)'!$A$6:$B$21</definedName>
    <definedName name="TABLE_INFO_1" localSheetId="104">'A_15_65 (619)'!$A$6:$B$21</definedName>
    <definedName name="TABLE_INFO_1" localSheetId="105">'A_15_66 (620)'!$A$6:$B$21</definedName>
    <definedName name="TABLE_INFO_1" localSheetId="106">'A_15_67 (621)'!$A$6:$B$21</definedName>
    <definedName name="TABLE_INFO_1" localSheetId="107">'A_15_68 (622)'!$A$6:$B$21</definedName>
    <definedName name="TABLE_INFO_1" localSheetId="86">'A_87 (601)'!$A$6:$B$21</definedName>
    <definedName name="TABLE_INFO_1" localSheetId="6">'A1 (201C)'!$A$6:$B$21</definedName>
    <definedName name="TABLE_INFO_1" localSheetId="67">'A1 (401)'!$A$6:$B$21</definedName>
    <definedName name="TABLE_INFO_1" localSheetId="68">'A2 (402)'!$A$6:$B$21</definedName>
    <definedName name="TABLE_INFO_1" localSheetId="69">'B (403)'!$A$6:$B$21</definedName>
    <definedName name="TABLE_INFO_1" localSheetId="71">'B (405)'!$A$6:$B$21</definedName>
    <definedName name="TABLE_INFO_1" localSheetId="74">'B (408)'!$A$6:$B$21</definedName>
    <definedName name="TABLE_INFO_1" localSheetId="98">'B_06 (613)'!$A$6:$B$21</definedName>
    <definedName name="TABLE_INFO_1" localSheetId="108">'B_15 (623)'!$A$6:$B$21</definedName>
    <definedName name="TABLE_INFO_1" localSheetId="87">'B_87 (602)'!$A$6:$B$21</definedName>
    <definedName name="TABLE_INFO_1" localSheetId="114">'B-AP (703)'!$A$6:$B$21</definedName>
    <definedName name="TABLE_INFO_1" localSheetId="72">'C (406)'!$A$6:$B$21</definedName>
    <definedName name="TABLE_INFO_1" localSheetId="99">'C_06 (614)'!$A$6:$B$21</definedName>
    <definedName name="TABLE_INFO_1" localSheetId="109">'C_15 (624)'!$A$6:$B$21</definedName>
    <definedName name="TABLE_INFO_1" localSheetId="88">'C_87 (603)'!$A$6:$B$21</definedName>
    <definedName name="TABLE_INFO_1" localSheetId="100">'D_06 (615)'!$A$6:$B$21</definedName>
    <definedName name="TABLE_INFO_1" localSheetId="11">'D1 (205)'!$A$6:$B$21</definedName>
    <definedName name="TABLE_INFO_1" localSheetId="89">'D1_87 (604)'!$A$6:$B$21</definedName>
    <definedName name="TABLE_INFO_1" localSheetId="12">'D2 (206)'!$A$6:$B$21</definedName>
    <definedName name="TABLE_INFO_1" localSheetId="90">'D2_87 (605)'!$A$6:$B$21</definedName>
    <definedName name="TABLE_INFO_1" localSheetId="101">'E_06 (616)'!$A$6:$B$21</definedName>
    <definedName name="TABLE_INFO_1" localSheetId="91">'E1_87 (606)'!$A$6:$B$21</definedName>
    <definedName name="TABLE_INFO_1" localSheetId="92">'E2_87 (607)'!$A$6:$B$21</definedName>
    <definedName name="TABLE_INFO_1" localSheetId="102">'F_06 (617)'!$A$6:$B$21</definedName>
    <definedName name="TABLE_INFO_1" localSheetId="110">'F_15 (625)'!$A$6:$B$21</definedName>
    <definedName name="TABLE_INFO_1" localSheetId="10">'F1 (204C)'!$A$6:$B$21</definedName>
    <definedName name="TABLE_INFO_1" localSheetId="93">'F1_87 (608)'!$A$6:$B$21</definedName>
    <definedName name="TABLE_INFO_1" localSheetId="94">'F2_87 (609)'!$A$6:$B$21</definedName>
    <definedName name="TABLE_INFO_1" localSheetId="103">'G_06 (618)'!$A$6:$B$21</definedName>
    <definedName name="TABLE_INFO_1" localSheetId="111">'G_15 (626)'!$A$6:$B$21</definedName>
    <definedName name="TABLE_INFO_1" localSheetId="95">'G_87 (610)'!$A$6:$B$21</definedName>
    <definedName name="TABLE_INFO_1" localSheetId="32">'G1 (301)'!$A$6:$B$21</definedName>
    <definedName name="TABLE_INFO_1" localSheetId="36">'G1_06 (305)'!$A$6:$B$21</definedName>
    <definedName name="TABLE_INFO_1" localSheetId="40">'G1_15 (309)'!$A$6:$B$21</definedName>
    <definedName name="TABLE_INFO_1" localSheetId="33">'G2 (302)'!$A$6:$B$21</definedName>
    <definedName name="TABLE_INFO_1" localSheetId="37">'G2_06 (306)'!$A$6:$B$21</definedName>
    <definedName name="TABLE_INFO_1" localSheetId="41">'G2_15 (310)'!$A$6:$B$21</definedName>
    <definedName name="TABLE_INFO_1" localSheetId="96">'H_87 (611)'!$A$6:$B$21</definedName>
    <definedName name="TABLE_INFO_1" localSheetId="34">'H1 (303)'!$A$6:$B$21</definedName>
    <definedName name="TABLE_INFO_1" localSheetId="38">'H1_06 (307)'!$A$6:$B$21</definedName>
    <definedName name="TABLE_INFO_1" localSheetId="42">'H1_15 (311)'!$A$6:$B$21</definedName>
    <definedName name="TABLE_INFO_1" localSheetId="35">'H2 (304)'!$A$6:$B$21</definedName>
    <definedName name="TABLE_INFO_1" localSheetId="39">'H2_06 (308)'!$A$6:$B$21</definedName>
    <definedName name="TABLE_INFO_1" localSheetId="43">'H2_15 (312)'!$A$6:$B$21</definedName>
    <definedName name="TABLE_INFO_1" localSheetId="44">'K (313)'!$A$6:$B$21</definedName>
    <definedName name="TABLE_INFO_1" localSheetId="56">'K_06 (325)'!$A$6:$B$21</definedName>
    <definedName name="TABLE_INFO_1" localSheetId="61">'K_15_65 (330)'!$A$6:$B$21</definedName>
    <definedName name="TABLE_INFO_1" localSheetId="62">'K_15_66 (331)'!$A$6:$B$21</definedName>
    <definedName name="TABLE_INFO_1" localSheetId="63">'K_15_67 (332)'!$A$6:$B$21</definedName>
    <definedName name="TABLE_INFO_1" localSheetId="64">'K_15_68 (333)'!$A$6:$B$21</definedName>
    <definedName name="TABLE_INFO_1" localSheetId="31">'M (229)'!$A$6:$B$21</definedName>
    <definedName name="TABLE_INFO_1" localSheetId="45">'N (314)'!$A$6:$B$21</definedName>
    <definedName name="TABLE_INFO_1" localSheetId="5">'NA1 (201)'!$A$6:$B$21</definedName>
    <definedName name="TABLE_INFO_1" localSheetId="13">'NA1_06 (207)'!$A$6:$B$21</definedName>
    <definedName name="TABLE_INFO_1" localSheetId="18">'NA1_15_65 (212)'!$A$6:$B$21</definedName>
    <definedName name="TABLE_INFO_1" localSheetId="19">'NA1_15_66 (213)'!$A$6:$B$21</definedName>
    <definedName name="TABLE_INFO_1" localSheetId="20">'NA1_15_67 (214)'!$A$6:$B$21</definedName>
    <definedName name="TABLE_INFO_1" localSheetId="21">'NA1_15_68 (215)'!$A$6:$B$21</definedName>
    <definedName name="TABLE_INFO_1" localSheetId="7">'NA2 (202)'!$A$6:$B$21</definedName>
    <definedName name="TABLE_INFO_1" localSheetId="14">'NA2_06 (208)'!$A$6:$B$21</definedName>
    <definedName name="TABLE_INFO_1" localSheetId="22">'NA2_15_65 (216)'!$A$6:$B$21</definedName>
    <definedName name="TABLE_INFO_1" localSheetId="23">'NA2_15_66 (217)'!$A$6:$B$21</definedName>
    <definedName name="TABLE_INFO_1" localSheetId="24">'NA2_15_67 (218)'!$A$6:$B$21</definedName>
    <definedName name="TABLE_INFO_1" localSheetId="25">'NA2_15_68 (219)'!$A$6:$B$21</definedName>
    <definedName name="TABLE_INFO_1" localSheetId="15">'NA3_06 (209)'!$A$6:$B$21</definedName>
    <definedName name="TABLE_INFO_1" localSheetId="8">'NF1 (203)'!$A$6:$B$21</definedName>
    <definedName name="TABLE_INFO_1" localSheetId="16">'NF1_06 (210)'!$A$6:$B$21</definedName>
    <definedName name="TABLE_INFO_1" localSheetId="26">'NF1_15 (220)'!$A$6:$B$21</definedName>
    <definedName name="TABLE_INFO_1" localSheetId="9">'NF2 (204)'!$A$6:$B$21</definedName>
    <definedName name="TABLE_INFO_1" localSheetId="17">'NF2_06 (211)'!$A$6:$B$21</definedName>
    <definedName name="TABLE_INFO_1" localSheetId="27">'NF2_15 (221)'!$A$6:$B$21</definedName>
    <definedName name="TABLE_INFO_1" localSheetId="46">'P (315)'!$A$6:$B$21</definedName>
    <definedName name="TABLE_INFO_1" localSheetId="65">'Q_15 (334)'!$A$6:$B$21</definedName>
    <definedName name="TABLE_INFO_1" localSheetId="47">'Q1 (316)'!$A$6:$B$21</definedName>
    <definedName name="TABLE_INFO_1" localSheetId="57">'Q1_06 (326)'!$A$6:$B$21</definedName>
    <definedName name="TABLE_INFO_1" localSheetId="48">'Q2 (317)'!$A$6:$B$21</definedName>
    <definedName name="TABLE_INFO_1" localSheetId="58">'Q2_06 (327)'!$A$6:$B$21</definedName>
    <definedName name="TABLE_INFO_1" localSheetId="49">'R (318)'!$A$6:$B$21</definedName>
    <definedName name="TABLE_INFO_1" localSheetId="66">'R_15 (335)'!$A$6:$B$21</definedName>
    <definedName name="TABLE_INFO_1" localSheetId="59">'R1_06 (328)'!$A$6:$B$21</definedName>
    <definedName name="TABLE_INFO_1" localSheetId="60">'R2_06 (329)'!$A$6:$B$21</definedName>
    <definedName name="TABLE_INFO_1" localSheetId="50">'S1 (319)'!$A$6:$B$21</definedName>
    <definedName name="TABLE_INFO_1" localSheetId="51">'S2 (320)'!$A$6:$B$21</definedName>
    <definedName name="TABLE_INFO_1" localSheetId="113">'S-AP (702)'!$A$6:$B$21</definedName>
    <definedName name="TABLE_INFO_1" localSheetId="52">'T1 (321)'!$A$6:$B$21</definedName>
    <definedName name="TABLE_INFO_1" localSheetId="53">'T2 (322)'!$A$6:$B$21</definedName>
    <definedName name="TABLE_INFO_1" localSheetId="75">'Table 1 (501)'!$A$6:$B$21</definedName>
    <definedName name="TABLE_INFO_1" localSheetId="79">'Table 1 (505)'!$A$6:$B$21</definedName>
    <definedName name="TABLE_INFO_1" localSheetId="83">'Table 1 (508)'!$A$6:$B$21</definedName>
    <definedName name="TABLE_INFO_1" localSheetId="80">'Table 1A (505A)'!$A$6:$B$21</definedName>
    <definedName name="TABLE_INFO_1" localSheetId="76">'Table 2 (502)'!$A$6:$B$21</definedName>
    <definedName name="TABLE_INFO_1" localSheetId="81">'Table 2 (506)'!$A$6:$B$21</definedName>
    <definedName name="TABLE_INFO_1" localSheetId="84">'Table 2 (509)'!$A$6:$B$21</definedName>
    <definedName name="TABLE_INFO_1" localSheetId="77">'Table 3 (503)'!$A$6:$B$21</definedName>
    <definedName name="TABLE_INFO_1" localSheetId="82">'Table 3 (507)'!$A$6:$B$21</definedName>
    <definedName name="TABLE_INFO_1" localSheetId="85">'Table 4 (510)'!$A$6:$B$21</definedName>
    <definedName name="TABLE_INFO_1" localSheetId="112">'Table C (701)'!$A$6:$B$21</definedName>
    <definedName name="TABLE_INFO_1" localSheetId="78">'Table in Appendix (504)'!$A$6:$B$21</definedName>
    <definedName name="TABLE_INFO_1" localSheetId="29">'TVIN_15F (227)'!$A$6:$B$21</definedName>
    <definedName name="TABLE_INFO_1" localSheetId="30">'TVIN_15GMP (228)'!$A$6:$B$21</definedName>
    <definedName name="TABLE_INFO_1" localSheetId="28">'TVIN_15M (226)'!$A$6:$B$21</definedName>
    <definedName name="TABLE_INFO_1" localSheetId="54">'U1 (323)'!$A$6:$B$21</definedName>
    <definedName name="TABLE_INFO_1" localSheetId="55">'U2 (324)'!$A$6:$B$21</definedName>
    <definedName name="TABLE_INFO_1" localSheetId="115">'x-template'!$A$6:$B$21</definedName>
    <definedName name="TABLE_REFERENCE_1" localSheetId="70">'A (404)'!$B$15</definedName>
    <definedName name="TABLE_REFERENCE_1" localSheetId="73">'A (407)'!$B$15</definedName>
    <definedName name="TABLE_REFERENCE_1" localSheetId="97">'A_06 (612)'!$B$15</definedName>
    <definedName name="TABLE_REFERENCE_1" localSheetId="104">'A_15_65 (619)'!$B$15</definedName>
    <definedName name="TABLE_REFERENCE_1" localSheetId="105">'A_15_66 (620)'!$B$15</definedName>
    <definedName name="TABLE_REFERENCE_1" localSheetId="106">'A_15_67 (621)'!$B$15</definedName>
    <definedName name="TABLE_REFERENCE_1" localSheetId="107">'A_15_68 (622)'!$B$15</definedName>
    <definedName name="TABLE_REFERENCE_1" localSheetId="86">'A_87 (601)'!$B$15</definedName>
    <definedName name="TABLE_REFERENCE_1" localSheetId="6">'A1 (201C)'!$B$15</definedName>
    <definedName name="TABLE_REFERENCE_1" localSheetId="67">'A1 (401)'!$B$15</definedName>
    <definedName name="TABLE_REFERENCE_1" localSheetId="68">'A2 (402)'!$B$15</definedName>
    <definedName name="TABLE_REFERENCE_1" localSheetId="69">'B (403)'!$B$15</definedName>
    <definedName name="TABLE_REFERENCE_1" localSheetId="71">'B (405)'!$B$15</definedName>
    <definedName name="TABLE_REFERENCE_1" localSheetId="74">'B (408)'!$B$15</definedName>
    <definedName name="TABLE_REFERENCE_1" localSheetId="98">'B_06 (613)'!$B$15</definedName>
    <definedName name="TABLE_REFERENCE_1" localSheetId="108">'B_15 (623)'!$B$15</definedName>
    <definedName name="TABLE_REFERENCE_1" localSheetId="87">'B_87 (602)'!$B$15</definedName>
    <definedName name="TABLE_REFERENCE_1" localSheetId="114">'B-AP (703)'!$B$15</definedName>
    <definedName name="TABLE_REFERENCE_1" localSheetId="72">'C (406)'!$B$15</definedName>
    <definedName name="TABLE_REFERENCE_1" localSheetId="99">'C_06 (614)'!$B$15</definedName>
    <definedName name="TABLE_REFERENCE_1" localSheetId="109">'C_15 (624)'!$B$15</definedName>
    <definedName name="TABLE_REFERENCE_1" localSheetId="88">'C_87 (603)'!$B$15</definedName>
    <definedName name="TABLE_REFERENCE_1" localSheetId="100">'D_06 (615)'!$B$15</definedName>
    <definedName name="TABLE_REFERENCE_1" localSheetId="11">'D1 (205)'!$B$15</definedName>
    <definedName name="TABLE_REFERENCE_1" localSheetId="89">'D1_87 (604)'!$B$15</definedName>
    <definedName name="TABLE_REFERENCE_1" localSheetId="12">'D2 (206)'!$B$15</definedName>
    <definedName name="TABLE_REFERENCE_1" localSheetId="90">'D2_87 (605)'!$B$15</definedName>
    <definedName name="TABLE_REFERENCE_1" localSheetId="101">'E_06 (616)'!$B$15</definedName>
    <definedName name="TABLE_REFERENCE_1" localSheetId="91">'E1_87 (606)'!$B$15</definedName>
    <definedName name="TABLE_REFERENCE_1" localSheetId="92">'E2_87 (607)'!$B$15</definedName>
    <definedName name="TABLE_REFERENCE_1" localSheetId="102">'F_06 (617)'!$B$15</definedName>
    <definedName name="TABLE_REFERENCE_1" localSheetId="110">'F_15 (625)'!$B$15</definedName>
    <definedName name="TABLE_REFERENCE_1" localSheetId="10">'F1 (204C)'!$B$15</definedName>
    <definedName name="TABLE_REFERENCE_1" localSheetId="93">'F1_87 (608)'!$B$15</definedName>
    <definedName name="TABLE_REFERENCE_1" localSheetId="94">'F2_87 (609)'!$B$15</definedName>
    <definedName name="TABLE_REFERENCE_1" localSheetId="103">'G_06 (618)'!$B$15</definedName>
    <definedName name="TABLE_REFERENCE_1" localSheetId="111">'G_15 (626)'!$B$15</definedName>
    <definedName name="TABLE_REFERENCE_1" localSheetId="95">'G_87 (610)'!$B$15</definedName>
    <definedName name="TABLE_REFERENCE_1" localSheetId="32">'G1 (301)'!$B$15</definedName>
    <definedName name="TABLE_REFERENCE_1" localSheetId="36">'G1_06 (305)'!$B$15</definedName>
    <definedName name="TABLE_REFERENCE_1" localSheetId="40">'G1_15 (309)'!$B$15</definedName>
    <definedName name="TABLE_REFERENCE_1" localSheetId="33">'G2 (302)'!$B$15</definedName>
    <definedName name="TABLE_REFERENCE_1" localSheetId="37">'G2_06 (306)'!$B$15</definedName>
    <definedName name="TABLE_REFERENCE_1" localSheetId="41">'G2_15 (310)'!$B$15</definedName>
    <definedName name="TABLE_REFERENCE_1" localSheetId="96">'H_87 (611)'!$B$15</definedName>
    <definedName name="TABLE_REFERENCE_1" localSheetId="34">'H1 (303)'!$B$15</definedName>
    <definedName name="TABLE_REFERENCE_1" localSheetId="38">'H1_06 (307)'!$B$15</definedName>
    <definedName name="TABLE_REFERENCE_1" localSheetId="42">'H1_15 (311)'!$B$15</definedName>
    <definedName name="TABLE_REFERENCE_1" localSheetId="35">'H2 (304)'!$B$15</definedName>
    <definedName name="TABLE_REFERENCE_1" localSheetId="39">'H2_06 (308)'!$B$15</definedName>
    <definedName name="TABLE_REFERENCE_1" localSheetId="43">'H2_15 (312)'!$B$15</definedName>
    <definedName name="TABLE_REFERENCE_1" localSheetId="44">'K (313)'!$B$15</definedName>
    <definedName name="TABLE_REFERENCE_1" localSheetId="56">'K_06 (325)'!$B$15</definedName>
    <definedName name="TABLE_REFERENCE_1" localSheetId="61">'K_15_65 (330)'!$B$15</definedName>
    <definedName name="TABLE_REFERENCE_1" localSheetId="62">'K_15_66 (331)'!$B$15</definedName>
    <definedName name="TABLE_REFERENCE_1" localSheetId="63">'K_15_67 (332)'!$B$15</definedName>
    <definedName name="TABLE_REFERENCE_1" localSheetId="64">'K_15_68 (333)'!$B$15</definedName>
    <definedName name="TABLE_REFERENCE_1" localSheetId="31">'M (229)'!$B$15</definedName>
    <definedName name="TABLE_REFERENCE_1" localSheetId="45">'N (314)'!$B$15</definedName>
    <definedName name="TABLE_REFERENCE_1" localSheetId="5">'NA1 (201)'!$B$15</definedName>
    <definedName name="TABLE_REFERENCE_1" localSheetId="13">'NA1_06 (207)'!$B$15</definedName>
    <definedName name="TABLE_REFERENCE_1" localSheetId="18">'NA1_15_65 (212)'!$B$15</definedName>
    <definedName name="TABLE_REFERENCE_1" localSheetId="19">'NA1_15_66 (213)'!$B$15</definedName>
    <definedName name="TABLE_REFERENCE_1" localSheetId="20">'NA1_15_67 (214)'!$B$15</definedName>
    <definedName name="TABLE_REFERENCE_1" localSheetId="21">'NA1_15_68 (215)'!$B$15</definedName>
    <definedName name="TABLE_REFERENCE_1" localSheetId="7">'NA2 (202)'!$B$15</definedName>
    <definedName name="TABLE_REFERENCE_1" localSheetId="14">'NA2_06 (208)'!$B$15</definedName>
    <definedName name="TABLE_REFERENCE_1" localSheetId="22">'NA2_15_65 (216)'!$B$15</definedName>
    <definedName name="TABLE_REFERENCE_1" localSheetId="23">'NA2_15_66 (217)'!$B$15</definedName>
    <definedName name="TABLE_REFERENCE_1" localSheetId="24">'NA2_15_67 (218)'!$B$15</definedName>
    <definedName name="TABLE_REFERENCE_1" localSheetId="25">'NA2_15_68 (219)'!$B$15</definedName>
    <definedName name="TABLE_REFERENCE_1" localSheetId="15">'NA3_06 (209)'!$B$15</definedName>
    <definedName name="TABLE_REFERENCE_1" localSheetId="8">'NF1 (203)'!$B$15</definedName>
    <definedName name="TABLE_REFERENCE_1" localSheetId="16">'NF1_06 (210)'!$B$15</definedName>
    <definedName name="TABLE_REFERENCE_1" localSheetId="26">'NF1_15 (220)'!$B$15</definedName>
    <definedName name="TABLE_REFERENCE_1" localSheetId="9">'NF2 (204)'!$B$15</definedName>
    <definedName name="TABLE_REFERENCE_1" localSheetId="17">'NF2_06 (211)'!$B$15</definedName>
    <definedName name="TABLE_REFERENCE_1" localSheetId="27">'NF2_15 (221)'!$B$15</definedName>
    <definedName name="TABLE_REFERENCE_1" localSheetId="46">'P (315)'!$B$15</definedName>
    <definedName name="TABLE_REFERENCE_1" localSheetId="65">'Q_15 (334)'!$B$15</definedName>
    <definedName name="TABLE_REFERENCE_1" localSheetId="47">'Q1 (316)'!$B$15</definedName>
    <definedName name="TABLE_REFERENCE_1" localSheetId="57">'Q1_06 (326)'!$B$15</definedName>
    <definedName name="TABLE_REFERENCE_1" localSheetId="48">'Q2 (317)'!$B$15</definedName>
    <definedName name="TABLE_REFERENCE_1" localSheetId="58">'Q2_06 (327)'!$B$15</definedName>
    <definedName name="TABLE_REFERENCE_1" localSheetId="49">'R (318)'!$B$15</definedName>
    <definedName name="TABLE_REFERENCE_1" localSheetId="66">'R_15 (335)'!$B$15</definedName>
    <definedName name="TABLE_REFERENCE_1" localSheetId="59">'R1_06 (328)'!$B$15</definedName>
    <definedName name="TABLE_REFERENCE_1" localSheetId="60">'R2_06 (329)'!$B$15</definedName>
    <definedName name="TABLE_REFERENCE_1" localSheetId="50">'S1 (319)'!$B$15</definedName>
    <definedName name="TABLE_REFERENCE_1" localSheetId="51">'S2 (320)'!$B$15</definedName>
    <definedName name="TABLE_REFERENCE_1" localSheetId="113">'S-AP (702)'!$B$15</definedName>
    <definedName name="TABLE_REFERENCE_1" localSheetId="52">'T1 (321)'!$B$15</definedName>
    <definedName name="TABLE_REFERENCE_1" localSheetId="53">'T2 (322)'!$B$15</definedName>
    <definedName name="TABLE_REFERENCE_1" localSheetId="75">'Table 1 (501)'!$B$15</definedName>
    <definedName name="TABLE_REFERENCE_1" localSheetId="79">'Table 1 (505)'!$B$15</definedName>
    <definedName name="TABLE_REFERENCE_1" localSheetId="83">'Table 1 (508)'!$B$15</definedName>
    <definedName name="TABLE_REFERENCE_1" localSheetId="80">'Table 1A (505A)'!$B$15</definedName>
    <definedName name="TABLE_REFERENCE_1" localSheetId="76">'Table 2 (502)'!$B$15</definedName>
    <definedName name="TABLE_REFERENCE_1" localSheetId="81">'Table 2 (506)'!$B$15</definedName>
    <definedName name="TABLE_REFERENCE_1" localSheetId="84">'Table 2 (509)'!$B$15</definedName>
    <definedName name="TABLE_REFERENCE_1" localSheetId="77">'Table 3 (503)'!$B$15</definedName>
    <definedName name="TABLE_REFERENCE_1" localSheetId="82">'Table 3 (507)'!$B$15</definedName>
    <definedName name="TABLE_REFERENCE_1" localSheetId="85">'Table 4 (510)'!$B$15</definedName>
    <definedName name="TABLE_REFERENCE_1" localSheetId="112">'Table C (701)'!$B$15</definedName>
    <definedName name="TABLE_REFERENCE_1" localSheetId="78">'Table in Appendix (504)'!$B$15</definedName>
    <definedName name="TABLE_REFERENCE_1" localSheetId="29">'TVIN_15F (227)'!$B$15</definedName>
    <definedName name="TABLE_REFERENCE_1" localSheetId="30">'TVIN_15GMP (228)'!$B$15</definedName>
    <definedName name="TABLE_REFERENCE_1" localSheetId="28">'TVIN_15M (226)'!$B$15</definedName>
    <definedName name="TABLE_REFERENCE_1" localSheetId="54">'U1 (323)'!$B$15</definedName>
    <definedName name="TABLE_REFERENCE_1" localSheetId="55">'U2 (324)'!$B$15</definedName>
    <definedName name="TABLE_REFERENCE_1" localSheetId="115">'x-template'!$B$15</definedName>
    <definedName name="TABLE_REFERENCE_GUIDANCE_1" localSheetId="70">'A (404)'!$B$16</definedName>
    <definedName name="TABLE_REFERENCE_GUIDANCE_1" localSheetId="73">'A (407)'!$B$16</definedName>
    <definedName name="TABLE_REFERENCE_GUIDANCE_1" localSheetId="97">'A_06 (612)'!$B$16</definedName>
    <definedName name="TABLE_REFERENCE_GUIDANCE_1" localSheetId="104">'A_15_65 (619)'!$B$16</definedName>
    <definedName name="TABLE_REFERENCE_GUIDANCE_1" localSheetId="105">'A_15_66 (620)'!$B$16</definedName>
    <definedName name="TABLE_REFERENCE_GUIDANCE_1" localSheetId="106">'A_15_67 (621)'!$B$16</definedName>
    <definedName name="TABLE_REFERENCE_GUIDANCE_1" localSheetId="107">'A_15_68 (622)'!$B$16</definedName>
    <definedName name="TABLE_REFERENCE_GUIDANCE_1" localSheetId="86">'A_87 (601)'!$B$16</definedName>
    <definedName name="TABLE_REFERENCE_GUIDANCE_1" localSheetId="6">'A1 (201C)'!$B$16</definedName>
    <definedName name="TABLE_REFERENCE_GUIDANCE_1" localSheetId="67">'A1 (401)'!$B$16</definedName>
    <definedName name="TABLE_REFERENCE_GUIDANCE_1" localSheetId="68">'A2 (402)'!$B$16</definedName>
    <definedName name="TABLE_REFERENCE_GUIDANCE_1" localSheetId="69">'B (403)'!$B$16</definedName>
    <definedName name="TABLE_REFERENCE_GUIDANCE_1" localSheetId="71">'B (405)'!$B$16</definedName>
    <definedName name="TABLE_REFERENCE_GUIDANCE_1" localSheetId="74">'B (408)'!$B$16</definedName>
    <definedName name="TABLE_REFERENCE_GUIDANCE_1" localSheetId="98">'B_06 (613)'!$B$16</definedName>
    <definedName name="TABLE_REFERENCE_GUIDANCE_1" localSheetId="108">'B_15 (623)'!$B$16</definedName>
    <definedName name="TABLE_REFERENCE_GUIDANCE_1" localSheetId="87">'B_87 (602)'!$B$16</definedName>
    <definedName name="TABLE_REFERENCE_GUIDANCE_1" localSheetId="114">'B-AP (703)'!$B$16</definedName>
    <definedName name="TABLE_REFERENCE_GUIDANCE_1" localSheetId="72">'C (406)'!$B$16</definedName>
    <definedName name="TABLE_REFERENCE_GUIDANCE_1" localSheetId="99">'C_06 (614)'!$B$16</definedName>
    <definedName name="TABLE_REFERENCE_GUIDANCE_1" localSheetId="109">'C_15 (624)'!$B$16</definedName>
    <definedName name="TABLE_REFERENCE_GUIDANCE_1" localSheetId="88">'C_87 (603)'!$B$16</definedName>
    <definedName name="TABLE_REFERENCE_GUIDANCE_1" localSheetId="100">'D_06 (615)'!$B$16</definedName>
    <definedName name="TABLE_REFERENCE_GUIDANCE_1" localSheetId="11">'D1 (205)'!$B$16</definedName>
    <definedName name="TABLE_REFERENCE_GUIDANCE_1" localSheetId="89">'D1_87 (604)'!$B$16</definedName>
    <definedName name="TABLE_REFERENCE_GUIDANCE_1" localSheetId="12">'D2 (206)'!$B$16</definedName>
    <definedName name="TABLE_REFERENCE_GUIDANCE_1" localSheetId="90">'D2_87 (605)'!$B$16</definedName>
    <definedName name="TABLE_REFERENCE_GUIDANCE_1" localSheetId="101">'E_06 (616)'!$B$16</definedName>
    <definedName name="TABLE_REFERENCE_GUIDANCE_1" localSheetId="91">'E1_87 (606)'!$B$16</definedName>
    <definedName name="TABLE_REFERENCE_GUIDANCE_1" localSheetId="92">'E2_87 (607)'!$B$16</definedName>
    <definedName name="TABLE_REFERENCE_GUIDANCE_1" localSheetId="102">'F_06 (617)'!$B$16</definedName>
    <definedName name="TABLE_REFERENCE_GUIDANCE_1" localSheetId="110">'F_15 (625)'!$B$16</definedName>
    <definedName name="TABLE_REFERENCE_GUIDANCE_1" localSheetId="10">'F1 (204C)'!$B$16</definedName>
    <definedName name="TABLE_REFERENCE_GUIDANCE_1" localSheetId="93">'F1_87 (608)'!$B$16</definedName>
    <definedName name="TABLE_REFERENCE_GUIDANCE_1" localSheetId="94">'F2_87 (609)'!$B$16</definedName>
    <definedName name="TABLE_REFERENCE_GUIDANCE_1" localSheetId="103">'G_06 (618)'!$B$16</definedName>
    <definedName name="TABLE_REFERENCE_GUIDANCE_1" localSheetId="111">'G_15 (626)'!$B$16</definedName>
    <definedName name="TABLE_REFERENCE_GUIDANCE_1" localSheetId="95">'G_87 (610)'!$B$16</definedName>
    <definedName name="TABLE_REFERENCE_GUIDANCE_1" localSheetId="32">'G1 (301)'!$B$16</definedName>
    <definedName name="TABLE_REFERENCE_GUIDANCE_1" localSheetId="36">'G1_06 (305)'!$B$16</definedName>
    <definedName name="TABLE_REFERENCE_GUIDANCE_1" localSheetId="40">'G1_15 (309)'!$B$16</definedName>
    <definedName name="TABLE_REFERENCE_GUIDANCE_1" localSheetId="33">'G2 (302)'!$B$16</definedName>
    <definedName name="TABLE_REFERENCE_GUIDANCE_1" localSheetId="37">'G2_06 (306)'!$B$16</definedName>
    <definedName name="TABLE_REFERENCE_GUIDANCE_1" localSheetId="41">'G2_15 (310)'!$B$16</definedName>
    <definedName name="TABLE_REFERENCE_GUIDANCE_1" localSheetId="96">'H_87 (611)'!$B$16</definedName>
    <definedName name="TABLE_REFERENCE_GUIDANCE_1" localSheetId="34">'H1 (303)'!$B$16</definedName>
    <definedName name="TABLE_REFERENCE_GUIDANCE_1" localSheetId="38">'H1_06 (307)'!$B$16</definedName>
    <definedName name="TABLE_REFERENCE_GUIDANCE_1" localSheetId="42">'H1_15 (311)'!$B$16</definedName>
    <definedName name="TABLE_REFERENCE_GUIDANCE_1" localSheetId="35">'H2 (304)'!$B$16</definedName>
    <definedName name="TABLE_REFERENCE_GUIDANCE_1" localSheetId="39">'H2_06 (308)'!$B$16</definedName>
    <definedName name="TABLE_REFERENCE_GUIDANCE_1" localSheetId="43">'H2_15 (312)'!$B$16</definedName>
    <definedName name="TABLE_REFERENCE_GUIDANCE_1" localSheetId="44">'K (313)'!$B$16</definedName>
    <definedName name="TABLE_REFERENCE_GUIDANCE_1" localSheetId="56">'K_06 (325)'!$B$16</definedName>
    <definedName name="TABLE_REFERENCE_GUIDANCE_1" localSheetId="61">'K_15_65 (330)'!$B$16</definedName>
    <definedName name="TABLE_REFERENCE_GUIDANCE_1" localSheetId="62">'K_15_66 (331)'!$B$16</definedName>
    <definedName name="TABLE_REFERENCE_GUIDANCE_1" localSheetId="63">'K_15_67 (332)'!$B$16</definedName>
    <definedName name="TABLE_REFERENCE_GUIDANCE_1" localSheetId="64">'K_15_68 (333)'!$B$16</definedName>
    <definedName name="TABLE_REFERENCE_GUIDANCE_1" localSheetId="31">'M (229)'!$B$16</definedName>
    <definedName name="TABLE_REFERENCE_GUIDANCE_1" localSheetId="45">'N (314)'!$B$16</definedName>
    <definedName name="TABLE_REFERENCE_GUIDANCE_1" localSheetId="5">'NA1 (201)'!$B$16</definedName>
    <definedName name="TABLE_REFERENCE_GUIDANCE_1" localSheetId="13">'NA1_06 (207)'!$B$16</definedName>
    <definedName name="TABLE_REFERENCE_GUIDANCE_1" localSheetId="18">'NA1_15_65 (212)'!$B$16</definedName>
    <definedName name="TABLE_REFERENCE_GUIDANCE_1" localSheetId="19">'NA1_15_66 (213)'!$B$16</definedName>
    <definedName name="TABLE_REFERENCE_GUIDANCE_1" localSheetId="20">'NA1_15_67 (214)'!$B$16</definedName>
    <definedName name="TABLE_REFERENCE_GUIDANCE_1" localSheetId="21">'NA1_15_68 (215)'!$B$16</definedName>
    <definedName name="TABLE_REFERENCE_GUIDANCE_1" localSheetId="7">'NA2 (202)'!$B$16</definedName>
    <definedName name="TABLE_REFERENCE_GUIDANCE_1" localSheetId="14">'NA2_06 (208)'!$B$16</definedName>
    <definedName name="TABLE_REFERENCE_GUIDANCE_1" localSheetId="22">'NA2_15_65 (216)'!$B$16</definedName>
    <definedName name="TABLE_REFERENCE_GUIDANCE_1" localSheetId="23">'NA2_15_66 (217)'!$B$16</definedName>
    <definedName name="TABLE_REFERENCE_GUIDANCE_1" localSheetId="24">'NA2_15_67 (218)'!$B$16</definedName>
    <definedName name="TABLE_REFERENCE_GUIDANCE_1" localSheetId="25">'NA2_15_68 (219)'!$B$16</definedName>
    <definedName name="TABLE_REFERENCE_GUIDANCE_1" localSheetId="15">'NA3_06 (209)'!$B$16</definedName>
    <definedName name="TABLE_REFERENCE_GUIDANCE_1" localSheetId="8">'NF1 (203)'!$B$16</definedName>
    <definedName name="TABLE_REFERENCE_GUIDANCE_1" localSheetId="16">'NF1_06 (210)'!$B$16</definedName>
    <definedName name="TABLE_REFERENCE_GUIDANCE_1" localSheetId="26">'NF1_15 (220)'!$B$16</definedName>
    <definedName name="TABLE_REFERENCE_GUIDANCE_1" localSheetId="9">'NF2 (204)'!$B$16</definedName>
    <definedName name="TABLE_REFERENCE_GUIDANCE_1" localSheetId="17">'NF2_06 (211)'!$B$16</definedName>
    <definedName name="TABLE_REFERENCE_GUIDANCE_1" localSheetId="27">'NF2_15 (221)'!$B$16</definedName>
    <definedName name="TABLE_REFERENCE_GUIDANCE_1" localSheetId="46">'P (315)'!$B$16</definedName>
    <definedName name="TABLE_REFERENCE_GUIDANCE_1" localSheetId="65">'Q_15 (334)'!$B$16</definedName>
    <definedName name="TABLE_REFERENCE_GUIDANCE_1" localSheetId="47">'Q1 (316)'!$B$16</definedName>
    <definedName name="TABLE_REFERENCE_GUIDANCE_1" localSheetId="57">'Q1_06 (326)'!$B$16</definedName>
    <definedName name="TABLE_REFERENCE_GUIDANCE_1" localSheetId="48">'Q2 (317)'!$B$16</definedName>
    <definedName name="TABLE_REFERENCE_GUIDANCE_1" localSheetId="58">'Q2_06 (327)'!$B$16</definedName>
    <definedName name="TABLE_REFERENCE_GUIDANCE_1" localSheetId="49">'R (318)'!$B$16</definedName>
    <definedName name="TABLE_REFERENCE_GUIDANCE_1" localSheetId="66">'R_15 (335)'!$B$16</definedName>
    <definedName name="TABLE_REFERENCE_GUIDANCE_1" localSheetId="59">'R1_06 (328)'!$B$16</definedName>
    <definedName name="TABLE_REFERENCE_GUIDANCE_1" localSheetId="60">'R2_06 (329)'!$B$16</definedName>
    <definedName name="TABLE_REFERENCE_GUIDANCE_1" localSheetId="50">'S1 (319)'!$B$16</definedName>
    <definedName name="TABLE_REFERENCE_GUIDANCE_1" localSheetId="51">'S2 (320)'!$B$16</definedName>
    <definedName name="TABLE_REFERENCE_GUIDANCE_1" localSheetId="113">'S-AP (702)'!$B$16</definedName>
    <definedName name="TABLE_REFERENCE_GUIDANCE_1" localSheetId="52">'T1 (321)'!$B$16</definedName>
    <definedName name="TABLE_REFERENCE_GUIDANCE_1" localSheetId="53">'T2 (322)'!$B$16</definedName>
    <definedName name="TABLE_REFERENCE_GUIDANCE_1" localSheetId="75">'Table 1 (501)'!$B$16</definedName>
    <definedName name="TABLE_REFERENCE_GUIDANCE_1" localSheetId="79">'Table 1 (505)'!$B$16</definedName>
    <definedName name="TABLE_REFERENCE_GUIDANCE_1" localSheetId="83">'Table 1 (508)'!$B$16</definedName>
    <definedName name="TABLE_REFERENCE_GUIDANCE_1" localSheetId="80">'Table 1A (505A)'!$B$16</definedName>
    <definedName name="TABLE_REFERENCE_GUIDANCE_1" localSheetId="76">'Table 2 (502)'!$B$16</definedName>
    <definedName name="TABLE_REFERENCE_GUIDANCE_1" localSheetId="81">'Table 2 (506)'!$B$16</definedName>
    <definedName name="TABLE_REFERENCE_GUIDANCE_1" localSheetId="84">'Table 2 (509)'!$B$16</definedName>
    <definedName name="TABLE_REFERENCE_GUIDANCE_1" localSheetId="77">'Table 3 (503)'!$B$16</definedName>
    <definedName name="TABLE_REFERENCE_GUIDANCE_1" localSheetId="82">'Table 3 (507)'!$B$16</definedName>
    <definedName name="TABLE_REFERENCE_GUIDANCE_1" localSheetId="85">'Table 4 (510)'!$B$16</definedName>
    <definedName name="TABLE_REFERENCE_GUIDANCE_1" localSheetId="112">'Table C (701)'!$B$16</definedName>
    <definedName name="TABLE_REFERENCE_GUIDANCE_1" localSheetId="78">'Table in Appendix (504)'!$B$16</definedName>
    <definedName name="TABLE_REFERENCE_GUIDANCE_1" localSheetId="29">'TVIN_15F (227)'!$B$16</definedName>
    <definedName name="TABLE_REFERENCE_GUIDANCE_1" localSheetId="30">'TVIN_15GMP (228)'!$B$16</definedName>
    <definedName name="TABLE_REFERENCE_GUIDANCE_1" localSheetId="28">'TVIN_15M (226)'!$B$16</definedName>
    <definedName name="TABLE_REFERENCE_GUIDANCE_1" localSheetId="54">'U1 (323)'!$B$16</definedName>
    <definedName name="TABLE_REFERENCE_GUIDANCE_1" localSheetId="55">'U2 (324)'!$B$16</definedName>
    <definedName name="TABLE_REFERENCE_GUIDANCE_1" localSheetId="115">'x-template'!$B$16</definedName>
    <definedName name="TABLE_RELATED_1" localSheetId="70">'A (404)'!$B$17</definedName>
    <definedName name="TABLE_RELATED_1" localSheetId="73">'A (407)'!$B$17</definedName>
    <definedName name="TABLE_RELATED_1" localSheetId="97">'A_06 (612)'!$B$17</definedName>
    <definedName name="TABLE_RELATED_1" localSheetId="104">'A_15_65 (619)'!$B$17</definedName>
    <definedName name="TABLE_RELATED_1" localSheetId="105">'A_15_66 (620)'!$B$17</definedName>
    <definedName name="TABLE_RELATED_1" localSheetId="106">'A_15_67 (621)'!$B$17</definedName>
    <definedName name="TABLE_RELATED_1" localSheetId="107">'A_15_68 (622)'!$B$17</definedName>
    <definedName name="TABLE_RELATED_1" localSheetId="86">'A_87 (601)'!$B$17</definedName>
    <definedName name="TABLE_RELATED_1" localSheetId="6">'A1 (201C)'!$B$17</definedName>
    <definedName name="TABLE_RELATED_1" localSheetId="67">'A1 (401)'!$B$17</definedName>
    <definedName name="TABLE_RELATED_1" localSheetId="68">'A2 (402)'!$B$17</definedName>
    <definedName name="TABLE_RELATED_1" localSheetId="69">'B (403)'!$B$17</definedName>
    <definedName name="TABLE_RELATED_1" localSheetId="71">'B (405)'!$B$17</definedName>
    <definedName name="TABLE_RELATED_1" localSheetId="74">'B (408)'!$B$17</definedName>
    <definedName name="TABLE_RELATED_1" localSheetId="98">'B_06 (613)'!$B$17</definedName>
    <definedName name="TABLE_RELATED_1" localSheetId="108">'B_15 (623)'!$B$17</definedName>
    <definedName name="TABLE_RELATED_1" localSheetId="87">'B_87 (602)'!$B$17</definedName>
    <definedName name="TABLE_RELATED_1" localSheetId="114">'B-AP (703)'!$B$17</definedName>
    <definedName name="TABLE_RELATED_1" localSheetId="72">'C (406)'!$B$17</definedName>
    <definedName name="TABLE_RELATED_1" localSheetId="99">'C_06 (614)'!$B$17</definedName>
    <definedName name="TABLE_RELATED_1" localSheetId="109">'C_15 (624)'!$B$17</definedName>
    <definedName name="TABLE_RELATED_1" localSheetId="88">'C_87 (603)'!$B$17</definedName>
    <definedName name="TABLE_RELATED_1" localSheetId="100">'D_06 (615)'!$B$17</definedName>
    <definedName name="TABLE_RELATED_1" localSheetId="11">'D1 (205)'!$B$17</definedName>
    <definedName name="TABLE_RELATED_1" localSheetId="89">'D1_87 (604)'!$B$17</definedName>
    <definedName name="TABLE_RELATED_1" localSheetId="12">'D2 (206)'!$B$17</definedName>
    <definedName name="TABLE_RELATED_1" localSheetId="90">'D2_87 (605)'!$B$17</definedName>
    <definedName name="TABLE_RELATED_1" localSheetId="101">'E_06 (616)'!$B$17</definedName>
    <definedName name="TABLE_RELATED_1" localSheetId="91">'E1_87 (606)'!$B$17</definedName>
    <definedName name="TABLE_RELATED_1" localSheetId="92">'E2_87 (607)'!$B$17</definedName>
    <definedName name="TABLE_RELATED_1" localSheetId="102">'F_06 (617)'!$B$17</definedName>
    <definedName name="TABLE_RELATED_1" localSheetId="110">'F_15 (625)'!$B$17</definedName>
    <definedName name="TABLE_RELATED_1" localSheetId="10">'F1 (204C)'!$B$17</definedName>
    <definedName name="TABLE_RELATED_1" localSheetId="93">'F1_87 (608)'!$B$17</definedName>
    <definedName name="TABLE_RELATED_1" localSheetId="94">'F2_87 (609)'!$B$17</definedName>
    <definedName name="TABLE_RELATED_1" localSheetId="103">'G_06 (618)'!$B$17</definedName>
    <definedName name="TABLE_RELATED_1" localSheetId="111">'G_15 (626)'!$B$17</definedName>
    <definedName name="TABLE_RELATED_1" localSheetId="95">'G_87 (610)'!$B$17</definedName>
    <definedName name="TABLE_RELATED_1" localSheetId="32">'G1 (301)'!$B$17</definedName>
    <definedName name="TABLE_RELATED_1" localSheetId="36">'G1_06 (305)'!$B$17</definedName>
    <definedName name="TABLE_RELATED_1" localSheetId="40">'G1_15 (309)'!$B$17</definedName>
    <definedName name="TABLE_RELATED_1" localSheetId="33">'G2 (302)'!$B$17</definedName>
    <definedName name="TABLE_RELATED_1" localSheetId="37">'G2_06 (306)'!$B$17</definedName>
    <definedName name="TABLE_RELATED_1" localSheetId="41">'G2_15 (310)'!$B$17</definedName>
    <definedName name="TABLE_RELATED_1" localSheetId="96">'H_87 (611)'!$B$17</definedName>
    <definedName name="TABLE_RELATED_1" localSheetId="34">'H1 (303)'!$B$17</definedName>
    <definedName name="TABLE_RELATED_1" localSheetId="38">'H1_06 (307)'!$B$17</definedName>
    <definedName name="TABLE_RELATED_1" localSheetId="42">'H1_15 (311)'!$B$17</definedName>
    <definedName name="TABLE_RELATED_1" localSheetId="35">'H2 (304)'!$B$17</definedName>
    <definedName name="TABLE_RELATED_1" localSheetId="39">'H2_06 (308)'!$B$17</definedName>
    <definedName name="TABLE_RELATED_1" localSheetId="43">'H2_15 (312)'!$B$17</definedName>
    <definedName name="TABLE_RELATED_1" localSheetId="44">'K (313)'!$B$17</definedName>
    <definedName name="TABLE_RELATED_1" localSheetId="56">'K_06 (325)'!$B$17</definedName>
    <definedName name="TABLE_RELATED_1" localSheetId="61">'K_15_65 (330)'!$B$17</definedName>
    <definedName name="TABLE_RELATED_1" localSheetId="62">'K_15_66 (331)'!$B$17</definedName>
    <definedName name="TABLE_RELATED_1" localSheetId="63">'K_15_67 (332)'!$B$17</definedName>
    <definedName name="TABLE_RELATED_1" localSheetId="64">'K_15_68 (333)'!$B$17</definedName>
    <definedName name="TABLE_RELATED_1" localSheetId="31">'M (229)'!$B$17</definedName>
    <definedName name="TABLE_RELATED_1" localSheetId="45">'N (314)'!$B$17</definedName>
    <definedName name="TABLE_RELATED_1" localSheetId="5">'NA1 (201)'!$B$17</definedName>
    <definedName name="TABLE_RELATED_1" localSheetId="13">'NA1_06 (207)'!$B$17</definedName>
    <definedName name="TABLE_RELATED_1" localSheetId="18">'NA1_15_65 (212)'!$B$17</definedName>
    <definedName name="TABLE_RELATED_1" localSheetId="19">'NA1_15_66 (213)'!$B$17</definedName>
    <definedName name="TABLE_RELATED_1" localSheetId="20">'NA1_15_67 (214)'!$B$17</definedName>
    <definedName name="TABLE_RELATED_1" localSheetId="21">'NA1_15_68 (215)'!$B$17</definedName>
    <definedName name="TABLE_RELATED_1" localSheetId="7">'NA2 (202)'!$B$17</definedName>
    <definedName name="TABLE_RELATED_1" localSheetId="14">'NA2_06 (208)'!$B$17</definedName>
    <definedName name="TABLE_RELATED_1" localSheetId="22">'NA2_15_65 (216)'!$B$17</definedName>
    <definedName name="TABLE_RELATED_1" localSheetId="23">'NA2_15_66 (217)'!$B$17</definedName>
    <definedName name="TABLE_RELATED_1" localSheetId="24">'NA2_15_67 (218)'!$B$17</definedName>
    <definedName name="TABLE_RELATED_1" localSheetId="25">'NA2_15_68 (219)'!$B$17</definedName>
    <definedName name="TABLE_RELATED_1" localSheetId="15">'NA3_06 (209)'!$B$17</definedName>
    <definedName name="TABLE_RELATED_1" localSheetId="8">'NF1 (203)'!$B$17</definedName>
    <definedName name="TABLE_RELATED_1" localSheetId="16">'NF1_06 (210)'!$B$17</definedName>
    <definedName name="TABLE_RELATED_1" localSheetId="26">'NF1_15 (220)'!$B$17</definedName>
    <definedName name="TABLE_RELATED_1" localSheetId="9">'NF2 (204)'!$B$17</definedName>
    <definedName name="TABLE_RELATED_1" localSheetId="17">'NF2_06 (211)'!$B$17</definedName>
    <definedName name="TABLE_RELATED_1" localSheetId="27">'NF2_15 (221)'!$B$17</definedName>
    <definedName name="TABLE_RELATED_1" localSheetId="46">'P (315)'!$B$17</definedName>
    <definedName name="TABLE_RELATED_1" localSheetId="65">'Q_15 (334)'!$B$17</definedName>
    <definedName name="TABLE_RELATED_1" localSheetId="47">'Q1 (316)'!$B$17</definedName>
    <definedName name="TABLE_RELATED_1" localSheetId="57">'Q1_06 (326)'!$B$17</definedName>
    <definedName name="TABLE_RELATED_1" localSheetId="48">'Q2 (317)'!$B$17</definedName>
    <definedName name="TABLE_RELATED_1" localSheetId="58">'Q2_06 (327)'!$B$17</definedName>
    <definedName name="TABLE_RELATED_1" localSheetId="49">'R (318)'!$B$17</definedName>
    <definedName name="TABLE_RELATED_1" localSheetId="66">'R_15 (335)'!$B$17</definedName>
    <definedName name="TABLE_RELATED_1" localSheetId="59">'R1_06 (328)'!$B$17</definedName>
    <definedName name="TABLE_RELATED_1" localSheetId="60">'R2_06 (329)'!$B$17</definedName>
    <definedName name="TABLE_RELATED_1" localSheetId="50">'S1 (319)'!$B$17</definedName>
    <definedName name="TABLE_RELATED_1" localSheetId="51">'S2 (320)'!$B$17</definedName>
    <definedName name="TABLE_RELATED_1" localSheetId="113">'S-AP (702)'!$B$17</definedName>
    <definedName name="TABLE_RELATED_1" localSheetId="52">'T1 (321)'!$B$17</definedName>
    <definedName name="TABLE_RELATED_1" localSheetId="53">'T2 (322)'!$B$17</definedName>
    <definedName name="TABLE_RELATED_1" localSheetId="75">'Table 1 (501)'!$B$17</definedName>
    <definedName name="TABLE_RELATED_1" localSheetId="79">'Table 1 (505)'!$B$17</definedName>
    <definedName name="TABLE_RELATED_1" localSheetId="83">'Table 1 (508)'!$B$17</definedName>
    <definedName name="TABLE_RELATED_1" localSheetId="80">'Table 1A (505A)'!$B$17</definedName>
    <definedName name="TABLE_RELATED_1" localSheetId="76">'Table 2 (502)'!$B$17</definedName>
    <definedName name="TABLE_RELATED_1" localSheetId="81">'Table 2 (506)'!$B$17</definedName>
    <definedName name="TABLE_RELATED_1" localSheetId="84">'Table 2 (509)'!$B$17</definedName>
    <definedName name="TABLE_RELATED_1" localSheetId="77">'Table 3 (503)'!$B$17</definedName>
    <definedName name="TABLE_RELATED_1" localSheetId="82">'Table 3 (507)'!$B$17</definedName>
    <definedName name="TABLE_RELATED_1" localSheetId="85">'Table 4 (510)'!$B$17</definedName>
    <definedName name="TABLE_RELATED_1" localSheetId="112">'Table C (701)'!$B$17</definedName>
    <definedName name="TABLE_RELATED_1" localSheetId="78">'Table in Appendix (504)'!$B$17</definedName>
    <definedName name="TABLE_RELATED_1" localSheetId="29">'TVIN_15F (227)'!$B$17</definedName>
    <definedName name="TABLE_RELATED_1" localSheetId="30">'TVIN_15GMP (228)'!$B$17</definedName>
    <definedName name="TABLE_RELATED_1" localSheetId="28">'TVIN_15M (226)'!$B$17</definedName>
    <definedName name="TABLE_RELATED_1" localSheetId="54">'U1 (323)'!$B$17</definedName>
    <definedName name="TABLE_RELATED_1" localSheetId="55">'U2 (324)'!$B$17</definedName>
    <definedName name="TABLE_RELATED_1" localSheetId="115">'x-template'!$B$17</definedName>
    <definedName name="TABLE_SECTION_1" localSheetId="70">'A (404)'!$B$8</definedName>
    <definedName name="TABLE_SECTION_1" localSheetId="73">'A (407)'!$B$8</definedName>
    <definedName name="TABLE_SECTION_1" localSheetId="97">'A_06 (612)'!$B$8</definedName>
    <definedName name="TABLE_SECTION_1" localSheetId="104">'A_15_65 (619)'!$B$8</definedName>
    <definedName name="TABLE_SECTION_1" localSheetId="105">'A_15_66 (620)'!$B$8</definedName>
    <definedName name="TABLE_SECTION_1" localSheetId="106">'A_15_67 (621)'!$B$8</definedName>
    <definedName name="TABLE_SECTION_1" localSheetId="107">'A_15_68 (622)'!$B$8</definedName>
    <definedName name="TABLE_SECTION_1" localSheetId="86">'A_87 (601)'!$B$8</definedName>
    <definedName name="TABLE_SECTION_1" localSheetId="6">'A1 (201C)'!$B$8</definedName>
    <definedName name="TABLE_SECTION_1" localSheetId="67">'A1 (401)'!$B$8</definedName>
    <definedName name="TABLE_SECTION_1" localSheetId="68">'A2 (402)'!$B$8</definedName>
    <definedName name="TABLE_SECTION_1" localSheetId="69">'B (403)'!$B$8</definedName>
    <definedName name="TABLE_SECTION_1" localSheetId="71">'B (405)'!$B$8</definedName>
    <definedName name="TABLE_SECTION_1" localSheetId="74">'B (408)'!$B$8</definedName>
    <definedName name="TABLE_SECTION_1" localSheetId="98">'B_06 (613)'!$B$8</definedName>
    <definedName name="TABLE_SECTION_1" localSheetId="108">'B_15 (623)'!$B$8</definedName>
    <definedName name="TABLE_SECTION_1" localSheetId="87">'B_87 (602)'!$B$8</definedName>
    <definedName name="TABLE_SECTION_1" localSheetId="114">'B-AP (703)'!$B$8</definedName>
    <definedName name="TABLE_SECTION_1" localSheetId="72">'C (406)'!$B$8</definedName>
    <definedName name="TABLE_SECTION_1" localSheetId="99">'C_06 (614)'!$B$8</definedName>
    <definedName name="TABLE_SECTION_1" localSheetId="109">'C_15 (624)'!$B$8</definedName>
    <definedName name="TABLE_SECTION_1" localSheetId="88">'C_87 (603)'!$B$8</definedName>
    <definedName name="TABLE_SECTION_1" localSheetId="100">'D_06 (615)'!$B$8</definedName>
    <definedName name="TABLE_SECTION_1" localSheetId="11">'D1 (205)'!$B$8</definedName>
    <definedName name="TABLE_SECTION_1" localSheetId="89">'D1_87 (604)'!$B$8</definedName>
    <definedName name="TABLE_SECTION_1" localSheetId="12">'D2 (206)'!$B$8</definedName>
    <definedName name="TABLE_SECTION_1" localSheetId="90">'D2_87 (605)'!$B$8</definedName>
    <definedName name="TABLE_SECTION_1" localSheetId="101">'E_06 (616)'!$B$8</definedName>
    <definedName name="TABLE_SECTION_1" localSheetId="91">'E1_87 (606)'!$B$8</definedName>
    <definedName name="TABLE_SECTION_1" localSheetId="92">'E2_87 (607)'!$B$8</definedName>
    <definedName name="TABLE_SECTION_1" localSheetId="102">'F_06 (617)'!$B$8</definedName>
    <definedName name="TABLE_SECTION_1" localSheetId="110">'F_15 (625)'!$B$8</definedName>
    <definedName name="TABLE_SECTION_1" localSheetId="10">'F1 (204C)'!$B$8</definedName>
    <definedName name="TABLE_SECTION_1" localSheetId="93">'F1_87 (608)'!$B$8</definedName>
    <definedName name="TABLE_SECTION_1" localSheetId="94">'F2_87 (609)'!$B$8</definedName>
    <definedName name="TABLE_SECTION_1" localSheetId="103">'G_06 (618)'!$B$8</definedName>
    <definedName name="TABLE_SECTION_1" localSheetId="111">'G_15 (626)'!$B$8</definedName>
    <definedName name="TABLE_SECTION_1" localSheetId="95">'G_87 (610)'!$B$8</definedName>
    <definedName name="TABLE_SECTION_1" localSheetId="32">'G1 (301)'!$B$8</definedName>
    <definedName name="TABLE_SECTION_1" localSheetId="36">'G1_06 (305)'!$B$8</definedName>
    <definedName name="TABLE_SECTION_1" localSheetId="40">'G1_15 (309)'!$B$8</definedName>
    <definedName name="TABLE_SECTION_1" localSheetId="33">'G2 (302)'!$B$8</definedName>
    <definedName name="TABLE_SECTION_1" localSheetId="37">'G2_06 (306)'!$B$8</definedName>
    <definedName name="TABLE_SECTION_1" localSheetId="41">'G2_15 (310)'!$B$8</definedName>
    <definedName name="TABLE_SECTION_1" localSheetId="96">'H_87 (611)'!$B$8</definedName>
    <definedName name="TABLE_SECTION_1" localSheetId="34">'H1 (303)'!$B$8</definedName>
    <definedName name="TABLE_SECTION_1" localSheetId="38">'H1_06 (307)'!$B$8</definedName>
    <definedName name="TABLE_SECTION_1" localSheetId="42">'H1_15 (311)'!$B$8</definedName>
    <definedName name="TABLE_SECTION_1" localSheetId="35">'H2 (304)'!$B$8</definedName>
    <definedName name="TABLE_SECTION_1" localSheetId="39">'H2_06 (308)'!$B$8</definedName>
    <definedName name="TABLE_SECTION_1" localSheetId="43">'H2_15 (312)'!$B$8</definedName>
    <definedName name="TABLE_SECTION_1" localSheetId="44">'K (313)'!$B$8</definedName>
    <definedName name="TABLE_SECTION_1" localSheetId="56">'K_06 (325)'!$B$8</definedName>
    <definedName name="TABLE_SECTION_1" localSheetId="61">'K_15_65 (330)'!$B$8</definedName>
    <definedName name="TABLE_SECTION_1" localSheetId="62">'K_15_66 (331)'!$B$8</definedName>
    <definedName name="TABLE_SECTION_1" localSheetId="63">'K_15_67 (332)'!$B$8</definedName>
    <definedName name="TABLE_SECTION_1" localSheetId="64">'K_15_68 (333)'!$B$8</definedName>
    <definedName name="TABLE_SECTION_1" localSheetId="31">'M (229)'!$B$8</definedName>
    <definedName name="TABLE_SECTION_1" localSheetId="45">'N (314)'!$B$8</definedName>
    <definedName name="TABLE_SECTION_1" localSheetId="5">'NA1 (201)'!$B$8</definedName>
    <definedName name="TABLE_SECTION_1" localSheetId="13">'NA1_06 (207)'!$B$8</definedName>
    <definedName name="TABLE_SECTION_1" localSheetId="18">'NA1_15_65 (212)'!$B$8</definedName>
    <definedName name="TABLE_SECTION_1" localSheetId="19">'NA1_15_66 (213)'!$B$8</definedName>
    <definedName name="TABLE_SECTION_1" localSheetId="20">'NA1_15_67 (214)'!$B$8</definedName>
    <definedName name="TABLE_SECTION_1" localSheetId="21">'NA1_15_68 (215)'!$B$8</definedName>
    <definedName name="TABLE_SECTION_1" localSheetId="7">'NA2 (202)'!$B$8</definedName>
    <definedName name="TABLE_SECTION_1" localSheetId="14">'NA2_06 (208)'!$B$8</definedName>
    <definedName name="TABLE_SECTION_1" localSheetId="22">'NA2_15_65 (216)'!$B$8</definedName>
    <definedName name="TABLE_SECTION_1" localSheetId="23">'NA2_15_66 (217)'!$B$8</definedName>
    <definedName name="TABLE_SECTION_1" localSheetId="24">'NA2_15_67 (218)'!$B$8</definedName>
    <definedName name="TABLE_SECTION_1" localSheetId="25">'NA2_15_68 (219)'!$B$8</definedName>
    <definedName name="TABLE_SECTION_1" localSheetId="15">'NA3_06 (209)'!$B$8</definedName>
    <definedName name="TABLE_SECTION_1" localSheetId="8">'NF1 (203)'!$B$8</definedName>
    <definedName name="TABLE_SECTION_1" localSheetId="16">'NF1_06 (210)'!$B$8</definedName>
    <definedName name="TABLE_SECTION_1" localSheetId="26">'NF1_15 (220)'!$B$8</definedName>
    <definedName name="TABLE_SECTION_1" localSheetId="9">'NF2 (204)'!$B$8</definedName>
    <definedName name="TABLE_SECTION_1" localSheetId="17">'NF2_06 (211)'!$B$8</definedName>
    <definedName name="TABLE_SECTION_1" localSheetId="27">'NF2_15 (221)'!$B$8</definedName>
    <definedName name="TABLE_SECTION_1" localSheetId="46">'P (315)'!$B$8</definedName>
    <definedName name="TABLE_SECTION_1" localSheetId="65">'Q_15 (334)'!$B$8</definedName>
    <definedName name="TABLE_SECTION_1" localSheetId="47">'Q1 (316)'!$B$8</definedName>
    <definedName name="TABLE_SECTION_1" localSheetId="57">'Q1_06 (326)'!$B$8</definedName>
    <definedName name="TABLE_SECTION_1" localSheetId="48">'Q2 (317)'!$B$8</definedName>
    <definedName name="TABLE_SECTION_1" localSheetId="58">'Q2_06 (327)'!$B$8</definedName>
    <definedName name="TABLE_SECTION_1" localSheetId="49">'R (318)'!$B$8</definedName>
    <definedName name="TABLE_SECTION_1" localSheetId="66">'R_15 (335)'!$B$8</definedName>
    <definedName name="TABLE_SECTION_1" localSheetId="59">'R1_06 (328)'!$B$8</definedName>
    <definedName name="TABLE_SECTION_1" localSheetId="60">'R2_06 (329)'!$B$8</definedName>
    <definedName name="TABLE_SECTION_1" localSheetId="50">'S1 (319)'!$B$8</definedName>
    <definedName name="TABLE_SECTION_1" localSheetId="51">'S2 (320)'!$B$8</definedName>
    <definedName name="TABLE_SECTION_1" localSheetId="113">'S-AP (702)'!$B$8</definedName>
    <definedName name="TABLE_SECTION_1" localSheetId="52">'T1 (321)'!$B$8</definedName>
    <definedName name="TABLE_SECTION_1" localSheetId="53">'T2 (322)'!$B$8</definedName>
    <definedName name="TABLE_SECTION_1" localSheetId="75">'Table 1 (501)'!$B$8</definedName>
    <definedName name="TABLE_SECTION_1" localSheetId="79">'Table 1 (505)'!$B$8</definedName>
    <definedName name="TABLE_SECTION_1" localSheetId="83">'Table 1 (508)'!$B$8</definedName>
    <definedName name="TABLE_SECTION_1" localSheetId="80">'Table 1A (505A)'!$B$8</definedName>
    <definedName name="TABLE_SECTION_1" localSheetId="76">'Table 2 (502)'!$B$8</definedName>
    <definedName name="TABLE_SECTION_1" localSheetId="81">'Table 2 (506)'!$B$8</definedName>
    <definedName name="TABLE_SECTION_1" localSheetId="84">'Table 2 (509)'!$B$8</definedName>
    <definedName name="TABLE_SECTION_1" localSheetId="77">'Table 3 (503)'!$B$8</definedName>
    <definedName name="TABLE_SECTION_1" localSheetId="82">'Table 3 (507)'!$B$8</definedName>
    <definedName name="TABLE_SECTION_1" localSheetId="85">'Table 4 (510)'!$B$8</definedName>
    <definedName name="TABLE_SECTION_1" localSheetId="112">'Table C (701)'!$B$8</definedName>
    <definedName name="TABLE_SECTION_1" localSheetId="78">'Table in Appendix (504)'!$B$8</definedName>
    <definedName name="TABLE_SECTION_1" localSheetId="29">'TVIN_15F (227)'!$B$8</definedName>
    <definedName name="TABLE_SECTION_1" localSheetId="30">'TVIN_15GMP (228)'!$B$8</definedName>
    <definedName name="TABLE_SECTION_1" localSheetId="28">'TVIN_15M (226)'!$B$8</definedName>
    <definedName name="TABLE_SECTION_1" localSheetId="54">'U1 (323)'!$B$8</definedName>
    <definedName name="TABLE_SECTION_1" localSheetId="55">'U2 (324)'!$B$8</definedName>
    <definedName name="TABLE_SECTION_1" localSheetId="115">'x-template'!$B$8</definedName>
    <definedName name="TABLE_SECTION_NUMBER_1" localSheetId="70">'A (404)'!$B$13</definedName>
    <definedName name="TABLE_SECTION_NUMBER_1" localSheetId="73">'A (407)'!$B$13</definedName>
    <definedName name="TABLE_SECTION_NUMBER_1" localSheetId="97">'A_06 (612)'!$B$13</definedName>
    <definedName name="TABLE_SECTION_NUMBER_1" localSheetId="104">'A_15_65 (619)'!$B$13</definedName>
    <definedName name="TABLE_SECTION_NUMBER_1" localSheetId="105">'A_15_66 (620)'!$B$13</definedName>
    <definedName name="TABLE_SECTION_NUMBER_1" localSheetId="106">'A_15_67 (621)'!$B$13</definedName>
    <definedName name="TABLE_SECTION_NUMBER_1" localSheetId="107">'A_15_68 (622)'!$B$13</definedName>
    <definedName name="TABLE_SECTION_NUMBER_1" localSheetId="86">'A_87 (601)'!$B$13</definedName>
    <definedName name="TABLE_SECTION_NUMBER_1" localSheetId="6">'A1 (201C)'!$B$13</definedName>
    <definedName name="TABLE_SECTION_NUMBER_1" localSheetId="67">'A1 (401)'!$B$13</definedName>
    <definedName name="TABLE_SECTION_NUMBER_1" localSheetId="68">'A2 (402)'!$B$13</definedName>
    <definedName name="TABLE_SECTION_NUMBER_1" localSheetId="69">'B (403)'!$B$13</definedName>
    <definedName name="TABLE_SECTION_NUMBER_1" localSheetId="71">'B (405)'!$B$13</definedName>
    <definedName name="TABLE_SECTION_NUMBER_1" localSheetId="74">'B (408)'!$B$13</definedName>
    <definedName name="TABLE_SECTION_NUMBER_1" localSheetId="98">'B_06 (613)'!$B$13</definedName>
    <definedName name="TABLE_SECTION_NUMBER_1" localSheetId="108">'B_15 (623)'!$B$13</definedName>
    <definedName name="TABLE_SECTION_NUMBER_1" localSheetId="87">'B_87 (602)'!$B$13</definedName>
    <definedName name="TABLE_SECTION_NUMBER_1" localSheetId="114">'B-AP (703)'!$B$13</definedName>
    <definedName name="TABLE_SECTION_NUMBER_1" localSheetId="72">'C (406)'!$B$13</definedName>
    <definedName name="TABLE_SECTION_NUMBER_1" localSheetId="99">'C_06 (614)'!$B$13</definedName>
    <definedName name="TABLE_SECTION_NUMBER_1" localSheetId="109">'C_15 (624)'!$B$13</definedName>
    <definedName name="TABLE_SECTION_NUMBER_1" localSheetId="88">'C_87 (603)'!$B$13</definedName>
    <definedName name="TABLE_SECTION_NUMBER_1" localSheetId="100">'D_06 (615)'!$B$13</definedName>
    <definedName name="TABLE_SECTION_NUMBER_1" localSheetId="11">'D1 (205)'!$B$13</definedName>
    <definedName name="TABLE_SECTION_NUMBER_1" localSheetId="89">'D1_87 (604)'!$B$13</definedName>
    <definedName name="TABLE_SECTION_NUMBER_1" localSheetId="12">'D2 (206)'!$B$13</definedName>
    <definedName name="TABLE_SECTION_NUMBER_1" localSheetId="90">'D2_87 (605)'!$B$13</definedName>
    <definedName name="TABLE_SECTION_NUMBER_1" localSheetId="101">'E_06 (616)'!$B$13</definedName>
    <definedName name="TABLE_SECTION_NUMBER_1" localSheetId="91">'E1_87 (606)'!$B$13</definedName>
    <definedName name="TABLE_SECTION_NUMBER_1" localSheetId="92">'E2_87 (607)'!$B$13</definedName>
    <definedName name="TABLE_SECTION_NUMBER_1" localSheetId="102">'F_06 (617)'!$B$13</definedName>
    <definedName name="TABLE_SECTION_NUMBER_1" localSheetId="110">'F_15 (625)'!$B$13</definedName>
    <definedName name="TABLE_SECTION_NUMBER_1" localSheetId="10">'F1 (204C)'!$B$13</definedName>
    <definedName name="TABLE_SECTION_NUMBER_1" localSheetId="93">'F1_87 (608)'!$B$13</definedName>
    <definedName name="TABLE_SECTION_NUMBER_1" localSheetId="94">'F2_87 (609)'!$B$13</definedName>
    <definedName name="TABLE_SECTION_NUMBER_1" localSheetId="103">'G_06 (618)'!$B$13</definedName>
    <definedName name="TABLE_SECTION_NUMBER_1" localSheetId="111">'G_15 (626)'!$B$13</definedName>
    <definedName name="TABLE_SECTION_NUMBER_1" localSheetId="95">'G_87 (610)'!$B$13</definedName>
    <definedName name="TABLE_SECTION_NUMBER_1" localSheetId="32">'G1 (301)'!$B$13</definedName>
    <definedName name="TABLE_SECTION_NUMBER_1" localSheetId="36">'G1_06 (305)'!$B$13</definedName>
    <definedName name="TABLE_SECTION_NUMBER_1" localSheetId="40">'G1_15 (309)'!$B$13</definedName>
    <definedName name="TABLE_SECTION_NUMBER_1" localSheetId="33">'G2 (302)'!$B$13</definedName>
    <definedName name="TABLE_SECTION_NUMBER_1" localSheetId="37">'G2_06 (306)'!$B$13</definedName>
    <definedName name="TABLE_SECTION_NUMBER_1" localSheetId="41">'G2_15 (310)'!$B$13</definedName>
    <definedName name="TABLE_SECTION_NUMBER_1" localSheetId="96">'H_87 (611)'!$B$13</definedName>
    <definedName name="TABLE_SECTION_NUMBER_1" localSheetId="34">'H1 (303)'!$B$13</definedName>
    <definedName name="TABLE_SECTION_NUMBER_1" localSheetId="38">'H1_06 (307)'!$B$13</definedName>
    <definedName name="TABLE_SECTION_NUMBER_1" localSheetId="42">'H1_15 (311)'!$B$13</definedName>
    <definedName name="TABLE_SECTION_NUMBER_1" localSheetId="35">'H2 (304)'!$B$13</definedName>
    <definedName name="TABLE_SECTION_NUMBER_1" localSheetId="39">'H2_06 (308)'!$B$13</definedName>
    <definedName name="TABLE_SECTION_NUMBER_1" localSheetId="43">'H2_15 (312)'!$B$13</definedName>
    <definedName name="TABLE_SECTION_NUMBER_1" localSheetId="44">'K (313)'!$B$13</definedName>
    <definedName name="TABLE_SECTION_NUMBER_1" localSheetId="56">'K_06 (325)'!$B$13</definedName>
    <definedName name="TABLE_SECTION_NUMBER_1" localSheetId="61">'K_15_65 (330)'!$B$13</definedName>
    <definedName name="TABLE_SECTION_NUMBER_1" localSheetId="62">'K_15_66 (331)'!$B$13</definedName>
    <definedName name="TABLE_SECTION_NUMBER_1" localSheetId="63">'K_15_67 (332)'!$B$13</definedName>
    <definedName name="TABLE_SECTION_NUMBER_1" localSheetId="64">'K_15_68 (333)'!$B$13</definedName>
    <definedName name="TABLE_SECTION_NUMBER_1" localSheetId="31">'M (229)'!$B$13</definedName>
    <definedName name="TABLE_SECTION_NUMBER_1" localSheetId="45">'N (314)'!$B$13</definedName>
    <definedName name="TABLE_SECTION_NUMBER_1" localSheetId="5">'NA1 (201)'!$B$13</definedName>
    <definedName name="TABLE_SECTION_NUMBER_1" localSheetId="13">'NA1_06 (207)'!$B$13</definedName>
    <definedName name="TABLE_SECTION_NUMBER_1" localSheetId="18">'NA1_15_65 (212)'!$B$13</definedName>
    <definedName name="TABLE_SECTION_NUMBER_1" localSheetId="19">'NA1_15_66 (213)'!$B$13</definedName>
    <definedName name="TABLE_SECTION_NUMBER_1" localSheetId="20">'NA1_15_67 (214)'!$B$13</definedName>
    <definedName name="TABLE_SECTION_NUMBER_1" localSheetId="21">'NA1_15_68 (215)'!$B$13</definedName>
    <definedName name="TABLE_SECTION_NUMBER_1" localSheetId="7">'NA2 (202)'!$B$13</definedName>
    <definedName name="TABLE_SECTION_NUMBER_1" localSheetId="14">'NA2_06 (208)'!$B$13</definedName>
    <definedName name="TABLE_SECTION_NUMBER_1" localSheetId="22">'NA2_15_65 (216)'!$B$13</definedName>
    <definedName name="TABLE_SECTION_NUMBER_1" localSheetId="23">'NA2_15_66 (217)'!$B$13</definedName>
    <definedName name="TABLE_SECTION_NUMBER_1" localSheetId="24">'NA2_15_67 (218)'!$B$13</definedName>
    <definedName name="TABLE_SECTION_NUMBER_1" localSheetId="25">'NA2_15_68 (219)'!$B$13</definedName>
    <definedName name="TABLE_SECTION_NUMBER_1" localSheetId="15">'NA3_06 (209)'!$B$13</definedName>
    <definedName name="TABLE_SECTION_NUMBER_1" localSheetId="8">'NF1 (203)'!$B$13</definedName>
    <definedName name="TABLE_SECTION_NUMBER_1" localSheetId="16">'NF1_06 (210)'!$B$13</definedName>
    <definedName name="TABLE_SECTION_NUMBER_1" localSheetId="26">'NF1_15 (220)'!$B$13</definedName>
    <definedName name="TABLE_SECTION_NUMBER_1" localSheetId="9">'NF2 (204)'!$B$13</definedName>
    <definedName name="TABLE_SECTION_NUMBER_1" localSheetId="17">'NF2_06 (211)'!$B$13</definedName>
    <definedName name="TABLE_SECTION_NUMBER_1" localSheetId="27">'NF2_15 (221)'!$B$13</definedName>
    <definedName name="TABLE_SECTION_NUMBER_1" localSheetId="46">'P (315)'!$B$13</definedName>
    <definedName name="TABLE_SECTION_NUMBER_1" localSheetId="65">'Q_15 (334)'!$B$13</definedName>
    <definedName name="TABLE_SECTION_NUMBER_1" localSheetId="47">'Q1 (316)'!$B$13</definedName>
    <definedName name="TABLE_SECTION_NUMBER_1" localSheetId="57">'Q1_06 (326)'!$B$13</definedName>
    <definedName name="TABLE_SECTION_NUMBER_1" localSheetId="48">'Q2 (317)'!$B$13</definedName>
    <definedName name="TABLE_SECTION_NUMBER_1" localSheetId="58">'Q2_06 (327)'!$B$13</definedName>
    <definedName name="TABLE_SECTION_NUMBER_1" localSheetId="49">'R (318)'!$B$13</definedName>
    <definedName name="TABLE_SECTION_NUMBER_1" localSheetId="66">'R_15 (335)'!$B$13</definedName>
    <definedName name="TABLE_SECTION_NUMBER_1" localSheetId="59">'R1_06 (328)'!$B$13</definedName>
    <definedName name="TABLE_SECTION_NUMBER_1" localSheetId="60">'R2_06 (329)'!$B$13</definedName>
    <definedName name="TABLE_SECTION_NUMBER_1" localSheetId="50">'S1 (319)'!$B$13</definedName>
    <definedName name="TABLE_SECTION_NUMBER_1" localSheetId="51">'S2 (320)'!$B$13</definedName>
    <definedName name="TABLE_SECTION_NUMBER_1" localSheetId="113">'S-AP (702)'!$B$13</definedName>
    <definedName name="TABLE_SECTION_NUMBER_1" localSheetId="52">'T1 (321)'!$B$13</definedName>
    <definedName name="TABLE_SECTION_NUMBER_1" localSheetId="53">'T2 (322)'!$B$13</definedName>
    <definedName name="TABLE_SECTION_NUMBER_1" localSheetId="75">'Table 1 (501)'!$B$13</definedName>
    <definedName name="TABLE_SECTION_NUMBER_1" localSheetId="79">'Table 1 (505)'!$B$13</definedName>
    <definedName name="TABLE_SECTION_NUMBER_1" localSheetId="83">'Table 1 (508)'!$B$13</definedName>
    <definedName name="TABLE_SECTION_NUMBER_1" localSheetId="80">'Table 1A (505A)'!$B$13</definedName>
    <definedName name="TABLE_SECTION_NUMBER_1" localSheetId="76">'Table 2 (502)'!$B$13</definedName>
    <definedName name="TABLE_SECTION_NUMBER_1" localSheetId="81">'Table 2 (506)'!$B$13</definedName>
    <definedName name="TABLE_SECTION_NUMBER_1" localSheetId="84">'Table 2 (509)'!$B$13</definedName>
    <definedName name="TABLE_SECTION_NUMBER_1" localSheetId="77">'Table 3 (503)'!$B$13</definedName>
    <definedName name="TABLE_SECTION_NUMBER_1" localSheetId="82">'Table 3 (507)'!$B$13</definedName>
    <definedName name="TABLE_SECTION_NUMBER_1" localSheetId="85">'Table 4 (510)'!$B$13</definedName>
    <definedName name="TABLE_SECTION_NUMBER_1" localSheetId="112">'Table C (701)'!$B$13</definedName>
    <definedName name="TABLE_SECTION_NUMBER_1" localSheetId="78">'Table in Appendix (504)'!$B$13</definedName>
    <definedName name="TABLE_SECTION_NUMBER_1" localSheetId="29">'TVIN_15F (227)'!$B$13</definedName>
    <definedName name="TABLE_SECTION_NUMBER_1" localSheetId="30">'TVIN_15GMP (228)'!$B$13</definedName>
    <definedName name="TABLE_SECTION_NUMBER_1" localSheetId="28">'TVIN_15M (226)'!$B$13</definedName>
    <definedName name="TABLE_SECTION_NUMBER_1" localSheetId="54">'U1 (323)'!$B$13</definedName>
    <definedName name="TABLE_SECTION_NUMBER_1" localSheetId="55">'U2 (324)'!$B$13</definedName>
    <definedName name="TABLE_SECTION_NUMBER_1" localSheetId="115">'x-template'!$B$13</definedName>
    <definedName name="TABLE_SERIES_NUMBER_1" localSheetId="70">'A (404)'!$B$14</definedName>
    <definedName name="TABLE_SERIES_NUMBER_1" localSheetId="73">'A (407)'!$B$14</definedName>
    <definedName name="TABLE_SERIES_NUMBER_1" localSheetId="97">'A_06 (612)'!$B$14</definedName>
    <definedName name="TABLE_SERIES_NUMBER_1" localSheetId="104">'A_15_65 (619)'!$B$14</definedName>
    <definedName name="TABLE_SERIES_NUMBER_1" localSheetId="105">'A_15_66 (620)'!$B$14</definedName>
    <definedName name="TABLE_SERIES_NUMBER_1" localSheetId="106">'A_15_67 (621)'!$B$14</definedName>
    <definedName name="TABLE_SERIES_NUMBER_1" localSheetId="107">'A_15_68 (622)'!$B$14</definedName>
    <definedName name="TABLE_SERIES_NUMBER_1" localSheetId="86">'A_87 (601)'!$B$14</definedName>
    <definedName name="TABLE_SERIES_NUMBER_1" localSheetId="6">'A1 (201C)'!$B$14</definedName>
    <definedName name="TABLE_SERIES_NUMBER_1" localSheetId="67">'A1 (401)'!$B$14</definedName>
    <definedName name="TABLE_SERIES_NUMBER_1" localSheetId="68">'A2 (402)'!$B$14</definedName>
    <definedName name="TABLE_SERIES_NUMBER_1" localSheetId="69">'B (403)'!$B$14</definedName>
    <definedName name="TABLE_SERIES_NUMBER_1" localSheetId="71">'B (405)'!$B$14</definedName>
    <definedName name="TABLE_SERIES_NUMBER_1" localSheetId="74">'B (408)'!$B$14</definedName>
    <definedName name="TABLE_SERIES_NUMBER_1" localSheetId="98">'B_06 (613)'!$B$14</definedName>
    <definedName name="TABLE_SERIES_NUMBER_1" localSheetId="108">'B_15 (623)'!$B$14</definedName>
    <definedName name="TABLE_SERIES_NUMBER_1" localSheetId="87">'B_87 (602)'!$B$14</definedName>
    <definedName name="TABLE_SERIES_NUMBER_1" localSheetId="114">'B-AP (703)'!$B$14</definedName>
    <definedName name="TABLE_SERIES_NUMBER_1" localSheetId="72">'C (406)'!$B$14</definedName>
    <definedName name="TABLE_SERIES_NUMBER_1" localSheetId="99">'C_06 (614)'!$B$14</definedName>
    <definedName name="TABLE_SERIES_NUMBER_1" localSheetId="109">'C_15 (624)'!$B$14</definedName>
    <definedName name="TABLE_SERIES_NUMBER_1" localSheetId="88">'C_87 (603)'!$B$14</definedName>
    <definedName name="TABLE_SERIES_NUMBER_1" localSheetId="100">'D_06 (615)'!$B$14</definedName>
    <definedName name="TABLE_SERIES_NUMBER_1" localSheetId="11">'D1 (205)'!$B$14</definedName>
    <definedName name="TABLE_SERIES_NUMBER_1" localSheetId="89">'D1_87 (604)'!$B$14</definedName>
    <definedName name="TABLE_SERIES_NUMBER_1" localSheetId="12">'D2 (206)'!$B$14</definedName>
    <definedName name="TABLE_SERIES_NUMBER_1" localSheetId="90">'D2_87 (605)'!$B$14</definedName>
    <definedName name="TABLE_SERIES_NUMBER_1" localSheetId="101">'E_06 (616)'!$B$14</definedName>
    <definedName name="TABLE_SERIES_NUMBER_1" localSheetId="91">'E1_87 (606)'!$B$14</definedName>
    <definedName name="TABLE_SERIES_NUMBER_1" localSheetId="92">'E2_87 (607)'!$B$14</definedName>
    <definedName name="TABLE_SERIES_NUMBER_1" localSheetId="102">'F_06 (617)'!$B$14</definedName>
    <definedName name="TABLE_SERIES_NUMBER_1" localSheetId="110">'F_15 (625)'!$B$14</definedName>
    <definedName name="TABLE_SERIES_NUMBER_1" localSheetId="10">'F1 (204C)'!$B$14</definedName>
    <definedName name="TABLE_SERIES_NUMBER_1" localSheetId="93">'F1_87 (608)'!$B$14</definedName>
    <definedName name="TABLE_SERIES_NUMBER_1" localSheetId="94">'F2_87 (609)'!$B$14</definedName>
    <definedName name="TABLE_SERIES_NUMBER_1" localSheetId="103">'G_06 (618)'!$B$14</definedName>
    <definedName name="TABLE_SERIES_NUMBER_1" localSheetId="111">'G_15 (626)'!$B$14</definedName>
    <definedName name="TABLE_SERIES_NUMBER_1" localSheetId="95">'G_87 (610)'!$B$14</definedName>
    <definedName name="TABLE_SERIES_NUMBER_1" localSheetId="32">'G1 (301)'!$B$14</definedName>
    <definedName name="TABLE_SERIES_NUMBER_1" localSheetId="36">'G1_06 (305)'!$B$14</definedName>
    <definedName name="TABLE_SERIES_NUMBER_1" localSheetId="40">'G1_15 (309)'!$B$14</definedName>
    <definedName name="TABLE_SERIES_NUMBER_1" localSheetId="33">'G2 (302)'!$B$14</definedName>
    <definedName name="TABLE_SERIES_NUMBER_1" localSheetId="37">'G2_06 (306)'!$B$14</definedName>
    <definedName name="TABLE_SERIES_NUMBER_1" localSheetId="41">'G2_15 (310)'!$B$14</definedName>
    <definedName name="TABLE_SERIES_NUMBER_1" localSheetId="96">'H_87 (611)'!$B$14</definedName>
    <definedName name="TABLE_SERIES_NUMBER_1" localSheetId="34">'H1 (303)'!$B$14</definedName>
    <definedName name="TABLE_SERIES_NUMBER_1" localSheetId="38">'H1_06 (307)'!$B$14</definedName>
    <definedName name="TABLE_SERIES_NUMBER_1" localSheetId="42">'H1_15 (311)'!$B$14</definedName>
    <definedName name="TABLE_SERIES_NUMBER_1" localSheetId="35">'H2 (304)'!$B$14</definedName>
    <definedName name="TABLE_SERIES_NUMBER_1" localSheetId="39">'H2_06 (308)'!$B$14</definedName>
    <definedName name="TABLE_SERIES_NUMBER_1" localSheetId="43">'H2_15 (312)'!$B$14</definedName>
    <definedName name="TABLE_SERIES_NUMBER_1" localSheetId="44">'K (313)'!$B$14</definedName>
    <definedName name="TABLE_SERIES_NUMBER_1" localSheetId="56">'K_06 (325)'!$B$14</definedName>
    <definedName name="TABLE_SERIES_NUMBER_1" localSheetId="61">'K_15_65 (330)'!$B$14</definedName>
    <definedName name="TABLE_SERIES_NUMBER_1" localSheetId="62">'K_15_66 (331)'!$B$14</definedName>
    <definedName name="TABLE_SERIES_NUMBER_1" localSheetId="63">'K_15_67 (332)'!$B$14</definedName>
    <definedName name="TABLE_SERIES_NUMBER_1" localSheetId="64">'K_15_68 (333)'!$B$14</definedName>
    <definedName name="TABLE_SERIES_NUMBER_1" localSheetId="31">'M (229)'!$B$14</definedName>
    <definedName name="TABLE_SERIES_NUMBER_1" localSheetId="45">'N (314)'!$B$14</definedName>
    <definedName name="TABLE_SERIES_NUMBER_1" localSheetId="5">'NA1 (201)'!$B$14</definedName>
    <definedName name="TABLE_SERIES_NUMBER_1" localSheetId="13">'NA1_06 (207)'!$B$14</definedName>
    <definedName name="TABLE_SERIES_NUMBER_1" localSheetId="18">'NA1_15_65 (212)'!$B$14</definedName>
    <definedName name="TABLE_SERIES_NUMBER_1" localSheetId="19">'NA1_15_66 (213)'!$B$14</definedName>
    <definedName name="TABLE_SERIES_NUMBER_1" localSheetId="20">'NA1_15_67 (214)'!$B$14</definedName>
    <definedName name="TABLE_SERIES_NUMBER_1" localSheetId="21">'NA1_15_68 (215)'!$B$14</definedName>
    <definedName name="TABLE_SERIES_NUMBER_1" localSheetId="7">'NA2 (202)'!$B$14</definedName>
    <definedName name="TABLE_SERIES_NUMBER_1" localSheetId="14">'NA2_06 (208)'!$B$14</definedName>
    <definedName name="TABLE_SERIES_NUMBER_1" localSheetId="22">'NA2_15_65 (216)'!$B$14</definedName>
    <definedName name="TABLE_SERIES_NUMBER_1" localSheetId="23">'NA2_15_66 (217)'!$B$14</definedName>
    <definedName name="TABLE_SERIES_NUMBER_1" localSheetId="24">'NA2_15_67 (218)'!$B$14</definedName>
    <definedName name="TABLE_SERIES_NUMBER_1" localSheetId="25">'NA2_15_68 (219)'!$B$14</definedName>
    <definedName name="TABLE_SERIES_NUMBER_1" localSheetId="15">'NA3_06 (209)'!$B$14</definedName>
    <definedName name="TABLE_SERIES_NUMBER_1" localSheetId="8">'NF1 (203)'!$B$14</definedName>
    <definedName name="TABLE_SERIES_NUMBER_1" localSheetId="16">'NF1_06 (210)'!$B$14</definedName>
    <definedName name="TABLE_SERIES_NUMBER_1" localSheetId="26">'NF1_15 (220)'!$B$14</definedName>
    <definedName name="TABLE_SERIES_NUMBER_1" localSheetId="9">'NF2 (204)'!$B$14</definedName>
    <definedName name="TABLE_SERIES_NUMBER_1" localSheetId="17">'NF2_06 (211)'!$B$14</definedName>
    <definedName name="TABLE_SERIES_NUMBER_1" localSheetId="27">'NF2_15 (221)'!$B$14</definedName>
    <definedName name="TABLE_SERIES_NUMBER_1" localSheetId="46">'P (315)'!$B$14</definedName>
    <definedName name="TABLE_SERIES_NUMBER_1" localSheetId="65">'Q_15 (334)'!$B$14</definedName>
    <definedName name="TABLE_SERIES_NUMBER_1" localSheetId="47">'Q1 (316)'!$B$14</definedName>
    <definedName name="TABLE_SERIES_NUMBER_1" localSheetId="57">'Q1_06 (326)'!$B$14</definedName>
    <definedName name="TABLE_SERIES_NUMBER_1" localSheetId="48">'Q2 (317)'!$B$14</definedName>
    <definedName name="TABLE_SERIES_NUMBER_1" localSheetId="58">'Q2_06 (327)'!$B$14</definedName>
    <definedName name="TABLE_SERIES_NUMBER_1" localSheetId="49">'R (318)'!$B$14</definedName>
    <definedName name="TABLE_SERIES_NUMBER_1" localSheetId="66">'R_15 (335)'!$B$14</definedName>
    <definedName name="TABLE_SERIES_NUMBER_1" localSheetId="59">'R1_06 (328)'!$B$14</definedName>
    <definedName name="TABLE_SERIES_NUMBER_1" localSheetId="60">'R2_06 (329)'!$B$14</definedName>
    <definedName name="TABLE_SERIES_NUMBER_1" localSheetId="50">'S1 (319)'!$B$14</definedName>
    <definedName name="TABLE_SERIES_NUMBER_1" localSheetId="51">'S2 (320)'!$B$14</definedName>
    <definedName name="TABLE_SERIES_NUMBER_1" localSheetId="113">'S-AP (702)'!$B$14</definedName>
    <definedName name="TABLE_SERIES_NUMBER_1" localSheetId="52">'T1 (321)'!$B$14</definedName>
    <definedName name="TABLE_SERIES_NUMBER_1" localSheetId="53">'T2 (322)'!$B$14</definedName>
    <definedName name="TABLE_SERIES_NUMBER_1" localSheetId="75">'Table 1 (501)'!$B$14</definedName>
    <definedName name="TABLE_SERIES_NUMBER_1" localSheetId="79">'Table 1 (505)'!$B$14</definedName>
    <definedName name="TABLE_SERIES_NUMBER_1" localSheetId="83">'Table 1 (508)'!$B$14</definedName>
    <definedName name="TABLE_SERIES_NUMBER_1" localSheetId="80">'Table 1A (505A)'!$B$14</definedName>
    <definedName name="TABLE_SERIES_NUMBER_1" localSheetId="76">'Table 2 (502)'!$B$14</definedName>
    <definedName name="TABLE_SERIES_NUMBER_1" localSheetId="81">'Table 2 (506)'!$B$14</definedName>
    <definedName name="TABLE_SERIES_NUMBER_1" localSheetId="84">'Table 2 (509)'!$B$14</definedName>
    <definedName name="TABLE_SERIES_NUMBER_1" localSheetId="77">'Table 3 (503)'!$B$14</definedName>
    <definedName name="TABLE_SERIES_NUMBER_1" localSheetId="82">'Table 3 (507)'!$B$14</definedName>
    <definedName name="TABLE_SERIES_NUMBER_1" localSheetId="85">'Table 4 (510)'!$B$14</definedName>
    <definedName name="TABLE_SERIES_NUMBER_1" localSheetId="112">'Table C (701)'!$B$14</definedName>
    <definedName name="TABLE_SERIES_NUMBER_1" localSheetId="78">'Table in Appendix (504)'!$B$14</definedName>
    <definedName name="TABLE_SERIES_NUMBER_1" localSheetId="29">'TVIN_15F (227)'!$B$14</definedName>
    <definedName name="TABLE_SERIES_NUMBER_1" localSheetId="30">'TVIN_15GMP (228)'!$B$14</definedName>
    <definedName name="TABLE_SERIES_NUMBER_1" localSheetId="28">'TVIN_15M (226)'!$B$14</definedName>
    <definedName name="TABLE_SERIES_NUMBER_1" localSheetId="54">'U1 (323)'!$B$14</definedName>
    <definedName name="TABLE_SERIES_NUMBER_1" localSheetId="55">'U2 (324)'!$B$14</definedName>
    <definedName name="TABLE_SERIES_NUMBER_1" localSheetId="115">'x-template'!$B$14</definedName>
    <definedName name="update_from_factor_list">#REF!</definedName>
    <definedName name="wb_title">Cover!$B$2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8" i="9" l="1"/>
  <c r="A115" i="9"/>
  <c r="A9" i="9"/>
  <c r="A10" i="9"/>
  <c r="A11" i="9"/>
  <c r="A116" i="9"/>
  <c r="A12" i="9"/>
  <c r="A13" i="9"/>
  <c r="A14" i="9"/>
  <c r="A15" i="9"/>
  <c r="A16" i="9"/>
  <c r="A17" i="9"/>
  <c r="A18" i="9"/>
  <c r="A19" i="9"/>
  <c r="A20" i="9"/>
  <c r="A21" i="9"/>
  <c r="A22" i="9"/>
  <c r="A23" i="9"/>
  <c r="A24" i="9"/>
  <c r="A25" i="9"/>
  <c r="A26" i="9"/>
  <c r="A27" i="9"/>
  <c r="A28" i="9"/>
  <c r="A29" i="9"/>
  <c r="A30" i="9"/>
  <c r="A31" i="9"/>
  <c r="A32" i="9"/>
  <c r="A33" i="9"/>
  <c r="A34" i="9"/>
  <c r="A35" i="9"/>
  <c r="A36" i="9"/>
  <c r="A37" i="9"/>
  <c r="A38" i="9"/>
  <c r="A39" i="9"/>
  <c r="A40" i="9"/>
  <c r="A41" i="9"/>
  <c r="A42" i="9"/>
  <c r="A43" i="9"/>
  <c r="A44" i="9"/>
  <c r="A45" i="9"/>
  <c r="A46" i="9"/>
  <c r="A47" i="9"/>
  <c r="A48" i="9"/>
  <c r="A49" i="9"/>
  <c r="A50" i="9"/>
  <c r="A51" i="9"/>
  <c r="A52" i="9"/>
  <c r="A53" i="9"/>
  <c r="A54" i="9"/>
  <c r="A55" i="9"/>
  <c r="A56" i="9"/>
  <c r="A57" i="9"/>
  <c r="A58" i="9"/>
  <c r="A59" i="9"/>
  <c r="A60" i="9"/>
  <c r="A61" i="9"/>
  <c r="A62" i="9"/>
  <c r="A63" i="9"/>
  <c r="A64" i="9"/>
  <c r="A65" i="9"/>
  <c r="A66" i="9"/>
  <c r="A67" i="9"/>
  <c r="A68" i="9"/>
  <c r="A69" i="9"/>
  <c r="A70" i="9"/>
  <c r="A71" i="9"/>
  <c r="A72" i="9"/>
  <c r="A73" i="9"/>
  <c r="A74" i="9"/>
  <c r="A75" i="9"/>
  <c r="A76" i="9"/>
  <c r="A77" i="9"/>
  <c r="A78" i="9"/>
  <c r="A79" i="9"/>
  <c r="A80" i="9"/>
  <c r="A117" i="9"/>
  <c r="A81" i="9"/>
  <c r="A82" i="9"/>
  <c r="A83" i="9"/>
  <c r="A84" i="9"/>
  <c r="A85" i="9"/>
  <c r="A86" i="9"/>
  <c r="A87" i="9"/>
  <c r="A88" i="9"/>
  <c r="A89" i="9"/>
  <c r="A90" i="9"/>
  <c r="A91" i="9"/>
  <c r="A92" i="9"/>
  <c r="A93" i="9"/>
  <c r="A94" i="9"/>
  <c r="A95" i="9"/>
  <c r="A96" i="9"/>
  <c r="A97" i="9"/>
  <c r="A98" i="9"/>
  <c r="A99" i="9"/>
  <c r="A100" i="9"/>
  <c r="A101" i="9"/>
  <c r="A102" i="9"/>
  <c r="A103" i="9"/>
  <c r="A104" i="9"/>
  <c r="A105" i="9"/>
  <c r="A106" i="9"/>
  <c r="A107" i="9"/>
  <c r="A108" i="9"/>
  <c r="A109" i="9"/>
  <c r="A110" i="9"/>
  <c r="A111" i="9"/>
  <c r="A112" i="9"/>
  <c r="A113" i="9"/>
  <c r="A114" i="9"/>
  <c r="B23" i="128" l="1"/>
  <c r="A23" i="128"/>
  <c r="B3" i="128"/>
  <c r="B23" i="127"/>
  <c r="A23" i="127"/>
  <c r="B3" i="127"/>
  <c r="B23" i="126" l="1"/>
  <c r="A23" i="126"/>
  <c r="B3" i="126"/>
  <c r="B23" i="123" l="1"/>
  <c r="A23" i="123"/>
  <c r="B3" i="123"/>
  <c r="B23" i="122" l="1"/>
  <c r="A23" i="122"/>
  <c r="B3" i="122"/>
  <c r="B23" i="121"/>
  <c r="A23" i="121"/>
  <c r="B3" i="121"/>
  <c r="B23" i="120"/>
  <c r="A23" i="120"/>
  <c r="B3" i="120"/>
  <c r="B23" i="119"/>
  <c r="A23" i="119"/>
  <c r="B3" i="119"/>
  <c r="B23" i="118"/>
  <c r="A23" i="118"/>
  <c r="B3" i="118"/>
  <c r="B23" i="117"/>
  <c r="A23" i="117"/>
  <c r="B3" i="117"/>
  <c r="B23" i="116"/>
  <c r="A23" i="116"/>
  <c r="B3" i="116"/>
  <c r="B23" i="115"/>
  <c r="A23" i="115"/>
  <c r="B3" i="115"/>
  <c r="B23" i="114"/>
  <c r="A23" i="114"/>
  <c r="B3" i="114"/>
  <c r="B23" i="113"/>
  <c r="A23" i="113"/>
  <c r="B3" i="113"/>
  <c r="B23" i="112"/>
  <c r="A23" i="112"/>
  <c r="B3" i="112"/>
  <c r="B23" i="111"/>
  <c r="A23" i="111"/>
  <c r="B3" i="111"/>
  <c r="B23" i="110"/>
  <c r="A23" i="110"/>
  <c r="B3" i="110"/>
  <c r="B23" i="109"/>
  <c r="A23" i="109"/>
  <c r="B3" i="109"/>
  <c r="B23" i="108"/>
  <c r="A23" i="108"/>
  <c r="B3" i="108"/>
  <c r="B23" i="107"/>
  <c r="A23" i="107"/>
  <c r="B3" i="107"/>
  <c r="B23" i="106"/>
  <c r="A23" i="106"/>
  <c r="B3" i="106"/>
  <c r="B23" i="105"/>
  <c r="A23" i="105"/>
  <c r="B3" i="105"/>
  <c r="B23" i="104"/>
  <c r="A23" i="104"/>
  <c r="B3" i="104"/>
  <c r="B23" i="103"/>
  <c r="A23" i="103"/>
  <c r="B3" i="103"/>
  <c r="B23" i="102"/>
  <c r="A23" i="102"/>
  <c r="B3" i="102"/>
  <c r="B23" i="101"/>
  <c r="A23" i="101"/>
  <c r="B3" i="101"/>
  <c r="B23" i="100"/>
  <c r="A23" i="100"/>
  <c r="B3" i="100"/>
  <c r="B23" i="99"/>
  <c r="A23" i="99"/>
  <c r="B3" i="99"/>
  <c r="B23" i="98"/>
  <c r="A23" i="98"/>
  <c r="B3" i="98"/>
  <c r="B23" i="97"/>
  <c r="A23" i="97"/>
  <c r="B3" i="97"/>
  <c r="B23" i="96"/>
  <c r="A23" i="96"/>
  <c r="B3" i="96"/>
  <c r="B23" i="95"/>
  <c r="A23" i="95"/>
  <c r="B3" i="95"/>
  <c r="B23" i="94"/>
  <c r="A23" i="94"/>
  <c r="B3" i="94"/>
  <c r="B23" i="93"/>
  <c r="A23" i="93"/>
  <c r="B3" i="93"/>
  <c r="B23" i="92"/>
  <c r="A23" i="92"/>
  <c r="B3" i="92"/>
  <c r="B23" i="91"/>
  <c r="A23" i="91"/>
  <c r="B3" i="91"/>
  <c r="B23" i="90"/>
  <c r="A23" i="90"/>
  <c r="B3" i="90"/>
  <c r="B23" i="89"/>
  <c r="A23" i="89"/>
  <c r="B3" i="89"/>
  <c r="B23" i="88"/>
  <c r="A23" i="88"/>
  <c r="B3" i="88"/>
  <c r="B23" i="87"/>
  <c r="A23" i="87"/>
  <c r="B3" i="87"/>
  <c r="B23" i="86"/>
  <c r="A23" i="86"/>
  <c r="B3" i="86"/>
  <c r="B23" i="85"/>
  <c r="A23" i="85"/>
  <c r="B3" i="85"/>
  <c r="B23" i="84"/>
  <c r="A23" i="84"/>
  <c r="B3" i="84"/>
  <c r="B23" i="83"/>
  <c r="A23" i="83"/>
  <c r="B3" i="83"/>
  <c r="B23" i="82"/>
  <c r="A23" i="82"/>
  <c r="B3" i="82"/>
  <c r="B23" i="81"/>
  <c r="A23" i="81"/>
  <c r="B3" i="81"/>
  <c r="B23" i="80"/>
  <c r="A23" i="80"/>
  <c r="B3" i="80"/>
  <c r="B23" i="79"/>
  <c r="A23" i="79"/>
  <c r="B3" i="79"/>
  <c r="B23" i="78"/>
  <c r="A23" i="78"/>
  <c r="B3" i="78"/>
  <c r="B23" i="77"/>
  <c r="A23" i="77"/>
  <c r="B3" i="77"/>
  <c r="B23" i="76"/>
  <c r="A23" i="76"/>
  <c r="B3" i="76"/>
  <c r="B23" i="75"/>
  <c r="A23" i="75"/>
  <c r="B3" i="75"/>
  <c r="B23" i="74"/>
  <c r="A23" i="74"/>
  <c r="B3" i="74"/>
  <c r="B23" i="73"/>
  <c r="A23" i="73"/>
  <c r="B3" i="73"/>
  <c r="B23" i="72"/>
  <c r="A23" i="72"/>
  <c r="B3" i="72"/>
  <c r="B23" i="71"/>
  <c r="A23" i="71"/>
  <c r="B3" i="71"/>
  <c r="B23" i="70"/>
  <c r="A23" i="70"/>
  <c r="B3" i="70"/>
  <c r="B23" i="69"/>
  <c r="A23" i="69"/>
  <c r="B3" i="69"/>
  <c r="B23" i="68"/>
  <c r="A23" i="68"/>
  <c r="B3" i="68"/>
  <c r="B23" i="67"/>
  <c r="A23" i="67"/>
  <c r="B3" i="67"/>
  <c r="B23" i="66"/>
  <c r="A23" i="66"/>
  <c r="B3" i="66"/>
  <c r="B23" i="65"/>
  <c r="A23" i="65"/>
  <c r="B3" i="65"/>
  <c r="B23" i="64"/>
  <c r="A23" i="64"/>
  <c r="B3" i="64"/>
  <c r="B23" i="63"/>
  <c r="A23" i="63"/>
  <c r="B3" i="63"/>
  <c r="B23" i="62"/>
  <c r="A23" i="62"/>
  <c r="B3" i="62"/>
  <c r="B23" i="61"/>
  <c r="A23" i="61"/>
  <c r="B3" i="61"/>
  <c r="B23" i="60"/>
  <c r="A23" i="60"/>
  <c r="B3" i="60"/>
  <c r="B23" i="59"/>
  <c r="A23" i="59"/>
  <c r="B3" i="59"/>
  <c r="B23" i="58"/>
  <c r="A23" i="58"/>
  <c r="B3" i="58"/>
  <c r="B23" i="57"/>
  <c r="A23" i="57"/>
  <c r="B3" i="57"/>
  <c r="B23" i="56"/>
  <c r="A23" i="56"/>
  <c r="B3" i="56"/>
  <c r="B23" i="55"/>
  <c r="A23" i="55"/>
  <c r="B3" i="55"/>
  <c r="B23" i="54"/>
  <c r="A23" i="54"/>
  <c r="B3" i="54"/>
  <c r="B23" i="53"/>
  <c r="A23" i="53"/>
  <c r="B3" i="53"/>
  <c r="B23" i="52"/>
  <c r="A23" i="52"/>
  <c r="B3" i="52"/>
  <c r="B23" i="51"/>
  <c r="A23" i="51"/>
  <c r="B3" i="51"/>
  <c r="B23" i="50"/>
  <c r="A23" i="50"/>
  <c r="B3" i="50"/>
  <c r="B23" i="49"/>
  <c r="A23" i="49"/>
  <c r="B3" i="49"/>
  <c r="B23" i="48"/>
  <c r="A23" i="48"/>
  <c r="B3" i="48"/>
  <c r="B23" i="47"/>
  <c r="A23" i="47"/>
  <c r="B3" i="47"/>
  <c r="B23" i="46"/>
  <c r="A23" i="46"/>
  <c r="B3" i="46"/>
  <c r="B23" i="45"/>
  <c r="A23" i="45"/>
  <c r="B3" i="45"/>
  <c r="B23" i="44"/>
  <c r="A23" i="44"/>
  <c r="B3" i="44"/>
  <c r="B23" i="43"/>
  <c r="A23" i="43"/>
  <c r="B3" i="43"/>
  <c r="B23" i="42"/>
  <c r="A23" i="42"/>
  <c r="B3" i="42"/>
  <c r="B23" i="41"/>
  <c r="A23" i="41"/>
  <c r="B3" i="41"/>
  <c r="B23" i="40"/>
  <c r="A23" i="40"/>
  <c r="B3" i="40"/>
  <c r="B23" i="39"/>
  <c r="A23" i="39"/>
  <c r="B3" i="39"/>
  <c r="B23" i="37"/>
  <c r="A23" i="37"/>
  <c r="B3" i="37"/>
  <c r="B23" i="36"/>
  <c r="A23" i="36"/>
  <c r="B3" i="36"/>
  <c r="B23" i="35"/>
  <c r="A23" i="35"/>
  <c r="B3" i="35"/>
  <c r="B23" i="34"/>
  <c r="A23" i="34"/>
  <c r="B3" i="34"/>
  <c r="B23" i="33"/>
  <c r="A23" i="33"/>
  <c r="B3" i="33"/>
  <c r="B23" i="32"/>
  <c r="A23" i="32"/>
  <c r="B3" i="32"/>
  <c r="B23" i="31"/>
  <c r="A23" i="31"/>
  <c r="B3" i="31"/>
  <c r="B23" i="30"/>
  <c r="A23" i="30"/>
  <c r="B3" i="30"/>
  <c r="B23" i="29"/>
  <c r="A23" i="29"/>
  <c r="B3" i="29"/>
  <c r="B23" i="28"/>
  <c r="A23" i="28"/>
  <c r="B3" i="28"/>
  <c r="B23" i="27"/>
  <c r="A23" i="27"/>
  <c r="B3" i="27"/>
  <c r="B23" i="26"/>
  <c r="A23" i="26"/>
  <c r="B3" i="26"/>
  <c r="B23" i="25"/>
  <c r="A23" i="25"/>
  <c r="B3" i="25"/>
  <c r="B23" i="24"/>
  <c r="A23" i="24"/>
  <c r="B3" i="24"/>
  <c r="B23" i="23"/>
  <c r="A23" i="23"/>
  <c r="B3" i="23"/>
  <c r="B23" i="22"/>
  <c r="A23" i="22"/>
  <c r="B3" i="22"/>
  <c r="B23" i="21"/>
  <c r="A23" i="21"/>
  <c r="B3" i="21"/>
  <c r="B23" i="20"/>
  <c r="A23" i="20"/>
  <c r="B3" i="20"/>
  <c r="B23" i="19"/>
  <c r="A23" i="19"/>
  <c r="B3" i="19"/>
  <c r="B23" i="18"/>
  <c r="A23" i="18"/>
  <c r="B3" i="18"/>
  <c r="B23" i="17"/>
  <c r="A23" i="17"/>
  <c r="B3" i="17"/>
  <c r="B23" i="16"/>
  <c r="A23" i="16"/>
  <c r="B3" i="16"/>
  <c r="B3" i="14" l="1"/>
  <c r="A23" i="14"/>
  <c r="B23" i="14"/>
  <c r="A8" i="10"/>
  <c r="A6" i="7"/>
  <c r="B9" i="7"/>
  <c r="B8" i="7"/>
  <c r="B6" i="13"/>
  <c r="B2" i="13"/>
  <c r="B2" i="127" l="1"/>
  <c r="B2" i="128"/>
  <c r="B2" i="123"/>
  <c r="B2" i="126"/>
  <c r="B2" i="122"/>
  <c r="B2" i="111"/>
  <c r="B2" i="100"/>
  <c r="B2" i="89"/>
  <c r="B2" i="67"/>
  <c r="B2" i="45"/>
  <c r="B2" i="23"/>
  <c r="B2" i="116"/>
  <c r="B2" i="105"/>
  <c r="B2" i="94"/>
  <c r="B2" i="61"/>
  <c r="B2" i="50"/>
  <c r="B2" i="17"/>
  <c r="B2" i="88"/>
  <c r="B2" i="77"/>
  <c r="B2" i="66"/>
  <c r="B2" i="55"/>
  <c r="B2" i="44"/>
  <c r="B2" i="22"/>
  <c r="B2" i="115"/>
  <c r="B2" i="93"/>
  <c r="B2" i="82"/>
  <c r="B2" i="71"/>
  <c r="B2" i="49"/>
  <c r="B2" i="27"/>
  <c r="B2" i="16"/>
  <c r="B2" i="120"/>
  <c r="B2" i="109"/>
  <c r="B2" i="76"/>
  <c r="B2" i="43"/>
  <c r="B2" i="21"/>
  <c r="B2" i="114"/>
  <c r="B2" i="70"/>
  <c r="B2" i="37"/>
  <c r="B2" i="119"/>
  <c r="B2" i="108"/>
  <c r="B2" i="97"/>
  <c r="B2" i="86"/>
  <c r="B2" i="64"/>
  <c r="B2" i="53"/>
  <c r="B2" i="31"/>
  <c r="B2" i="20"/>
  <c r="B2" i="80"/>
  <c r="B2" i="47"/>
  <c r="B2" i="25"/>
  <c r="B2" i="118"/>
  <c r="B2" i="96"/>
  <c r="B2" i="63"/>
  <c r="B2" i="52"/>
  <c r="B2" i="30"/>
  <c r="B2" i="19"/>
  <c r="B2" i="101"/>
  <c r="B2" i="90"/>
  <c r="B2" i="79"/>
  <c r="B2" i="68"/>
  <c r="B2" i="57"/>
  <c r="B2" i="35"/>
  <c r="B2" i="117"/>
  <c r="B2" i="106"/>
  <c r="B2" i="95"/>
  <c r="B2" i="84"/>
  <c r="B2" i="73"/>
  <c r="B2" i="62"/>
  <c r="B2" i="51"/>
  <c r="B2" i="40"/>
  <c r="B2" i="29"/>
  <c r="B2" i="18"/>
  <c r="B2" i="78"/>
  <c r="B2" i="56"/>
  <c r="B2" i="34"/>
  <c r="B2" i="83"/>
  <c r="B2" i="72"/>
  <c r="B2" i="39"/>
  <c r="B2" i="28"/>
  <c r="B2" i="121"/>
  <c r="B2" i="110"/>
  <c r="B2" i="99"/>
  <c r="B2" i="33"/>
  <c r="B2" i="104"/>
  <c r="B2" i="60"/>
  <c r="B2" i="98"/>
  <c r="B2" i="87"/>
  <c r="B2" i="65"/>
  <c r="B2" i="54"/>
  <c r="B2" i="32"/>
  <c r="B2" i="103"/>
  <c r="B2" i="92"/>
  <c r="B2" i="81"/>
  <c r="B2" i="59"/>
  <c r="B2" i="48"/>
  <c r="B2" i="26"/>
  <c r="B2" i="75"/>
  <c r="B2" i="42"/>
  <c r="B2" i="113"/>
  <c r="B2" i="102"/>
  <c r="B2" i="91"/>
  <c r="B2" i="69"/>
  <c r="B2" i="58"/>
  <c r="B2" i="36"/>
  <c r="B2" i="107"/>
  <c r="B2" i="85"/>
  <c r="B2" i="74"/>
  <c r="B2" i="41"/>
  <c r="B2" i="112"/>
  <c r="B2" i="46"/>
  <c r="B2" i="24"/>
  <c r="B2" i="14"/>
  <c r="B2" i="5"/>
  <c r="B2" i="9" l="1"/>
  <c r="B2" i="10"/>
  <c r="B2" i="7"/>
</calcChain>
</file>

<file path=xl/sharedStrings.xml><?xml version="1.0" encoding="utf-8"?>
<sst xmlns="http://schemas.openxmlformats.org/spreadsheetml/2006/main" count="4785" uniqueCount="607">
  <si>
    <t>Government Actuary's Department</t>
  </si>
  <si>
    <t>Workbook:</t>
  </si>
  <si>
    <t>Worksheet:</t>
  </si>
  <si>
    <t>Cover</t>
  </si>
  <si>
    <t>Specification</t>
  </si>
  <si>
    <t>Sheet</t>
  </si>
  <si>
    <t>Description</t>
  </si>
  <si>
    <t>Purpose of spreadsheet</t>
  </si>
  <si>
    <t>This sheet sets out the purpose of the spreadsheet and includes caveats on the use of the spreadsheet.</t>
  </si>
  <si>
    <t xml:space="preserve">Version Control </t>
  </si>
  <si>
    <t>This sheet is used to show which factor tables have been updated since the last issued version of the consolidated factor spreadsheet.</t>
  </si>
  <si>
    <t>Assumptions</t>
  </si>
  <si>
    <t>This sheet lists the assumptions that were used to derive the factor tables.</t>
  </si>
  <si>
    <t>Factor List</t>
  </si>
  <si>
    <t xml:space="preserve">This sheet lists the full suite of factors that are in force together with the following information: </t>
  </si>
  <si>
    <t>x-101 and onwards</t>
  </si>
  <si>
    <t>The 100 series factors contain the club transfer factors. Each different type of club transfer factor is set out on a separate sheet starting with sheet x-101, where x relates to the scheme section (if applicable).</t>
  </si>
  <si>
    <t>x-201 and onwards</t>
  </si>
  <si>
    <t>The 200 series factors contain the non club transfer factors. Each different type of non club transfer factor is set out on a separate sheet starting with sheet x-201, where x relates to the scheme section (if applicable).</t>
  </si>
  <si>
    <t>x-301 and onwards</t>
  </si>
  <si>
    <t>The 300 series factors contain the pension sharing on divorce factors. Each different type of pension sharing on divorce factor is set out on a separate sheet starting with sheet x-301, where x relates to the scheme section (if applicable).</t>
  </si>
  <si>
    <t>x-401 and onwards</t>
  </si>
  <si>
    <t>The 400 series factors contain the early of late retirement factors. Each different type of early or late retirement factor is set out on a separate sheet starting with sheet x-401, where x relates to the scheme section (if applicable).</t>
  </si>
  <si>
    <t>x-501 and onwards</t>
  </si>
  <si>
    <t>The 500 series factors contain the commutation factors. Each different type of commutation factor is set out on a separate sheet starting with sheet x-501, where x relates to the scheme section (if applicable).</t>
  </si>
  <si>
    <t>x-601 and onwards</t>
  </si>
  <si>
    <t>The 600 series factors contain the scheme pays factors. Each different type of scheme pays factor is set out on a separate sheet starting with sheet x-601, where x relates to the scheme section (if applicable).</t>
  </si>
  <si>
    <t>x-701 and onwards</t>
  </si>
  <si>
    <t>The 700 series factors contain the additional benefit or additional contribution factors. Each different type of additional benefit or additional contribution factor is set out on a separate sheet starting with sheet x-701, where x relates to the scheme section (if applicable).</t>
  </si>
  <si>
    <t>x-801 and onwards</t>
  </si>
  <si>
    <t>The 800 series factors contain the other scheme specific factors. Each different type of other scheme specific factor is set out on a separate sheet starting with sheet x-801, where x relates to the scheme section (if applicable).</t>
  </si>
  <si>
    <t>Police Pension Schemes (Scotland)</t>
  </si>
  <si>
    <t>Police_S</t>
  </si>
  <si>
    <t xml:space="preserve">This spreadsheet should not be made available online without the express permission of GAD. </t>
  </si>
  <si>
    <t xml:space="preserve">This spreadsheet is password protected. </t>
  </si>
  <si>
    <t>Version control</t>
  </si>
  <si>
    <t>Version control on this sheet commences with the 2017/18 factor review (version 2018-1)</t>
  </si>
  <si>
    <t>Provides the following new factor tables:</t>
  </si>
  <si>
    <t>Provides the following revised factors:</t>
  </si>
  <si>
    <t>Factors still to follow:</t>
  </si>
  <si>
    <t>Methodology changes:</t>
  </si>
  <si>
    <t>Date modified:</t>
  </si>
  <si>
    <t>x-221</t>
  </si>
  <si>
    <t>Provides the following updated factor tables:</t>
  </si>
  <si>
    <t>Date Modified:</t>
  </si>
  <si>
    <t>Assumptions underlying factors</t>
  </si>
  <si>
    <t>2026 factor review set</t>
  </si>
  <si>
    <t>2023 factor review set</t>
  </si>
  <si>
    <t>Discount rate net of CPI</t>
  </si>
  <si>
    <t>2% pa</t>
  </si>
  <si>
    <t>1.7% pa</t>
  </si>
  <si>
    <t>Discount rate net of post88 GMP</t>
  </si>
  <si>
    <t>2.452% pa</t>
  </si>
  <si>
    <t>2.302% pa</t>
  </si>
  <si>
    <t>Nominal discount rate</t>
  </si>
  <si>
    <t>4.040% pa</t>
  </si>
  <si>
    <t>3.734% pa</t>
  </si>
  <si>
    <t>CPI</t>
  </si>
  <si>
    <t>Post 88 GMP increases</t>
  </si>
  <si>
    <t>1.55% pa</t>
  </si>
  <si>
    <t>1.4% pa</t>
  </si>
  <si>
    <t>RPI</t>
  </si>
  <si>
    <t>2.145% pa</t>
  </si>
  <si>
    <t>3.15% pa pre 2030
2.1% pa post 2030</t>
  </si>
  <si>
    <t>RPI capped at 5% pa</t>
  </si>
  <si>
    <t>n/a</t>
  </si>
  <si>
    <t>Long-term earnings growth</t>
  </si>
  <si>
    <t>3.8% pa</t>
  </si>
  <si>
    <t>Allowance for short term salary increases</t>
  </si>
  <si>
    <t>Nil</t>
  </si>
  <si>
    <t>CARE scheme in-service revaluation</t>
  </si>
  <si>
    <t>3.25% pa</t>
  </si>
  <si>
    <t>Male pensioners</t>
  </si>
  <si>
    <t>120% of S3NMA</t>
  </si>
  <si>
    <t>Female pensioners</t>
  </si>
  <si>
    <t>129% of S3NFA</t>
  </si>
  <si>
    <t>Male pensioners (ill-health)</t>
  </si>
  <si>
    <t>118% of S3NMA_H</t>
  </si>
  <si>
    <t>Female pensioners (ill-health)</t>
  </si>
  <si>
    <t>136% of S3NFA_H</t>
  </si>
  <si>
    <t>Male dependants</t>
  </si>
  <si>
    <t xml:space="preserve">88% of S3DMA </t>
  </si>
  <si>
    <t>Female dependants</t>
  </si>
  <si>
    <t>111% of S3DFA</t>
  </si>
  <si>
    <t>Future mortality improvements</t>
  </si>
  <si>
    <t>Based on ONS 2022 principal UK population projection</t>
  </si>
  <si>
    <t>Based on ONS 2020 principal UK population projection</t>
  </si>
  <si>
    <t>Year of use</t>
  </si>
  <si>
    <t>Proportion of male and female members for unisex factors</t>
  </si>
  <si>
    <t>Members: 70% male, 30% female
Dependants: 30% male, 70% female</t>
  </si>
  <si>
    <t>Expense loading</t>
  </si>
  <si>
    <t>Allowance for short-term dependants’ pensions</t>
  </si>
  <si>
    <t>Deferred Normal pension age in the 2015 scheme</t>
  </si>
  <si>
    <t>In line with HMT valuation directions</t>
  </si>
  <si>
    <t>Proportion partnered at retirement</t>
  </si>
  <si>
    <t>Generally in line with 2020 valuation assumptions: 80% (male) and 75% (female) of members assumed married at retirement, 85% (male) and 80% (female) assumed partnered. 100% for options where the member can purchase additional dependant benefits</t>
  </si>
  <si>
    <t>Age difference between member and partner</t>
  </si>
  <si>
    <t>Male: 3 years older than partner
Female: 3 years younger than partner</t>
  </si>
  <si>
    <t>Rates of ill-health retirement</t>
  </si>
  <si>
    <t>in line with 2020 valuation assumptions</t>
  </si>
  <si>
    <t>Mortality before retirement</t>
  </si>
  <si>
    <t>Rates of leaving service</t>
  </si>
  <si>
    <t>Retirement ages</t>
  </si>
  <si>
    <t>All retirements from active service assumed to take place at normal pension age. All retirements from deferred assumed to take place at deferred pension age</t>
  </si>
  <si>
    <t>Salary scale for transfers-in</t>
  </si>
  <si>
    <t>Not applicable</t>
  </si>
  <si>
    <t>Allowance for commutation</t>
  </si>
  <si>
    <t>Factor list</t>
  </si>
  <si>
    <t>Link to Tables</t>
  </si>
  <si>
    <t>Scheme</t>
  </si>
  <si>
    <t>Section</t>
  </si>
  <si>
    <t>Factor Type</t>
  </si>
  <si>
    <t>Gender</t>
  </si>
  <si>
    <t>Factor Age/Period Definition</t>
  </si>
  <si>
    <t>Section Number (x)</t>
  </si>
  <si>
    <t>Series Number</t>
  </si>
  <si>
    <t>Table Reference
(Section-Series Number)</t>
  </si>
  <si>
    <t>Table Reference in Guidance</t>
  </si>
  <si>
    <t>Related Factor Guidance</t>
  </si>
  <si>
    <t>Date Factors Issued to Client</t>
  </si>
  <si>
    <t>Date Factors Implemented (if known)</t>
  </si>
  <si>
    <t>Factor Status</t>
  </si>
  <si>
    <t>Assumption set</t>
  </si>
  <si>
    <t>Actuarial reduction buyout</t>
  </si>
  <si>
    <t>Early payment reduction buy-out factors</t>
  </si>
  <si>
    <t>Unisex</t>
  </si>
  <si>
    <t>Age in years and complete months on day pension commences</t>
  </si>
  <si>
    <t>Table C (701)</t>
  </si>
  <si>
    <t>Issued</t>
  </si>
  <si>
    <t>Added pension</t>
  </si>
  <si>
    <t>Factors for self only AP</t>
  </si>
  <si>
    <t>Male and Female</t>
  </si>
  <si>
    <t>Age last birthday at start of scheme year</t>
  </si>
  <si>
    <t>S-AP (702)</t>
  </si>
  <si>
    <t>Factors for all beneficiaries AP</t>
  </si>
  <si>
    <t>B-AP (703)</t>
  </si>
  <si>
    <t>CETV</t>
  </si>
  <si>
    <t>Non club transfer value factors for deferred benefits payable from 60</t>
  </si>
  <si>
    <t>Male</t>
  </si>
  <si>
    <t>Age last birthday at relevant date</t>
  </si>
  <si>
    <t>NA1 (201)</t>
  </si>
  <si>
    <t>NA1</t>
  </si>
  <si>
    <t>Club transfer value factors for deferred benefits payable from 60</t>
  </si>
  <si>
    <t>A1 (201C)</t>
  </si>
  <si>
    <t>201C</t>
  </si>
  <si>
    <t>Female</t>
  </si>
  <si>
    <t>NA2 (202)</t>
  </si>
  <si>
    <t>NA2</t>
  </si>
  <si>
    <t>Non club transfer value factors for active members entitled to immediate benefits</t>
  </si>
  <si>
    <t>NF1 (203)</t>
  </si>
  <si>
    <t>NF1</t>
  </si>
  <si>
    <t>NF2 (204)</t>
  </si>
  <si>
    <t>NF2</t>
  </si>
  <si>
    <t>Club transfer value factors for active members entitled to immediate benefits</t>
  </si>
  <si>
    <t>F1 (204C)</t>
  </si>
  <si>
    <t>204C</t>
  </si>
  <si>
    <t>CETV factors for deferred benefits payable from 50</t>
  </si>
  <si>
    <t>D1 (205)</t>
  </si>
  <si>
    <t>D1</t>
  </si>
  <si>
    <t>D2 (206)</t>
  </si>
  <si>
    <t>D2</t>
  </si>
  <si>
    <t>Non club transfer value factors for deferred benefits payable from 65</t>
  </si>
  <si>
    <t>NA1_06 (207)</t>
  </si>
  <si>
    <t>NA1_06</t>
  </si>
  <si>
    <t>Non club transfer value factors for deferred benefits payable from 65 - Females aged below 60</t>
  </si>
  <si>
    <t>NA2_06 (208)</t>
  </si>
  <si>
    <t>NA2_06</t>
  </si>
  <si>
    <t>Non club transfer value factors for deferred benefits payable from 65 - Females aged 60 and over</t>
  </si>
  <si>
    <t>NA3_06 (209)</t>
  </si>
  <si>
    <t>NA3_06</t>
  </si>
  <si>
    <t>NF1_06 (210)</t>
  </si>
  <si>
    <t>NF1_06</t>
  </si>
  <si>
    <t>NF2_06 (211)</t>
  </si>
  <si>
    <t>NF2_06</t>
  </si>
  <si>
    <t>Non club transfer value factors for deferred benefits payable from NPA 65</t>
  </si>
  <si>
    <t>NA1_15_65 (212)</t>
  </si>
  <si>
    <t>NA1_15_65</t>
  </si>
  <si>
    <t>Non club transfer value factors for deferred benefits payable from NPA 66</t>
  </si>
  <si>
    <t>NA1_15_66 (213)</t>
  </si>
  <si>
    <t>NA1_15_66</t>
  </si>
  <si>
    <t>Non club transfer value factors for deferred benefits payable from NPA 67</t>
  </si>
  <si>
    <t>NA1_15_67 (214)</t>
  </si>
  <si>
    <t>NA1_15_67</t>
  </si>
  <si>
    <t>Non club transfer value factors for deferred benefits payable from NPA 68</t>
  </si>
  <si>
    <t>NA1_15_68 (215)</t>
  </si>
  <si>
    <t>NA1_15_68</t>
  </si>
  <si>
    <t>NA2_15_65 (216)</t>
  </si>
  <si>
    <t>NA2_15_65</t>
  </si>
  <si>
    <t>NA2_15_66 (217)</t>
  </si>
  <si>
    <t>NA2_15_66</t>
  </si>
  <si>
    <t>NA2_15_67 (218)</t>
  </si>
  <si>
    <t>NA2_15_67</t>
  </si>
  <si>
    <t>NA2_15_68 (219)</t>
  </si>
  <si>
    <t>NA2_15_68</t>
  </si>
  <si>
    <t>NF1_15 (220)</t>
  </si>
  <si>
    <t>NF1_15</t>
  </si>
  <si>
    <t>NF2_15 (221)</t>
  </si>
  <si>
    <t>NF2_15</t>
  </si>
  <si>
    <t>CETV - Factors used in the calculation of Adjustment B (F P-A)</t>
  </si>
  <si>
    <t>M (229)</t>
  </si>
  <si>
    <t>M</t>
  </si>
  <si>
    <t>Factors for commutation of pension to lump sum (for all members except pension credit members)</t>
  </si>
  <si>
    <t>Age in Years and completed months on day pension commences</t>
  </si>
  <si>
    <t>Table 1 (505)</t>
  </si>
  <si>
    <t>Factors for commutation of pension to lump sum (for pension credit members)</t>
  </si>
  <si>
    <t>Table 1A (505A)</t>
  </si>
  <si>
    <t>505A</t>
  </si>
  <si>
    <t>Additional factors in respect of accrued pension increases for use in commutation before age 55 after a break since leaving pensionable service</t>
  </si>
  <si>
    <t>Table 2 (506)</t>
  </si>
  <si>
    <t>Timing adjustment factors for use in commutation before age 55 after a break since leaving pensionable service</t>
  </si>
  <si>
    <t>Table 3 (507)</t>
  </si>
  <si>
    <t>ERF</t>
  </si>
  <si>
    <t>Retirement from active service before NPA - Retirement earned pension</t>
  </si>
  <si>
    <t>Period to NPA (in years and complete months)</t>
  </si>
  <si>
    <t>A1 (401)</t>
  </si>
  <si>
    <t>Early payment reduction factor - Retirement from active service before NPA - Retirement added pension (self only and all beneficiaries)</t>
  </si>
  <si>
    <t>A2 (402)</t>
  </si>
  <si>
    <t>Early payment reduction factor - retirement from deferred status before SPA</t>
  </si>
  <si>
    <t>Period to SPA (in years and complete months)</t>
  </si>
  <si>
    <t>B (403)</t>
  </si>
  <si>
    <t>Early payment reduction factor for Pension - retirement from deferred</t>
  </si>
  <si>
    <t>Age in years and completed months on day pension commences</t>
  </si>
  <si>
    <t>A (407)</t>
  </si>
  <si>
    <t>Early payment reduction factor for Lump Sum - retirement from deferred</t>
  </si>
  <si>
    <t>B (408)</t>
  </si>
  <si>
    <t>Inverse Comm</t>
  </si>
  <si>
    <t>Inverse commutation - 2006 scheme factors for exchange of lump sum for additional annual pension payments</t>
  </si>
  <si>
    <t>Table in Appendix A</t>
  </si>
  <si>
    <t>LRF</t>
  </si>
  <si>
    <t>Age addition factors for pensions with a CPI +1.25% pa revaluation rate</t>
  </si>
  <si>
    <t>Age last birthday</t>
  </si>
  <si>
    <t>A (404)</t>
  </si>
  <si>
    <t>Age addition factors for pensions with a CPI revaluation rate</t>
  </si>
  <si>
    <t>B (405)</t>
  </si>
  <si>
    <t>Late payment supplement factors</t>
  </si>
  <si>
    <t>C (406)</t>
  </si>
  <si>
    <t>Max commutation</t>
  </si>
  <si>
    <t>Provisional maximum proportion of pension for those retiring on grounds of ill-health</t>
  </si>
  <si>
    <t>Age</t>
  </si>
  <si>
    <t>Table 1 (508)</t>
  </si>
  <si>
    <t>Provisional maximum proportion of pension for those retiring on grounds other than ill health</t>
  </si>
  <si>
    <t>Table 2 (509)</t>
  </si>
  <si>
    <t>PenCE</t>
  </si>
  <si>
    <t>Pensioner cash equivalent factors for divorce purposes - retirement not on grounds of ill health</t>
  </si>
  <si>
    <t>G1 (301)</t>
  </si>
  <si>
    <t>G1</t>
  </si>
  <si>
    <t>G2 (302)</t>
  </si>
  <si>
    <t>G2</t>
  </si>
  <si>
    <t>Ill health pensioner cash equivalent factors for divorce purposes - retirement on grounds of ill health</t>
  </si>
  <si>
    <t>H1 (303)</t>
  </si>
  <si>
    <t>H1</t>
  </si>
  <si>
    <t>H2 (304)</t>
  </si>
  <si>
    <t>H2</t>
  </si>
  <si>
    <t>G1_06 (305)</t>
  </si>
  <si>
    <t>G1_06</t>
  </si>
  <si>
    <t>G2_06 (306)</t>
  </si>
  <si>
    <t>G2_06</t>
  </si>
  <si>
    <t>Pensioner cash equivalent factors for divorce purposes - retirement on grounds of ill health</t>
  </si>
  <si>
    <t>H1_06 (307)</t>
  </si>
  <si>
    <t>H1_06</t>
  </si>
  <si>
    <t>H2_06 (308)</t>
  </si>
  <si>
    <t>H2_06</t>
  </si>
  <si>
    <t>G1_15 (309)</t>
  </si>
  <si>
    <t>G1_15</t>
  </si>
  <si>
    <t>G2_15 (310)</t>
  </si>
  <si>
    <t>G2_15</t>
  </si>
  <si>
    <t>H1_15 (311)</t>
  </si>
  <si>
    <t>H1_15</t>
  </si>
  <si>
    <t>H2_15 (312)</t>
  </si>
  <si>
    <t>H2_15</t>
  </si>
  <si>
    <t>Pension credit</t>
  </si>
  <si>
    <t>Factors for calculating the pension credit - 1987 scheme</t>
  </si>
  <si>
    <t>Male &amp; Female</t>
  </si>
  <si>
    <t>K (313)</t>
  </si>
  <si>
    <t>K</t>
  </si>
  <si>
    <t>Factors for calculating the pension credit - 2006 scheme</t>
  </si>
  <si>
    <t>K_06 (325)</t>
  </si>
  <si>
    <t>K_06</t>
  </si>
  <si>
    <t>Factors for calculating the pension credit for members with NPA 65 (2015 section)</t>
  </si>
  <si>
    <t>K_15_65 (330)</t>
  </si>
  <si>
    <t>K_15_65</t>
  </si>
  <si>
    <t>Factors for calculating the pension credit for members with NPA 66 (2015 section)</t>
  </si>
  <si>
    <t>K_15_66 (331)</t>
  </si>
  <si>
    <t>K_15_66</t>
  </si>
  <si>
    <t>Factors for calculating the pension credit for members with NPA 67 (2015 section)</t>
  </si>
  <si>
    <t>K_15_67 (332)</t>
  </si>
  <si>
    <t>K_15_67</t>
  </si>
  <si>
    <t>Factors for calculating the pension credit for members with NPA 68 (2015 section)</t>
  </si>
  <si>
    <t>K_15_68 (333)</t>
  </si>
  <si>
    <t>K_15_68</t>
  </si>
  <si>
    <t>Pension Debit</t>
  </si>
  <si>
    <t>PSOD - Adjustment to pension debit on retirement (retirement not on grounds of ill health)</t>
  </si>
  <si>
    <t>Age of member when benefits come into payment</t>
  </si>
  <si>
    <t>N (314)</t>
  </si>
  <si>
    <t>N</t>
  </si>
  <si>
    <t>PSOD - Adjustment to pension debit on ill health retirement</t>
  </si>
  <si>
    <t>P (315)</t>
  </si>
  <si>
    <t>P</t>
  </si>
  <si>
    <t>PSOD - Factors for calculating the pension debit retirement timing factor (retirement not on grounds of ill health)</t>
  </si>
  <si>
    <t>Q1 (316)</t>
  </si>
  <si>
    <t>Q1</t>
  </si>
  <si>
    <t>PSOD - Factors for calculating the pension debit retirement timing factor (ill health retirement)</t>
  </si>
  <si>
    <t>Q2 (317)</t>
  </si>
  <si>
    <t>Q2</t>
  </si>
  <si>
    <t>PSOD - Factors for calculating pension debit retirement timing factor</t>
  </si>
  <si>
    <t>R (318)</t>
  </si>
  <si>
    <t>R</t>
  </si>
  <si>
    <t>S1 (319)</t>
  </si>
  <si>
    <t>S1</t>
  </si>
  <si>
    <t>PSOD - Factors for calculating the pension debit retirement timing factor (retirement on grounds of ill health)</t>
  </si>
  <si>
    <t>S2 (320)</t>
  </si>
  <si>
    <t>S2</t>
  </si>
  <si>
    <t>T1 (321)</t>
  </si>
  <si>
    <t>T1</t>
  </si>
  <si>
    <t>T2 (322)</t>
  </si>
  <si>
    <t>T2</t>
  </si>
  <si>
    <t>PSOD- Factors for calculating the pension debit retirement timing factor (retirement not on grounds of ill health)</t>
  </si>
  <si>
    <t>U1 (323)</t>
  </si>
  <si>
    <t>U1</t>
  </si>
  <si>
    <t>PSOD - Factors for calculting the pension debit retirement timing factor - retirement on grounds of ill health</t>
  </si>
  <si>
    <t>U2 (324)</t>
  </si>
  <si>
    <t>U2</t>
  </si>
  <si>
    <t>PSOD - Reduction to pension debit on retirement before age 65 (Adjustment to pension)</t>
  </si>
  <si>
    <t>Q1_06 (326)</t>
  </si>
  <si>
    <t>Q1_06</t>
  </si>
  <si>
    <t>PSOD - Reduction to pension debit on retirement before age 65 (Adjustment to lump sum)</t>
  </si>
  <si>
    <t>Q2_06 (327)</t>
  </si>
  <si>
    <t>Q2_06</t>
  </si>
  <si>
    <t>PSOD - Reduction to penison debit on ill health retirement (Adjustment to pension)</t>
  </si>
  <si>
    <t>R1_06 (328)</t>
  </si>
  <si>
    <t>R1_06</t>
  </si>
  <si>
    <t>PSOD - Reduction to pension debit on ill health retirement (adjustment to lump sum)</t>
  </si>
  <si>
    <t>R2_06 (329)</t>
  </si>
  <si>
    <t>R2_06</t>
  </si>
  <si>
    <t>PSOD -  Reduction to pension debit on retirement before SPA (Adjustment to pension)</t>
  </si>
  <si>
    <t>Q_15 (334)</t>
  </si>
  <si>
    <t>Q_15</t>
  </si>
  <si>
    <t>PSOD - Reduction to pension debit on ill health retirement (adjustment to pension)</t>
  </si>
  <si>
    <t>R_15 (335)</t>
  </si>
  <si>
    <t>R_15</t>
  </si>
  <si>
    <t>Scheme Pays AA</t>
  </si>
  <si>
    <t>Factors for calculating annual allowance pension debit</t>
  </si>
  <si>
    <t>A_87 (601)</t>
  </si>
  <si>
    <t>Retirement timing factor - annual allowace pension debit on normal retirement</t>
  </si>
  <si>
    <t>Age of the member when benefits come into payment</t>
  </si>
  <si>
    <t>B_87 (602)</t>
  </si>
  <si>
    <t>Retirement timing factor - annual allowance pension debit on ill health retirement before age 60</t>
  </si>
  <si>
    <t>C_87 (603)</t>
  </si>
  <si>
    <t>Factors for calculating pension debit retirement timing factor - Retirement not on grounds of ill health</t>
  </si>
  <si>
    <t>D1_87 (604)</t>
  </si>
  <si>
    <t>Factors for calculating pension debit retirement timing factor - Retirement on grounds of ill health</t>
  </si>
  <si>
    <t>D2_87 (605)</t>
  </si>
  <si>
    <t>E1_87 (606)</t>
  </si>
  <si>
    <t>E2_87 (607)</t>
  </si>
  <si>
    <t>F1_87 (608)</t>
  </si>
  <si>
    <t>F2_87 (609)</t>
  </si>
  <si>
    <t>Factors for calculating annual allowance debit</t>
  </si>
  <si>
    <t>A_06 (612)</t>
  </si>
  <si>
    <t>Early retirement factor- annual allowance pension debit on retirement before age 65 (not on grounds of ill health)</t>
  </si>
  <si>
    <t>B_06 (613)</t>
  </si>
  <si>
    <t>Early retirement factor- annual allowance pension debit on ill health retirement before age 65</t>
  </si>
  <si>
    <t>C_06 (614)</t>
  </si>
  <si>
    <t>Early retirement factor- annual allowance lump sum debit on retirement before age 65 (retirement not on grounds of ill health)</t>
  </si>
  <si>
    <t>D_06 (615)</t>
  </si>
  <si>
    <t>Early retirement factor - annual allowance lump sum debit on ill health retirement before age 65</t>
  </si>
  <si>
    <t>E_06 (616)</t>
  </si>
  <si>
    <t>A_15_65 (619)</t>
  </si>
  <si>
    <t>A_15_66 (620)</t>
  </si>
  <si>
    <t>A_15_67 (621)</t>
  </si>
  <si>
    <t>A_15_68 (622)</t>
  </si>
  <si>
    <t>Early retirement factor - annual allowance pension debit on retirement before SPA (retirement not on grounds of ill health)</t>
  </si>
  <si>
    <t>B_15 (623)</t>
  </si>
  <si>
    <t>Early retirement factor - annual allowance pension debit on ill health retirement before SPA</t>
  </si>
  <si>
    <t>C_15 (624)</t>
  </si>
  <si>
    <t>Scheme Pays LTA</t>
  </si>
  <si>
    <t>Factors for calculating lifetime allowance debit Retirement not on grounds of ill health</t>
  </si>
  <si>
    <t>G_87 (610)</t>
  </si>
  <si>
    <t>Withdrawn</t>
  </si>
  <si>
    <t>Factors for calculating lifetime allowance debit (retirement in ill health)</t>
  </si>
  <si>
    <t>H_87 (611)</t>
  </si>
  <si>
    <t>Factors for calculating lifetime allowance debit (retirement not on grounds of ill health)</t>
  </si>
  <si>
    <t>F_06 (617)</t>
  </si>
  <si>
    <t>Factors for calculating lifetime allowance debits (retirement in ill health)</t>
  </si>
  <si>
    <t>G_06 (618)</t>
  </si>
  <si>
    <t>Factors for calculating lifetime allowance debits (retirement not on grounds of ill health)</t>
  </si>
  <si>
    <t>F_15 (625)</t>
  </si>
  <si>
    <t>Factors for calculating lifetmie allowance debits (retirement in ill health)</t>
  </si>
  <si>
    <t>G_15 (626)</t>
  </si>
  <si>
    <t>Triv Comm</t>
  </si>
  <si>
    <t>Factors for commutation of small pension in the 1987 scheme</t>
  </si>
  <si>
    <t>Age in completed years</t>
  </si>
  <si>
    <t>Table 1 (501)</t>
  </si>
  <si>
    <t>2006 and 2015</t>
  </si>
  <si>
    <t>Factors for commutation of small pension in the 2006 and 2015 schemes</t>
  </si>
  <si>
    <t>Table 2 (502)</t>
  </si>
  <si>
    <t>1987, 2006 and 2015</t>
  </si>
  <si>
    <t>Factors for trivial commutation of pension payable to surviving dependants and for capitalisation of survivor pension for determination of death gratuity in the 1987, 2006 and 2015 schemes</t>
  </si>
  <si>
    <t>Table 3 (503)</t>
  </si>
  <si>
    <t>Rule of Thumb Capitalisation Factor for death gratuities for survivor aged below 60</t>
  </si>
  <si>
    <t>N/A</t>
  </si>
  <si>
    <t>Table 4 (510)</t>
  </si>
  <si>
    <t>TV In (non-club)</t>
  </si>
  <si>
    <t>Factors for non-Club incoming transfers - 2015 scheme</t>
  </si>
  <si>
    <t>TVIN_15M (226)</t>
  </si>
  <si>
    <t>TVIN_15F (227)</t>
  </si>
  <si>
    <t>GMP test factors - 2015 scheme</t>
  </si>
  <si>
    <t>TVIN_15GMP (228)</t>
  </si>
  <si>
    <t>Data Item</t>
  </si>
  <si>
    <t>Factor Table Information</t>
  </si>
  <si>
    <t>Client</t>
  </si>
  <si>
    <t>Section Number</t>
  </si>
  <si>
    <t>Table Reference</t>
  </si>
  <si>
    <t>Related Factor Table Reference</t>
  </si>
  <si>
    <t>Assumption Set</t>
  </si>
  <si>
    <t>Pension of £1 per annum</t>
  </si>
  <si>
    <t>Surviving Partner's pension of £1 per annum</t>
  </si>
  <si>
    <t>x-201C</t>
  </si>
  <si>
    <t>Table A1</t>
  </si>
  <si>
    <t>Survivor's Pension of £1 per annum</t>
  </si>
  <si>
    <t>Club Transfer value factors for active members entitled to immediate benefits</t>
  </si>
  <si>
    <t>Table F1</t>
  </si>
  <si>
    <t>Lump sum of £1</t>
  </si>
  <si>
    <t>Survivor's pension of £1 per annum</t>
  </si>
  <si>
    <t>Surviving partner's pension of £1 per annum</t>
  </si>
  <si>
    <t>Table TVIN_15M</t>
  </si>
  <si>
    <t>Gross pension of £1 per annum</t>
  </si>
  <si>
    <t>Table TVIN_15F</t>
  </si>
  <si>
    <t>Table TVIN_15GMP</t>
  </si>
  <si>
    <t>Males</t>
  </si>
  <si>
    <t>Females</t>
  </si>
  <si>
    <t>29 and under</t>
  </si>
  <si>
    <t>30 to 39</t>
  </si>
  <si>
    <t>40 to 49</t>
  </si>
  <si>
    <t>50 to 59</t>
  </si>
  <si>
    <t>60 and over</t>
  </si>
  <si>
    <t>(F P-A) Males</t>
  </si>
  <si>
    <t>(F P-A) Females</t>
  </si>
  <si>
    <t>Deduction for GMP of £1 per annum</t>
  </si>
  <si>
    <t>Pension of £1 per annum - Males</t>
  </si>
  <si>
    <t>Pension of £1 per annum - Females</t>
  </si>
  <si>
    <t>Months/Age</t>
  </si>
  <si>
    <t>Lump sum of £1  - Males</t>
  </si>
  <si>
    <t>Lump sum of £1  - Females</t>
  </si>
  <si>
    <t>Months/Years Early</t>
  </si>
  <si>
    <t>Table A2</t>
  </si>
  <si>
    <t>Table B</t>
  </si>
  <si>
    <t>Table A</t>
  </si>
  <si>
    <t>Pension</t>
  </si>
  <si>
    <t>Table C</t>
  </si>
  <si>
    <t>Months/Years Late</t>
  </si>
  <si>
    <t>Age at early retirement (in years and complete months)</t>
  </si>
  <si>
    <t>29 June 2023</t>
  </si>
  <si>
    <t>Table 1</t>
  </si>
  <si>
    <t>Factors for benefits in payment to member</t>
  </si>
  <si>
    <t>Factors for survivor's pension</t>
  </si>
  <si>
    <t>Table 2</t>
  </si>
  <si>
    <t>Table 3</t>
  </si>
  <si>
    <t>Factors for benefits in payment to survivor</t>
  </si>
  <si>
    <t>Age/Months</t>
  </si>
  <si>
    <t>Commutation</t>
  </si>
  <si>
    <t>Cells highlighted orange should only be used for ill-health retirements</t>
  </si>
  <si>
    <t>Normal health retirements at these ages should be referred to GAD</t>
  </si>
  <si>
    <t>Below 48</t>
  </si>
  <si>
    <t>Years/Months</t>
  </si>
  <si>
    <t>Table 1A</t>
  </si>
  <si>
    <t>Male and Female Retirees</t>
  </si>
  <si>
    <t>All ages</t>
  </si>
  <si>
    <t>Table 4</t>
  </si>
  <si>
    <t>Factor</t>
  </si>
  <si>
    <t>Value</t>
  </si>
  <si>
    <t>RTCF</t>
  </si>
  <si>
    <t>Table A_87</t>
  </si>
  <si>
    <t>Annual allowance debit factor per £1 of pension per annum</t>
  </si>
  <si>
    <t>Table B_87</t>
  </si>
  <si>
    <t>Table C_87</t>
  </si>
  <si>
    <t>Table D1_87</t>
  </si>
  <si>
    <t>Table D2_87</t>
  </si>
  <si>
    <t>Table E1_87</t>
  </si>
  <si>
    <t>Table E2_87</t>
  </si>
  <si>
    <t>Table F1_87</t>
  </si>
  <si>
    <t>Table F2_87</t>
  </si>
  <si>
    <t>Table G_87</t>
  </si>
  <si>
    <t>Table A_06</t>
  </si>
  <si>
    <t>Annual allowance debit factor per £1 of lump sum</t>
  </si>
  <si>
    <t>Table B_06</t>
  </si>
  <si>
    <t>Table C_06</t>
  </si>
  <si>
    <t>Table D_06</t>
  </si>
  <si>
    <t>Table E_06</t>
  </si>
  <si>
    <t>Table F_06</t>
  </si>
  <si>
    <t>Table G_06</t>
  </si>
  <si>
    <t>Table A_15_65</t>
  </si>
  <si>
    <t>Table A_15_66</t>
  </si>
  <si>
    <t>Table A_15_67</t>
  </si>
  <si>
    <t>Table A_15_68</t>
  </si>
  <si>
    <t>Table B_15</t>
  </si>
  <si>
    <t>Table C_15</t>
  </si>
  <si>
    <t>Table F_15</t>
  </si>
  <si>
    <t>Table S-AP</t>
  </si>
  <si>
    <t>Added Pension - Self Only - Male</t>
  </si>
  <si>
    <t>Added Pension - Self Only - Female</t>
  </si>
  <si>
    <t>Table B-AP</t>
  </si>
  <si>
    <t>Added Pension - All Beneficiaries - Male and Female</t>
  </si>
  <si>
    <t>Table 1 - Factors for  commutation of pension to lump sum (for all members except pension credit members)</t>
  </si>
  <si>
    <t>Table 2 - Additional factors in respect of accrued pension increases for use in commutation before age 55 after a break since leaving pensionable service</t>
  </si>
  <si>
    <t>Table 3 - Timing adjustment factors for use in commutation before age 55 after a break since leaving pensionable service</t>
  </si>
  <si>
    <t>Version 2026-01</t>
  </si>
  <si>
    <t>Version 2019-1 (January 2019)</t>
  </si>
  <si>
    <t>none</t>
  </si>
  <si>
    <t>Includes the previously included factors, unchanged</t>
  </si>
  <si>
    <t>201-221, 229-231, 301-312,401-406,701</t>
  </si>
  <si>
    <t>222 - 228, 313 - 335, 501 - 503, 504, 508-509, 601-626, 702-703.</t>
  </si>
  <si>
    <t>Confirms that the following factor table is no longer required bySPPA:</t>
  </si>
  <si>
    <t>all other series</t>
  </si>
  <si>
    <t>None</t>
  </si>
  <si>
    <t>Version 2023-01</t>
  </si>
  <si>
    <t>x-201 to x-221 (excluding x-201C and x-204C), x-229, x-301 to x-335, x-505 to x-507</t>
  </si>
  <si>
    <t>Withdrawn factor tables:</t>
  </si>
  <si>
    <t>x-230-x-231 (GMP only factors) removed</t>
  </si>
  <si>
    <t>Version 2023-02</t>
  </si>
  <si>
    <t>x-226 to x-228</t>
  </si>
  <si>
    <t>x-401 to x-408</t>
  </si>
  <si>
    <t>x-222 to x-225 (TV-ins (final salary sections only))</t>
  </si>
  <si>
    <t>Version 2023 - 03</t>
  </si>
  <si>
    <t>x-501 to x-504</t>
  </si>
  <si>
    <t>x-508 to x-509</t>
  </si>
  <si>
    <t>x-601 to x-626</t>
  </si>
  <si>
    <t>Version 2023 -04</t>
  </si>
  <si>
    <t>x-701 to x-702</t>
  </si>
  <si>
    <t>x-703</t>
  </si>
  <si>
    <t>201C (Updated copy of 2023 Club factor tables)</t>
  </si>
  <si>
    <t>204C (Club factors for active members entitled to immediate benefits)</t>
  </si>
  <si>
    <t>Version 2025-01</t>
  </si>
  <si>
    <t>x-510</t>
  </si>
  <si>
    <t>Other changes:</t>
  </si>
  <si>
    <t>The key assumptions underlying the factors have been added on a separate tab called "Assumptions".</t>
  </si>
  <si>
    <t>x-610, x-611. x-617, x-618, x-625, x-626</t>
  </si>
  <si>
    <t>Removed LTA tables and set to be withdrawn</t>
  </si>
  <si>
    <t>Version 2025-02</t>
  </si>
  <si>
    <t>201 to 221, 301 to 335, 505 to 507</t>
  </si>
  <si>
    <t>Table NA1</t>
  </si>
  <si>
    <t>Table NA2</t>
  </si>
  <si>
    <t>Table NF1</t>
  </si>
  <si>
    <t>Table NF2</t>
  </si>
  <si>
    <t>Table D1</t>
  </si>
  <si>
    <t>Table D2</t>
  </si>
  <si>
    <t>Table NA1_06</t>
  </si>
  <si>
    <t>Table NA2_06</t>
  </si>
  <si>
    <t>Table NA3_06</t>
  </si>
  <si>
    <t>Table NF1_06</t>
  </si>
  <si>
    <t>Table NF2_06</t>
  </si>
  <si>
    <t>Table NA1_15_65</t>
  </si>
  <si>
    <t>Table NA1_15_66</t>
  </si>
  <si>
    <t>Table NA1_15_67</t>
  </si>
  <si>
    <t>Table NA1_15_68</t>
  </si>
  <si>
    <t>Table NA2_15_65</t>
  </si>
  <si>
    <t>Table NA2_15_66</t>
  </si>
  <si>
    <t>Table NA2_15_67</t>
  </si>
  <si>
    <t>Table NA2_15_68</t>
  </si>
  <si>
    <t>Table NF1_15</t>
  </si>
  <si>
    <t>Table NF2_15</t>
  </si>
  <si>
    <t>Table M</t>
  </si>
  <si>
    <t>Table G1</t>
  </si>
  <si>
    <t>Table G2</t>
  </si>
  <si>
    <t>Table H1</t>
  </si>
  <si>
    <t>Table H2</t>
  </si>
  <si>
    <t>Table G1_06</t>
  </si>
  <si>
    <t>Table G2_06</t>
  </si>
  <si>
    <t>Table H1_06</t>
  </si>
  <si>
    <t>Table H2_06</t>
  </si>
  <si>
    <t>Table G1_15</t>
  </si>
  <si>
    <t>Table G2_15</t>
  </si>
  <si>
    <t>Table H1_15</t>
  </si>
  <si>
    <t>Table H2_15</t>
  </si>
  <si>
    <t>Table K</t>
  </si>
  <si>
    <t>Table N</t>
  </si>
  <si>
    <t>Table P</t>
  </si>
  <si>
    <t>Table Q1</t>
  </si>
  <si>
    <t>Table Q2</t>
  </si>
  <si>
    <t>Table R</t>
  </si>
  <si>
    <t>Table S1</t>
  </si>
  <si>
    <t>Table S2</t>
  </si>
  <si>
    <t>Table T1</t>
  </si>
  <si>
    <t>Table T2</t>
  </si>
  <si>
    <t>Table U1</t>
  </si>
  <si>
    <t>Table U2</t>
  </si>
  <si>
    <t>Table K_06</t>
  </si>
  <si>
    <t>Table Q1_06</t>
  </si>
  <si>
    <t>Table Q2_06</t>
  </si>
  <si>
    <t>Table R1_06</t>
  </si>
  <si>
    <t>Table R2_06</t>
  </si>
  <si>
    <t>Table K_15_65</t>
  </si>
  <si>
    <t>Table K_15_66</t>
  </si>
  <si>
    <t>Table K_15_67</t>
  </si>
  <si>
    <t>Table K_15_68</t>
  </si>
  <si>
    <t>Table Q_15</t>
  </si>
  <si>
    <t>Table R_15</t>
  </si>
  <si>
    <t>Table in Appendix</t>
  </si>
  <si>
    <t>Table H_87</t>
  </si>
  <si>
    <t>Table G_15</t>
  </si>
  <si>
    <t>8/31/2023</t>
  </si>
  <si>
    <t>9/27/2023</t>
  </si>
  <si>
    <t>6/29/2023</t>
  </si>
  <si>
    <t>7/28/2023</t>
  </si>
  <si>
    <t>3/21/2025</t>
  </si>
  <si>
    <t>3/29/2023</t>
  </si>
  <si>
    <t>To follow</t>
  </si>
  <si>
    <t>On hold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</si>
</sst>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
    <numFmt numFmtId="164" formatCode="0.0"/>
    <numFmt numFmtId="165" formatCode="0.000"/>
    <numFmt numFmtId="166" formatCode="0.0%"/>
    <numFmt numFmtId="167" formatCode="[$-F800]dddd\,\ mmmm\ dd\,\ yyyy"/>
    <numFmt numFmtId="169" formatCode="dd/mm/yyyy"/>
  </numFmts>
  <fonts count="39" x14ac:knownFonts="1">
    <font>
      <sz val="10"/>
      <name val="Arial"/>
      <family val="2"/>
    </font>
    <font>
      <sz val="11"/>
      <color theme="1"/>
      <name val="Arial"/>
      <family val="2"/>
      <scheme val="minor"/>
    </font>
    <font>
      <sz val="11"/>
      <color theme="1"/>
      <name val="Arial"/>
      <family val="2"/>
      <scheme val="minor"/>
    </font>
    <font>
      <b/>
      <sz val="12"/>
      <name val="Arial"/>
      <family val="2"/>
    </font>
    <font>
      <sz val="12"/>
      <color theme="8"/>
      <name val="Arial"/>
      <family val="2"/>
    </font>
    <font>
      <sz val="12"/>
      <color rgb="FF000000"/>
      <name val="Arial"/>
      <family val="2"/>
    </font>
    <font>
      <b/>
      <sz val="12"/>
      <color rgb="FF000000"/>
      <name val="Arial"/>
      <family val="2"/>
    </font>
    <font>
      <sz val="12"/>
      <color theme="9"/>
      <name val="Arial"/>
      <family val="2"/>
    </font>
    <font>
      <sz val="10"/>
      <name val="Arial"/>
      <family val="2"/>
    </font>
    <font>
      <b/>
      <sz val="11"/>
      <color rgb="FFFA7D00"/>
      <name val="Arial"/>
      <family val="2"/>
      <scheme val="minor"/>
    </font>
    <font>
      <i/>
      <sz val="11"/>
      <color rgb="FF7F7F7F"/>
      <name val="Arial"/>
      <family val="2"/>
      <scheme val="minor"/>
    </font>
    <font>
      <sz val="11"/>
      <color theme="9" tint="0.39994506668294322"/>
      <name val="Arial"/>
      <family val="2"/>
      <scheme val="minor"/>
    </font>
    <font>
      <sz val="10"/>
      <color theme="0"/>
      <name val="Arial"/>
      <family val="2"/>
    </font>
    <font>
      <sz val="18"/>
      <color theme="3"/>
      <name val="Arial"/>
      <family val="2"/>
      <scheme val="major"/>
    </font>
    <font>
      <b/>
      <sz val="15"/>
      <color theme="3"/>
      <name val="Arial"/>
      <family val="2"/>
    </font>
    <font>
      <b/>
      <sz val="13"/>
      <color theme="3"/>
      <name val="Arial"/>
      <family val="2"/>
    </font>
    <font>
      <b/>
      <sz val="11"/>
      <color theme="3"/>
      <name val="Arial"/>
      <family val="2"/>
    </font>
    <font>
      <sz val="12"/>
      <color rgb="FF006100"/>
      <name val="Arial"/>
      <family val="2"/>
    </font>
    <font>
      <sz val="12"/>
      <color rgb="FF9C0006"/>
      <name val="Arial"/>
      <family val="2"/>
    </font>
    <font>
      <b/>
      <sz val="12"/>
      <color rgb="FF3F3F3F"/>
      <name val="Arial"/>
      <family val="2"/>
    </font>
    <font>
      <sz val="12"/>
      <color rgb="FFFA7D00"/>
      <name val="Arial"/>
      <family val="2"/>
    </font>
    <font>
      <b/>
      <sz val="12"/>
      <color theme="0"/>
      <name val="Arial"/>
      <family val="2"/>
    </font>
    <font>
      <sz val="12"/>
      <color rgb="FFFF0000"/>
      <name val="Arial"/>
      <family val="2"/>
    </font>
    <font>
      <b/>
      <sz val="12"/>
      <color theme="1"/>
      <name val="Arial"/>
      <family val="2"/>
    </font>
    <font>
      <sz val="12"/>
      <color theme="7"/>
      <name val="Arial"/>
      <family val="2"/>
    </font>
    <font>
      <sz val="12"/>
      <color theme="6"/>
      <name val="Arial"/>
      <family val="2"/>
    </font>
    <font>
      <u/>
      <sz val="10"/>
      <color theme="10"/>
      <name val="Arial"/>
      <family val="2"/>
    </font>
    <font>
      <sz val="12"/>
      <color theme="3"/>
      <name val="Arial"/>
      <family val="2"/>
    </font>
    <font>
      <b/>
      <sz val="16"/>
      <color rgb="FF000000"/>
      <name val="Arial"/>
      <family val="2"/>
    </font>
    <font>
      <b/>
      <sz val="12"/>
      <color rgb="FF00635B"/>
      <name val="Arial"/>
      <family val="2"/>
    </font>
    <font>
      <b/>
      <sz val="10"/>
      <color rgb="FF808080"/>
      <name val="Arial"/>
      <family val="2"/>
    </font>
    <font>
      <sz val="10"/>
      <color rgb="FF808080"/>
      <name val="Arial"/>
      <family val="2"/>
    </font>
    <font>
      <u/>
      <sz val="10"/>
      <color rgb="FF0070C0"/>
      <name val="Arial"/>
      <family val="2"/>
    </font>
    <font>
      <b/>
      <sz val="10"/>
      <name val="Arial"/>
      <family val="2"/>
    </font>
    <font>
      <b/>
      <sz val="10"/>
      <color rgb="FF000000"/>
      <name val="Arial"/>
      <family val="2"/>
    </font>
    <font>
      <sz val="10"/>
      <color rgb="FF000000"/>
      <name val="Arial"/>
      <family val="2"/>
    </font>
    <font>
      <sz val="8"/>
      <name val="Arial"/>
      <family val="2"/>
    </font>
    <font>
      <b/>
      <sz val="10"/>
      <color rgb="FF757171"/>
      <name val="Arial"/>
      <family val="2"/>
    </font>
    <font>
      <sz val="10"/>
      <color rgb="FF757171"/>
      <name val="Arial"/>
      <family val="2"/>
    </font>
  </fonts>
  <fills count="19">
    <fill>
      <patternFill patternType="none"/>
    </fill>
    <fill>
      <patternFill patternType="gray125"/>
    </fill>
    <fill>
      <patternFill patternType="solid">
        <fgColor theme="9"/>
        <bgColor indexed="64"/>
      </patternFill>
    </fill>
    <fill>
      <patternFill patternType="solid">
        <fgColor theme="8" tint="0.59999389629810485"/>
        <bgColor indexed="64"/>
      </patternFill>
    </fill>
    <fill>
      <patternFill patternType="solid">
        <fgColor theme="4" tint="0.499984740745262"/>
        <bgColor indexed="64"/>
      </patternFill>
    </fill>
    <fill>
      <patternFill patternType="solid">
        <fgColor rgb="FFF2F2F2"/>
      </patternFill>
    </fill>
    <fill>
      <patternFill patternType="solid">
        <fgColor theme="4" tint="0.79998168889431442"/>
        <bgColor indexed="65"/>
      </patternFill>
    </fill>
    <fill>
      <patternFill patternType="solid">
        <fgColor theme="4" tint="0.59999389629810485"/>
        <bgColor indexed="65"/>
      </patternFill>
    </fill>
    <fill>
      <patternFill patternType="solid">
        <fgColor rgb="FFC6EFCE"/>
      </patternFill>
    </fill>
    <fill>
      <patternFill patternType="solid">
        <fgColor rgb="FFFFC7CE"/>
      </patternFill>
    </fill>
    <fill>
      <patternFill patternType="solid">
        <fgColor rgb="FFA5A5A5"/>
      </patternFill>
    </fill>
    <fill>
      <patternFill patternType="solid">
        <fgColor theme="2" tint="0.59999389629810485"/>
        <bgColor indexed="64"/>
      </patternFill>
    </fill>
    <fill>
      <patternFill patternType="solid">
        <fgColor theme="4" tint="0.59999389629810485"/>
        <bgColor indexed="64"/>
      </patternFill>
    </fill>
    <fill>
      <patternFill patternType="solid">
        <fgColor rgb="FFFFC000"/>
        <bgColor indexed="64"/>
      </patternFill>
    </fill>
    <fill>
      <patternFill patternType="solid">
        <fgColor rgb="FFFFC000"/>
        <bgColor rgb="FF000000"/>
      </patternFill>
    </fill>
    <fill>
      <patternFill patternType="solid">
        <fgColor rgb="FFEDEDED"/>
        <bgColor rgb="FF000000"/>
      </patternFill>
    </fill>
    <fill>
      <patternFill patternType="solid">
        <fgColor rgb="FFF7F7F7"/>
        <bgColor rgb="FF000000"/>
      </patternFill>
    </fill>
    <fill>
      <patternFill patternType="solid">
        <fgColor rgb="FFE3E3E3"/>
        <bgColor rgb="FF000000"/>
      </patternFill>
    </fill>
    <fill>
      <patternFill patternType="solid">
        <fgColor rgb="FFD9D9D9"/>
        <bgColor rgb="FF000000"/>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s>
  <cellStyleXfs count="36">
    <xf numFmtId="0" fontId="0" fillId="0" borderId="0" applyNumberFormat="0" applyFill="0" applyBorder="0" applyAlignment="0" applyProtection="0"/>
    <xf numFmtId="0" fontId="9" fillId="5" borderId="2" applyNumberFormat="0" applyAlignment="0" applyProtection="0"/>
    <xf numFmtId="0" fontId="10" fillId="0" borderId="0" applyNumberFormat="0" applyFill="0" applyBorder="0" applyAlignment="0" applyProtection="0"/>
    <xf numFmtId="0" fontId="2" fillId="6" borderId="0" applyNumberFormat="0" applyBorder="0" applyAlignment="0" applyProtection="0"/>
    <xf numFmtId="0" fontId="2" fillId="7" borderId="0" applyNumberFormat="0" applyBorder="0" applyAlignment="0" applyProtection="0"/>
    <xf numFmtId="9" fontId="8" fillId="0" borderId="0" applyFont="0" applyFill="0" applyBorder="0" applyAlignment="0" applyProtection="0"/>
    <xf numFmtId="0" fontId="11" fillId="0" borderId="2" applyNumberFormat="0" applyAlignment="0" applyProtection="0"/>
    <xf numFmtId="0" fontId="12" fillId="2" borderId="3" applyNumberFormat="0" applyAlignment="0" applyProtection="0"/>
    <xf numFmtId="0" fontId="13" fillId="0" borderId="0" applyNumberFormat="0" applyFill="0" applyBorder="0" applyAlignment="0" applyProtection="0"/>
    <xf numFmtId="0" fontId="14" fillId="0" borderId="4" applyNumberFormat="0" applyFill="0" applyAlignment="0" applyProtection="0"/>
    <xf numFmtId="0" fontId="15" fillId="0" borderId="5" applyNumberFormat="0" applyFill="0" applyAlignment="0" applyProtection="0"/>
    <xf numFmtId="0" fontId="16" fillId="0" borderId="6" applyNumberFormat="0" applyFill="0" applyAlignment="0" applyProtection="0"/>
    <xf numFmtId="0" fontId="16" fillId="0" borderId="0" applyNumberFormat="0" applyFill="0" applyBorder="0" applyAlignment="0" applyProtection="0"/>
    <xf numFmtId="0" fontId="17" fillId="8" borderId="0" applyNumberFormat="0" applyBorder="0" applyAlignment="0" applyProtection="0"/>
    <xf numFmtId="0" fontId="18" fillId="9" borderId="0" applyNumberFormat="0" applyBorder="0" applyAlignment="0" applyProtection="0"/>
    <xf numFmtId="0" fontId="8" fillId="0" borderId="0"/>
    <xf numFmtId="0" fontId="19" fillId="5" borderId="7" applyNumberFormat="0" applyAlignment="0" applyProtection="0"/>
    <xf numFmtId="0" fontId="20" fillId="0" borderId="8" applyNumberFormat="0" applyFill="0" applyAlignment="0" applyProtection="0"/>
    <xf numFmtId="0" fontId="21" fillId="10" borderId="9" applyNumberFormat="0" applyAlignment="0" applyProtection="0"/>
    <xf numFmtId="0" fontId="22" fillId="0" borderId="0" applyNumberFormat="0" applyFill="0" applyBorder="0" applyAlignment="0" applyProtection="0"/>
    <xf numFmtId="0" fontId="23" fillId="0" borderId="10" applyNumberFormat="0" applyFill="0" applyAlignment="0" applyProtection="0"/>
    <xf numFmtId="0" fontId="5" fillId="0" borderId="1">
      <alignment horizontal="left" vertical="top" wrapText="1"/>
    </xf>
    <xf numFmtId="0" fontId="7" fillId="0" borderId="1">
      <alignment horizontal="left" vertical="top" wrapText="1"/>
    </xf>
    <xf numFmtId="0" fontId="25" fillId="0" borderId="1">
      <alignment horizontal="left" vertical="top" wrapText="1"/>
    </xf>
    <xf numFmtId="0" fontId="27" fillId="0" borderId="1">
      <alignment horizontal="left" vertical="top" wrapText="1"/>
    </xf>
    <xf numFmtId="0" fontId="4" fillId="0" borderId="1">
      <alignment horizontal="left" vertical="top" wrapText="1"/>
    </xf>
    <xf numFmtId="0" fontId="3" fillId="4" borderId="1">
      <alignment horizontal="left" vertical="top" wrapText="1"/>
    </xf>
    <xf numFmtId="0" fontId="23" fillId="0" borderId="1">
      <alignment horizontal="left" vertical="top" wrapText="1"/>
    </xf>
    <xf numFmtId="0" fontId="24" fillId="0" borderId="1">
      <alignment horizontal="left" vertical="top" wrapText="1"/>
    </xf>
    <xf numFmtId="0" fontId="26" fillId="0" borderId="0" applyNumberFormat="0" applyFill="0" applyBorder="0" applyAlignment="0" applyProtection="0"/>
    <xf numFmtId="0" fontId="32" fillId="0" borderId="0" applyNumberFormat="0" applyFill="0" applyBorder="0" applyAlignment="0" applyProtection="0"/>
    <xf numFmtId="0" fontId="1" fillId="0" borderId="0"/>
    <xf numFmtId="0" fontId="8" fillId="0" borderId="0"/>
    <xf numFmtId="0" fontId="8" fillId="0" borderId="0"/>
    <xf numFmtId="0" fontId="26" fillId="0" borderId="0" applyNumberFormat="0" applyFill="0" applyBorder="0" applyAlignment="0" applyProtection="0"/>
    <xf numFmtId="9" fontId="8" fillId="0" borderId="0" applyFont="0" applyFill="0" applyBorder="0" applyAlignment="0" applyProtection="0"/>
  </cellStyleXfs>
  <cellXfs count="121">
    <xf numFmtId="0" fontId="0" fillId="0" borderId="0" xfId="0"/>
    <xf numFmtId="0" fontId="5" fillId="0" borderId="0" xfId="0" applyFont="1"/>
    <xf numFmtId="0" fontId="28" fillId="0" borderId="0" xfId="0" applyFont="1"/>
    <xf numFmtId="0" fontId="29" fillId="0" borderId="0" xfId="0" applyFont="1"/>
    <xf numFmtId="0" fontId="5" fillId="0" borderId="0" xfId="0" applyFont="1" applyAlignment="1">
      <alignment wrapText="1"/>
    </xf>
    <xf numFmtId="0" fontId="29" fillId="0" borderId="0" xfId="0" applyFont="1" applyAlignment="1">
      <alignment wrapText="1"/>
    </xf>
    <xf numFmtId="0" fontId="6" fillId="0" borderId="0" xfId="0" applyFont="1" applyAlignment="1">
      <alignment wrapText="1"/>
    </xf>
    <xf numFmtId="0" fontId="5" fillId="0" borderId="14" xfId="0" applyFont="1" applyBorder="1"/>
    <xf numFmtId="0" fontId="5" fillId="0" borderId="12" xfId="0" applyFont="1" applyBorder="1"/>
    <xf numFmtId="0" fontId="5" fillId="0" borderId="12" xfId="0" applyFont="1" applyBorder="1" applyAlignment="1">
      <alignment wrapText="1"/>
    </xf>
    <xf numFmtId="0" fontId="5" fillId="0" borderId="16" xfId="0" applyFont="1" applyBorder="1" applyAlignment="1">
      <alignment wrapText="1"/>
    </xf>
    <xf numFmtId="0" fontId="28" fillId="0" borderId="0" xfId="0" applyFont="1" applyAlignment="1">
      <alignment horizontal="left" indent="1"/>
    </xf>
    <xf numFmtId="0" fontId="5" fillId="0" borderId="0" xfId="0" applyFont="1" applyAlignment="1">
      <alignment horizontal="left" indent="1"/>
    </xf>
    <xf numFmtId="0" fontId="6" fillId="0" borderId="0" xfId="0" applyFont="1" applyAlignment="1">
      <alignment horizontal="left" indent="1"/>
    </xf>
    <xf numFmtId="0" fontId="5" fillId="11" borderId="0" xfId="0" applyFont="1" applyFill="1" applyAlignment="1">
      <alignment horizontal="left" indent="1"/>
    </xf>
    <xf numFmtId="0" fontId="5" fillId="12" borderId="0" xfId="0" applyFont="1" applyFill="1" applyAlignment="1">
      <alignment horizontal="left" indent="1"/>
    </xf>
    <xf numFmtId="0" fontId="5" fillId="3" borderId="0" xfId="0" applyFont="1" applyFill="1" applyAlignment="1">
      <alignment horizontal="left" indent="1"/>
    </xf>
    <xf numFmtId="0" fontId="6" fillId="0" borderId="13" xfId="0" applyFont="1" applyBorder="1" applyAlignment="1">
      <alignment horizontal="left" indent="1"/>
    </xf>
    <xf numFmtId="0" fontId="5" fillId="0" borderId="11" xfId="0" applyFont="1" applyBorder="1" applyAlignment="1">
      <alignment horizontal="left" indent="1"/>
    </xf>
    <xf numFmtId="0" fontId="5" fillId="0" borderId="15" xfId="0" applyFont="1" applyBorder="1" applyAlignment="1">
      <alignment horizontal="left" indent="1"/>
    </xf>
    <xf numFmtId="0" fontId="28" fillId="0" borderId="0" xfId="0" applyFont="1" applyAlignment="1"/>
    <xf numFmtId="0" fontId="5" fillId="0" borderId="0" xfId="0" applyFont="1" applyAlignment="1"/>
    <xf numFmtId="0" fontId="29" fillId="0" borderId="0" xfId="0" applyFont="1" applyAlignment="1"/>
    <xf numFmtId="0" fontId="32" fillId="0" borderId="0" xfId="30"/>
    <xf numFmtId="0" fontId="0" fillId="0" borderId="0" xfId="0" applyAlignment="1">
      <alignment wrapText="1"/>
    </xf>
    <xf numFmtId="0" fontId="6" fillId="0" borderId="0" xfId="0" applyFont="1" applyAlignment="1"/>
    <xf numFmtId="0" fontId="6" fillId="0" borderId="0" xfId="0" applyFont="1" applyBorder="1" applyAlignment="1">
      <alignment horizontal="left" indent="1"/>
    </xf>
    <xf numFmtId="0" fontId="5" fillId="0" borderId="0" xfId="0" applyFont="1" applyBorder="1"/>
    <xf numFmtId="0" fontId="5" fillId="0" borderId="0" xfId="0" applyFont="1" applyBorder="1" applyAlignment="1">
      <alignment horizontal="left" indent="1"/>
    </xf>
    <xf numFmtId="0" fontId="5" fillId="0" borderId="0" xfId="0" applyFont="1" applyBorder="1" applyAlignment="1">
      <alignment wrapText="1"/>
    </xf>
    <xf numFmtId="0" fontId="6" fillId="0" borderId="0" xfId="0" applyFont="1"/>
    <xf numFmtId="14" fontId="5" fillId="0" borderId="0" xfId="0" applyNumberFormat="1" applyFont="1"/>
    <xf numFmtId="0" fontId="35" fillId="0" borderId="0" xfId="0" applyFont="1"/>
    <xf numFmtId="14" fontId="35" fillId="0" borderId="0" xfId="0" applyNumberFormat="1" applyFont="1"/>
    <xf numFmtId="0" fontId="33" fillId="0" borderId="0" xfId="0" applyFont="1"/>
    <xf numFmtId="0" fontId="35" fillId="0" borderId="0" xfId="0" applyFont="1" applyAlignment="1">
      <alignment wrapText="1"/>
    </xf>
    <xf numFmtId="14" fontId="35" fillId="0" borderId="0" xfId="0" applyNumberFormat="1" applyFont="1" applyAlignment="1">
      <alignment wrapText="1"/>
    </xf>
    <xf numFmtId="0" fontId="34" fillId="0" borderId="0" xfId="0" applyFont="1" applyAlignment="1">
      <alignment wrapText="1"/>
    </xf>
    <xf numFmtId="0" fontId="35" fillId="0" borderId="0" xfId="0" applyFont="1" applyAlignment="1"/>
    <xf numFmtId="0" fontId="34" fillId="0" borderId="0" xfId="0" applyFont="1" applyAlignment="1"/>
    <xf numFmtId="0" fontId="0" fillId="0" borderId="0" xfId="0" applyFill="1"/>
    <xf numFmtId="0" fontId="0" fillId="0" borderId="0" xfId="0" applyFill="1" applyAlignment="1">
      <alignment wrapText="1"/>
    </xf>
    <xf numFmtId="1" fontId="0" fillId="0" borderId="0" xfId="0" applyNumberFormat="1" applyFill="1" applyAlignment="1">
      <alignment horizontal="center"/>
    </xf>
    <xf numFmtId="0" fontId="0" fillId="0" borderId="0" xfId="0" applyFill="1" applyAlignment="1">
      <alignment horizontal="center"/>
    </xf>
    <xf numFmtId="2" fontId="0" fillId="0" borderId="0" xfId="0" applyNumberFormat="1" applyFill="1" applyAlignment="1">
      <alignment horizontal="center"/>
    </xf>
    <xf numFmtId="164" fontId="0" fillId="0" borderId="0" xfId="0" applyNumberFormat="1" applyFill="1" applyAlignment="1">
      <alignment horizontal="center"/>
    </xf>
    <xf numFmtId="165" fontId="0" fillId="0" borderId="0" xfId="0" applyNumberFormat="1" applyFill="1" applyAlignment="1">
      <alignment horizontal="center"/>
    </xf>
    <xf numFmtId="166" fontId="0" fillId="0" borderId="0" xfId="0" applyNumberFormat="1" applyFill="1" applyAlignment="1">
      <alignment horizontal="center"/>
    </xf>
    <xf numFmtId="0" fontId="0" fillId="0" borderId="0" xfId="0" applyFill="1" applyAlignment="1">
      <alignment horizontal="centerContinuous" wrapText="1"/>
    </xf>
    <xf numFmtId="15" fontId="0" fillId="0" borderId="0" xfId="0" applyNumberFormat="1" applyFill="1" applyAlignment="1">
      <alignment horizontal="centerContinuous" wrapText="1"/>
    </xf>
    <xf numFmtId="14" fontId="0" fillId="0" borderId="0" xfId="0" applyNumberFormat="1" applyFill="1" applyAlignment="1">
      <alignment horizontal="centerContinuous" wrapText="1"/>
    </xf>
    <xf numFmtId="0" fontId="0" fillId="0" borderId="0" xfId="0" applyFill="1" applyAlignment="1">
      <alignment horizontal="centerContinuous"/>
    </xf>
    <xf numFmtId="14" fontId="0" fillId="0" borderId="0" xfId="0" applyNumberFormat="1" applyFill="1" applyAlignment="1">
      <alignment horizontal="centerContinuous"/>
    </xf>
    <xf numFmtId="0" fontId="34" fillId="0" borderId="0" xfId="0" applyFont="1" applyFill="1" applyAlignment="1"/>
    <xf numFmtId="0" fontId="35" fillId="0" borderId="0" xfId="0" applyFont="1" applyFill="1" applyAlignment="1"/>
    <xf numFmtId="0" fontId="35" fillId="0" borderId="0" xfId="0" applyFont="1" applyFill="1" applyAlignment="1">
      <alignment wrapText="1"/>
    </xf>
    <xf numFmtId="1" fontId="33" fillId="0" borderId="0" xfId="0" applyNumberFormat="1" applyFont="1" applyFill="1" applyAlignment="1">
      <alignment horizontal="center" vertical="center" wrapText="1"/>
    </xf>
    <xf numFmtId="0" fontId="33" fillId="0" borderId="0" xfId="0" applyFont="1" applyAlignment="1">
      <alignment vertical="center" wrapText="1"/>
    </xf>
    <xf numFmtId="0" fontId="33" fillId="0" borderId="0" xfId="0" applyFont="1" applyFill="1" applyAlignment="1">
      <alignment horizontal="center" vertical="center" wrapText="1"/>
    </xf>
    <xf numFmtId="0" fontId="0" fillId="0" borderId="0" xfId="0" applyFill="1" applyAlignment="1"/>
    <xf numFmtId="0" fontId="0" fillId="0" borderId="0" xfId="0" applyAlignment="1"/>
    <xf numFmtId="1" fontId="34" fillId="0" borderId="0" xfId="0" applyNumberFormat="1" applyFont="1" applyAlignment="1">
      <alignment horizontal="center" vertical="center" wrapText="1"/>
    </xf>
    <xf numFmtId="0" fontId="35" fillId="0" borderId="0" xfId="0" applyFont="1" applyAlignment="1">
      <alignment horizontal="center" vertical="center"/>
    </xf>
    <xf numFmtId="2" fontId="35" fillId="0" borderId="0" xfId="0" applyNumberFormat="1" applyFont="1" applyAlignment="1">
      <alignment horizontal="center" vertical="center"/>
    </xf>
    <xf numFmtId="2" fontId="35" fillId="13" borderId="17" xfId="0" applyNumberFormat="1" applyFont="1" applyFill="1" applyBorder="1" applyAlignment="1">
      <alignment horizontal="center" vertical="center"/>
    </xf>
    <xf numFmtId="2" fontId="0" fillId="0" borderId="0" xfId="0" applyNumberFormat="1"/>
    <xf numFmtId="2" fontId="35" fillId="13" borderId="18" xfId="0" applyNumberFormat="1" applyFont="1" applyFill="1" applyBorder="1" applyAlignment="1">
      <alignment horizontal="center" vertical="center"/>
    </xf>
    <xf numFmtId="0" fontId="0" fillId="13" borderId="0" xfId="0" applyFill="1"/>
    <xf numFmtId="0" fontId="33" fillId="13" borderId="0" xfId="0" applyFont="1" applyFill="1"/>
    <xf numFmtId="9" fontId="33" fillId="13" borderId="0" xfId="5" applyFont="1" applyFill="1"/>
    <xf numFmtId="0" fontId="0" fillId="14" borderId="0" xfId="0" applyFill="1"/>
    <xf numFmtId="0" fontId="33" fillId="14" borderId="0" xfId="0" applyFont="1" applyFill="1"/>
    <xf numFmtId="0" fontId="35" fillId="0" borderId="0" xfId="0" applyFont="1" applyAlignment="1">
      <alignment horizontal="left" vertical="center" wrapText="1"/>
    </xf>
    <xf numFmtId="0" fontId="32" fillId="0" borderId="0" xfId="30" applyAlignment="1">
      <alignment vertical="center" wrapText="1"/>
    </xf>
    <xf numFmtId="0" fontId="35" fillId="0" borderId="0" xfId="0" applyFont="1" applyAlignment="1">
      <alignment vertical="center" wrapText="1"/>
    </xf>
    <xf numFmtId="165" fontId="35" fillId="13" borderId="17" xfId="0" applyNumberFormat="1" applyFont="1" applyFill="1" applyBorder="1" applyAlignment="1">
      <alignment horizontal="center" vertical="center"/>
    </xf>
    <xf numFmtId="165" fontId="0" fillId="0" borderId="0" xfId="0" applyNumberFormat="1"/>
    <xf numFmtId="167" fontId="35" fillId="0" borderId="0" xfId="0" applyNumberFormat="1" applyFont="1" applyAlignment="1">
      <alignment horizontal="centerContinuous" wrapText="1"/>
    </xf>
    <xf numFmtId="0" fontId="35" fillId="0" borderId="0" xfId="0" applyFont="1" applyAlignment="1">
      <alignment horizontal="centerContinuous" wrapText="1"/>
    </xf>
    <xf numFmtId="0" fontId="35" fillId="15" borderId="0" xfId="0" applyFont="1" applyFill="1" applyAlignment="1">
      <alignment horizontal="centerContinuous" wrapText="1"/>
    </xf>
    <xf numFmtId="0" fontId="35" fillId="16" borderId="0" xfId="0" applyFont="1" applyFill="1" applyAlignment="1">
      <alignment horizontal="centerContinuous" wrapText="1"/>
    </xf>
    <xf numFmtId="14" fontId="35" fillId="0" borderId="0" xfId="0" applyNumberFormat="1" applyFont="1" applyFill="1" applyAlignment="1"/>
    <xf numFmtId="0" fontId="30" fillId="17" borderId="0" xfId="0" applyFont="1" applyFill="1" applyAlignment="1">
      <alignment horizontal="left" vertical="center" wrapText="1"/>
    </xf>
    <xf numFmtId="0" fontId="31" fillId="18" borderId="0" xfId="0" applyFont="1" applyFill="1" applyAlignment="1">
      <alignment vertical="top" wrapText="1"/>
    </xf>
    <xf numFmtId="0" fontId="31" fillId="15" borderId="0" xfId="0" applyFont="1" applyFill="1" applyAlignment="1">
      <alignment wrapText="1"/>
    </xf>
    <xf numFmtId="0" fontId="31" fillId="15" borderId="0" xfId="0" applyFont="1" applyFill="1" applyAlignment="1">
      <alignment vertical="top" wrapText="1"/>
    </xf>
    <xf numFmtId="0" fontId="31" fillId="17" borderId="0" xfId="0" applyFont="1" applyFill="1" applyAlignment="1">
      <alignment vertical="top" wrapText="1"/>
    </xf>
    <xf numFmtId="0" fontId="31" fillId="16" borderId="0" xfId="0" applyFont="1" applyFill="1" applyAlignment="1">
      <alignment wrapText="1"/>
    </xf>
    <xf numFmtId="0" fontId="31" fillId="16" borderId="0" xfId="0" applyFont="1" applyFill="1" applyAlignment="1">
      <alignment vertical="top" wrapText="1"/>
    </xf>
    <xf numFmtId="0" fontId="31" fillId="15" borderId="0" xfId="0" applyFont="1" applyFill="1"/>
    <xf numFmtId="0" fontId="31" fillId="16" borderId="0" xfId="0" applyFont="1" applyFill="1" applyAlignment="1">
      <alignment horizontal="left" vertical="top" wrapText="1"/>
    </xf>
    <xf numFmtId="22" fontId="31" fillId="15" borderId="0" xfId="0" applyNumberFormat="1" applyFont="1" applyFill="1"/>
    <xf numFmtId="0" fontId="30" fillId="18" borderId="0" xfId="0" applyFont="1" applyFill="1"/>
    <xf numFmtId="0" fontId="31" fillId="17" borderId="0" xfId="0" applyFont="1" applyFill="1"/>
    <xf numFmtId="0" fontId="31" fillId="16" borderId="0" xfId="0" applyFont="1" applyFill="1"/>
    <xf numFmtId="0" fontId="31" fillId="18" borderId="0" xfId="0" applyFont="1" applyFill="1"/>
    <xf numFmtId="14" fontId="31" fillId="16" borderId="0" xfId="0" applyNumberFormat="1" applyFont="1" applyFill="1" applyAlignment="1">
      <alignment wrapText="1"/>
    </xf>
    <xf numFmtId="0" fontId="0" fillId="0" borderId="0" xfId="0" applyAlignment="1">
      <alignment horizontal="right"/>
    </xf>
    <xf numFmtId="0" fontId="30" fillId="17" borderId="0" xfId="0" applyFont="1" applyFill="1"/>
    <xf numFmtId="14" fontId="31" fillId="15" borderId="0" xfId="0" applyNumberFormat="1" applyFont="1" applyFill="1" applyAlignment="1">
      <alignment wrapText="1"/>
    </xf>
    <xf numFmtId="0" fontId="37" fillId="17" borderId="0" xfId="0" applyFont="1" applyFill="1"/>
    <xf numFmtId="0" fontId="38" fillId="16" borderId="0" xfId="0" applyFont="1" applyFill="1"/>
    <xf numFmtId="0" fontId="38" fillId="18" borderId="0" xfId="0" applyFont="1" applyFill="1"/>
    <xf numFmtId="0" fontId="38" fillId="15" borderId="0" xfId="0" applyFont="1" applyFill="1"/>
    <xf numFmtId="0" fontId="38" fillId="17" borderId="0" xfId="0" applyFont="1" applyFill="1"/>
    <xf numFmtId="0" fontId="38" fillId="16" borderId="0" xfId="0" applyFont="1" applyFill="1" applyAlignment="1">
      <alignment wrapText="1"/>
    </xf>
    <xf numFmtId="0" fontId="38" fillId="17" borderId="0" xfId="0" applyFont="1" applyFill="1" applyAlignment="1">
      <alignment horizontal="left"/>
    </xf>
    <xf numFmtId="14" fontId="38" fillId="15" borderId="0" xfId="0" applyNumberFormat="1" applyFont="1" applyFill="1"/>
    <xf numFmtId="0" fontId="37" fillId="18" borderId="0" xfId="0" applyFont="1" applyFill="1"/>
    <xf numFmtId="0" fontId="38" fillId="18" borderId="0" xfId="0" applyFont="1" applyFill="1" applyAlignment="1">
      <alignment horizontal="left"/>
    </xf>
    <xf numFmtId="0" fontId="0" fillId="0" borderId="0" xfId="0"/>
    <xf numFmtId="0" fontId="30" fillId="16" borderId="0" xfId="0" applyFont="1" applyFill="1"/>
    <xf numFmtId="0" fontId="31" fillId="15" borderId="0" xfId="0" applyFont="1" applyFill="1"/>
    <xf numFmtId="0" fontId="31" fillId="16" borderId="0" xfId="0" applyFont="1" applyFill="1"/>
    <xf numFmtId="0" fontId="31" fillId="17" borderId="0" xfId="0" applyFont="1" applyFill="1"/>
    <xf numFmtId="0" fontId="31" fillId="18" borderId="0" xfId="0" applyFont="1" applyFill="1"/>
    <xf numFmtId="0" fontId="38" fillId="16" borderId="0" xfId="0" applyFont="1" applyFill="1"/>
    <xf numFmtId="0" fontId="38" fillId="15" borderId="0" xfId="0" applyFont="1" applyFill="1"/>
    <xf numFmtId="0" fontId="38" fillId="17" borderId="0" xfId="0" applyFont="1" applyFill="1"/>
    <xf numFmtId="14" fontId="35" fillId="0" borderId="0" xfId="0" applyNumberFormat="1" applyFont="1" applyAlignment="1">
      <alignment horizontal="left" vertical="center" wrapText="1"/>
    </xf>
    <xf numFmtId="169" fontId="35" fillId="0" borderId="0" xfId="0" applyNumberFormat="1" applyFont="1" applyAlignment="1">
      <alignment horizontal="left" vertical="center" wrapText="1"/>
    </xf>
  </cellXfs>
  <cellStyles count="36">
    <cellStyle name="20% - Accent1" xfId="3" builtinId="30" customBuiltin="1"/>
    <cellStyle name="40% - Accent1" xfId="4" builtinId="31" customBuiltin="1"/>
    <cellStyle name="Assumptions" xfId="23" xr:uid="{893E497A-DC6D-432A-A7A6-F6AB189BB4F4}"/>
    <cellStyle name="Bad" xfId="14" builtinId="27" hidden="1"/>
    <cellStyle name="Calculation" xfId="1" builtinId="22" hidden="1" customBuiltin="1"/>
    <cellStyle name="Calculations" xfId="21" xr:uid="{56A1E66B-F870-4EF8-812E-25E3107A35F9}"/>
    <cellStyle name="Check Cell" xfId="18" builtinId="23" hidden="1"/>
    <cellStyle name="Checks" xfId="22" xr:uid="{962DF45F-6D61-46AF-BE3D-3A0189E23C07}"/>
    <cellStyle name="Explanatory Text" xfId="2" builtinId="53" hidden="1" customBuiltin="1"/>
    <cellStyle name="Good" xfId="13" builtinId="26" hidden="1"/>
    <cellStyle name="Heading 1" xfId="9" builtinId="16" hidden="1"/>
    <cellStyle name="Heading 2" xfId="10" builtinId="17" hidden="1"/>
    <cellStyle name="Heading 3" xfId="11" builtinId="18" hidden="1"/>
    <cellStyle name="Heading 4" xfId="12" builtinId="19" hidden="1"/>
    <cellStyle name="Hyperlink" xfId="29" builtinId="8" hidden="1"/>
    <cellStyle name="Hyperlink" xfId="30" builtinId="8" customBuiltin="1"/>
    <cellStyle name="Hyperlink 2" xfId="34" xr:uid="{CBCA4A6F-35BE-445D-9B81-BB41A1A3D9F1}"/>
    <cellStyle name="Input" xfId="6" builtinId="20" hidden="1" customBuiltin="1"/>
    <cellStyle name="Input data" xfId="25" xr:uid="{403A6885-1FBC-477A-BDC5-D7AD98168C11}"/>
    <cellStyle name="Link from this workbook" xfId="24" xr:uid="{FDEF4AB4-BE14-4858-AAA2-060E5BDE7BD4}"/>
    <cellStyle name="Linked Cell" xfId="17" builtinId="24" hidden="1"/>
    <cellStyle name="Links to other workbook" xfId="28" xr:uid="{AC05BC44-E4DD-4F93-BBCA-A10B5F8F7968}"/>
    <cellStyle name="Neutral" xfId="15" builtinId="28" hidden="1" customBuiltin="1"/>
    <cellStyle name="Normal" xfId="0" builtinId="0" customBuiltin="1"/>
    <cellStyle name="Normal 2" xfId="32" xr:uid="{7A4D7CE5-07FC-456F-AF05-0F0DD234E9FF}"/>
    <cellStyle name="Normal 2 2" xfId="33" xr:uid="{E8DB9F70-8C97-4E09-9951-D805242A4D7D}"/>
    <cellStyle name="Normal 3" xfId="31" xr:uid="{6ACDE86A-C7D3-4B87-AFD3-C046E552A95E}"/>
    <cellStyle name="Note" xfId="7" builtinId="10" hidden="1" customBuiltin="1"/>
    <cellStyle name="Output" xfId="16" builtinId="21" hidden="1"/>
    <cellStyle name="Per cent" xfId="5" builtinId="5" customBuiltin="1"/>
    <cellStyle name="Per cent 2" xfId="35" xr:uid="{1F58F3F4-1D76-4581-9FED-59016AA3A9E5}"/>
    <cellStyle name="Quoted in external advice" xfId="26" xr:uid="{C1EEB66F-F562-45FC-AE15-D444B015E489}"/>
    <cellStyle name="Result" xfId="27" xr:uid="{5369E0A0-2274-4945-8459-C9B57E2F6203}"/>
    <cellStyle name="Title" xfId="8" builtinId="15" hidden="1"/>
    <cellStyle name="Total" xfId="20" builtinId="25" hidden="1"/>
    <cellStyle name="Warning Text" xfId="19" builtinId="11" hidden="1"/>
  </cellStyles>
  <dxfs count="1115">
    <dxf>
      <font>
        <b val="0"/>
        <i val="0"/>
        <strike val="0"/>
        <condense val="0"/>
        <extend val="0"/>
        <outline val="0"/>
        <shadow val="0"/>
        <u val="none"/>
        <vertAlign val="baseline"/>
        <sz val="10"/>
        <color rgb="FF000000"/>
        <name val="Arial"/>
        <family val="2"/>
        <scheme val="none"/>
      </font>
      <numFmt numFmtId="19" formatCode="m/d/yyyy"/>
      <alignment horizontal="lef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numFmt numFmtId="19" formatCode="m/d/yyyy"/>
      <alignment horizontal="lef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alignment vertical="bottom" textRotation="0" wrapText="0" indent="0" justifyLastLine="0" shrinkToFit="0" readingOrder="0"/>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numFmt numFmtId="0" formatCode="General"/>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dxf>
    <dxf>
      <font>
        <b/>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patternType="solid">
          <fgColor theme="9" tint="0.79995117038483843"/>
          <bgColor rgb="FFEDEDED"/>
        </patternFill>
      </fill>
    </dxf>
    <dxf>
      <font>
        <b/>
        <color theme="9" tint="-0.249977111117893"/>
      </font>
    </dxf>
    <dxf>
      <font>
        <b val="0"/>
        <i val="0"/>
        <color auto="1"/>
      </font>
      <border>
        <right/>
      </border>
    </dxf>
    <dxf>
      <font>
        <b/>
        <color theme="9" tint="-0.249977111117893"/>
      </font>
      <border>
        <top style="thin">
          <color theme="9"/>
        </top>
      </border>
    </dxf>
    <dxf>
      <font>
        <b/>
        <i val="0"/>
        <color auto="1"/>
      </font>
      <border>
        <top/>
        <bottom/>
        <horizontal/>
      </border>
    </dxf>
    <dxf>
      <font>
        <color auto="1"/>
      </font>
      <border>
        <top/>
        <bottom/>
        <horizontal/>
      </border>
    </dxf>
    <dxf>
      <fill>
        <patternFill patternType="solid">
          <fgColor theme="9" tint="0.79998168889431442"/>
          <bgColor theme="9" tint="0.79998168889431442"/>
        </patternFill>
      </fill>
    </dxf>
    <dxf>
      <font>
        <b/>
        <color theme="9" tint="-0.249977111117893"/>
      </font>
    </dxf>
    <dxf>
      <font>
        <b val="0"/>
        <i val="0"/>
        <color auto="1"/>
      </font>
      <border>
        <right/>
      </border>
    </dxf>
    <dxf>
      <font>
        <b/>
        <color theme="9" tint="-0.249977111117893"/>
      </font>
      <border>
        <top style="thin">
          <color theme="9"/>
        </top>
      </border>
    </dxf>
    <dxf>
      <font>
        <b/>
        <i val="0"/>
        <color auto="1"/>
      </font>
      <border>
        <top/>
        <bottom/>
        <horizontal/>
      </border>
    </dxf>
    <dxf>
      <font>
        <color auto="1"/>
      </font>
      <border>
        <top/>
        <bottom/>
        <horizontal/>
      </border>
    </dxf>
  </dxfs>
  <tableStyles count="3" defaultTableStyle="factors_info_tables" defaultPivotStyle="PivotStyleLight16">
    <tableStyle name="factors_info_tables" pivot="0" count="6" xr9:uid="{937D02E8-1A60-4466-B749-97D521449642}">
      <tableStyleElement type="wholeTable" dxfId="1114"/>
      <tableStyleElement type="headerRow" dxfId="1113"/>
      <tableStyleElement type="totalRow" dxfId="1112"/>
      <tableStyleElement type="firstColumn" dxfId="1111"/>
      <tableStyleElement type="lastColumn" dxfId="1110"/>
      <tableStyleElement type="firstRowStripe" dxfId="1109"/>
    </tableStyle>
    <tableStyle name="factors_info_tables 2" pivot="0" count="7" xr9:uid="{0144ED61-A46C-40C8-98E6-D000D7EA1002}">
      <tableStyleElement type="wholeTable" dxfId="1108"/>
      <tableStyleElement type="headerRow" dxfId="1107"/>
      <tableStyleElement type="totalRow" dxfId="1106"/>
      <tableStyleElement type="firstColumn" dxfId="1105"/>
      <tableStyleElement type="lastColumn" dxfId="1104"/>
      <tableStyleElement type="firstRowStripe" dxfId="1103"/>
      <tableStyleElement type="secondRowStripe" dxfId="1102"/>
    </tableStyle>
    <tableStyle name="Invisible" pivot="0" table="0" count="0" xr9:uid="{BD2F45AD-E6B1-48A0-986E-B3CE47C48FF5}"/>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2469"/>
      <rgbColor rgb="00808000"/>
      <rgbColor rgb="00800080"/>
      <rgbColor rgb="00008080"/>
      <rgbColor rgb="00C0C0C0"/>
      <rgbColor rgb="00808080"/>
      <rgbColor rgb="00CBCEA9"/>
      <rgbColor rgb="00B9CED0"/>
      <rgbColor rgb="00D6C5A3"/>
      <rgbColor rgb="00DAD1C7"/>
      <rgbColor rgb="00660066"/>
      <rgbColor rgb="00FF8080"/>
      <rgbColor rgb="000066CC"/>
      <rgbColor rgb="00CCCCFF"/>
      <rgbColor rgb="00A8AD70"/>
      <rgbColor rgb="008AADB0"/>
      <rgbColor rgb="00BA9E66"/>
      <rgbColor rgb="00C2B3A1"/>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8AADB0"/>
      <rgbColor rgb="00339966"/>
      <rgbColor rgb="00BA9E66"/>
      <rgbColor rgb="00C2B3A1"/>
      <rgbColor rgb="00A8AD70"/>
      <rgbColor rgb="00993366"/>
      <rgbColor rgb="009C1F2E"/>
      <rgbColor rgb="00333333"/>
    </indexedColors>
    <mruColors>
      <color rgb="FFF9F9FD"/>
      <color rgb="FF00212E"/>
      <color rgb="FF002B24"/>
      <color rgb="FFC5EFF7"/>
      <color rgb="FFFFFFFF"/>
      <color rgb="FF000000"/>
      <color rgb="FFEDD7EC"/>
      <color rgb="FFDCAFD8"/>
      <color rgb="FFCA87C5"/>
      <color rgb="FFCFE2E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117" Type="http://schemas.openxmlformats.org/officeDocument/2006/relationships/theme" Target="theme/theme1.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12" Type="http://schemas.openxmlformats.org/officeDocument/2006/relationships/worksheet" Target="worksheets/sheet112.xml"/><Relationship Id="rId16" Type="http://schemas.openxmlformats.org/officeDocument/2006/relationships/worksheet" Target="worksheets/sheet16.xml"/><Relationship Id="rId107" Type="http://schemas.openxmlformats.org/officeDocument/2006/relationships/worksheet" Target="worksheets/sheet107.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102" Type="http://schemas.openxmlformats.org/officeDocument/2006/relationships/worksheet" Target="worksheets/sheet102.xml"/><Relationship Id="rId123" Type="http://schemas.openxmlformats.org/officeDocument/2006/relationships/customXml" Target="../customXml/item3.xml"/><Relationship Id="rId5" Type="http://schemas.openxmlformats.org/officeDocument/2006/relationships/worksheet" Target="worksheets/sheet5.xml"/><Relationship Id="rId90" Type="http://schemas.openxmlformats.org/officeDocument/2006/relationships/worksheet" Target="worksheets/sheet90.xml"/><Relationship Id="rId95" Type="http://schemas.openxmlformats.org/officeDocument/2006/relationships/worksheet" Target="worksheets/sheet95.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113" Type="http://schemas.openxmlformats.org/officeDocument/2006/relationships/worksheet" Target="worksheets/sheet113.xml"/><Relationship Id="rId118" Type="http://schemas.openxmlformats.org/officeDocument/2006/relationships/styles" Target="styles.xml"/><Relationship Id="rId80" Type="http://schemas.openxmlformats.org/officeDocument/2006/relationships/worksheet" Target="worksheets/sheet80.xml"/><Relationship Id="rId85" Type="http://schemas.openxmlformats.org/officeDocument/2006/relationships/worksheet" Target="worksheets/sheet85.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worksheet" Target="worksheets/sheet33.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08" Type="http://schemas.openxmlformats.org/officeDocument/2006/relationships/worksheet" Target="worksheets/sheet108.xml"/><Relationship Id="rId124" Type="http://schemas.openxmlformats.org/officeDocument/2006/relationships/customXml" Target="../customXml/item4.xml"/><Relationship Id="rId54" Type="http://schemas.openxmlformats.org/officeDocument/2006/relationships/worksheet" Target="worksheets/sheet54.xml"/><Relationship Id="rId70" Type="http://schemas.openxmlformats.org/officeDocument/2006/relationships/worksheet" Target="worksheets/sheet70.xml"/><Relationship Id="rId75" Type="http://schemas.openxmlformats.org/officeDocument/2006/relationships/worksheet" Target="worksheets/sheet75.xml"/><Relationship Id="rId91" Type="http://schemas.openxmlformats.org/officeDocument/2006/relationships/worksheet" Target="worksheets/sheet91.xml"/><Relationship Id="rId96" Type="http://schemas.openxmlformats.org/officeDocument/2006/relationships/worksheet" Target="worksheets/sheet96.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worksheet" Target="worksheets/sheet23.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worksheet" Target="worksheets/sheet114.xml"/><Relationship Id="rId119" Type="http://schemas.openxmlformats.org/officeDocument/2006/relationships/sharedStrings" Target="sharedStrings.xml"/><Relationship Id="rId44" Type="http://schemas.openxmlformats.org/officeDocument/2006/relationships/worksheet" Target="worksheets/sheet44.xml"/><Relationship Id="rId60" Type="http://schemas.openxmlformats.org/officeDocument/2006/relationships/worksheet" Target="worksheets/sheet60.xml"/><Relationship Id="rId65" Type="http://schemas.openxmlformats.org/officeDocument/2006/relationships/worksheet" Target="worksheets/sheet65.xml"/><Relationship Id="rId81" Type="http://schemas.openxmlformats.org/officeDocument/2006/relationships/worksheet" Target="worksheets/sheet81.xml"/><Relationship Id="rId86" Type="http://schemas.openxmlformats.org/officeDocument/2006/relationships/worksheet" Target="worksheets/sheet86.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120" Type="http://schemas.openxmlformats.org/officeDocument/2006/relationships/calcChain" Target="calcChain.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15" Type="http://schemas.openxmlformats.org/officeDocument/2006/relationships/worksheet" Target="worksheets/sheet115.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worksheet" Target="worksheets/sheet98.xml"/><Relationship Id="rId121" Type="http://schemas.openxmlformats.org/officeDocument/2006/relationships/customXml" Target="../customXml/item1.xml"/><Relationship Id="rId3" Type="http://schemas.openxmlformats.org/officeDocument/2006/relationships/worksheet" Target="worksheets/sheet3.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116" Type="http://schemas.openxmlformats.org/officeDocument/2006/relationships/worksheet" Target="worksheets/sheet116.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88" Type="http://schemas.openxmlformats.org/officeDocument/2006/relationships/worksheet" Target="worksheets/sheet88.xml"/><Relationship Id="rId111" Type="http://schemas.openxmlformats.org/officeDocument/2006/relationships/worksheet" Target="worksheets/sheet111.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worksheet" Target="worksheets/sheet57.xml"/><Relationship Id="rId106" Type="http://schemas.openxmlformats.org/officeDocument/2006/relationships/worksheet" Target="worksheets/sheet106.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worksheet" Target="worksheets/sheet52.xml"/><Relationship Id="rId73" Type="http://schemas.openxmlformats.org/officeDocument/2006/relationships/worksheet" Target="worksheets/sheet73.xml"/><Relationship Id="rId78" Type="http://schemas.openxmlformats.org/officeDocument/2006/relationships/worksheet" Target="worksheets/sheet78.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customXml" Target="../customXml/item2.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5867D1E3-03AB-4746-8B71-91C0E9F37CC6}" name="assumps_table" displayName="assumps_table" ref="A6:C36" totalsRowShown="0" headerRowDxfId="1097" dataDxfId="1096">
  <autoFilter ref="A6:C36" xr:uid="{5867D1E3-03AB-4746-8B71-91C0E9F37CC6}"/>
  <tableColumns count="3">
    <tableColumn id="1" xr3:uid="{A0123B3F-DD51-4E80-AF96-8EE75733E5DE}" name="Assumptions underlying factors" dataDxfId="1095"/>
    <tableColumn id="2" xr3:uid="{364EC9BF-E51C-4E91-BFDB-864F1F09D986}" name="2026 factor review set" dataDxfId="1094"/>
    <tableColumn id="3" xr3:uid="{5BB598A0-04CA-466B-B3CD-3613DDBE97F5}" name="2023 factor review set" dataDxfId="1093"/>
  </tableColumns>
  <tableStyleInfo name="factors_info_tables" showFirstColumn="1"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C0DB539-FF7D-4AE8-A136-71294137EDDD}" name="factor_list_table" displayName="factor_list_table" ref="A7:P117" totalsRowShown="0" headerRowDxfId="1092" dataDxfId="1091">
  <autoFilter ref="A7:P117" xr:uid="{3C0DB539-FF7D-4AE8-A136-71294137EDDD}"/>
  <sortState xmlns:xlrd2="http://schemas.microsoft.com/office/spreadsheetml/2017/richdata2" ref="A8:P117">
    <sortCondition ref="J7:J117"/>
  </sortState>
  <tableColumns count="16">
    <tableColumn id="16" xr3:uid="{AD00A7A2-1E25-4CED-B71E-C04F52532AF9}" name="Link to Tables" dataDxfId="1090" dataCellStyle="Hyperlink">
      <calculatedColumnFormula>HYPERLINK("#'" &amp; factor_list_table[[#This Row],[Series Number]] &amp; "'!A1", factor_list_table[[#This Row],[Series Number]])</calculatedColumnFormula>
    </tableColumn>
    <tableColumn id="1" xr3:uid="{31EF05DA-0C14-4B08-9BF5-EE7FBBB4706E}" name="Scheme" dataDxfId="1089"/>
    <tableColumn id="2" xr3:uid="{8F58F67B-E05E-4DB6-BF88-E92042A8F804}" name="Section" dataDxfId="1088"/>
    <tableColumn id="3" xr3:uid="{C0CC1951-45CA-47FA-980B-1AD23814E39F}" name="Factor Type" dataDxfId="1087"/>
    <tableColumn id="4" xr3:uid="{9F12BD33-F9DF-49F8-9914-453AC95DF880}" name="Description" dataDxfId="1086"/>
    <tableColumn id="5" xr3:uid="{26876318-934A-41B2-B629-0C93C4B8D47A}" name="Gender" dataDxfId="1085"/>
    <tableColumn id="6" xr3:uid="{D347DB19-8E22-4CF2-926B-735C5B28F5EB}" name="Factor Age/Period Definition" dataDxfId="1084"/>
    <tableColumn id="7" xr3:uid="{751250A1-458B-4196-8A5C-382ED39D5917}" name="Section Number (x)" dataDxfId="1083"/>
    <tableColumn id="8" xr3:uid="{07B464F6-6BE5-4432-B85B-EF35BE710CF8}" name="Series Number" dataDxfId="1082"/>
    <tableColumn id="9" xr3:uid="{E6205105-7908-4AAF-80B1-0CCFB94FF453}" name="Table Reference_x000a_(Section-Series Number)" dataDxfId="1081"/>
    <tableColumn id="10" xr3:uid="{179ECF6B-3231-4E3A-8DC5-94232DF189CF}" name="Table Reference in Guidance" dataDxfId="1080"/>
    <tableColumn id="11" xr3:uid="{5DF71A96-CC23-450E-A89E-249924BE2DF8}" name="Related Factor Guidance" dataDxfId="3"/>
    <tableColumn id="12" xr3:uid="{4BE7D75B-29B3-4D4D-81BC-2D76080A84A0}" name="Date Factors Issued to Client" dataDxfId="2"/>
    <tableColumn id="13" xr3:uid="{17725A31-2931-4C1D-A856-4290CBCE5D78}" name="Date Factors Implemented (if known)" dataDxfId="0"/>
    <tableColumn id="14" xr3:uid="{C0DEF26D-D1B8-482B-B0F3-D897795941C7}" name="Factor Status" dataDxfId="1"/>
    <tableColumn id="15" xr3:uid="{85E54397-0AFF-41E7-A379-C974577BD7C4}" name="Assumption set" dataDxfId="1079"/>
  </tableColumns>
  <tableStyleInfo name="factors_info_tables"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F2A930B4-EB75-440B-B90C-2FE05AD6C53D}" name="x_201_template_table_1" displayName="x_201_template_table_1" ref="A6:B21" totalsRowShown="0">
  <autoFilter ref="A6:B21" xr:uid="{C725761B-DC0A-4807-ABBB-1B10DF3821F0}">
    <filterColumn colId="0" hiddenButton="1"/>
    <filterColumn colId="1" hiddenButton="1"/>
  </autoFilter>
  <tableColumns count="2">
    <tableColumn id="1" xr3:uid="{755B9224-D26E-4284-8267-F557CAEF1459}" name="Data Item" dataDxfId="1070"/>
    <tableColumn id="2" xr3:uid="{EF966496-C682-4A96-BDB7-C58B72269C82}" name="Factor Table Information" dataDxfId="1069"/>
  </tableColumns>
  <tableStyleInfo name="factors_info_tables" showFirstColumn="1"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3" xr:uid="{64E93DA9-DB14-4CC5-B066-1F2CDEDD3137}" name="x_201_template_table_1114" displayName="x_201_template_table_1114" ref="A6:B21" totalsRowShown="0">
  <tableColumns count="2">
    <tableColumn id="1" xr3:uid="{BEBA1F49-1DA3-4D64-899F-05B6A29A4555}" name="Data Item" dataDxfId="1060"/>
    <tableColumn id="2" xr3:uid="{5EF43266-7BA0-48BD-973E-277839A68FA5}" name="Factor Table Information" dataDxfId="1059"/>
  </tableColumns>
  <tableStyleInfo name="factors_info_tables" showFirstColumn="1"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892A8AF0-0887-42E7-8E27-D41518303188}" name="x_202_template_table_1" displayName="x_202_template_table_1" ref="A6:B21" totalsRowShown="0">
  <autoFilter ref="A6:B21" xr:uid="{C725761B-DC0A-4807-ABBB-1B10DF3821F0}">
    <filterColumn colId="0" hiddenButton="1"/>
    <filterColumn colId="1" hiddenButton="1"/>
  </autoFilter>
  <tableColumns count="2">
    <tableColumn id="1" xr3:uid="{D7F69F6E-81D5-4ADE-B35C-0F9AF90B23A7}" name="Data Item" dataDxfId="1050"/>
    <tableColumn id="2" xr3:uid="{9F3D0D16-53E5-4BB9-AB72-ABF3F694CE81}" name="Factor Table Information" dataDxfId="1049"/>
  </tableColumns>
  <tableStyleInfo name="factors_info_tables" showFirstColumn="1"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C738179A-0E94-4220-B5DB-FA6915125618}" name="x_203_template_table_1" displayName="x_203_template_table_1" ref="A6:B21" totalsRowShown="0">
  <autoFilter ref="A6:B21" xr:uid="{C725761B-DC0A-4807-ABBB-1B10DF3821F0}">
    <filterColumn colId="0" hiddenButton="1"/>
    <filterColumn colId="1" hiddenButton="1"/>
  </autoFilter>
  <tableColumns count="2">
    <tableColumn id="1" xr3:uid="{698A7CAE-1012-418E-A4B7-C05A2A84DCE6}" name="Data Item" dataDxfId="1040"/>
    <tableColumn id="2" xr3:uid="{E87AF7C9-D974-42FA-A864-7685AD2D9169}" name="Factor Table Information" dataDxfId="1039"/>
  </tableColumns>
  <tableStyleInfo name="factors_info_tables" showFirstColumn="1"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B46C644-BC19-42E8-8A68-C7A00CB3188E}" name="x_204_template_table_1" displayName="x_204_template_table_1" ref="A6:B21" totalsRowShown="0">
  <autoFilter ref="A6:B21" xr:uid="{C725761B-DC0A-4807-ABBB-1B10DF3821F0}">
    <filterColumn colId="0" hiddenButton="1"/>
    <filterColumn colId="1" hiddenButton="1"/>
  </autoFilter>
  <tableColumns count="2">
    <tableColumn id="1" xr3:uid="{B1B595E1-B037-4038-A90D-35606F132130}" name="Data Item" dataDxfId="1030"/>
    <tableColumn id="2" xr3:uid="{00D77AFB-22E8-493C-802D-1AAEDB59DF40}" name="Factor Table Information" dataDxfId="1029"/>
  </tableColumns>
  <tableStyleInfo name="factors_info_tables" showFirstColumn="1"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5" xr:uid="{609A1436-357B-4F72-B3AE-D5A2D0B571DB}" name="x_204_template_table_1116" displayName="x_204_template_table_1116" ref="A6:B21" totalsRowShown="0">
  <tableColumns count="2">
    <tableColumn id="1" xr3:uid="{8641E8CB-1F1B-401C-9095-DE71D66DF624}" name="Data Item" dataDxfId="1018"/>
    <tableColumn id="2" xr3:uid="{4A79D227-1817-4487-BDAB-1504EFAAC9AD}" name="Factor Table Information" dataDxfId="1017"/>
  </tableColumns>
  <tableStyleInfo name="factors_info_tables" showFirstColumn="1"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681A27F5-A6A4-4AFE-9BD1-9DA58BA1365E}" name="x_205_template_table_1" displayName="x_205_template_table_1" ref="A6:B21" totalsRowShown="0">
  <autoFilter ref="A6:B21" xr:uid="{C725761B-DC0A-4807-ABBB-1B10DF3821F0}">
    <filterColumn colId="0" hiddenButton="1"/>
    <filterColumn colId="1" hiddenButton="1"/>
  </autoFilter>
  <tableColumns count="2">
    <tableColumn id="1" xr3:uid="{C66F6249-0CDE-459E-9B48-98EB31A2C4A0}" name="Data Item" dataDxfId="1008"/>
    <tableColumn id="2" xr3:uid="{A9C95B96-BAF0-40DF-BB9C-D160C977F9C7}" name="Factor Table Information" dataDxfId="1007"/>
  </tableColumns>
  <tableStyleInfo name="factors_info_tables" showFirstColumn="1"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864E3DE8-13B1-4E6B-8663-7D6BDE72AE3A}" name="x_206_template_table_1" displayName="x_206_template_table_1" ref="A6:B21" totalsRowShown="0">
  <autoFilter ref="A6:B21" xr:uid="{C725761B-DC0A-4807-ABBB-1B10DF3821F0}">
    <filterColumn colId="0" hiddenButton="1"/>
    <filterColumn colId="1" hiddenButton="1"/>
  </autoFilter>
  <tableColumns count="2">
    <tableColumn id="1" xr3:uid="{C7AAEA8E-AA5A-44AB-990A-FAB03DA03833}" name="Data Item" dataDxfId="998"/>
    <tableColumn id="2" xr3:uid="{4E6C8142-39DE-4311-8DE5-851F178B0441}" name="Factor Table Information" dataDxfId="997"/>
  </tableColumns>
  <tableStyleInfo name="factors_info_tables" showFirstColumn="1"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339F2FFB-07BD-4053-87EC-50FE462B58B9}" name="x_207_template_table_1" displayName="x_207_template_table_1" ref="A6:B21" totalsRowShown="0">
  <autoFilter ref="A6:B21" xr:uid="{C725761B-DC0A-4807-ABBB-1B10DF3821F0}">
    <filterColumn colId="0" hiddenButton="1"/>
    <filterColumn colId="1" hiddenButton="1"/>
  </autoFilter>
  <tableColumns count="2">
    <tableColumn id="1" xr3:uid="{BD8BB02D-6228-4CB1-B6AB-3BF014E66E63}" name="Data Item" dataDxfId="988"/>
    <tableColumn id="2" xr3:uid="{262BD4E9-667D-40D0-B6B2-C4BDC0E7B98D}" name="Factor Table Information" dataDxfId="987"/>
  </tableColumns>
  <tableStyleInfo name="factors_info_tables" showFirstColumn="1"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EE3988BA-580E-4E9F-9BEA-921D1E400090}" name="x_208_template_table_1" displayName="x_208_template_table_1" ref="A6:B21" totalsRowShown="0">
  <autoFilter ref="A6:B21" xr:uid="{C725761B-DC0A-4807-ABBB-1B10DF3821F0}">
    <filterColumn colId="0" hiddenButton="1"/>
    <filterColumn colId="1" hiddenButton="1"/>
  </autoFilter>
  <tableColumns count="2">
    <tableColumn id="1" xr3:uid="{85BC7687-2F97-4F1F-9AD2-EAABDC02E815}" name="Data Item" dataDxfId="978"/>
    <tableColumn id="2" xr3:uid="{94A79C1E-9048-4697-B236-4D9E048AB478}" name="Factor Table Information" dataDxfId="977"/>
  </tableColumns>
  <tableStyleInfo name="factors_info_tables" showFirstColumn="1"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D2A0AC79-B07C-48AC-B3A3-0FCD77BB0A74}" name="x_209_template_table_1" displayName="x_209_template_table_1" ref="A6:B21" totalsRowShown="0">
  <autoFilter ref="A6:B21" xr:uid="{C725761B-DC0A-4807-ABBB-1B10DF3821F0}">
    <filterColumn colId="0" hiddenButton="1"/>
    <filterColumn colId="1" hiddenButton="1"/>
  </autoFilter>
  <tableColumns count="2">
    <tableColumn id="1" xr3:uid="{AAF2AE65-6E07-4A28-89DA-8F2239FE77CA}" name="Data Item" dataDxfId="968"/>
    <tableColumn id="2" xr3:uid="{19789EE0-31C4-4361-933C-D9973EA37E23}" name="Factor Table Information" dataDxfId="967"/>
  </tableColumns>
  <tableStyleInfo name="factors_info_tables" showFirstColumn="1"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4BD4E13C-B4CF-4EDA-888D-761BE70C1E81}" name="x_210_template_table_1" displayName="x_210_template_table_1" ref="A6:B21" totalsRowShown="0">
  <autoFilter ref="A6:B21" xr:uid="{C725761B-DC0A-4807-ABBB-1B10DF3821F0}">
    <filterColumn colId="0" hiddenButton="1"/>
    <filterColumn colId="1" hiddenButton="1"/>
  </autoFilter>
  <tableColumns count="2">
    <tableColumn id="1" xr3:uid="{07C1A8B1-07E7-4BCB-A140-610196125D64}" name="Data Item" dataDxfId="958"/>
    <tableColumn id="2" xr3:uid="{750D0101-FF4A-4AA0-8BFC-E3DC0AFC9EB8}" name="Factor Table Information" dataDxfId="957"/>
  </tableColumns>
  <tableStyleInfo name="factors_info_tables" showFirstColumn="1"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43EB69AF-A044-4E8F-814D-F686E858D04C}" name="x_211_template_table_1" displayName="x_211_template_table_1" ref="A6:B21" totalsRowShown="0">
  <autoFilter ref="A6:B21" xr:uid="{C725761B-DC0A-4807-ABBB-1B10DF3821F0}">
    <filterColumn colId="0" hiddenButton="1"/>
    <filterColumn colId="1" hiddenButton="1"/>
  </autoFilter>
  <tableColumns count="2">
    <tableColumn id="1" xr3:uid="{7CA54011-31CA-493A-B3AD-43824D77A5AD}" name="Data Item" dataDxfId="948"/>
    <tableColumn id="2" xr3:uid="{51251678-AE29-4AB2-95DF-19FB5F182828}" name="Factor Table Information" dataDxfId="947"/>
  </tableColumns>
  <tableStyleInfo name="factors_info_tables" showFirstColumn="1"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55E3D20E-B5ED-4763-87E2-7F6B025825F9}" name="x_212_template_table_1" displayName="x_212_template_table_1" ref="A6:B21" totalsRowShown="0">
  <autoFilter ref="A6:B21" xr:uid="{C725761B-DC0A-4807-ABBB-1B10DF3821F0}">
    <filterColumn colId="0" hiddenButton="1"/>
    <filterColumn colId="1" hiddenButton="1"/>
  </autoFilter>
  <tableColumns count="2">
    <tableColumn id="1" xr3:uid="{62FC655F-E858-4D6D-8944-5551E4EDCBDA}" name="Data Item" dataDxfId="938"/>
    <tableColumn id="2" xr3:uid="{70822C33-209D-40D2-B61B-1885EF5BB3E2}" name="Factor Table Information" dataDxfId="937"/>
  </tableColumns>
  <tableStyleInfo name="factors_info_tables" showFirstColumn="1"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9C35C84F-D453-4EE6-8659-F686808AB169}" name="x_213_template_table_1" displayName="x_213_template_table_1" ref="A6:B21" totalsRowShown="0">
  <autoFilter ref="A6:B21" xr:uid="{C725761B-DC0A-4807-ABBB-1B10DF3821F0}">
    <filterColumn colId="0" hiddenButton="1"/>
    <filterColumn colId="1" hiddenButton="1"/>
  </autoFilter>
  <tableColumns count="2">
    <tableColumn id="1" xr3:uid="{67823945-2EB3-4F0A-95DF-2F3034211EFD}" name="Data Item" dataDxfId="928"/>
    <tableColumn id="2" xr3:uid="{8D2CB811-DC3C-4D60-9B5B-727760588311}" name="Factor Table Information" dataDxfId="927"/>
  </tableColumns>
  <tableStyleInfo name="factors_info_tables" showFirstColumn="1"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C5890241-57A6-4009-A2A5-0E978EBAEA0E}" name="x_214_template_table_1" displayName="x_214_template_table_1" ref="A6:B21" totalsRowShown="0">
  <autoFilter ref="A6:B21" xr:uid="{C725761B-DC0A-4807-ABBB-1B10DF3821F0}">
    <filterColumn colId="0" hiddenButton="1"/>
    <filterColumn colId="1" hiddenButton="1"/>
  </autoFilter>
  <tableColumns count="2">
    <tableColumn id="1" xr3:uid="{FC1561A2-D6CC-44E2-95E4-48E41C3C2174}" name="Data Item" dataDxfId="918"/>
    <tableColumn id="2" xr3:uid="{B96800CA-EA52-4DB4-8028-442E24C21853}" name="Factor Table Information" dataDxfId="917"/>
  </tableColumns>
  <tableStyleInfo name="factors_info_tables" showFirstColumn="1"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ACC87A96-9860-44BB-873E-2B8F85160D43}" name="x_215_template_table_1" displayName="x_215_template_table_1" ref="A6:B21" totalsRowShown="0">
  <autoFilter ref="A6:B21" xr:uid="{C725761B-DC0A-4807-ABBB-1B10DF3821F0}">
    <filterColumn colId="0" hiddenButton="1"/>
    <filterColumn colId="1" hiddenButton="1"/>
  </autoFilter>
  <tableColumns count="2">
    <tableColumn id="1" xr3:uid="{332B0756-6316-4D10-8717-19B61B52C507}" name="Data Item" dataDxfId="908"/>
    <tableColumn id="2" xr3:uid="{C582FD78-9F1C-4DF7-A732-7B72F1A9C6B5}" name="Factor Table Information" dataDxfId="907"/>
  </tableColumns>
  <tableStyleInfo name="factors_info_tables" showFirstColumn="1"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1DA9C286-E434-43E8-A63D-F6D1E1AF8D7D}" name="x_216_template_table_1" displayName="x_216_template_table_1" ref="A6:B21" totalsRowShown="0">
  <autoFilter ref="A6:B21" xr:uid="{C725761B-DC0A-4807-ABBB-1B10DF3821F0}">
    <filterColumn colId="0" hiddenButton="1"/>
    <filterColumn colId="1" hiddenButton="1"/>
  </autoFilter>
  <tableColumns count="2">
    <tableColumn id="1" xr3:uid="{8856092F-9B97-4FE9-B0BB-5BCDB9FFE03D}" name="Data Item" dataDxfId="898"/>
    <tableColumn id="2" xr3:uid="{0CA06B34-A433-4D88-A467-5069469B0AA5}" name="Factor Table Information" dataDxfId="897"/>
  </tableColumns>
  <tableStyleInfo name="factors_info_tables" showFirstColumn="1"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678B6820-11EF-403E-A404-581A32D8FC83}" name="x_217_template_table_1" displayName="x_217_template_table_1" ref="A6:B21" totalsRowShown="0">
  <autoFilter ref="A6:B21" xr:uid="{C725761B-DC0A-4807-ABBB-1B10DF3821F0}">
    <filterColumn colId="0" hiddenButton="1"/>
    <filterColumn colId="1" hiddenButton="1"/>
  </autoFilter>
  <tableColumns count="2">
    <tableColumn id="1" xr3:uid="{55C05843-0CB8-4B60-97DE-4506EE78E82F}" name="Data Item" dataDxfId="888"/>
    <tableColumn id="2" xr3:uid="{520A595D-AFC2-4C90-877F-365957258D03}" name="Factor Table Information" dataDxfId="887"/>
  </tableColumns>
  <tableStyleInfo name="factors_info_tables" showFirstColumn="1"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AAD8593D-357A-4D46-9BE4-CEBDD0FAFAA4}" name="x_218_template_table_1" displayName="x_218_template_table_1" ref="A6:B21" totalsRowShown="0">
  <autoFilter ref="A6:B21" xr:uid="{C725761B-DC0A-4807-ABBB-1B10DF3821F0}">
    <filterColumn colId="0" hiddenButton="1"/>
    <filterColumn colId="1" hiddenButton="1"/>
  </autoFilter>
  <tableColumns count="2">
    <tableColumn id="1" xr3:uid="{8AC04115-2F90-400B-90A2-D958D16DA91A}" name="Data Item" dataDxfId="878"/>
    <tableColumn id="2" xr3:uid="{FB7F621D-19FD-4395-B994-573D266080D9}" name="Factor Table Information" dataDxfId="877"/>
  </tableColumns>
  <tableStyleInfo name="factors_info_tables" showFirstColumn="1"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DF3ED06B-278C-4C7C-B47A-7F8172EDE610}" name="x_219_template_table_1" displayName="x_219_template_table_1" ref="A6:B21" totalsRowShown="0">
  <autoFilter ref="A6:B21" xr:uid="{C725761B-DC0A-4807-ABBB-1B10DF3821F0}">
    <filterColumn colId="0" hiddenButton="1"/>
    <filterColumn colId="1" hiddenButton="1"/>
  </autoFilter>
  <tableColumns count="2">
    <tableColumn id="1" xr3:uid="{969D913D-121A-4E58-BFAB-5ACBC1ED7218}" name="Data Item" dataDxfId="868"/>
    <tableColumn id="2" xr3:uid="{5482F544-CE44-4442-88BF-33D5F09B5584}" name="Factor Table Information" dataDxfId="867"/>
  </tableColumns>
  <tableStyleInfo name="factors_info_tables" showFirstColumn="1"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659C9A94-6F17-4E14-9F18-29E897B65CAB}" name="x_220_template_table_1" displayName="x_220_template_table_1" ref="A6:B21" totalsRowShown="0">
  <autoFilter ref="A6:B21" xr:uid="{C725761B-DC0A-4807-ABBB-1B10DF3821F0}">
    <filterColumn colId="0" hiddenButton="1"/>
    <filterColumn colId="1" hiddenButton="1"/>
  </autoFilter>
  <tableColumns count="2">
    <tableColumn id="1" xr3:uid="{738F0C25-E9B0-4B4D-B9F3-38D61A27751B}" name="Data Item" dataDxfId="858"/>
    <tableColumn id="2" xr3:uid="{57423E3A-63DD-4C2E-A931-553F0670BE6E}" name="Factor Table Information" dataDxfId="857"/>
  </tableColumns>
  <tableStyleInfo name="factors_info_tables" showFirstColumn="1"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1" xr:uid="{6C46F581-6A64-4D1E-8561-6B92F4B46DA5}" name="x_221_template_table_1" displayName="x_221_template_table_1" ref="A6:B21" totalsRowShown="0">
  <autoFilter ref="A6:B21" xr:uid="{C725761B-DC0A-4807-ABBB-1B10DF3821F0}">
    <filterColumn colId="0" hiddenButton="1"/>
    <filterColumn colId="1" hiddenButton="1"/>
  </autoFilter>
  <tableColumns count="2">
    <tableColumn id="1" xr3:uid="{3B473D91-820D-42BE-9539-D6BE1B176467}" name="Data Item" dataDxfId="848"/>
    <tableColumn id="2" xr3:uid="{984601EC-C5F3-4E73-91A4-A3B14A0A8C49}" name="Factor Table Information" dataDxfId="847"/>
  </tableColumns>
  <tableStyleInfo name="factors_info_tables" showFirstColumn="1"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7D6A816D-4607-4C2C-A0B5-AE5CCEE2AE26}" name="x_226_template_table_1" displayName="x_226_template_table_1" ref="A6:B21" totalsRowShown="0">
  <autoFilter ref="A6:B21" xr:uid="{C725761B-DC0A-4807-ABBB-1B10DF3821F0}">
    <filterColumn colId="0" hiddenButton="1"/>
    <filterColumn colId="1" hiddenButton="1"/>
  </autoFilter>
  <tableColumns count="2">
    <tableColumn id="1" xr3:uid="{C4C02E56-ED1B-4491-9F92-8830D4BAF7D2}" name="Data Item" dataDxfId="838"/>
    <tableColumn id="2" xr3:uid="{6A1F3FC6-F1F8-4162-8BAF-A8EFF0C5781A}" name="Factor Table Information" dataDxfId="837"/>
  </tableColumns>
  <tableStyleInfo name="factors_info_tables" showFirstColumn="1"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303FE3A4-E5FF-4F79-92C6-21B8B84D7C81}" name="x_227_template_table_1" displayName="x_227_template_table_1" ref="A6:B21" totalsRowShown="0">
  <autoFilter ref="A6:B21" xr:uid="{C725761B-DC0A-4807-ABBB-1B10DF3821F0}">
    <filterColumn colId="0" hiddenButton="1"/>
    <filterColumn colId="1" hiddenButton="1"/>
  </autoFilter>
  <tableColumns count="2">
    <tableColumn id="1" xr3:uid="{EC4CC603-D94B-4154-9A8E-638F85A9FB94}" name="Data Item" dataDxfId="828"/>
    <tableColumn id="2" xr3:uid="{B56968A2-A2DB-4F90-861D-E5F3611F3CA9}" name="Factor Table Information" dataDxfId="827"/>
  </tableColumns>
  <tableStyleInfo name="factors_info_tables" showFirstColumn="1"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E42B252D-E96E-4AD6-B43D-AEDC6C397B14}" name="x_228_template_table_1" displayName="x_228_template_table_1" ref="A6:B21" totalsRowShown="0">
  <autoFilter ref="A6:B21" xr:uid="{C725761B-DC0A-4807-ABBB-1B10DF3821F0}">
    <filterColumn colId="0" hiddenButton="1"/>
    <filterColumn colId="1" hiddenButton="1"/>
  </autoFilter>
  <tableColumns count="2">
    <tableColumn id="1" xr3:uid="{D2D30510-344D-44B7-8197-EA8468B14359}" name="Data Item" dataDxfId="818"/>
    <tableColumn id="2" xr3:uid="{73E2F004-D886-45E5-98F3-D8BD161DFF23}" name="Factor Table Information" dataDxfId="817"/>
  </tableColumns>
  <tableStyleInfo name="factors_info_tables" showFirstColumn="1"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7E86AD95-4DEB-48FD-9D3D-F6B110305534}" name="x_229_template_table_1" displayName="x_229_template_table_1" ref="A6:B21" totalsRowShown="0">
  <autoFilter ref="A6:B21" xr:uid="{C725761B-DC0A-4807-ABBB-1B10DF3821F0}">
    <filterColumn colId="0" hiddenButton="1"/>
    <filterColumn colId="1" hiddenButton="1"/>
  </autoFilter>
  <tableColumns count="2">
    <tableColumn id="1" xr3:uid="{B2A375AB-6C0F-4758-B771-6061AAA371D1}" name="Data Item" dataDxfId="808"/>
    <tableColumn id="2" xr3:uid="{B909958C-068F-44DD-9C73-A7D11BC6337B}" name="Factor Table Information" dataDxfId="807"/>
  </tableColumns>
  <tableStyleInfo name="factors_info_tables" showFirstColumn="1"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739EA3AC-CEEA-499A-8EA9-C54E3B0A50CA}" name="x_301_template_table_1" displayName="x_301_template_table_1" ref="A6:B21" totalsRowShown="0">
  <autoFilter ref="A6:B21" xr:uid="{C725761B-DC0A-4807-ABBB-1B10DF3821F0}">
    <filterColumn colId="0" hiddenButton="1"/>
    <filterColumn colId="1" hiddenButton="1"/>
  </autoFilter>
  <tableColumns count="2">
    <tableColumn id="1" xr3:uid="{65C627C3-861E-4660-8D41-9D23DEEB620E}" name="Data Item" dataDxfId="798"/>
    <tableColumn id="2" xr3:uid="{0A7BE4AF-B02F-4BE6-AD37-9B6182ED79BF}" name="Factor Table Information" dataDxfId="797"/>
  </tableColumns>
  <tableStyleInfo name="factors_info_tables" showFirstColumn="1"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F001B8DF-D32C-44C2-90A9-66CF78D3A0EA}" name="x_302_template_table_1" displayName="x_302_template_table_1" ref="A6:B21" totalsRowShown="0">
  <autoFilter ref="A6:B21" xr:uid="{C725761B-DC0A-4807-ABBB-1B10DF3821F0}">
    <filterColumn colId="0" hiddenButton="1"/>
    <filterColumn colId="1" hiddenButton="1"/>
  </autoFilter>
  <tableColumns count="2">
    <tableColumn id="1" xr3:uid="{F6EEE2DE-9CD3-4FEF-9E18-F74C689CEDCD}" name="Data Item" dataDxfId="788"/>
    <tableColumn id="2" xr3:uid="{EDC11785-D4DF-450D-878E-001E6A87731A}" name="Factor Table Information" dataDxfId="787"/>
  </tableColumns>
  <tableStyleInfo name="factors_info_tables" showFirstColumn="1"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3F38DDB4-067F-40CE-BC5C-303EF2AD4518}" name="x_303_template_table_1" displayName="x_303_template_table_1" ref="A6:B21" totalsRowShown="0">
  <autoFilter ref="A6:B21" xr:uid="{C725761B-DC0A-4807-ABBB-1B10DF3821F0}">
    <filterColumn colId="0" hiddenButton="1"/>
    <filterColumn colId="1" hiddenButton="1"/>
  </autoFilter>
  <tableColumns count="2">
    <tableColumn id="1" xr3:uid="{51B0E425-734E-4CEA-A9D3-1F9FA93F741C}" name="Data Item" dataDxfId="778"/>
    <tableColumn id="2" xr3:uid="{3B96D862-3559-4F0D-A4C5-EF190D8058CC}" name="Factor Table Information" dataDxfId="777"/>
  </tableColumns>
  <tableStyleInfo name="factors_info_tables" showFirstColumn="1"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142F0CAA-C35E-4D4C-B159-22D0E40017C8}" name="x_304_template_table_1" displayName="x_304_template_table_1" ref="A6:B21" totalsRowShown="0">
  <autoFilter ref="A6:B21" xr:uid="{C725761B-DC0A-4807-ABBB-1B10DF3821F0}">
    <filterColumn colId="0" hiddenButton="1"/>
    <filterColumn colId="1" hiddenButton="1"/>
  </autoFilter>
  <tableColumns count="2">
    <tableColumn id="1" xr3:uid="{6EDCEA29-8179-4217-A0A8-1224CDF1CDE4}" name="Data Item" dataDxfId="768"/>
    <tableColumn id="2" xr3:uid="{6F8EC13F-45E0-4CF7-A203-15F18FCC38E9}" name="Factor Table Information" dataDxfId="767"/>
  </tableColumns>
  <tableStyleInfo name="factors_info_tables" showFirstColumn="1"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6DA19AD3-2C64-4880-98C4-371F3D0BA068}" name="x_305_template_table_1" displayName="x_305_template_table_1" ref="A6:B21" totalsRowShown="0">
  <autoFilter ref="A6:B21" xr:uid="{C725761B-DC0A-4807-ABBB-1B10DF3821F0}">
    <filterColumn colId="0" hiddenButton="1"/>
    <filterColumn colId="1" hiddenButton="1"/>
  </autoFilter>
  <tableColumns count="2">
    <tableColumn id="1" xr3:uid="{A5A1384C-5909-402E-A0A0-A3F3126DB3C6}" name="Data Item" dataDxfId="758"/>
    <tableColumn id="2" xr3:uid="{78268FEF-A601-40E6-BBC5-DF476DBBE1C2}" name="Factor Table Information" dataDxfId="757"/>
  </tableColumns>
  <tableStyleInfo name="factors_info_tables" showFirstColumn="1"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9E796532-B0BC-4139-BB9A-8E92B24AF798}" name="x_306_template_table_1" displayName="x_306_template_table_1" ref="A6:B21" totalsRowShown="0">
  <autoFilter ref="A6:B21" xr:uid="{C725761B-DC0A-4807-ABBB-1B10DF3821F0}">
    <filterColumn colId="0" hiddenButton="1"/>
    <filterColumn colId="1" hiddenButton="1"/>
  </autoFilter>
  <tableColumns count="2">
    <tableColumn id="1" xr3:uid="{C6B9F9EC-3996-4A84-8722-8AA4972B1D16}" name="Data Item" dataDxfId="748"/>
    <tableColumn id="2" xr3:uid="{07E02DA6-2A42-47E5-9952-5A97EF7C9E07}" name="Factor Table Information" dataDxfId="747"/>
  </tableColumns>
  <tableStyleInfo name="factors_info_tables" showFirstColumn="1"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27BEFAF9-A8F2-4D9C-A8AE-82379AAC2FB4}" name="x_307_template_table_1" displayName="x_307_template_table_1" ref="A6:B21" totalsRowShown="0">
  <autoFilter ref="A6:B21" xr:uid="{C725761B-DC0A-4807-ABBB-1B10DF3821F0}">
    <filterColumn colId="0" hiddenButton="1"/>
    <filterColumn colId="1" hiddenButton="1"/>
  </autoFilter>
  <tableColumns count="2">
    <tableColumn id="1" xr3:uid="{BA54414D-617E-4165-B85D-6CCFB0BD9B84}" name="Data Item" dataDxfId="738"/>
    <tableColumn id="2" xr3:uid="{7D0341E1-B2BB-407B-866D-57628DF90FCF}" name="Factor Table Information" dataDxfId="737"/>
  </tableColumns>
  <tableStyleInfo name="factors_info_tables" showFirstColumn="1"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F31C44DD-4C82-40BE-980E-858C09691FB6}" name="x_308_template_table_1" displayName="x_308_template_table_1" ref="A6:B21" totalsRowShown="0">
  <autoFilter ref="A6:B21" xr:uid="{C725761B-DC0A-4807-ABBB-1B10DF3821F0}">
    <filterColumn colId="0" hiddenButton="1"/>
    <filterColumn colId="1" hiddenButton="1"/>
  </autoFilter>
  <tableColumns count="2">
    <tableColumn id="1" xr3:uid="{9A22FE7B-F51D-44B6-AFBE-E59B668A0422}" name="Data Item" dataDxfId="728"/>
    <tableColumn id="2" xr3:uid="{8350A608-2F1D-4335-92EF-82E7FC7A42A4}" name="Factor Table Information" dataDxfId="727"/>
  </tableColumns>
  <tableStyleInfo name="factors_info_tables" showFirstColumn="1" showLastColumn="0"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 xr:uid="{ACC1BF0A-7DE4-41B6-A344-825F98E47282}" name="x_309_template_table_1" displayName="x_309_template_table_1" ref="A6:B21" totalsRowShown="0">
  <autoFilter ref="A6:B21" xr:uid="{C725761B-DC0A-4807-ABBB-1B10DF3821F0}">
    <filterColumn colId="0" hiddenButton="1"/>
    <filterColumn colId="1" hiddenButton="1"/>
  </autoFilter>
  <tableColumns count="2">
    <tableColumn id="1" xr3:uid="{B59E73FF-6CD7-4ABB-8966-762C2CBFB27D}" name="Data Item" dataDxfId="718"/>
    <tableColumn id="2" xr3:uid="{910F334D-056A-4673-8732-12B69D756620}" name="Factor Table Information" dataDxfId="717"/>
  </tableColumns>
  <tableStyleInfo name="factors_info_tables" showFirstColumn="1" showLastColumn="0" showRowStripes="1"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25407656-17E6-4719-B27D-8EF470A4B6C0}" name="x_310_template_table_1" displayName="x_310_template_table_1" ref="A6:B21" totalsRowShown="0">
  <autoFilter ref="A6:B21" xr:uid="{C725761B-DC0A-4807-ABBB-1B10DF3821F0}">
    <filterColumn colId="0" hiddenButton="1"/>
    <filterColumn colId="1" hiddenButton="1"/>
  </autoFilter>
  <tableColumns count="2">
    <tableColumn id="1" xr3:uid="{92D9401E-708E-40E2-8640-AB1FBC0ADC85}" name="Data Item" dataDxfId="708"/>
    <tableColumn id="2" xr3:uid="{70BA6490-1282-4699-8383-C35F1A510F34}" name="Factor Table Information" dataDxfId="707"/>
  </tableColumns>
  <tableStyleInfo name="factors_info_tables" showFirstColumn="1" showLastColumn="0" showRowStripes="1"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A8871053-1E86-4ED0-B89E-8114F0A34540}" name="x_311_template_table_1" displayName="x_311_template_table_1" ref="A6:B21" totalsRowShown="0">
  <autoFilter ref="A6:B21" xr:uid="{C725761B-DC0A-4807-ABBB-1B10DF3821F0}">
    <filterColumn colId="0" hiddenButton="1"/>
    <filterColumn colId="1" hiddenButton="1"/>
  </autoFilter>
  <tableColumns count="2">
    <tableColumn id="1" xr3:uid="{4B9F0E99-460F-4D40-A5F4-C03C4FD573B3}" name="Data Item" dataDxfId="698"/>
    <tableColumn id="2" xr3:uid="{8F7FD4C5-E01F-44BC-A283-197FDE6D81C6}" name="Factor Table Information" dataDxfId="697"/>
  </tableColumns>
  <tableStyleInfo name="factors_info_tables" showFirstColumn="1" showLastColumn="0" showRowStripes="1" showColumnStripes="0"/>
</table>
</file>

<file path=xl/tables/table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A9B4D019-DA34-42F3-884B-2A89D516A792}" name="x_312_template_table_1" displayName="x_312_template_table_1" ref="A6:B21" totalsRowShown="0">
  <autoFilter ref="A6:B21" xr:uid="{C725761B-DC0A-4807-ABBB-1B10DF3821F0}">
    <filterColumn colId="0" hiddenButton="1"/>
    <filterColumn colId="1" hiddenButton="1"/>
  </autoFilter>
  <tableColumns count="2">
    <tableColumn id="1" xr3:uid="{10EFD1A4-C5A0-401A-AEBC-5815919F5C65}" name="Data Item" dataDxfId="688"/>
    <tableColumn id="2" xr3:uid="{AEDA5D92-C003-4787-BFAF-A1A69C9F7422}" name="Factor Table Information" dataDxfId="687"/>
  </tableColumns>
  <tableStyleInfo name="factors_info_tables" showFirstColumn="1" showLastColumn="0" showRowStripes="1" showColumnStripes="0"/>
</table>
</file>

<file path=xl/tables/table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BC324250-DA9B-4BAC-9076-D8F5BD4D10F7}" name="x_313_template_table_1" displayName="x_313_template_table_1" ref="A6:B21" totalsRowShown="0">
  <autoFilter ref="A6:B21" xr:uid="{C725761B-DC0A-4807-ABBB-1B10DF3821F0}">
    <filterColumn colId="0" hiddenButton="1"/>
    <filterColumn colId="1" hiddenButton="1"/>
  </autoFilter>
  <tableColumns count="2">
    <tableColumn id="1" xr3:uid="{2B5EE5BD-3B20-45B9-A780-0A69AA3EE10D}" name="Data Item" dataDxfId="678"/>
    <tableColumn id="2" xr3:uid="{ABE0B55D-548E-4842-B0F4-791ADD8A5324}" name="Factor Table Information" dataDxfId="677"/>
  </tableColumns>
  <tableStyleInfo name="factors_info_tables" showFirstColumn="1" showLastColumn="0" showRowStripes="1" showColumnStripes="0"/>
</table>
</file>

<file path=xl/tables/table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603DC1E8-F2B3-416A-AA8B-D2C1A458C0A3}" name="x_314_template_table_1" displayName="x_314_template_table_1" ref="A6:B21" totalsRowShown="0">
  <autoFilter ref="A6:B21" xr:uid="{C725761B-DC0A-4807-ABBB-1B10DF3821F0}">
    <filterColumn colId="0" hiddenButton="1"/>
    <filterColumn colId="1" hiddenButton="1"/>
  </autoFilter>
  <tableColumns count="2">
    <tableColumn id="1" xr3:uid="{B5E2ADA3-B078-4C2A-B54F-C7B4DF4F9B4D}" name="Data Item" dataDxfId="668"/>
    <tableColumn id="2" xr3:uid="{170BAF2D-BFDB-489E-8B59-72A69B1ABE70}" name="Factor Table Information" dataDxfId="667"/>
  </tableColumns>
  <tableStyleInfo name="factors_info_tables" showFirstColumn="1" showLastColumn="0" showRowStripes="1" showColumnStripes="0"/>
</table>
</file>

<file path=xl/tables/table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 xr:uid="{9B7BE95C-BEDA-4918-BB5C-724D441F8166}" name="x_315_template_table_1" displayName="x_315_template_table_1" ref="A6:B21" totalsRowShown="0">
  <autoFilter ref="A6:B21" xr:uid="{C725761B-DC0A-4807-ABBB-1B10DF3821F0}">
    <filterColumn colId="0" hiddenButton="1"/>
    <filterColumn colId="1" hiddenButton="1"/>
  </autoFilter>
  <tableColumns count="2">
    <tableColumn id="1" xr3:uid="{B740CA60-96B2-436C-ACA9-E7DA6C126EC9}" name="Data Item" dataDxfId="658"/>
    <tableColumn id="2" xr3:uid="{4F3FBA96-847F-4AF0-A48D-477B85CB1D5E}" name="Factor Table Information" dataDxfId="657"/>
  </tableColumns>
  <tableStyleInfo name="factors_info_tables" showFirstColumn="1" showLastColumn="0" showRowStripes="1" showColumnStripes="0"/>
</table>
</file>

<file path=xl/tables/table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569ACD14-EC13-4359-BE60-A0C6B457C765}" name="x_316_template_table_1" displayName="x_316_template_table_1" ref="A6:B21" totalsRowShown="0">
  <autoFilter ref="A6:B21" xr:uid="{C725761B-DC0A-4807-ABBB-1B10DF3821F0}">
    <filterColumn colId="0" hiddenButton="1"/>
    <filterColumn colId="1" hiddenButton="1"/>
  </autoFilter>
  <tableColumns count="2">
    <tableColumn id="1" xr3:uid="{ABBA52C1-6EBF-4EF7-A1F6-F976D9FC0486}" name="Data Item" dataDxfId="648"/>
    <tableColumn id="2" xr3:uid="{EC56B591-8A39-40ED-B27F-D8E810B9E578}" name="Factor Table Information" dataDxfId="647"/>
  </tableColumns>
  <tableStyleInfo name="factors_info_tables" showFirstColumn="1" showLastColumn="0" showRowStripes="1" showColumnStripes="0"/>
</table>
</file>

<file path=xl/tables/table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EDDD6873-6B42-4D25-954D-7BC09AC9788F}" name="x_317_template_table_1" displayName="x_317_template_table_1" ref="A6:B21" totalsRowShown="0">
  <autoFilter ref="A6:B21" xr:uid="{C725761B-DC0A-4807-ABBB-1B10DF3821F0}">
    <filterColumn colId="0" hiddenButton="1"/>
    <filterColumn colId="1" hiddenButton="1"/>
  </autoFilter>
  <tableColumns count="2">
    <tableColumn id="1" xr3:uid="{362A489B-2FAD-44B3-BFC5-2319DBA537D4}" name="Data Item" dataDxfId="638"/>
    <tableColumn id="2" xr3:uid="{91DB9EDE-428B-4116-B881-9A0289164A31}" name="Factor Table Information" dataDxfId="637"/>
  </tableColumns>
  <tableStyleInfo name="factors_info_tables" showFirstColumn="1" showLastColumn="0" showRowStripes="1" showColumnStripes="0"/>
</table>
</file>

<file path=xl/tables/table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 xr:uid="{E5536969-EB2D-4CBC-BC0E-06F0B56A6118}" name="x_318_template_table_1" displayName="x_318_template_table_1" ref="A6:B21" totalsRowShown="0">
  <autoFilter ref="A6:B21" xr:uid="{C725761B-DC0A-4807-ABBB-1B10DF3821F0}">
    <filterColumn colId="0" hiddenButton="1"/>
    <filterColumn colId="1" hiddenButton="1"/>
  </autoFilter>
  <tableColumns count="2">
    <tableColumn id="1" xr3:uid="{1C905EB4-2F8A-45D2-BAC7-BB6A40E6EB22}" name="Data Item" dataDxfId="628"/>
    <tableColumn id="2" xr3:uid="{D751626D-C558-4A29-B14E-BF92F6A5E167}" name="Factor Table Information" dataDxfId="627"/>
  </tableColumns>
  <tableStyleInfo name="factors_info_tables" showFirstColumn="1" showLastColumn="0" showRowStripes="1" showColumnStripes="0"/>
</table>
</file>

<file path=xl/tables/table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 xr:uid="{6885499A-C6B4-40BA-9806-AF8C7DC1A39D}" name="x_319_template_table_1" displayName="x_319_template_table_1" ref="A6:B21" totalsRowShown="0">
  <autoFilter ref="A6:B21" xr:uid="{C725761B-DC0A-4807-ABBB-1B10DF3821F0}">
    <filterColumn colId="0" hiddenButton="1"/>
    <filterColumn colId="1" hiddenButton="1"/>
  </autoFilter>
  <tableColumns count="2">
    <tableColumn id="1" xr3:uid="{35DA5CD8-5CC1-4508-A46F-BB91CD728083}" name="Data Item" dataDxfId="618"/>
    <tableColumn id="2" xr3:uid="{AA4AB049-AD3B-40BE-893E-00F709DEC799}" name="Factor Table Information" dataDxfId="617"/>
  </tableColumns>
  <tableStyleInfo name="factors_info_tables" showFirstColumn="1" showLastColumn="0" showRowStripes="1" showColumnStripes="0"/>
</table>
</file>

<file path=xl/tables/table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 xr:uid="{A13ABD01-E7C4-4252-95FA-F4AA80AE3CA4}" name="x_320_template_table_1" displayName="x_320_template_table_1" ref="A6:B21" totalsRowShown="0">
  <autoFilter ref="A6:B21" xr:uid="{C725761B-DC0A-4807-ABBB-1B10DF3821F0}">
    <filterColumn colId="0" hiddenButton="1"/>
    <filterColumn colId="1" hiddenButton="1"/>
  </autoFilter>
  <tableColumns count="2">
    <tableColumn id="1" xr3:uid="{FD8DAF2D-5B99-42C4-B07A-706A0E81C322}" name="Data Item" dataDxfId="608"/>
    <tableColumn id="2" xr3:uid="{D296CED6-E705-4E7B-BD89-26255B4385BD}" name="Factor Table Information" dataDxfId="607"/>
  </tableColumns>
  <tableStyleInfo name="factors_info_tables" showFirstColumn="1" showLastColumn="0" showRowStripes="1" showColumnStripes="0"/>
</table>
</file>

<file path=xl/tables/table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 xr:uid="{A2C2DB8B-4C9F-48D8-B8FA-A26C3F65C7AE}" name="x_321_template_table_1" displayName="x_321_template_table_1" ref="A6:B21" totalsRowShown="0">
  <autoFilter ref="A6:B21" xr:uid="{C725761B-DC0A-4807-ABBB-1B10DF3821F0}">
    <filterColumn colId="0" hiddenButton="1"/>
    <filterColumn colId="1" hiddenButton="1"/>
  </autoFilter>
  <tableColumns count="2">
    <tableColumn id="1" xr3:uid="{B87B8A8D-207F-4939-A7FC-DC1F6D3A34FB}" name="Data Item" dataDxfId="598"/>
    <tableColumn id="2" xr3:uid="{D240299A-33A6-4260-B217-8D0CC96826F6}" name="Factor Table Information" dataDxfId="597"/>
  </tableColumns>
  <tableStyleInfo name="factors_info_tables" showFirstColumn="1" showLastColumn="0" showRowStripes="1" showColumnStripes="0"/>
</table>
</file>

<file path=xl/tables/table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 xr:uid="{9D7CA2BD-C4C8-4D35-AFA4-A9320F454940}" name="x_322_template_table_1" displayName="x_322_template_table_1" ref="A6:B21" totalsRowShown="0">
  <autoFilter ref="A6:B21" xr:uid="{C725761B-DC0A-4807-ABBB-1B10DF3821F0}">
    <filterColumn colId="0" hiddenButton="1"/>
    <filterColumn colId="1" hiddenButton="1"/>
  </autoFilter>
  <tableColumns count="2">
    <tableColumn id="1" xr3:uid="{D7C9302D-18BE-466A-B321-464F719AB130}" name="Data Item" dataDxfId="588"/>
    <tableColumn id="2" xr3:uid="{B902BE1C-5ECD-4AF5-82D2-0F218AB58E40}" name="Factor Table Information" dataDxfId="587"/>
  </tableColumns>
  <tableStyleInfo name="factors_info_tables" showFirstColumn="1" showLastColumn="0" showRowStripes="1" showColumnStripes="0"/>
</table>
</file>

<file path=xl/tables/table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 xr:uid="{8EF24F2B-E9E6-44EE-92E3-5D39411E80BA}" name="x_323_template_table_1" displayName="x_323_template_table_1" ref="A6:B21" totalsRowShown="0">
  <autoFilter ref="A6:B21" xr:uid="{C725761B-DC0A-4807-ABBB-1B10DF3821F0}">
    <filterColumn colId="0" hiddenButton="1"/>
    <filterColumn colId="1" hiddenButton="1"/>
  </autoFilter>
  <tableColumns count="2">
    <tableColumn id="1" xr3:uid="{00B65AAB-3198-45A0-BC2E-DE33C983F055}" name="Data Item" dataDxfId="578"/>
    <tableColumn id="2" xr3:uid="{147CBB98-3246-4AFC-884A-A405759E5220}" name="Factor Table Information" dataDxfId="577"/>
  </tableColumns>
  <tableStyleInfo name="factors_info_tables" showFirstColumn="1" showLastColumn="0" showRowStripes="1" showColumnStripes="0"/>
</table>
</file>

<file path=xl/tables/table5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 xr:uid="{B0F247B0-618B-4051-894F-8C1F92C12E42}" name="x_324_template_table_1" displayName="x_324_template_table_1" ref="A6:B21" totalsRowShown="0">
  <autoFilter ref="A6:B21" xr:uid="{C725761B-DC0A-4807-ABBB-1B10DF3821F0}">
    <filterColumn colId="0" hiddenButton="1"/>
    <filterColumn colId="1" hiddenButton="1"/>
  </autoFilter>
  <tableColumns count="2">
    <tableColumn id="1" xr3:uid="{1F4B3070-2F3A-40FA-9560-D15F0FB87E47}" name="Data Item" dataDxfId="568"/>
    <tableColumn id="2" xr3:uid="{24E39578-3E86-489C-8C8B-EFFED035C2B9}" name="Factor Table Information" dataDxfId="567"/>
  </tableColumns>
  <tableStyleInfo name="factors_info_tables" showFirstColumn="1" showLastColumn="0" showRowStripes="1" showColumnStripes="0"/>
</table>
</file>

<file path=xl/tables/table5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 xr:uid="{4C25FA87-0427-4419-A997-0666A121A07E}" name="x_325_template_table_1" displayName="x_325_template_table_1" ref="A6:B21" totalsRowShown="0">
  <autoFilter ref="A6:B21" xr:uid="{C725761B-DC0A-4807-ABBB-1B10DF3821F0}">
    <filterColumn colId="0" hiddenButton="1"/>
    <filterColumn colId="1" hiddenButton="1"/>
  </autoFilter>
  <tableColumns count="2">
    <tableColumn id="1" xr3:uid="{F2D5EEA0-F6D5-4BDB-93AE-5412263833A4}" name="Data Item" dataDxfId="558"/>
    <tableColumn id="2" xr3:uid="{34458963-2B74-426C-A0B1-72DC26965ACF}" name="Factor Table Information" dataDxfId="557"/>
  </tableColumns>
  <tableStyleInfo name="factors_info_tables" showFirstColumn="1" showLastColumn="0" showRowStripes="1" showColumnStripes="0"/>
</table>
</file>

<file path=xl/tables/table5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6" xr:uid="{19BC6366-6EBF-44E1-8EF2-3822AE83E797}" name="x_326_template_table_1" displayName="x_326_template_table_1" ref="A6:B21" totalsRowShown="0">
  <autoFilter ref="A6:B21" xr:uid="{C725761B-DC0A-4807-ABBB-1B10DF3821F0}">
    <filterColumn colId="0" hiddenButton="1"/>
    <filterColumn colId="1" hiddenButton="1"/>
  </autoFilter>
  <tableColumns count="2">
    <tableColumn id="1" xr3:uid="{0DB0E336-DDE1-40A2-B798-505DEF2C32CB}" name="Data Item" dataDxfId="548"/>
    <tableColumn id="2" xr3:uid="{B3D5F6B5-E31F-49D9-9201-F6F1AE59422A}" name="Factor Table Information" dataDxfId="547"/>
  </tableColumns>
  <tableStyleInfo name="factors_info_tables" showFirstColumn="1" showLastColumn="0" showRowStripes="1" showColumnStripes="0"/>
</table>
</file>

<file path=xl/tables/table5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7" xr:uid="{EE99EBF7-2641-49E2-BEEE-A2689C2B4EF8}" name="x_327_template_table_1" displayName="x_327_template_table_1" ref="A6:B21" totalsRowShown="0">
  <autoFilter ref="A6:B21" xr:uid="{C725761B-DC0A-4807-ABBB-1B10DF3821F0}">
    <filterColumn colId="0" hiddenButton="1"/>
    <filterColumn colId="1" hiddenButton="1"/>
  </autoFilter>
  <tableColumns count="2">
    <tableColumn id="1" xr3:uid="{E649AB7D-9927-4342-9310-6D13E7CC1FF5}" name="Data Item" dataDxfId="538"/>
    <tableColumn id="2" xr3:uid="{B9D9E57C-9229-4936-AF78-D3006FF4ECDF}" name="Factor Table Information" dataDxfId="537"/>
  </tableColumns>
  <tableStyleInfo name="factors_info_tables" showFirstColumn="1" showLastColumn="0" showRowStripes="1" showColumnStripes="0"/>
</table>
</file>

<file path=xl/tables/table5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8" xr:uid="{3A865B36-CD2A-4923-BCA3-3585121CA938}" name="x_328_template_table_1" displayName="x_328_template_table_1" ref="A6:B21" totalsRowShown="0">
  <autoFilter ref="A6:B21" xr:uid="{C725761B-DC0A-4807-ABBB-1B10DF3821F0}">
    <filterColumn colId="0" hiddenButton="1"/>
    <filterColumn colId="1" hiddenButton="1"/>
  </autoFilter>
  <tableColumns count="2">
    <tableColumn id="1" xr3:uid="{090BC8D9-CFB4-4640-B699-ACF4371E3736}" name="Data Item" dataDxfId="528"/>
    <tableColumn id="2" xr3:uid="{CE9818C4-57E2-43F9-83F0-7BEA9258F537}" name="Factor Table Information" dataDxfId="527"/>
  </tableColumns>
  <tableStyleInfo name="factors_info_tables" showFirstColumn="1" showLastColumn="0" showRowStripes="1" showColumnStripes="0"/>
</table>
</file>

<file path=xl/tables/table5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9" xr:uid="{F2AD8C1C-9DFF-4D75-AA89-72F3D2422062}" name="x_329_template_table_1" displayName="x_329_template_table_1" ref="A6:B21" totalsRowShown="0">
  <autoFilter ref="A6:B21" xr:uid="{C725761B-DC0A-4807-ABBB-1B10DF3821F0}">
    <filterColumn colId="0" hiddenButton="1"/>
    <filterColumn colId="1" hiddenButton="1"/>
  </autoFilter>
  <tableColumns count="2">
    <tableColumn id="1" xr3:uid="{69B175BC-530C-4FC2-9181-2B54DAEF468A}" name="Data Item" dataDxfId="518"/>
    <tableColumn id="2" xr3:uid="{12A54890-55DC-4061-B776-D85FF6BA4BE0}" name="Factor Table Information" dataDxfId="517"/>
  </tableColumns>
  <tableStyleInfo name="factors_info_tables" showFirstColumn="1" showLastColumn="0" showRowStripes="1" showColumnStripes="0"/>
</table>
</file>

<file path=xl/tables/table5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0" xr:uid="{2DC2AE9E-3ADF-46AB-B9BA-5ACCDE23A307}" name="x_330_template_table_1" displayName="x_330_template_table_1" ref="A6:B21" totalsRowShown="0">
  <autoFilter ref="A6:B21" xr:uid="{C725761B-DC0A-4807-ABBB-1B10DF3821F0}">
    <filterColumn colId="0" hiddenButton="1"/>
    <filterColumn colId="1" hiddenButton="1"/>
  </autoFilter>
  <tableColumns count="2">
    <tableColumn id="1" xr3:uid="{E25C3BCC-BC61-47DD-B4E4-F1DF1AA7F2E7}" name="Data Item" dataDxfId="508"/>
    <tableColumn id="2" xr3:uid="{B2D65BB8-960A-44F8-BE1A-0B6E28C14A15}" name="Factor Table Information" dataDxfId="507"/>
  </tableColumns>
  <tableStyleInfo name="factors_info_tables" showFirstColumn="1" showLastColumn="0" showRowStripes="1" showColumnStripes="0"/>
</table>
</file>

<file path=xl/tables/table6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1" xr:uid="{C493736E-42DD-4F9B-8551-1A347213EE20}" name="x_331_template_table_1" displayName="x_331_template_table_1" ref="A6:B21" totalsRowShown="0">
  <autoFilter ref="A6:B21" xr:uid="{C725761B-DC0A-4807-ABBB-1B10DF3821F0}">
    <filterColumn colId="0" hiddenButton="1"/>
    <filterColumn colId="1" hiddenButton="1"/>
  </autoFilter>
  <tableColumns count="2">
    <tableColumn id="1" xr3:uid="{D2240D90-1AD3-4091-9446-4CAEA2690DD1}" name="Data Item" dataDxfId="498"/>
    <tableColumn id="2" xr3:uid="{653C58BC-A84B-4DB5-ABD4-32F337F8A522}" name="Factor Table Information" dataDxfId="497"/>
  </tableColumns>
  <tableStyleInfo name="factors_info_tables" showFirstColumn="1" showLastColumn="0" showRowStripes="1" showColumnStripes="0"/>
</table>
</file>

<file path=xl/tables/table6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2" xr:uid="{C64AA500-CB45-4216-9160-68AD3ABA4828}" name="x_332_template_table_1" displayName="x_332_template_table_1" ref="A6:B21" totalsRowShown="0">
  <autoFilter ref="A6:B21" xr:uid="{C725761B-DC0A-4807-ABBB-1B10DF3821F0}">
    <filterColumn colId="0" hiddenButton="1"/>
    <filterColumn colId="1" hiddenButton="1"/>
  </autoFilter>
  <tableColumns count="2">
    <tableColumn id="1" xr3:uid="{4BE1B319-23A8-4878-88B3-A0F1C2782D23}" name="Data Item" dataDxfId="488"/>
    <tableColumn id="2" xr3:uid="{B5231FAE-E9D9-4669-8A3B-02931D8D077A}" name="Factor Table Information" dataDxfId="487"/>
  </tableColumns>
  <tableStyleInfo name="factors_info_tables" showFirstColumn="1" showLastColumn="0" showRowStripes="1" showColumnStripes="0"/>
</table>
</file>

<file path=xl/tables/table6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3" xr:uid="{3643F487-85C4-40AA-B37B-CB106E2F7730}" name="x_333_template_table_1" displayName="x_333_template_table_1" ref="A6:B21" totalsRowShown="0">
  <autoFilter ref="A6:B21" xr:uid="{C725761B-DC0A-4807-ABBB-1B10DF3821F0}">
    <filterColumn colId="0" hiddenButton="1"/>
    <filterColumn colId="1" hiddenButton="1"/>
  </autoFilter>
  <tableColumns count="2">
    <tableColumn id="1" xr3:uid="{6C21B1E7-4C2C-495E-B347-9F7EC91C19E7}" name="Data Item" dataDxfId="478"/>
    <tableColumn id="2" xr3:uid="{8D9DA813-60A0-46A4-AA50-914132D6824F}" name="Factor Table Information" dataDxfId="477"/>
  </tableColumns>
  <tableStyleInfo name="factors_info_tables" showFirstColumn="1" showLastColumn="0" showRowStripes="1" showColumnStripes="0"/>
</table>
</file>

<file path=xl/tables/table6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4" xr:uid="{344D394A-A485-4077-B2B6-88F23771D9F6}" name="x_334_template_table_1" displayName="x_334_template_table_1" ref="A6:B21" totalsRowShown="0">
  <autoFilter ref="A6:B21" xr:uid="{C725761B-DC0A-4807-ABBB-1B10DF3821F0}">
    <filterColumn colId="0" hiddenButton="1"/>
    <filterColumn colId="1" hiddenButton="1"/>
  </autoFilter>
  <tableColumns count="2">
    <tableColumn id="1" xr3:uid="{B713193A-DD67-4666-A047-C4F068774843}" name="Data Item" dataDxfId="468"/>
    <tableColumn id="2" xr3:uid="{24EF4980-4CE1-43D7-ACBB-AB5B72BCD6CE}" name="Factor Table Information" dataDxfId="467"/>
  </tableColumns>
  <tableStyleInfo name="factors_info_tables" showFirstColumn="1" showLastColumn="0" showRowStripes="1" showColumnStripes="0"/>
</table>
</file>

<file path=xl/tables/table6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5" xr:uid="{AB2086F7-EA37-4D31-A083-6A055270B28C}" name="x_335_template_table_1" displayName="x_335_template_table_1" ref="A6:B21" totalsRowShown="0">
  <autoFilter ref="A6:B21" xr:uid="{C725761B-DC0A-4807-ABBB-1B10DF3821F0}">
    <filterColumn colId="0" hiddenButton="1"/>
    <filterColumn colId="1" hiddenButton="1"/>
  </autoFilter>
  <tableColumns count="2">
    <tableColumn id="1" xr3:uid="{4FF2CB72-D8D2-4D61-A381-5D20EFFE2BFF}" name="Data Item" dataDxfId="458"/>
    <tableColumn id="2" xr3:uid="{427E1FED-C320-4011-89CF-1479A0D70AFE}" name="Factor Table Information" dataDxfId="457"/>
  </tableColumns>
  <tableStyleInfo name="factors_info_tables" showFirstColumn="1" showLastColumn="0" showRowStripes="1" showColumnStripes="0"/>
</table>
</file>

<file path=xl/tables/table6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6" xr:uid="{8E161DFB-E2CD-49F8-9606-A0104FACC039}" name="x_401_template_table_1" displayName="x_401_template_table_1" ref="A6:B21" totalsRowShown="0">
  <autoFilter ref="A6:B21" xr:uid="{C725761B-DC0A-4807-ABBB-1B10DF3821F0}">
    <filterColumn colId="0" hiddenButton="1"/>
    <filterColumn colId="1" hiddenButton="1"/>
  </autoFilter>
  <tableColumns count="2">
    <tableColumn id="1" xr3:uid="{BFE878E3-FB40-4F52-B4ED-AEFEAEA5F007}" name="Data Item" dataDxfId="448"/>
    <tableColumn id="2" xr3:uid="{7FF102DE-FC02-4382-BB7F-9AD3FB2ED5A8}" name="Factor Table Information" dataDxfId="447"/>
  </tableColumns>
  <tableStyleInfo name="factors_info_tables" showFirstColumn="1" showLastColumn="0" showRowStripes="1" showColumnStripes="0"/>
</table>
</file>

<file path=xl/tables/table6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7" xr:uid="{B8D0AFAE-04AF-4F78-B296-D85B8A59DCE4}" name="x_402_template_table_1" displayName="x_402_template_table_1" ref="A6:B21" totalsRowShown="0">
  <autoFilter ref="A6:B21" xr:uid="{C725761B-DC0A-4807-ABBB-1B10DF3821F0}">
    <filterColumn colId="0" hiddenButton="1"/>
    <filterColumn colId="1" hiddenButton="1"/>
  </autoFilter>
  <tableColumns count="2">
    <tableColumn id="1" xr3:uid="{FE575437-D953-4A52-BAB3-D6A7871CA5AE}" name="Data Item" dataDxfId="438"/>
    <tableColumn id="2" xr3:uid="{1744D123-F767-41BF-A7F8-6812C0F62F5C}" name="Factor Table Information" dataDxfId="437"/>
  </tableColumns>
  <tableStyleInfo name="factors_info_tables" showFirstColumn="1" showLastColumn="0" showRowStripes="1" showColumnStripes="0"/>
</table>
</file>

<file path=xl/tables/table6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8" xr:uid="{9B0D3768-D8B5-4F57-941D-C44D7FE8AAA3}" name="x_403_template_table_1" displayName="x_403_template_table_1" ref="A6:B21" totalsRowShown="0">
  <autoFilter ref="A6:B21" xr:uid="{C725761B-DC0A-4807-ABBB-1B10DF3821F0}">
    <filterColumn colId="0" hiddenButton="1"/>
    <filterColumn colId="1" hiddenButton="1"/>
  </autoFilter>
  <tableColumns count="2">
    <tableColumn id="1" xr3:uid="{D3C9810F-4530-41AB-AC48-CE2B83F4801D}" name="Data Item" dataDxfId="428"/>
    <tableColumn id="2" xr3:uid="{9F53C04C-9AEE-43F6-A93C-E5C980DA20FF}" name="Factor Table Information" dataDxfId="427"/>
  </tableColumns>
  <tableStyleInfo name="factors_info_tables" showFirstColumn="1" showLastColumn="0" showRowStripes="1" showColumnStripes="0"/>
</table>
</file>

<file path=xl/tables/table6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9" xr:uid="{AACB5771-7226-44A2-98F5-C565A6E5DE3D}" name="x_404_template_table_1" displayName="x_404_template_table_1" ref="A6:B21" totalsRowShown="0">
  <autoFilter ref="A6:B21" xr:uid="{C725761B-DC0A-4807-ABBB-1B10DF3821F0}">
    <filterColumn colId="0" hiddenButton="1"/>
    <filterColumn colId="1" hiddenButton="1"/>
  </autoFilter>
  <tableColumns count="2">
    <tableColumn id="1" xr3:uid="{F3A11BD2-60D0-432F-8B74-CF54AD1D3D2B}" name="Data Item" dataDxfId="418"/>
    <tableColumn id="2" xr3:uid="{C77EDA18-F758-4CCF-B142-7AB7BDE91909}" name="Factor Table Information" dataDxfId="417"/>
  </tableColumns>
  <tableStyleInfo name="factors_info_tables" showFirstColumn="1" showLastColumn="0" showRowStripes="1" showColumnStripes="0"/>
</table>
</file>

<file path=xl/tables/table6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0" xr:uid="{62082F67-5FFD-45BD-A3C3-515E5F470670}" name="x_405_template_table_1" displayName="x_405_template_table_1" ref="A6:B21" totalsRowShown="0">
  <autoFilter ref="A6:B21" xr:uid="{C725761B-DC0A-4807-ABBB-1B10DF3821F0}">
    <filterColumn colId="0" hiddenButton="1"/>
    <filterColumn colId="1" hiddenButton="1"/>
  </autoFilter>
  <tableColumns count="2">
    <tableColumn id="1" xr3:uid="{ECD5A3D3-1456-4188-91BF-1994BA94977B}" name="Data Item" dataDxfId="408"/>
    <tableColumn id="2" xr3:uid="{9C43D336-BB70-405C-AA06-76D81AC01834}" name="Factor Table Information" dataDxfId="407"/>
  </tableColumns>
  <tableStyleInfo name="factors_info_tables" showFirstColumn="1" showLastColumn="0" showRowStripes="1" showColumnStripes="0"/>
</table>
</file>

<file path=xl/tables/table7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1" xr:uid="{B50307CA-9096-46DD-A187-B29D34AFED68}" name="x_406_template_table_1" displayName="x_406_template_table_1" ref="A6:B21" totalsRowShown="0">
  <autoFilter ref="A6:B21" xr:uid="{C725761B-DC0A-4807-ABBB-1B10DF3821F0}">
    <filterColumn colId="0" hiddenButton="1"/>
    <filterColumn colId="1" hiddenButton="1"/>
  </autoFilter>
  <tableColumns count="2">
    <tableColumn id="1" xr3:uid="{EEA05328-9B2A-4265-B708-FD2A713B11CF}" name="Data Item" dataDxfId="398"/>
    <tableColumn id="2" xr3:uid="{8CC5C57A-2078-4476-BDFC-297815B37ED2}" name="Factor Table Information" dataDxfId="397"/>
  </tableColumns>
  <tableStyleInfo name="factors_info_tables" showFirstColumn="1" showLastColumn="0" showRowStripes="1" showColumnStripes="0"/>
</table>
</file>

<file path=xl/tables/table7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7" xr:uid="{62CD08F1-3BE9-4C48-A6AA-277E3166E545}" name="x_406_template_table_1118" displayName="x_406_template_table_1118" ref="A6:B21" totalsRowShown="0">
  <tableColumns count="2">
    <tableColumn id="1" xr3:uid="{74DAC8E8-6355-4A35-9B2B-54584A60807C}" name="Data Item" dataDxfId="386"/>
    <tableColumn id="2" xr3:uid="{627B24D6-E0DC-41E6-BDB1-952F87FF9F19}" name="Factor Table Information" dataDxfId="385"/>
  </tableColumns>
  <tableStyleInfo name="factors_info_tables" showFirstColumn="1" showLastColumn="0" showRowStripes="1" showColumnStripes="0"/>
</table>
</file>

<file path=xl/tables/table7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0" xr:uid="{E624A7EA-48BD-47A2-9173-35F06BEA643B}" name="x_406_template_table_1118121" displayName="x_406_template_table_1118121" ref="A6:B21" totalsRowShown="0">
  <tableColumns count="2">
    <tableColumn id="1" xr3:uid="{E02D3974-C04C-4D3B-8724-AE8DA00B686F}" name="Data Item" dataDxfId="374"/>
    <tableColumn id="2" xr3:uid="{8CB127BF-C241-40EE-BA2E-F2C0A82D6330}" name="Factor Table Information" dataDxfId="373"/>
  </tableColumns>
  <tableStyleInfo name="factors_info_tables" showFirstColumn="1" showLastColumn="0" showRowStripes="1" showColumnStripes="0"/>
</table>
</file>

<file path=xl/tables/table7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1" xr:uid="{A023F599-AC78-41E0-B6C0-4C3E1BAAE231}" name="x_502_template_table_1122" displayName="x_502_template_table_1122" ref="A6:B21" totalsRowShown="0">
  <tableColumns count="2">
    <tableColumn id="1" xr3:uid="{5C8D9C8F-B80A-45F0-9E73-AA2604173E89}" name="Data Item" dataDxfId="364"/>
    <tableColumn id="2" xr3:uid="{C4AB8476-6069-4123-818F-124BA2193143}" name="Factor Table Information" dataDxfId="363"/>
  </tableColumns>
  <tableStyleInfo name="factors_info_tables" showFirstColumn="1" showLastColumn="0" showRowStripes="1" showColumnStripes="0"/>
</table>
</file>

<file path=xl/tables/table7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4" xr:uid="{FA455E65-38ED-44AC-A2F5-14A2EF28E1FE}" name="x_502_template_table_1" displayName="x_502_template_table_1" ref="A6:B21" totalsRowShown="0">
  <autoFilter ref="A6:B21" xr:uid="{C725761B-DC0A-4807-ABBB-1B10DF3821F0}">
    <filterColumn colId="0" hiddenButton="1"/>
    <filterColumn colId="1" hiddenButton="1"/>
  </autoFilter>
  <tableColumns count="2">
    <tableColumn id="1" xr3:uid="{ADAE9EC7-22B7-4533-ACA4-946C5F3618FB}" name="Data Item" dataDxfId="354"/>
    <tableColumn id="2" xr3:uid="{35E50477-14EC-42F1-B8C2-6BFDA8B3ACB5}" name="Factor Table Information" dataDxfId="353"/>
  </tableColumns>
  <tableStyleInfo name="factors_info_tables" showFirstColumn="1" showLastColumn="0" showRowStripes="1" showColumnStripes="0"/>
</table>
</file>

<file path=xl/tables/table7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2" xr:uid="{00F90437-4E19-47CD-9EA1-C77FEC16F01F}" name="x_502_template_table_1123" displayName="x_502_template_table_1123" ref="A6:B21" totalsRowShown="0" headerRowDxfId="344">
  <autoFilter ref="A6:B21" xr:uid="{C725761B-DC0A-4807-ABBB-1B10DF3821F0}">
    <filterColumn colId="0" hiddenButton="1"/>
    <filterColumn colId="1" hiddenButton="1"/>
  </autoFilter>
  <tableColumns count="2">
    <tableColumn id="1" xr3:uid="{8FF9E390-BA24-495A-80C5-48EE8D4B1FF3}" name="Data Item" dataDxfId="343"/>
    <tableColumn id="2" xr3:uid="{516625AE-3DC2-4623-86E8-1F9189BB9A79}" name="Factor Table Information" dataDxfId="342"/>
  </tableColumns>
  <tableStyleInfo name="factors_info_tables" showFirstColumn="1" showLastColumn="0" showRowStripes="1" showColumnStripes="0"/>
</table>
</file>

<file path=xl/tables/table7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3" xr:uid="{9057C3A5-3CD1-4BC7-9D5D-844ADC777E88}" name="x_505_template_table_1124" displayName="x_505_template_table_1124" ref="A6:B21" totalsRowShown="0">
  <tableColumns count="2">
    <tableColumn id="1" xr3:uid="{2F2F8D72-DBBC-4EEF-AB07-E4728648FE26}" name="Data Item" dataDxfId="333"/>
    <tableColumn id="2" xr3:uid="{8946752C-8616-4852-9E8A-8F86FD459D19}" name="Factor Table Information" dataDxfId="332"/>
  </tableColumns>
  <tableStyleInfo name="factors_info_tables" showFirstColumn="1" showLastColumn="0" showRowStripes="1" showColumnStripes="0"/>
</table>
</file>

<file path=xl/tables/table7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6" xr:uid="{7EDA221F-295C-4261-99A1-043D052817EA}" name="x_505_template_table_1" displayName="x_505_template_table_1" ref="A6:B21" totalsRowShown="0">
  <autoFilter ref="A6:B21" xr:uid="{C725761B-DC0A-4807-ABBB-1B10DF3821F0}">
    <filterColumn colId="0" hiddenButton="1"/>
    <filterColumn colId="1" hiddenButton="1"/>
  </autoFilter>
  <tableColumns count="2">
    <tableColumn id="1" xr3:uid="{8B4A5587-9933-43B4-98D3-55023B6CF611}" name="Data Item" dataDxfId="323"/>
    <tableColumn id="2" xr3:uid="{46442732-552E-4912-84A0-A921A0077795}" name="Factor Table Information" dataDxfId="322"/>
  </tableColumns>
  <tableStyleInfo name="factors_info_tables" showFirstColumn="1" showLastColumn="0" showRowStripes="1" showColumnStripes="0"/>
</table>
</file>

<file path=xl/tables/table7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7" xr:uid="{356A5119-F12E-4A58-8F52-8339AA52F413}" name="x_505A_template_table_1" displayName="x_505A_template_table_1" ref="A6:B21" totalsRowShown="0">
  <autoFilter ref="A6:B21" xr:uid="{C725761B-DC0A-4807-ABBB-1B10DF3821F0}">
    <filterColumn colId="0" hiddenButton="1"/>
    <filterColumn colId="1" hiddenButton="1"/>
  </autoFilter>
  <tableColumns count="2">
    <tableColumn id="1" xr3:uid="{2B49990C-30CD-4970-8C1B-852597DAE33B}" name="Data Item" dataDxfId="313"/>
    <tableColumn id="2" xr3:uid="{FFBC0CEB-0964-4665-A262-29C11A154919}" name="Factor Table Information" dataDxfId="312"/>
  </tableColumns>
  <tableStyleInfo name="factors_info_tables" showFirstColumn="1" showLastColumn="0" showRowStripes="1" showColumnStripes="0"/>
</table>
</file>

<file path=xl/tables/table7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8" xr:uid="{3A8D9BE9-9161-4E18-812B-282FE7C83109}" name="x_506_template_table_1" displayName="x_506_template_table_1" ref="A6:B21" totalsRowShown="0">
  <autoFilter ref="A6:B21" xr:uid="{C725761B-DC0A-4807-ABBB-1B10DF3821F0}">
    <filterColumn colId="0" hiddenButton="1"/>
    <filterColumn colId="1" hiddenButton="1"/>
  </autoFilter>
  <tableColumns count="2">
    <tableColumn id="1" xr3:uid="{DC35DDAA-5F38-4475-88CF-528E331E5148}" name="Data Item" dataDxfId="307"/>
    <tableColumn id="2" xr3:uid="{652FD09B-6D39-48AF-AFDE-65E810D8AB95}" name="Factor Table Information" dataDxfId="306"/>
  </tableColumns>
  <tableStyleInfo name="factors_info_tables" showFirstColumn="1" showLastColumn="0" showRowStripes="1" showColumnStripes="0"/>
</table>
</file>

<file path=xl/tables/table8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9" xr:uid="{B2EE66D1-A9EA-4D7F-9832-7F3621D90065}" name="x_507_template_table_1" displayName="x_507_template_table_1" ref="A6:B21" totalsRowShown="0">
  <autoFilter ref="A6:B21" xr:uid="{C725761B-DC0A-4807-ABBB-1B10DF3821F0}">
    <filterColumn colId="0" hiddenButton="1"/>
    <filterColumn colId="1" hiddenButton="1"/>
  </autoFilter>
  <tableColumns count="2">
    <tableColumn id="1" xr3:uid="{81F9864C-FCAB-4B10-813A-E1A4AA65AFA4}" name="Data Item" dataDxfId="301"/>
    <tableColumn id="2" xr3:uid="{628B00CE-BECD-4982-ADFB-9115F87AFF9A}" name="Factor Table Information" dataDxfId="300"/>
  </tableColumns>
  <tableStyleInfo name="factors_info_tables" showFirstColumn="1" showLastColumn="0" showRowStripes="1" showColumnStripes="0"/>
</table>
</file>

<file path=xl/tables/table8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0" xr:uid="{CC3B81E8-BD13-4FF5-AD61-541C7CA77CF7}" name="x_508_template_table_1" displayName="x_508_template_table_1" ref="A6:B21" totalsRowShown="0">
  <autoFilter ref="A6:B21" xr:uid="{C725761B-DC0A-4807-ABBB-1B10DF3821F0}">
    <filterColumn colId="0" hiddenButton="1"/>
    <filterColumn colId="1" hiddenButton="1"/>
  </autoFilter>
  <tableColumns count="2">
    <tableColumn id="1" xr3:uid="{26739056-BADE-48A9-9012-EB7396204961}" name="Data Item" dataDxfId="291"/>
    <tableColumn id="2" xr3:uid="{6BD4F023-776E-473B-A0C6-A7D678E32A21}" name="Factor Table Information" dataDxfId="290"/>
  </tableColumns>
  <tableStyleInfo name="factors_info_tables" showFirstColumn="1" showLastColumn="0" showRowStripes="1" showColumnStripes="0"/>
</table>
</file>

<file path=xl/tables/table8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1" xr:uid="{CB8A8B31-DC8A-4070-B6D2-E40520E2B178}" name="x_509_template_table_1" displayName="x_509_template_table_1" ref="A6:B21" totalsRowShown="0">
  <autoFilter ref="A6:B21" xr:uid="{C725761B-DC0A-4807-ABBB-1B10DF3821F0}">
    <filterColumn colId="0" hiddenButton="1"/>
    <filterColumn colId="1" hiddenButton="1"/>
  </autoFilter>
  <tableColumns count="2">
    <tableColumn id="1" xr3:uid="{9DACE8E9-B1B4-4223-8A0A-ABDDFE57B308}" name="Data Item" dataDxfId="281"/>
    <tableColumn id="2" xr3:uid="{4FA18834-58AF-43C2-9556-EBCBE3E5583D}" name="Factor Table Information" dataDxfId="280"/>
  </tableColumns>
  <tableStyleInfo name="factors_info_tables" showFirstColumn="1" showLastColumn="0" showRowStripes="1" showColumnStripes="0"/>
</table>
</file>

<file path=xl/tables/table8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4" xr:uid="{9C4062E0-B87E-465E-8997-FC96B5EA3A95}" name="x_508_template_table_1125" displayName="x_508_template_table_1125" ref="A6:B21" totalsRowShown="0">
  <autoFilter ref="A6:B21" xr:uid="{C725761B-DC0A-4807-ABBB-1B10DF3821F0}">
    <filterColumn colId="0" hiddenButton="1"/>
    <filterColumn colId="1" hiddenButton="1"/>
  </autoFilter>
  <tableColumns count="2">
    <tableColumn id="1" xr3:uid="{41C7FF89-3907-429C-A164-95F9072008F1}" name="Data Item" dataDxfId="271"/>
    <tableColumn id="2" xr3:uid="{358D21BF-D87C-4D28-9E86-FD27AC25B3E8}" name="Factor Table Information" dataDxfId="270"/>
  </tableColumns>
  <tableStyleInfo name="factors_info_tables" showFirstColumn="1" showLastColumn="0" showRowStripes="1" showColumnStripes="0"/>
</table>
</file>

<file path=xl/tables/table8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2" xr:uid="{C9BE408D-B7DA-49F2-9A2A-8EFEB78D70DD}" name="x_601_template_table_1" displayName="x_601_template_table_1" ref="A6:B21" totalsRowShown="0">
  <autoFilter ref="A6:B21" xr:uid="{C725761B-DC0A-4807-ABBB-1B10DF3821F0}">
    <filterColumn colId="0" hiddenButton="1"/>
    <filterColumn colId="1" hiddenButton="1"/>
  </autoFilter>
  <tableColumns count="2">
    <tableColumn id="1" xr3:uid="{3E19EBE2-0AA6-4A05-9D4A-BDEBC9A86FB8}" name="Data Item" dataDxfId="261"/>
    <tableColumn id="2" xr3:uid="{B03C7987-7B7E-4133-9EDC-C9B4ADD20EB6}" name="Factor Table Information" dataDxfId="260"/>
  </tableColumns>
  <tableStyleInfo name="factors_info_tables" showFirstColumn="1" showLastColumn="0" showRowStripes="1" showColumnStripes="0"/>
</table>
</file>

<file path=xl/tables/table8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3" xr:uid="{17BE7CE9-B0F0-4EDB-AE17-A725A11FCE62}" name="x_602_template_table_1" displayName="x_602_template_table_1" ref="A6:B21" totalsRowShown="0">
  <autoFilter ref="A6:B21" xr:uid="{C725761B-DC0A-4807-ABBB-1B10DF3821F0}">
    <filterColumn colId="0" hiddenButton="1"/>
    <filterColumn colId="1" hiddenButton="1"/>
  </autoFilter>
  <tableColumns count="2">
    <tableColumn id="1" xr3:uid="{3D9C1412-DC3F-4B76-B092-8F7FC1FD41A0}" name="Data Item" dataDxfId="251"/>
    <tableColumn id="2" xr3:uid="{5499B5A0-5E12-466E-B1BA-7B86ABFD2FE1}" name="Factor Table Information" dataDxfId="250"/>
  </tableColumns>
  <tableStyleInfo name="factors_info_tables" showFirstColumn="1" showLastColumn="0" showRowStripes="1" showColumnStripes="0"/>
</table>
</file>

<file path=xl/tables/table8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4" xr:uid="{E777CCEB-8545-4BAE-B8C7-54CE67FFD291}" name="x_603_template_table_1" displayName="x_603_template_table_1" ref="A6:B21" totalsRowShown="0">
  <autoFilter ref="A6:B21" xr:uid="{C725761B-DC0A-4807-ABBB-1B10DF3821F0}">
    <filterColumn colId="0" hiddenButton="1"/>
    <filterColumn colId="1" hiddenButton="1"/>
  </autoFilter>
  <tableColumns count="2">
    <tableColumn id="1" xr3:uid="{465F5E2B-F547-43E1-89D0-C91D30527188}" name="Data Item" dataDxfId="241"/>
    <tableColumn id="2" xr3:uid="{B3310443-51C6-45EE-83F3-D684F9E183CA}" name="Factor Table Information" dataDxfId="240"/>
  </tableColumns>
  <tableStyleInfo name="factors_info_tables" showFirstColumn="1" showLastColumn="0" showRowStripes="1" showColumnStripes="0"/>
</table>
</file>

<file path=xl/tables/table8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5" xr:uid="{C3020D18-6BDB-480A-9BCB-7660FABCB027}" name="x_604_template_table_1" displayName="x_604_template_table_1" ref="A6:B21" totalsRowShown="0">
  <autoFilter ref="A6:B21" xr:uid="{C725761B-DC0A-4807-ABBB-1B10DF3821F0}">
    <filterColumn colId="0" hiddenButton="1"/>
    <filterColumn colId="1" hiddenButton="1"/>
  </autoFilter>
  <tableColumns count="2">
    <tableColumn id="1" xr3:uid="{F296FAE0-4EC5-44CB-B108-52EC1CD72320}" name="Data Item" dataDxfId="231"/>
    <tableColumn id="2" xr3:uid="{9A7FB1F9-03D2-471B-A6FE-B64129B0C6DE}" name="Factor Table Information" dataDxfId="230"/>
  </tableColumns>
  <tableStyleInfo name="factors_info_tables" showFirstColumn="1" showLastColumn="0" showRowStripes="1" showColumnStripes="0"/>
</table>
</file>

<file path=xl/tables/table8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6" xr:uid="{0D9C0BC9-EA71-4367-8A17-2025F53FF1B9}" name="x_605_template_table_1" displayName="x_605_template_table_1" ref="A6:B21" totalsRowShown="0">
  <autoFilter ref="A6:B21" xr:uid="{C725761B-DC0A-4807-ABBB-1B10DF3821F0}">
    <filterColumn colId="0" hiddenButton="1"/>
    <filterColumn colId="1" hiddenButton="1"/>
  </autoFilter>
  <tableColumns count="2">
    <tableColumn id="1" xr3:uid="{6B13995B-4406-4DDA-9D14-D520B2A4B018}" name="Data Item" dataDxfId="221"/>
    <tableColumn id="2" xr3:uid="{12F145B3-CF15-4CEA-A1F1-B881149F1EB8}" name="Factor Table Information" dataDxfId="220"/>
  </tableColumns>
  <tableStyleInfo name="factors_info_tables" showFirstColumn="1" showLastColumn="0" showRowStripes="1" showColumnStripes="0"/>
</table>
</file>

<file path=xl/tables/table8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7" xr:uid="{FB703FF3-3355-4935-9444-4A065293C1E6}" name="x_606_template_table_1" displayName="x_606_template_table_1" ref="A6:B21" totalsRowShown="0">
  <autoFilter ref="A6:B21" xr:uid="{C725761B-DC0A-4807-ABBB-1B10DF3821F0}">
    <filterColumn colId="0" hiddenButton="1"/>
    <filterColumn colId="1" hiddenButton="1"/>
  </autoFilter>
  <tableColumns count="2">
    <tableColumn id="1" xr3:uid="{66A34DAB-0E47-42E7-B4DC-097663E4F64F}" name="Data Item" dataDxfId="211"/>
    <tableColumn id="2" xr3:uid="{43F664A7-343C-46E6-A64A-3FEEABF71021}" name="Factor Table Information" dataDxfId="210"/>
  </tableColumns>
  <tableStyleInfo name="factors_info_tables" showFirstColumn="1" showLastColumn="0" showRowStripes="1" showColumnStripes="0"/>
</table>
</file>

<file path=xl/tables/table9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8" xr:uid="{31CBF5C7-A1AF-4E94-BEE5-CD4441C51E3A}" name="x_607_template_table_1" displayName="x_607_template_table_1" ref="A6:B21" totalsRowShown="0">
  <autoFilter ref="A6:B21" xr:uid="{C725761B-DC0A-4807-ABBB-1B10DF3821F0}">
    <filterColumn colId="0" hiddenButton="1"/>
    <filterColumn colId="1" hiddenButton="1"/>
  </autoFilter>
  <tableColumns count="2">
    <tableColumn id="1" xr3:uid="{A418640B-86D8-4BFA-BBC7-473CB566EDB7}" name="Data Item" dataDxfId="201"/>
    <tableColumn id="2" xr3:uid="{8F60AD1F-E840-4FF0-A097-29E511740CB0}" name="Factor Table Information" dataDxfId="200"/>
  </tableColumns>
  <tableStyleInfo name="factors_info_tables" showFirstColumn="1" showLastColumn="0" showRowStripes="1" showColumnStripes="0"/>
</table>
</file>

<file path=xl/tables/table9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9" xr:uid="{C5D5B6B5-DABD-4753-B70F-48A993BA60E7}" name="x_608_template_table_1" displayName="x_608_template_table_1" ref="A6:B21" totalsRowShown="0">
  <autoFilter ref="A6:B21" xr:uid="{C725761B-DC0A-4807-ABBB-1B10DF3821F0}">
    <filterColumn colId="0" hiddenButton="1"/>
    <filterColumn colId="1" hiddenButton="1"/>
  </autoFilter>
  <tableColumns count="2">
    <tableColumn id="1" xr3:uid="{92CE2A77-71D6-4117-8CA6-1EF06D44CCF5}" name="Data Item" dataDxfId="191"/>
    <tableColumn id="2" xr3:uid="{86C11F74-A062-4D93-9758-8BD40422BFF3}" name="Factor Table Information" dataDxfId="190"/>
  </tableColumns>
  <tableStyleInfo name="factors_info_tables" showFirstColumn="1" showLastColumn="0" showRowStripes="1" showColumnStripes="0"/>
</table>
</file>

<file path=xl/tables/table9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0" xr:uid="{35B5E157-1095-4543-9E70-15211D20DB51}" name="x_609_template_table_1" displayName="x_609_template_table_1" ref="A6:B21" totalsRowShown="0">
  <autoFilter ref="A6:B21" xr:uid="{C725761B-DC0A-4807-ABBB-1B10DF3821F0}">
    <filterColumn colId="0" hiddenButton="1"/>
    <filterColumn colId="1" hiddenButton="1"/>
  </autoFilter>
  <tableColumns count="2">
    <tableColumn id="1" xr3:uid="{EFF95934-BF8C-492E-A2DC-5F722C8143BF}" name="Data Item" dataDxfId="181"/>
    <tableColumn id="2" xr3:uid="{5431F50D-8F0F-4DE4-8E49-369762ABD2E1}" name="Factor Table Information" dataDxfId="180"/>
  </tableColumns>
  <tableStyleInfo name="factors_info_tables" showFirstColumn="1" showLastColumn="0" showRowStripes="1" showColumnStripes="0"/>
</table>
</file>

<file path=xl/tables/table9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1" xr:uid="{A1F20C0C-DE2A-4576-BC9D-3935A98AF65B}" name="x_610_template_table_1" displayName="x_610_template_table_1" ref="A6:B21" totalsRowShown="0">
  <autoFilter ref="A6:B21" xr:uid="{C725761B-DC0A-4807-ABBB-1B10DF3821F0}">
    <filterColumn colId="0" hiddenButton="1"/>
    <filterColumn colId="1" hiddenButton="1"/>
  </autoFilter>
  <tableColumns count="2">
    <tableColumn id="1" xr3:uid="{B01DC8DD-1CC6-42AB-BC76-CE21804C68FD}" name="Data Item" dataDxfId="175"/>
    <tableColumn id="2" xr3:uid="{B39BFBEF-5990-4EDB-BF7C-C9FE775C7587}" name="Factor Table Information" dataDxfId="174"/>
  </tableColumns>
  <tableStyleInfo name="factors_info_tables" showFirstColumn="1" showLastColumn="0" showRowStripes="1" showColumnStripes="0"/>
</table>
</file>

<file path=xl/tables/table9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5" xr:uid="{68CC7F0F-B141-4033-90E6-C501A5DAAF98}" name="x_610_template_table_1126" displayName="x_610_template_table_1126" ref="A6:B21" totalsRowShown="0">
  <tableColumns count="2">
    <tableColumn id="1" xr3:uid="{71FA2AB6-9576-47DF-8184-99A0E4E15C93}" name="Data Item" dataDxfId="169"/>
    <tableColumn id="2" xr3:uid="{F884569B-338A-4FB6-B270-B30853B1CA5B}" name="Factor Table Information" dataDxfId="168"/>
  </tableColumns>
  <tableStyleInfo name="factors_info_tables" showFirstColumn="1" showLastColumn="0" showRowStripes="1" showColumnStripes="0"/>
</table>
</file>

<file path=xl/tables/table9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3" xr:uid="{2719C0A6-B67E-4944-98C6-4F95D5D8BFEB}" name="x_612_template_table_1" displayName="x_612_template_table_1" ref="A6:B21" totalsRowShown="0">
  <autoFilter ref="A6:B21" xr:uid="{C725761B-DC0A-4807-ABBB-1B10DF3821F0}">
    <filterColumn colId="0" hiddenButton="1"/>
    <filterColumn colId="1" hiddenButton="1"/>
  </autoFilter>
  <tableColumns count="2">
    <tableColumn id="1" xr3:uid="{541A283F-5A8C-43D6-80DD-152AE1B10E55}" name="Data Item" dataDxfId="159"/>
    <tableColumn id="2" xr3:uid="{189EFAB0-D30C-4D53-9B82-1402F99CC53A}" name="Factor Table Information" dataDxfId="158"/>
  </tableColumns>
  <tableStyleInfo name="factors_info_tables" showFirstColumn="1" showLastColumn="0" showRowStripes="1" showColumnStripes="0"/>
</table>
</file>

<file path=xl/tables/table9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4" xr:uid="{F48D2B8A-DC0A-4ED7-8E0A-4B176ECEEC58}" name="x_613_template_table_1" displayName="x_613_template_table_1" ref="A6:B21" totalsRowShown="0">
  <autoFilter ref="A6:B21" xr:uid="{C725761B-DC0A-4807-ABBB-1B10DF3821F0}">
    <filterColumn colId="0" hiddenButton="1"/>
    <filterColumn colId="1" hiddenButton="1"/>
  </autoFilter>
  <tableColumns count="2">
    <tableColumn id="1" xr3:uid="{BEAD9F84-F9C1-4EEC-878A-FB84A7CD98D6}" name="Data Item" dataDxfId="149"/>
    <tableColumn id="2" xr3:uid="{8E8E7069-87B1-4CF7-AF6B-E27B7D4B40B6}" name="Factor Table Information" dataDxfId="148"/>
  </tableColumns>
  <tableStyleInfo name="factors_info_tables" showFirstColumn="1" showLastColumn="0" showRowStripes="1" showColumnStripes="0"/>
</table>
</file>

<file path=xl/tables/table9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5" xr:uid="{EF7E586D-8130-47A8-AA8F-E466355A0957}" name="x_614_template_table_1" displayName="x_614_template_table_1" ref="A6:B21" totalsRowShown="0">
  <autoFilter ref="A6:B21" xr:uid="{C725761B-DC0A-4807-ABBB-1B10DF3821F0}">
    <filterColumn colId="0" hiddenButton="1"/>
    <filterColumn colId="1" hiddenButton="1"/>
  </autoFilter>
  <tableColumns count="2">
    <tableColumn id="1" xr3:uid="{D0879F11-6064-4E47-8B03-AB5E5A7B7861}" name="Data Item" dataDxfId="139"/>
    <tableColumn id="2" xr3:uid="{A3A1A863-AA39-44CE-9FF5-3B92C2272842}" name="Factor Table Information" dataDxfId="138"/>
  </tableColumns>
  <tableStyleInfo name="factors_info_tables" showFirstColumn="1" showLastColumn="0" showRowStripes="1" showColumnStripes="0"/>
</table>
</file>

<file path=xl/tables/table9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6" xr:uid="{28412872-3699-4C63-87B0-0A370159F165}" name="x_615_template_table_1" displayName="x_615_template_table_1" ref="A6:B21" totalsRowShown="0">
  <autoFilter ref="A6:B21" xr:uid="{C725761B-DC0A-4807-ABBB-1B10DF3821F0}">
    <filterColumn colId="0" hiddenButton="1"/>
    <filterColumn colId="1" hiddenButton="1"/>
  </autoFilter>
  <tableColumns count="2">
    <tableColumn id="1" xr3:uid="{C3FB58A4-B486-4194-8F90-46B6F9E577AC}" name="Data Item" dataDxfId="129"/>
    <tableColumn id="2" xr3:uid="{271FC256-1402-4CC5-B875-E038DFDB8A93}" name="Factor Table Information" dataDxfId="128"/>
  </tableColumns>
  <tableStyleInfo name="factors_info_tables" showFirstColumn="1" showLastColumn="0" showRowStripes="1" showColumnStripes="0"/>
</table>
</file>

<file path=xl/tables/table9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7" xr:uid="{E82FFF9C-B33C-4B87-A025-0A6255820801}" name="x_616_template_table_1" displayName="x_616_template_table_1" ref="A6:B21" totalsRowShown="0">
  <autoFilter ref="A6:B21" xr:uid="{C725761B-DC0A-4807-ABBB-1B10DF3821F0}">
    <filterColumn colId="0" hiddenButton="1"/>
    <filterColumn colId="1" hiddenButton="1"/>
  </autoFilter>
  <tableColumns count="2">
    <tableColumn id="1" xr3:uid="{DA0068B5-83F2-4F84-B21D-745D48A8D7E7}" name="Data Item" dataDxfId="119"/>
    <tableColumn id="2" xr3:uid="{6A8F19D7-7960-40AB-9B46-56088A8DEDFD}" name="Factor Table Information" dataDxfId="118"/>
  </tableColumns>
  <tableStyleInfo name="factors_info_tables" showFirstColumn="1" showLastColumn="0" showRowStripes="1" showColumnStripes="0"/>
</table>
</file>

<file path=xl/tables/table10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8" xr:uid="{95EA6CCD-2F4E-4BE7-8C35-74DBEF6BFBEE}" name="x_617_template_table_1" displayName="x_617_template_table_1" ref="A6:B21" totalsRowShown="0">
  <autoFilter ref="A6:B21" xr:uid="{C725761B-DC0A-4807-ABBB-1B10DF3821F0}">
    <filterColumn colId="0" hiddenButton="1"/>
    <filterColumn colId="1" hiddenButton="1"/>
  </autoFilter>
  <tableColumns count="2">
    <tableColumn id="1" xr3:uid="{C924F498-199C-4932-96D4-EF6B37E09D69}" name="Data Item" dataDxfId="113"/>
    <tableColumn id="2" xr3:uid="{DEB85846-006E-4705-A8BA-FC9820E9CCF7}" name="Factor Table Information" dataDxfId="112"/>
  </tableColumns>
  <tableStyleInfo name="factors_info_tables" showFirstColumn="1" showLastColumn="0" showRowStripes="1" showColumnStripes="0"/>
</table>
</file>

<file path=xl/tables/table10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6" xr:uid="{B80A942D-94D4-4A58-A9D9-28BB2420966C}" name="x_617_template_table_1127" displayName="x_617_template_table_1127" ref="A6:B21" totalsRowShown="0">
  <tableColumns count="2">
    <tableColumn id="1" xr3:uid="{7FFC0919-27E8-4EC5-9B86-73209570C6D1}" name="Data Item" dataDxfId="107"/>
    <tableColumn id="2" xr3:uid="{C1A6BAB3-E14B-4368-AABB-5A165E406ADA}" name="Factor Table Information" dataDxfId="106"/>
  </tableColumns>
  <tableStyleInfo name="factors_info_tables" showFirstColumn="1" showLastColumn="0" showRowStripes="1" showColumnStripes="0"/>
</table>
</file>

<file path=xl/tables/table10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0" xr:uid="{A1467DDA-B126-4140-93E9-494C63687FF6}" name="x_619_template_table_1" displayName="x_619_template_table_1" ref="A6:B21" totalsRowShown="0">
  <autoFilter ref="A6:B21" xr:uid="{C725761B-DC0A-4807-ABBB-1B10DF3821F0}">
    <filterColumn colId="0" hiddenButton="1"/>
    <filterColumn colId="1" hiddenButton="1"/>
  </autoFilter>
  <tableColumns count="2">
    <tableColumn id="1" xr3:uid="{F8912A36-C849-4702-A001-F08E818936C3}" name="Data Item" dataDxfId="97"/>
    <tableColumn id="2" xr3:uid="{47659221-4AB7-414A-A8F9-4B585C89DDC8}" name="Factor Table Information" dataDxfId="96"/>
  </tableColumns>
  <tableStyleInfo name="factors_info_tables" showFirstColumn="1" showLastColumn="0" showRowStripes="1" showColumnStripes="0"/>
</table>
</file>

<file path=xl/tables/table10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1" xr:uid="{0958AD31-A201-4E68-ACA2-D9B311B096EC}" name="x_620_template_table_1" displayName="x_620_template_table_1" ref="A6:B21" totalsRowShown="0">
  <autoFilter ref="A6:B21" xr:uid="{C725761B-DC0A-4807-ABBB-1B10DF3821F0}">
    <filterColumn colId="0" hiddenButton="1"/>
    <filterColumn colId="1" hiddenButton="1"/>
  </autoFilter>
  <tableColumns count="2">
    <tableColumn id="1" xr3:uid="{B20E6765-FAB8-4DA3-A3C6-A4E4DFDFD9C7}" name="Data Item" dataDxfId="87"/>
    <tableColumn id="2" xr3:uid="{A5C13DEF-BD6E-4754-9FCA-2C4198D22668}" name="Factor Table Information" dataDxfId="86"/>
  </tableColumns>
  <tableStyleInfo name="factors_info_tables" showFirstColumn="1" showLastColumn="0" showRowStripes="1" showColumnStripes="0"/>
</table>
</file>

<file path=xl/tables/table10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2" xr:uid="{7E1EFD7C-9E65-47CE-B508-3C3AA0C13DD6}" name="x_621_template_table_1" displayName="x_621_template_table_1" ref="A6:B21" totalsRowShown="0">
  <autoFilter ref="A6:B21" xr:uid="{C725761B-DC0A-4807-ABBB-1B10DF3821F0}">
    <filterColumn colId="0" hiddenButton="1"/>
    <filterColumn colId="1" hiddenButton="1"/>
  </autoFilter>
  <tableColumns count="2">
    <tableColumn id="1" xr3:uid="{FAB9172B-63C0-412E-BAC9-9F6BF7F5CECA}" name="Data Item" dataDxfId="77"/>
    <tableColumn id="2" xr3:uid="{0E3FA0F7-C71A-4EF2-A689-C32AFB042050}" name="Factor Table Information" dataDxfId="76"/>
  </tableColumns>
  <tableStyleInfo name="factors_info_tables" showFirstColumn="1" showLastColumn="0" showRowStripes="1" showColumnStripes="0"/>
</table>
</file>

<file path=xl/tables/table10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3" xr:uid="{540406C1-BBC6-4D69-B1BF-8027B22A88CD}" name="x_622_template_table_1" displayName="x_622_template_table_1" ref="A6:B21" totalsRowShown="0">
  <autoFilter ref="A6:B21" xr:uid="{C725761B-DC0A-4807-ABBB-1B10DF3821F0}">
    <filterColumn colId="0" hiddenButton="1"/>
    <filterColumn colId="1" hiddenButton="1"/>
  </autoFilter>
  <tableColumns count="2">
    <tableColumn id="1" xr3:uid="{980C7FCA-D2CB-487D-9994-2C3DB6CF4E2D}" name="Data Item" dataDxfId="67"/>
    <tableColumn id="2" xr3:uid="{6A67F04C-BF47-4D5A-8FCE-C31E6F26640F}" name="Factor Table Information" dataDxfId="66"/>
  </tableColumns>
  <tableStyleInfo name="factors_info_tables" showFirstColumn="1" showLastColumn="0" showRowStripes="1" showColumnStripes="0"/>
</table>
</file>

<file path=xl/tables/table10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4" xr:uid="{7E5C310F-9A14-4C75-B10D-23553137D57B}" name="x_623_template_table_1" displayName="x_623_template_table_1" ref="A6:B21" totalsRowShown="0">
  <autoFilter ref="A6:B21" xr:uid="{C725761B-DC0A-4807-ABBB-1B10DF3821F0}">
    <filterColumn colId="0" hiddenButton="1"/>
    <filterColumn colId="1" hiddenButton="1"/>
  </autoFilter>
  <tableColumns count="2">
    <tableColumn id="1" xr3:uid="{2168006E-57F0-42B1-B7D8-695B2131E6BA}" name="Data Item" dataDxfId="57"/>
    <tableColumn id="2" xr3:uid="{04B1233A-C016-41BB-8530-377EE5945130}" name="Factor Table Information" dataDxfId="56"/>
  </tableColumns>
  <tableStyleInfo name="factors_info_tables" showFirstColumn="1" showLastColumn="0" showRowStripes="1" showColumnStripes="0"/>
</table>
</file>

<file path=xl/tables/table10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5" xr:uid="{1F8A3C2B-5ACA-4681-96D2-695FA40423F3}" name="x_624_template_table_1" displayName="x_624_template_table_1" ref="A6:B21" totalsRowShown="0">
  <autoFilter ref="A6:B21" xr:uid="{C725761B-DC0A-4807-ABBB-1B10DF3821F0}">
    <filterColumn colId="0" hiddenButton="1"/>
    <filterColumn colId="1" hiddenButton="1"/>
  </autoFilter>
  <tableColumns count="2">
    <tableColumn id="1" xr3:uid="{074F4E14-B2FE-44BE-8791-524C42179BBA}" name="Data Item" dataDxfId="47"/>
    <tableColumn id="2" xr3:uid="{7D538B9E-D9B7-401C-88AC-BED6B439B7B6}" name="Factor Table Information" dataDxfId="46"/>
  </tableColumns>
  <tableStyleInfo name="factors_info_tables" showFirstColumn="1" showLastColumn="0" showRowStripes="1" showColumnStripes="0"/>
</table>
</file>

<file path=xl/tables/table10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6" xr:uid="{E36D1497-B5BE-4C92-903D-DFD32CA0CA0A}" name="x_625_template_table_1" displayName="x_625_template_table_1" ref="A6:B21" totalsRowShown="0">
  <autoFilter ref="A6:B21" xr:uid="{C725761B-DC0A-4807-ABBB-1B10DF3821F0}">
    <filterColumn colId="0" hiddenButton="1"/>
    <filterColumn colId="1" hiddenButton="1"/>
  </autoFilter>
  <tableColumns count="2">
    <tableColumn id="1" xr3:uid="{3A4E027B-57B1-4B3D-99C4-F1E1E5681DEF}" name="Data Item" dataDxfId="41"/>
    <tableColumn id="2" xr3:uid="{EAD3E9CC-70F0-4F7D-BA0A-C38E6E3D2B4F}" name="Factor Table Information" dataDxfId="40"/>
  </tableColumns>
  <tableStyleInfo name="factors_info_tables" showFirstColumn="1" showLastColumn="0" showRowStripes="1" showColumnStripes="0"/>
</table>
</file>

<file path=xl/tables/table10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7" xr:uid="{4E553AE0-7CE7-495E-8D87-4D7D6DF9DFFE}" name="x_625_template_table_1128" displayName="x_625_template_table_1128" ref="A6:B21" totalsRowShown="0">
  <tableColumns count="2">
    <tableColumn id="1" xr3:uid="{85ACB221-23B8-405B-B1DC-5E13F927920F}" name="Data Item" dataDxfId="35"/>
    <tableColumn id="2" xr3:uid="{3E3B1ACA-F9C9-4A6B-B617-F480DCBE3907}" name="Factor Table Information" dataDxfId="34"/>
  </tableColumns>
  <tableStyleInfo name="factors_info_tables" showFirstColumn="1" showLastColumn="0" showRowStripes="1" showColumnStripes="0"/>
</table>
</file>

<file path=xl/tables/table1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8" xr:uid="{AEC02E47-68EB-45EB-A953-282B8114BAD9}" name="x_701_template_table_1" displayName="x_701_template_table_1" ref="A6:B21" totalsRowShown="0">
  <autoFilter ref="A6:B21" xr:uid="{C725761B-DC0A-4807-ABBB-1B10DF3821F0}">
    <filterColumn colId="0" hiddenButton="1"/>
    <filterColumn colId="1" hiddenButton="1"/>
  </autoFilter>
  <tableColumns count="2">
    <tableColumn id="1" xr3:uid="{394A4FCB-60F1-4EEC-A037-2831F7D1A869}" name="Data Item" dataDxfId="25"/>
    <tableColumn id="2" xr3:uid="{B5392E31-D57A-4480-AE31-42C1AC2D6AD8}" name="Factor Table Information" dataDxfId="24"/>
  </tableColumns>
  <tableStyleInfo name="factors_info_tables" showFirstColumn="1" showLastColumn="0" showRowStripes="1" showColumnStripes="0"/>
</table>
</file>

<file path=xl/tables/table1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9" xr:uid="{D0E3E7A9-82A1-407D-B4E7-FB3C967EA5C7}" name="x_702_template_table_1" displayName="x_702_template_table_1" ref="A6:B21" totalsRowShown="0">
  <autoFilter ref="A6:B21" xr:uid="{C725761B-DC0A-4807-ABBB-1B10DF3821F0}">
    <filterColumn colId="0" hiddenButton="1"/>
    <filterColumn colId="1" hiddenButton="1"/>
  </autoFilter>
  <tableColumns count="2">
    <tableColumn id="1" xr3:uid="{4530B677-6BE6-4F8D-84A2-E5AEFB988770}" name="Data Item" dataDxfId="15"/>
    <tableColumn id="2" xr3:uid="{903FB735-2EB2-4B13-829A-110F198CD074}" name="Factor Table Information" dataDxfId="14"/>
  </tableColumns>
  <tableStyleInfo name="factors_info_tables" showFirstColumn="1" showLastColumn="0" showRowStripes="1" showColumnStripes="0"/>
</table>
</file>

<file path=xl/tables/table1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0" xr:uid="{0D7365C8-89EF-46C3-848B-F0AC93F3FFD2}" name="x_703_template_table_1" displayName="x_703_template_table_1" ref="A6:B21" totalsRowShown="0">
  <autoFilter ref="A6:B21" xr:uid="{C725761B-DC0A-4807-ABBB-1B10DF3821F0}">
    <filterColumn colId="0" hiddenButton="1"/>
    <filterColumn colId="1" hiddenButton="1"/>
  </autoFilter>
  <tableColumns count="2">
    <tableColumn id="1" xr3:uid="{B25B1270-CEF3-402F-9065-89EAB39CF0CE}" name="Data Item" dataDxfId="5"/>
    <tableColumn id="2" xr3:uid="{ED0D4408-039B-475D-AA80-FF1B9266CB5D}" name="Factor Table Information" dataDxfId="4"/>
  </tableColumns>
  <tableStyleInfo name="factors_info_tables" showFirstColumn="1" showLastColumn="0" showRowStripes="1" showColumnStripes="0"/>
</table>
</file>

<file path=xl/tables/table1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C725761B-DC0A-4807-ABBB-1B10DF3821F0}" name="x_template_table_1" displayName="x_template_table_1" ref="A6:B21" totalsRowShown="0">
  <autoFilter ref="A6:B21" xr:uid="{C725761B-DC0A-4807-ABBB-1B10DF3821F0}">
    <filterColumn colId="0" hiddenButton="1"/>
    <filterColumn colId="1" hiddenButton="1"/>
  </autoFilter>
  <tableColumns count="2">
    <tableColumn id="1" xr3:uid="{CF9C1E95-2192-41E7-A51E-9FBAB92F54E0}" name="Data Item"/>
    <tableColumn id="2" xr3:uid="{D0BF8362-1B49-49CF-A3F4-682A9DF6283E}" name="Factor Table Information"/>
  </tableColumns>
  <tableStyleInfo name="factors_info_tables" showFirstColumn="1" showLastColumn="0" showRowStripes="1" showColumnStripes="0"/>
</table>
</file>

<file path=xl/theme/theme1.xml><?xml version="1.0" encoding="utf-8"?>
<a:theme xmlns:a="http://schemas.openxmlformats.org/drawingml/2006/main" name="Accessible_21">
  <a:themeElements>
    <a:clrScheme name="GAD_theme25">
      <a:dk1>
        <a:srgbClr val="B85FB1"/>
      </a:dk1>
      <a:lt1>
        <a:srgbClr val="44163E"/>
      </a:lt1>
      <a:dk2>
        <a:srgbClr val="3E8989"/>
      </a:dk2>
      <a:lt2>
        <a:srgbClr val="50E28D"/>
      </a:lt2>
      <a:accent1>
        <a:srgbClr val="F1BE46"/>
      </a:accent1>
      <a:accent2>
        <a:srgbClr val="DD852C"/>
      </a:accent2>
      <a:accent3>
        <a:srgbClr val="E54A72"/>
      </a:accent3>
      <a:accent4>
        <a:srgbClr val="2E5266"/>
      </a:accent4>
      <a:accent5>
        <a:srgbClr val="42A1DB"/>
      </a:accent5>
      <a:accent6>
        <a:srgbClr val="8F8E8F"/>
      </a:accent6>
      <a:hlink>
        <a:srgbClr val="6B9F25"/>
      </a:hlink>
      <a:folHlink>
        <a:srgbClr val="B26B02"/>
      </a:folHlink>
    </a:clrScheme>
    <a:fontScheme name="Arial">
      <a:maj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Them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GAD" id="{FA26CC94-9AB8-43CF-9208-DAD2EEF8E84B}" vid="{AD10AD8E-362D-4DD0-B12A-007E90588632}"/>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table" Target="../tables/table3.xml"/></Relationships>
</file>

<file path=xl/worksheets/_rels/sheet7.xml.rels><?xml version="1.0" encoding="UTF-8" standalone="yes"?>
<Relationships xmlns="http://schemas.openxmlformats.org/package/2006/relationships"><Relationship Id="rId1" Type="http://schemas.openxmlformats.org/officeDocument/2006/relationships/table" Target="../tables/table4.xml"/></Relationships>
</file>

<file path=xl/worksheets/_rels/sheet8.xml.rels><?xml version="1.0" encoding="UTF-8" standalone="yes"?>
<Relationships xmlns="http://schemas.openxmlformats.org/package/2006/relationships"><Relationship Id="rId1" Type="http://schemas.openxmlformats.org/officeDocument/2006/relationships/table" Target="../tables/table5.xml"/></Relationships>
</file>

<file path=xl/worksheets/_rels/sheet9.xml.rels><?xml version="1.0" encoding="UTF-8" standalone="yes"?>
<Relationships xmlns="http://schemas.openxmlformats.org/package/2006/relationships"><Relationship Id="rId1" Type="http://schemas.openxmlformats.org/officeDocument/2006/relationships/table" Target="../tables/table6.xml"/></Relationships>
</file>

<file path=xl/worksheets/_rels/sheet10.xml.rels><?xml version="1.0" encoding="UTF-8" standalone="yes"?>
<Relationships xmlns="http://schemas.openxmlformats.org/package/2006/relationships"><Relationship Id="rId1" Type="http://schemas.openxmlformats.org/officeDocument/2006/relationships/table" Target="../tables/table7.xml"/></Relationships>
</file>

<file path=xl/worksheets/_rels/sheet11.xml.rels><?xml version="1.0" encoding="UTF-8" standalone="yes"?>
<Relationships xmlns="http://schemas.openxmlformats.org/package/2006/relationships"><Relationship Id="rId1" Type="http://schemas.openxmlformats.org/officeDocument/2006/relationships/table" Target="../tables/table8.xml"/></Relationships>
</file>

<file path=xl/worksheets/_rels/sheet12.xml.rels><?xml version="1.0" encoding="UTF-8" standalone="yes"?>
<Relationships xmlns="http://schemas.openxmlformats.org/package/2006/relationships"><Relationship Id="rId1" Type="http://schemas.openxmlformats.org/officeDocument/2006/relationships/table" Target="../tables/table9.xml"/></Relationships>
</file>

<file path=xl/worksheets/_rels/sheet13.xml.rels><?xml version="1.0" encoding="UTF-8" standalone="yes"?>
<Relationships xmlns="http://schemas.openxmlformats.org/package/2006/relationships"><Relationship Id="rId1" Type="http://schemas.openxmlformats.org/officeDocument/2006/relationships/table" Target="../tables/table10.xml"/></Relationships>
</file>

<file path=xl/worksheets/_rels/sheet14.xml.rels><?xml version="1.0" encoding="UTF-8" standalone="yes"?>
<Relationships xmlns="http://schemas.openxmlformats.org/package/2006/relationships"><Relationship Id="rId1" Type="http://schemas.openxmlformats.org/officeDocument/2006/relationships/table" Target="../tables/table11.xml"/></Relationships>
</file>

<file path=xl/worksheets/_rels/sheet15.xml.rels><?xml version="1.0" encoding="UTF-8" standalone="yes"?>
<Relationships xmlns="http://schemas.openxmlformats.org/package/2006/relationships"><Relationship Id="rId1" Type="http://schemas.openxmlformats.org/officeDocument/2006/relationships/table" Target="../tables/table12.xml"/></Relationships>
</file>

<file path=xl/worksheets/_rels/sheet16.xml.rels><?xml version="1.0" encoding="UTF-8" standalone="yes"?>
<Relationships xmlns="http://schemas.openxmlformats.org/package/2006/relationships"><Relationship Id="rId1" Type="http://schemas.openxmlformats.org/officeDocument/2006/relationships/table" Target="../tables/table13.xml"/></Relationships>
</file>

<file path=xl/worksheets/_rels/sheet17.xml.rels><?xml version="1.0" encoding="UTF-8" standalone="yes"?>
<Relationships xmlns="http://schemas.openxmlformats.org/package/2006/relationships"><Relationship Id="rId1" Type="http://schemas.openxmlformats.org/officeDocument/2006/relationships/table" Target="../tables/table14.xml"/></Relationships>
</file>

<file path=xl/worksheets/_rels/sheet18.xml.rels><?xml version="1.0" encoding="UTF-8" standalone="yes"?>
<Relationships xmlns="http://schemas.openxmlformats.org/package/2006/relationships"><Relationship Id="rId1" Type="http://schemas.openxmlformats.org/officeDocument/2006/relationships/table" Target="../tables/table15.xml"/></Relationships>
</file>

<file path=xl/worksheets/_rels/sheet19.xml.rels><?xml version="1.0" encoding="UTF-8" standalone="yes"?>
<Relationships xmlns="http://schemas.openxmlformats.org/package/2006/relationships"><Relationship Id="rId1" Type="http://schemas.openxmlformats.org/officeDocument/2006/relationships/table" Target="../tables/table16.xml"/></Relationships>
</file>

<file path=xl/worksheets/_rels/sheet20.xml.rels><?xml version="1.0" encoding="UTF-8" standalone="yes"?>
<Relationships xmlns="http://schemas.openxmlformats.org/package/2006/relationships"><Relationship Id="rId1" Type="http://schemas.openxmlformats.org/officeDocument/2006/relationships/table" Target="../tables/table17.xml"/></Relationships>
</file>

<file path=xl/worksheets/_rels/sheet21.xml.rels><?xml version="1.0" encoding="UTF-8" standalone="yes"?>
<Relationships xmlns="http://schemas.openxmlformats.org/package/2006/relationships"><Relationship Id="rId1" Type="http://schemas.openxmlformats.org/officeDocument/2006/relationships/table" Target="../tables/table18.xml"/></Relationships>
</file>

<file path=xl/worksheets/_rels/sheet22.xml.rels><?xml version="1.0" encoding="UTF-8" standalone="yes"?>
<Relationships xmlns="http://schemas.openxmlformats.org/package/2006/relationships"><Relationship Id="rId1" Type="http://schemas.openxmlformats.org/officeDocument/2006/relationships/table" Target="../tables/table19.xml"/></Relationships>
</file>

<file path=xl/worksheets/_rels/sheet23.xml.rels><?xml version="1.0" encoding="UTF-8" standalone="yes"?>
<Relationships xmlns="http://schemas.openxmlformats.org/package/2006/relationships"><Relationship Id="rId1" Type="http://schemas.openxmlformats.org/officeDocument/2006/relationships/table" Target="../tables/table20.xml"/></Relationships>
</file>

<file path=xl/worksheets/_rels/sheet24.xml.rels><?xml version="1.0" encoding="UTF-8" standalone="yes"?>
<Relationships xmlns="http://schemas.openxmlformats.org/package/2006/relationships"><Relationship Id="rId1" Type="http://schemas.openxmlformats.org/officeDocument/2006/relationships/table" Target="../tables/table21.xml"/></Relationships>
</file>

<file path=xl/worksheets/_rels/sheet25.xml.rels><?xml version="1.0" encoding="UTF-8" standalone="yes"?>
<Relationships xmlns="http://schemas.openxmlformats.org/package/2006/relationships"><Relationship Id="rId1" Type="http://schemas.openxmlformats.org/officeDocument/2006/relationships/table" Target="../tables/table22.xml"/></Relationships>
</file>

<file path=xl/worksheets/_rels/sheet26.xml.rels><?xml version="1.0" encoding="UTF-8" standalone="yes"?>
<Relationships xmlns="http://schemas.openxmlformats.org/package/2006/relationships"><Relationship Id="rId1" Type="http://schemas.openxmlformats.org/officeDocument/2006/relationships/table" Target="../tables/table23.xml"/></Relationships>
</file>

<file path=xl/worksheets/_rels/sheet27.xml.rels><?xml version="1.0" encoding="UTF-8" standalone="yes"?>
<Relationships xmlns="http://schemas.openxmlformats.org/package/2006/relationships"><Relationship Id="rId1" Type="http://schemas.openxmlformats.org/officeDocument/2006/relationships/table" Target="../tables/table24.xml"/></Relationships>
</file>

<file path=xl/worksheets/_rels/sheet28.xml.rels><?xml version="1.0" encoding="UTF-8" standalone="yes"?>
<Relationships xmlns="http://schemas.openxmlformats.org/package/2006/relationships"><Relationship Id="rId1" Type="http://schemas.openxmlformats.org/officeDocument/2006/relationships/table" Target="../tables/table25.xml"/></Relationships>
</file>

<file path=xl/worksheets/_rels/sheet29.xml.rels><?xml version="1.0" encoding="UTF-8" standalone="yes"?>
<Relationships xmlns="http://schemas.openxmlformats.org/package/2006/relationships"><Relationship Id="rId1" Type="http://schemas.openxmlformats.org/officeDocument/2006/relationships/table" Target="../tables/table26.xml"/></Relationships>
</file>

<file path=xl/worksheets/_rels/sheet30.xml.rels><?xml version="1.0" encoding="UTF-8" standalone="yes"?>
<Relationships xmlns="http://schemas.openxmlformats.org/package/2006/relationships"><Relationship Id="rId1" Type="http://schemas.openxmlformats.org/officeDocument/2006/relationships/table" Target="../tables/table27.xml"/></Relationships>
</file>

<file path=xl/worksheets/_rels/sheet31.xml.rels><?xml version="1.0" encoding="UTF-8" standalone="yes"?>
<Relationships xmlns="http://schemas.openxmlformats.org/package/2006/relationships"><Relationship Id="rId1" Type="http://schemas.openxmlformats.org/officeDocument/2006/relationships/table" Target="../tables/table28.xml"/></Relationships>
</file>

<file path=xl/worksheets/_rels/sheet32.xml.rels><?xml version="1.0" encoding="UTF-8" standalone="yes"?>
<Relationships xmlns="http://schemas.openxmlformats.org/package/2006/relationships"><Relationship Id="rId1" Type="http://schemas.openxmlformats.org/officeDocument/2006/relationships/table" Target="../tables/table29.xml"/></Relationships>
</file>

<file path=xl/worksheets/_rels/sheet33.xml.rels><?xml version="1.0" encoding="UTF-8" standalone="yes"?>
<Relationships xmlns="http://schemas.openxmlformats.org/package/2006/relationships"><Relationship Id="rId1" Type="http://schemas.openxmlformats.org/officeDocument/2006/relationships/table" Target="../tables/table30.xml"/></Relationships>
</file>

<file path=xl/worksheets/_rels/sheet34.xml.rels><?xml version="1.0" encoding="UTF-8" standalone="yes"?>
<Relationships xmlns="http://schemas.openxmlformats.org/package/2006/relationships"><Relationship Id="rId1" Type="http://schemas.openxmlformats.org/officeDocument/2006/relationships/table" Target="../tables/table31.xml"/></Relationships>
</file>

<file path=xl/worksheets/_rels/sheet35.xml.rels><?xml version="1.0" encoding="UTF-8" standalone="yes"?>
<Relationships xmlns="http://schemas.openxmlformats.org/package/2006/relationships"><Relationship Id="rId1" Type="http://schemas.openxmlformats.org/officeDocument/2006/relationships/table" Target="../tables/table32.xml"/></Relationships>
</file>

<file path=xl/worksheets/_rels/sheet36.xml.rels><?xml version="1.0" encoding="UTF-8" standalone="yes"?>
<Relationships xmlns="http://schemas.openxmlformats.org/package/2006/relationships"><Relationship Id="rId1" Type="http://schemas.openxmlformats.org/officeDocument/2006/relationships/table" Target="../tables/table33.xml"/></Relationships>
</file>

<file path=xl/worksheets/_rels/sheet37.xml.rels><?xml version="1.0" encoding="UTF-8" standalone="yes"?>
<Relationships xmlns="http://schemas.openxmlformats.org/package/2006/relationships"><Relationship Id="rId1" Type="http://schemas.openxmlformats.org/officeDocument/2006/relationships/table" Target="../tables/table34.xml"/></Relationships>
</file>

<file path=xl/worksheets/_rels/sheet38.xml.rels><?xml version="1.0" encoding="UTF-8" standalone="yes"?>
<Relationships xmlns="http://schemas.openxmlformats.org/package/2006/relationships"><Relationship Id="rId1" Type="http://schemas.openxmlformats.org/officeDocument/2006/relationships/table" Target="../tables/table35.xml"/></Relationships>
</file>

<file path=xl/worksheets/_rels/sheet39.xml.rels><?xml version="1.0" encoding="UTF-8" standalone="yes"?>
<Relationships xmlns="http://schemas.openxmlformats.org/package/2006/relationships"><Relationship Id="rId1" Type="http://schemas.openxmlformats.org/officeDocument/2006/relationships/table" Target="../tables/table36.xml"/></Relationships>
</file>

<file path=xl/worksheets/_rels/sheet40.xml.rels><?xml version="1.0" encoding="UTF-8" standalone="yes"?>
<Relationships xmlns="http://schemas.openxmlformats.org/package/2006/relationships"><Relationship Id="rId1" Type="http://schemas.openxmlformats.org/officeDocument/2006/relationships/table" Target="../tables/table37.xml"/></Relationships>
</file>

<file path=xl/worksheets/_rels/sheet41.xml.rels><?xml version="1.0" encoding="UTF-8" standalone="yes"?>
<Relationships xmlns="http://schemas.openxmlformats.org/package/2006/relationships"><Relationship Id="rId1" Type="http://schemas.openxmlformats.org/officeDocument/2006/relationships/table" Target="../tables/table38.xml"/></Relationships>
</file>

<file path=xl/worksheets/_rels/sheet42.xml.rels><?xml version="1.0" encoding="UTF-8" standalone="yes"?>
<Relationships xmlns="http://schemas.openxmlformats.org/package/2006/relationships"><Relationship Id="rId1" Type="http://schemas.openxmlformats.org/officeDocument/2006/relationships/table" Target="../tables/table39.xml"/></Relationships>
</file>

<file path=xl/worksheets/_rels/sheet43.xml.rels><?xml version="1.0" encoding="UTF-8" standalone="yes"?>
<Relationships xmlns="http://schemas.openxmlformats.org/package/2006/relationships"><Relationship Id="rId1" Type="http://schemas.openxmlformats.org/officeDocument/2006/relationships/table" Target="../tables/table40.xml"/></Relationships>
</file>

<file path=xl/worksheets/_rels/sheet44.xml.rels><?xml version="1.0" encoding="UTF-8" standalone="yes"?>
<Relationships xmlns="http://schemas.openxmlformats.org/package/2006/relationships"><Relationship Id="rId1" Type="http://schemas.openxmlformats.org/officeDocument/2006/relationships/table" Target="../tables/table41.xml"/></Relationships>
</file>

<file path=xl/worksheets/_rels/sheet45.xml.rels><?xml version="1.0" encoding="UTF-8" standalone="yes"?>
<Relationships xmlns="http://schemas.openxmlformats.org/package/2006/relationships"><Relationship Id="rId1" Type="http://schemas.openxmlformats.org/officeDocument/2006/relationships/table" Target="../tables/table42.xml"/></Relationships>
</file>

<file path=xl/worksheets/_rels/sheet46.xml.rels><?xml version="1.0" encoding="UTF-8" standalone="yes"?>
<Relationships xmlns="http://schemas.openxmlformats.org/package/2006/relationships"><Relationship Id="rId1" Type="http://schemas.openxmlformats.org/officeDocument/2006/relationships/table" Target="../tables/table43.xml"/></Relationships>
</file>

<file path=xl/worksheets/_rels/sheet47.xml.rels><?xml version="1.0" encoding="UTF-8" standalone="yes"?>
<Relationships xmlns="http://schemas.openxmlformats.org/package/2006/relationships"><Relationship Id="rId1" Type="http://schemas.openxmlformats.org/officeDocument/2006/relationships/table" Target="../tables/table44.xml"/></Relationships>
</file>

<file path=xl/worksheets/_rels/sheet48.xml.rels><?xml version="1.0" encoding="UTF-8" standalone="yes"?>
<Relationships xmlns="http://schemas.openxmlformats.org/package/2006/relationships"><Relationship Id="rId1" Type="http://schemas.openxmlformats.org/officeDocument/2006/relationships/table" Target="../tables/table45.xml"/></Relationships>
</file>

<file path=xl/worksheets/_rels/sheet49.xml.rels><?xml version="1.0" encoding="UTF-8" standalone="yes"?>
<Relationships xmlns="http://schemas.openxmlformats.org/package/2006/relationships"><Relationship Id="rId1" Type="http://schemas.openxmlformats.org/officeDocument/2006/relationships/table" Target="../tables/table46.xml"/></Relationships>
</file>

<file path=xl/worksheets/_rels/sheet50.xml.rels><?xml version="1.0" encoding="UTF-8" standalone="yes"?>
<Relationships xmlns="http://schemas.openxmlformats.org/package/2006/relationships"><Relationship Id="rId1" Type="http://schemas.openxmlformats.org/officeDocument/2006/relationships/table" Target="../tables/table47.xml"/></Relationships>
</file>

<file path=xl/worksheets/_rels/sheet51.xml.rels><?xml version="1.0" encoding="UTF-8" standalone="yes"?>
<Relationships xmlns="http://schemas.openxmlformats.org/package/2006/relationships"><Relationship Id="rId1" Type="http://schemas.openxmlformats.org/officeDocument/2006/relationships/table" Target="../tables/table48.xml"/></Relationships>
</file>

<file path=xl/worksheets/_rels/sheet52.xml.rels><?xml version="1.0" encoding="UTF-8" standalone="yes"?>
<Relationships xmlns="http://schemas.openxmlformats.org/package/2006/relationships"><Relationship Id="rId1" Type="http://schemas.openxmlformats.org/officeDocument/2006/relationships/table" Target="../tables/table49.xml"/></Relationships>
</file>

<file path=xl/worksheets/_rels/sheet53.xml.rels><?xml version="1.0" encoding="UTF-8" standalone="yes"?>
<Relationships xmlns="http://schemas.openxmlformats.org/package/2006/relationships"><Relationship Id="rId1" Type="http://schemas.openxmlformats.org/officeDocument/2006/relationships/table" Target="../tables/table50.xml"/></Relationships>
</file>

<file path=xl/worksheets/_rels/sheet54.xml.rels><?xml version="1.0" encoding="UTF-8" standalone="yes"?>
<Relationships xmlns="http://schemas.openxmlformats.org/package/2006/relationships"><Relationship Id="rId1" Type="http://schemas.openxmlformats.org/officeDocument/2006/relationships/table" Target="../tables/table51.xml"/></Relationships>
</file>

<file path=xl/worksheets/_rels/sheet55.xml.rels><?xml version="1.0" encoding="UTF-8" standalone="yes"?>
<Relationships xmlns="http://schemas.openxmlformats.org/package/2006/relationships"><Relationship Id="rId1" Type="http://schemas.openxmlformats.org/officeDocument/2006/relationships/table" Target="../tables/table52.xml"/></Relationships>
</file>

<file path=xl/worksheets/_rels/sheet56.xml.rels><?xml version="1.0" encoding="UTF-8" standalone="yes"?>
<Relationships xmlns="http://schemas.openxmlformats.org/package/2006/relationships"><Relationship Id="rId1" Type="http://schemas.openxmlformats.org/officeDocument/2006/relationships/table" Target="../tables/table53.xml"/></Relationships>
</file>

<file path=xl/worksheets/_rels/sheet57.xml.rels><?xml version="1.0" encoding="UTF-8" standalone="yes"?>
<Relationships xmlns="http://schemas.openxmlformats.org/package/2006/relationships"><Relationship Id="rId1" Type="http://schemas.openxmlformats.org/officeDocument/2006/relationships/table" Target="../tables/table54.xml"/></Relationships>
</file>

<file path=xl/worksheets/_rels/sheet58.xml.rels><?xml version="1.0" encoding="UTF-8" standalone="yes"?>
<Relationships xmlns="http://schemas.openxmlformats.org/package/2006/relationships"><Relationship Id="rId1" Type="http://schemas.openxmlformats.org/officeDocument/2006/relationships/table" Target="../tables/table55.xml"/></Relationships>
</file>

<file path=xl/worksheets/_rels/sheet59.xml.rels><?xml version="1.0" encoding="UTF-8" standalone="yes"?>
<Relationships xmlns="http://schemas.openxmlformats.org/package/2006/relationships"><Relationship Id="rId1" Type="http://schemas.openxmlformats.org/officeDocument/2006/relationships/table" Target="../tables/table56.xml"/></Relationships>
</file>

<file path=xl/worksheets/_rels/sheet60.xml.rels><?xml version="1.0" encoding="UTF-8" standalone="yes"?>
<Relationships xmlns="http://schemas.openxmlformats.org/package/2006/relationships"><Relationship Id="rId1" Type="http://schemas.openxmlformats.org/officeDocument/2006/relationships/table" Target="../tables/table57.xml"/></Relationships>
</file>

<file path=xl/worksheets/_rels/sheet61.xml.rels><?xml version="1.0" encoding="UTF-8" standalone="yes"?>
<Relationships xmlns="http://schemas.openxmlformats.org/package/2006/relationships"><Relationship Id="rId1" Type="http://schemas.openxmlformats.org/officeDocument/2006/relationships/table" Target="../tables/table58.xml"/></Relationships>
</file>

<file path=xl/worksheets/_rels/sheet62.xml.rels><?xml version="1.0" encoding="UTF-8" standalone="yes"?>
<Relationships xmlns="http://schemas.openxmlformats.org/package/2006/relationships"><Relationship Id="rId1" Type="http://schemas.openxmlformats.org/officeDocument/2006/relationships/table" Target="../tables/table59.xml"/></Relationships>
</file>

<file path=xl/worksheets/_rels/sheet63.xml.rels><?xml version="1.0" encoding="UTF-8" standalone="yes"?>
<Relationships xmlns="http://schemas.openxmlformats.org/package/2006/relationships"><Relationship Id="rId1" Type="http://schemas.openxmlformats.org/officeDocument/2006/relationships/table" Target="../tables/table60.xml"/></Relationships>
</file>

<file path=xl/worksheets/_rels/sheet64.xml.rels><?xml version="1.0" encoding="UTF-8" standalone="yes"?>
<Relationships xmlns="http://schemas.openxmlformats.org/package/2006/relationships"><Relationship Id="rId1" Type="http://schemas.openxmlformats.org/officeDocument/2006/relationships/table" Target="../tables/table61.xml"/></Relationships>
</file>

<file path=xl/worksheets/_rels/sheet65.xml.rels><?xml version="1.0" encoding="UTF-8" standalone="yes"?>
<Relationships xmlns="http://schemas.openxmlformats.org/package/2006/relationships"><Relationship Id="rId1" Type="http://schemas.openxmlformats.org/officeDocument/2006/relationships/table" Target="../tables/table62.xml"/></Relationships>
</file>

<file path=xl/worksheets/_rels/sheet66.xml.rels><?xml version="1.0" encoding="UTF-8" standalone="yes"?>
<Relationships xmlns="http://schemas.openxmlformats.org/package/2006/relationships"><Relationship Id="rId1" Type="http://schemas.openxmlformats.org/officeDocument/2006/relationships/table" Target="../tables/table63.xml"/></Relationships>
</file>

<file path=xl/worksheets/_rels/sheet67.xml.rels><?xml version="1.0" encoding="UTF-8" standalone="yes"?>
<Relationships xmlns="http://schemas.openxmlformats.org/package/2006/relationships"><Relationship Id="rId1" Type="http://schemas.openxmlformats.org/officeDocument/2006/relationships/table" Target="../tables/table64.xml"/></Relationships>
</file>

<file path=xl/worksheets/_rels/sheet68.xml.rels><?xml version="1.0" encoding="UTF-8" standalone="yes"?>
<Relationships xmlns="http://schemas.openxmlformats.org/package/2006/relationships"><Relationship Id="rId1" Type="http://schemas.openxmlformats.org/officeDocument/2006/relationships/table" Target="../tables/table65.xml"/></Relationships>
</file>

<file path=xl/worksheets/_rels/sheet69.xml.rels><?xml version="1.0" encoding="UTF-8" standalone="yes"?>
<Relationships xmlns="http://schemas.openxmlformats.org/package/2006/relationships"><Relationship Id="rId1" Type="http://schemas.openxmlformats.org/officeDocument/2006/relationships/table" Target="../tables/table66.xml"/></Relationships>
</file>

<file path=xl/worksheets/_rels/sheet70.xml.rels><?xml version="1.0" encoding="UTF-8" standalone="yes"?>
<Relationships xmlns="http://schemas.openxmlformats.org/package/2006/relationships"><Relationship Id="rId1" Type="http://schemas.openxmlformats.org/officeDocument/2006/relationships/table" Target="../tables/table67.xml"/></Relationships>
</file>

<file path=xl/worksheets/_rels/sheet71.xml.rels><?xml version="1.0" encoding="UTF-8" standalone="yes"?>
<Relationships xmlns="http://schemas.openxmlformats.org/package/2006/relationships"><Relationship Id="rId1" Type="http://schemas.openxmlformats.org/officeDocument/2006/relationships/table" Target="../tables/table68.xml"/></Relationships>
</file>

<file path=xl/worksheets/_rels/sheet72.xml.rels><?xml version="1.0" encoding="UTF-8" standalone="yes"?>
<Relationships xmlns="http://schemas.openxmlformats.org/package/2006/relationships"><Relationship Id="rId1" Type="http://schemas.openxmlformats.org/officeDocument/2006/relationships/table" Target="../tables/table69.xml"/></Relationships>
</file>

<file path=xl/worksheets/_rels/sheet73.xml.rels><?xml version="1.0" encoding="UTF-8" standalone="yes"?>
<Relationships xmlns="http://schemas.openxmlformats.org/package/2006/relationships"><Relationship Id="rId1" Type="http://schemas.openxmlformats.org/officeDocument/2006/relationships/table" Target="../tables/table70.xml"/></Relationships>
</file>

<file path=xl/worksheets/_rels/sheet74.xml.rels><?xml version="1.0" encoding="UTF-8" standalone="yes"?>
<Relationships xmlns="http://schemas.openxmlformats.org/package/2006/relationships"><Relationship Id="rId1" Type="http://schemas.openxmlformats.org/officeDocument/2006/relationships/table" Target="../tables/table71.xml"/></Relationships>
</file>

<file path=xl/worksheets/_rels/sheet75.xml.rels><?xml version="1.0" encoding="UTF-8" standalone="yes"?>
<Relationships xmlns="http://schemas.openxmlformats.org/package/2006/relationships"><Relationship Id="rId1" Type="http://schemas.openxmlformats.org/officeDocument/2006/relationships/table" Target="../tables/table72.xml"/></Relationships>
</file>

<file path=xl/worksheets/_rels/sheet76.xml.rels><?xml version="1.0" encoding="UTF-8" standalone="yes"?>
<Relationships xmlns="http://schemas.openxmlformats.org/package/2006/relationships"><Relationship Id="rId1" Type="http://schemas.openxmlformats.org/officeDocument/2006/relationships/table" Target="../tables/table73.xml"/></Relationships>
</file>

<file path=xl/worksheets/_rels/sheet77.xml.rels><?xml version="1.0" encoding="UTF-8" standalone="yes"?>
<Relationships xmlns="http://schemas.openxmlformats.org/package/2006/relationships"><Relationship Id="rId1" Type="http://schemas.openxmlformats.org/officeDocument/2006/relationships/table" Target="../tables/table74.xml"/></Relationships>
</file>

<file path=xl/worksheets/_rels/sheet78.xml.rels><?xml version="1.0" encoding="UTF-8" standalone="yes"?>
<Relationships xmlns="http://schemas.openxmlformats.org/package/2006/relationships"><Relationship Id="rId1" Type="http://schemas.openxmlformats.org/officeDocument/2006/relationships/table" Target="../tables/table75.xml"/></Relationships>
</file>

<file path=xl/worksheets/_rels/sheet79.xml.rels><?xml version="1.0" encoding="UTF-8" standalone="yes"?>
<Relationships xmlns="http://schemas.openxmlformats.org/package/2006/relationships"><Relationship Id="rId1" Type="http://schemas.openxmlformats.org/officeDocument/2006/relationships/table" Target="../tables/table76.xml"/></Relationships>
</file>

<file path=xl/worksheets/_rels/sheet80.xml.rels><?xml version="1.0" encoding="UTF-8" standalone="yes"?>
<Relationships xmlns="http://schemas.openxmlformats.org/package/2006/relationships"><Relationship Id="rId1" Type="http://schemas.openxmlformats.org/officeDocument/2006/relationships/table" Target="../tables/table77.xml"/></Relationships>
</file>

<file path=xl/worksheets/_rels/sheet81.xml.rels><?xml version="1.0" encoding="UTF-8" standalone="yes"?>
<Relationships xmlns="http://schemas.openxmlformats.org/package/2006/relationships"><Relationship Id="rId1" Type="http://schemas.openxmlformats.org/officeDocument/2006/relationships/table" Target="../tables/table78.xml"/></Relationships>
</file>

<file path=xl/worksheets/_rels/sheet82.xml.rels><?xml version="1.0" encoding="UTF-8" standalone="yes"?>
<Relationships xmlns="http://schemas.openxmlformats.org/package/2006/relationships"><Relationship Id="rId1" Type="http://schemas.openxmlformats.org/officeDocument/2006/relationships/table" Target="../tables/table79.xml"/></Relationships>
</file>

<file path=xl/worksheets/_rels/sheet83.xml.rels><?xml version="1.0" encoding="UTF-8" standalone="yes"?>
<Relationships xmlns="http://schemas.openxmlformats.org/package/2006/relationships"><Relationship Id="rId1" Type="http://schemas.openxmlformats.org/officeDocument/2006/relationships/table" Target="../tables/table80.xml"/></Relationships>
</file>

<file path=xl/worksheets/_rels/sheet84.xml.rels><?xml version="1.0" encoding="UTF-8" standalone="yes"?>
<Relationships xmlns="http://schemas.openxmlformats.org/package/2006/relationships"><Relationship Id="rId1" Type="http://schemas.openxmlformats.org/officeDocument/2006/relationships/table" Target="../tables/table81.xml"/></Relationships>
</file>

<file path=xl/worksheets/_rels/sheet85.xml.rels><?xml version="1.0" encoding="UTF-8" standalone="yes"?>
<Relationships xmlns="http://schemas.openxmlformats.org/package/2006/relationships"><Relationship Id="rId1" Type="http://schemas.openxmlformats.org/officeDocument/2006/relationships/table" Target="../tables/table82.xml"/></Relationships>
</file>

<file path=xl/worksheets/_rels/sheet86.xml.rels><?xml version="1.0" encoding="UTF-8" standalone="yes"?>
<Relationships xmlns="http://schemas.openxmlformats.org/package/2006/relationships"><Relationship Id="rId1" Type="http://schemas.openxmlformats.org/officeDocument/2006/relationships/table" Target="../tables/table83.xml"/></Relationships>
</file>

<file path=xl/worksheets/_rels/sheet87.xml.rels><?xml version="1.0" encoding="UTF-8" standalone="yes"?>
<Relationships xmlns="http://schemas.openxmlformats.org/package/2006/relationships"><Relationship Id="rId1" Type="http://schemas.openxmlformats.org/officeDocument/2006/relationships/table" Target="../tables/table84.xml"/></Relationships>
</file>

<file path=xl/worksheets/_rels/sheet88.xml.rels><?xml version="1.0" encoding="UTF-8" standalone="yes"?>
<Relationships xmlns="http://schemas.openxmlformats.org/package/2006/relationships"><Relationship Id="rId1" Type="http://schemas.openxmlformats.org/officeDocument/2006/relationships/table" Target="../tables/table85.xml"/></Relationships>
</file>

<file path=xl/worksheets/_rels/sheet89.xml.rels><?xml version="1.0" encoding="UTF-8" standalone="yes"?>
<Relationships xmlns="http://schemas.openxmlformats.org/package/2006/relationships"><Relationship Id="rId1" Type="http://schemas.openxmlformats.org/officeDocument/2006/relationships/table" Target="../tables/table86.xml"/></Relationships>
</file>

<file path=xl/worksheets/_rels/sheet90.xml.rels><?xml version="1.0" encoding="UTF-8" standalone="yes"?>
<Relationships xmlns="http://schemas.openxmlformats.org/package/2006/relationships"><Relationship Id="rId1" Type="http://schemas.openxmlformats.org/officeDocument/2006/relationships/table" Target="../tables/table87.xml"/></Relationships>
</file>

<file path=xl/worksheets/_rels/sheet91.xml.rels><?xml version="1.0" encoding="UTF-8" standalone="yes"?>
<Relationships xmlns="http://schemas.openxmlformats.org/package/2006/relationships"><Relationship Id="rId1" Type="http://schemas.openxmlformats.org/officeDocument/2006/relationships/table" Target="../tables/table88.xml"/></Relationships>
</file>

<file path=xl/worksheets/_rels/sheet92.xml.rels><?xml version="1.0" encoding="UTF-8" standalone="yes"?>
<Relationships xmlns="http://schemas.openxmlformats.org/package/2006/relationships"><Relationship Id="rId1" Type="http://schemas.openxmlformats.org/officeDocument/2006/relationships/table" Target="../tables/table89.xml"/></Relationships>
</file>

<file path=xl/worksheets/_rels/sheet93.xml.rels><?xml version="1.0" encoding="UTF-8" standalone="yes"?>
<Relationships xmlns="http://schemas.openxmlformats.org/package/2006/relationships"><Relationship Id="rId1" Type="http://schemas.openxmlformats.org/officeDocument/2006/relationships/table" Target="../tables/table90.xml"/></Relationships>
</file>

<file path=xl/worksheets/_rels/sheet94.xml.rels><?xml version="1.0" encoding="UTF-8" standalone="yes"?>
<Relationships xmlns="http://schemas.openxmlformats.org/package/2006/relationships"><Relationship Id="rId1" Type="http://schemas.openxmlformats.org/officeDocument/2006/relationships/table" Target="../tables/table91.xml"/></Relationships>
</file>

<file path=xl/worksheets/_rels/sheet95.xml.rels><?xml version="1.0" encoding="UTF-8" standalone="yes"?>
<Relationships xmlns="http://schemas.openxmlformats.org/package/2006/relationships"><Relationship Id="rId1" Type="http://schemas.openxmlformats.org/officeDocument/2006/relationships/table" Target="../tables/table92.xml"/></Relationships>
</file>

<file path=xl/worksheets/_rels/sheet96.xml.rels><?xml version="1.0" encoding="UTF-8" standalone="yes"?>
<Relationships xmlns="http://schemas.openxmlformats.org/package/2006/relationships"><Relationship Id="rId1" Type="http://schemas.openxmlformats.org/officeDocument/2006/relationships/table" Target="../tables/table93.xml"/></Relationships>
</file>

<file path=xl/worksheets/_rels/sheet97.xml.rels><?xml version="1.0" encoding="UTF-8" standalone="yes"?>
<Relationships xmlns="http://schemas.openxmlformats.org/package/2006/relationships"><Relationship Id="rId1" Type="http://schemas.openxmlformats.org/officeDocument/2006/relationships/table" Target="../tables/table94.xml"/></Relationships>
</file>

<file path=xl/worksheets/_rels/sheet98.xml.rels><?xml version="1.0" encoding="UTF-8" standalone="yes"?>
<Relationships xmlns="http://schemas.openxmlformats.org/package/2006/relationships"><Relationship Id="rId1" Type="http://schemas.openxmlformats.org/officeDocument/2006/relationships/table" Target="../tables/table95.xml"/></Relationships>
</file>

<file path=xl/worksheets/_rels/sheet99.xml.rels><?xml version="1.0" encoding="UTF-8" standalone="yes"?>
<Relationships xmlns="http://schemas.openxmlformats.org/package/2006/relationships"><Relationship Id="rId1" Type="http://schemas.openxmlformats.org/officeDocument/2006/relationships/table" Target="../tables/table96.xml"/></Relationships>
</file>

<file path=xl/worksheets/_rels/sheet100.xml.rels><?xml version="1.0" encoding="UTF-8" standalone="yes"?>
<Relationships xmlns="http://schemas.openxmlformats.org/package/2006/relationships"><Relationship Id="rId1" Type="http://schemas.openxmlformats.org/officeDocument/2006/relationships/table" Target="../tables/table97.xml"/></Relationships>
</file>

<file path=xl/worksheets/_rels/sheet101.xml.rels><?xml version="1.0" encoding="UTF-8" standalone="yes"?>
<Relationships xmlns="http://schemas.openxmlformats.org/package/2006/relationships"><Relationship Id="rId1" Type="http://schemas.openxmlformats.org/officeDocument/2006/relationships/table" Target="../tables/table98.xml"/></Relationships>
</file>

<file path=xl/worksheets/_rels/sheet102.xml.rels><?xml version="1.0" encoding="UTF-8" standalone="yes"?>
<Relationships xmlns="http://schemas.openxmlformats.org/package/2006/relationships"><Relationship Id="rId1" Type="http://schemas.openxmlformats.org/officeDocument/2006/relationships/table" Target="../tables/table99.xml"/></Relationships>
</file>

<file path=xl/worksheets/_rels/sheet103.xml.rels><?xml version="1.0" encoding="UTF-8" standalone="yes"?>
<Relationships xmlns="http://schemas.openxmlformats.org/package/2006/relationships"><Relationship Id="rId1" Type="http://schemas.openxmlformats.org/officeDocument/2006/relationships/table" Target="../tables/table100.xml"/></Relationships>
</file>

<file path=xl/worksheets/_rels/sheet104.xml.rels><?xml version="1.0" encoding="UTF-8" standalone="yes"?>
<Relationships xmlns="http://schemas.openxmlformats.org/package/2006/relationships"><Relationship Id="rId1" Type="http://schemas.openxmlformats.org/officeDocument/2006/relationships/table" Target="../tables/table101.xml"/></Relationships>
</file>

<file path=xl/worksheets/_rels/sheet105.xml.rels><?xml version="1.0" encoding="UTF-8" standalone="yes"?>
<Relationships xmlns="http://schemas.openxmlformats.org/package/2006/relationships"><Relationship Id="rId1" Type="http://schemas.openxmlformats.org/officeDocument/2006/relationships/table" Target="../tables/table102.xml"/></Relationships>
</file>

<file path=xl/worksheets/_rels/sheet106.xml.rels><?xml version="1.0" encoding="UTF-8" standalone="yes"?>
<Relationships xmlns="http://schemas.openxmlformats.org/package/2006/relationships"><Relationship Id="rId1" Type="http://schemas.openxmlformats.org/officeDocument/2006/relationships/table" Target="../tables/table103.xml"/></Relationships>
</file>

<file path=xl/worksheets/_rels/sheet107.xml.rels><?xml version="1.0" encoding="UTF-8" standalone="yes"?>
<Relationships xmlns="http://schemas.openxmlformats.org/package/2006/relationships"><Relationship Id="rId1" Type="http://schemas.openxmlformats.org/officeDocument/2006/relationships/table" Target="../tables/table104.xml"/></Relationships>
</file>

<file path=xl/worksheets/_rels/sheet108.xml.rels><?xml version="1.0" encoding="UTF-8" standalone="yes"?>
<Relationships xmlns="http://schemas.openxmlformats.org/package/2006/relationships"><Relationship Id="rId1" Type="http://schemas.openxmlformats.org/officeDocument/2006/relationships/table" Target="../tables/table105.xml"/></Relationships>
</file>

<file path=xl/worksheets/_rels/sheet109.xml.rels><?xml version="1.0" encoding="UTF-8" standalone="yes"?>
<Relationships xmlns="http://schemas.openxmlformats.org/package/2006/relationships"><Relationship Id="rId1" Type="http://schemas.openxmlformats.org/officeDocument/2006/relationships/table" Target="../tables/table106.xml"/></Relationships>
</file>

<file path=xl/worksheets/_rels/sheet110.xml.rels><?xml version="1.0" encoding="UTF-8" standalone="yes"?>
<Relationships xmlns="http://schemas.openxmlformats.org/package/2006/relationships"><Relationship Id="rId1" Type="http://schemas.openxmlformats.org/officeDocument/2006/relationships/table" Target="../tables/table107.xml"/></Relationships>
</file>

<file path=xl/worksheets/_rels/sheet111.xml.rels><?xml version="1.0" encoding="UTF-8" standalone="yes"?>
<Relationships xmlns="http://schemas.openxmlformats.org/package/2006/relationships"><Relationship Id="rId1" Type="http://schemas.openxmlformats.org/officeDocument/2006/relationships/table" Target="../tables/table108.xml"/></Relationships>
</file>

<file path=xl/worksheets/_rels/sheet112.xml.rels><?xml version="1.0" encoding="UTF-8" standalone="yes"?>
<Relationships xmlns="http://schemas.openxmlformats.org/package/2006/relationships"><Relationship Id="rId1" Type="http://schemas.openxmlformats.org/officeDocument/2006/relationships/table" Target="../tables/table109.xml"/></Relationships>
</file>

<file path=xl/worksheets/_rels/sheet113.xml.rels><?xml version="1.0" encoding="UTF-8" standalone="yes"?>
<Relationships xmlns="http://schemas.openxmlformats.org/package/2006/relationships"><Relationship Id="rId1" Type="http://schemas.openxmlformats.org/officeDocument/2006/relationships/table" Target="../tables/table110.xml"/></Relationships>
</file>

<file path=xl/worksheets/_rels/sheet114.xml.rels><?xml version="1.0" encoding="UTF-8" standalone="yes"?>
<Relationships xmlns="http://schemas.openxmlformats.org/package/2006/relationships"><Relationship Id="rId1" Type="http://schemas.openxmlformats.org/officeDocument/2006/relationships/table" Target="../tables/table111.xml"/></Relationships>
</file>

<file path=xl/worksheets/_rels/sheet115.xml.rels><?xml version="1.0" encoding="UTF-8" standalone="yes"?>
<Relationships xmlns="http://schemas.openxmlformats.org/package/2006/relationships"><Relationship Id="rId1" Type="http://schemas.openxmlformats.org/officeDocument/2006/relationships/table" Target="../tables/table112.xml"/></Relationships>
</file>

<file path=xl/worksheets/_rels/sheet116.xml.rels><?xml version="1.0" encoding="UTF-8" standalone="yes"?>
<Relationships xmlns="http://schemas.openxmlformats.org/package/2006/relationships"><Relationship Id="rId1" Type="http://schemas.openxmlformats.org/officeDocument/2006/relationships/table" Target="../tables/table11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076E9B-4D5E-427B-971B-6F10C719760C}">
  <sheetPr codeName="Sheet5">
    <tabColor theme="2" tint="0.59999389629810485"/>
  </sheetPr>
  <dimension ref="A1:B20"/>
  <sheetViews>
    <sheetView showGridLines="0" showRowColHeaders="0" zoomScaleNormal="100" workbookViewId="0">
      <pane xSplit="1" ySplit="8" topLeftCell="B9" activePane="bottomRight" state="frozen"/>
      <selection pane="topRight" activeCell="B1" sqref="B1"/>
      <selection pane="bottomLeft" activeCell="A12" sqref="A12"/>
      <selection pane="bottomRight" activeCell="B6" sqref="B6"/>
    </sheetView>
  </sheetViews>
  <sheetFormatPr defaultColWidth="9.1796875" defaultRowHeight="15.5" x14ac:dyDescent="0.35"/>
  <cols>
    <col min="1" max="1" width="24.54296875" style="12" customWidth="1"/>
    <col min="2" max="2" width="120.54296875" style="4" customWidth="1"/>
    <col min="3" max="16384" width="9.1796875" style="1"/>
  </cols>
  <sheetData>
    <row r="1" spans="1:2" ht="20" x14ac:dyDescent="0.4">
      <c r="A1" s="11" t="s">
        <v>0</v>
      </c>
    </row>
    <row r="2" spans="1:2" x14ac:dyDescent="0.35">
      <c r="A2" s="13" t="s">
        <v>1</v>
      </c>
      <c r="B2" s="5" t="str">
        <f>scheme_abbr &amp; " - Consolidated Factor Spreadsheet"</f>
        <v>Police_S - Consolidated Factor Spreadsheet</v>
      </c>
    </row>
    <row r="3" spans="1:2" x14ac:dyDescent="0.35">
      <c r="A3" s="13" t="s">
        <v>2</v>
      </c>
      <c r="B3" s="5" t="s">
        <v>3</v>
      </c>
    </row>
    <row r="6" spans="1:2" x14ac:dyDescent="0.35">
      <c r="A6" s="13" t="s">
        <v>4</v>
      </c>
      <c r="B6" s="4" t="str">
        <f>"This spreadsheet contains the full suite of factors that are in force for the " &amp; scheme_name &amp; "."</f>
        <v>This spreadsheet contains the full suite of factors that are in force for the Police Pension Schemes (Scotland).</v>
      </c>
    </row>
    <row r="8" spans="1:2" x14ac:dyDescent="0.35">
      <c r="A8" s="13" t="s">
        <v>5</v>
      </c>
      <c r="B8" s="6" t="s">
        <v>6</v>
      </c>
    </row>
    <row r="9" spans="1:2" x14ac:dyDescent="0.35">
      <c r="A9" s="14" t="s">
        <v>7</v>
      </c>
      <c r="B9" s="4" t="s">
        <v>8</v>
      </c>
    </row>
    <row r="10" spans="1:2" ht="31" x14ac:dyDescent="0.35">
      <c r="A10" s="15" t="s">
        <v>9</v>
      </c>
      <c r="B10" s="4" t="s">
        <v>10</v>
      </c>
    </row>
    <row r="11" spans="1:2" x14ac:dyDescent="0.35">
      <c r="A11" s="16" t="s">
        <v>11</v>
      </c>
      <c r="B11" s="4" t="s">
        <v>12</v>
      </c>
    </row>
    <row r="12" spans="1:2" x14ac:dyDescent="0.35">
      <c r="A12" s="16" t="s">
        <v>13</v>
      </c>
      <c r="B12" s="4" t="s">
        <v>14</v>
      </c>
    </row>
    <row r="13" spans="1:2" ht="31" x14ac:dyDescent="0.35">
      <c r="A13" s="12" t="s">
        <v>15</v>
      </c>
      <c r="B13" s="4" t="s">
        <v>16</v>
      </c>
    </row>
    <row r="14" spans="1:2" ht="31" x14ac:dyDescent="0.35">
      <c r="A14" s="12" t="s">
        <v>17</v>
      </c>
      <c r="B14" s="4" t="s">
        <v>18</v>
      </c>
    </row>
    <row r="15" spans="1:2" ht="46.5" x14ac:dyDescent="0.35">
      <c r="A15" s="12" t="s">
        <v>19</v>
      </c>
      <c r="B15" s="4" t="s">
        <v>20</v>
      </c>
    </row>
    <row r="16" spans="1:2" ht="31" x14ac:dyDescent="0.35">
      <c r="A16" s="12" t="s">
        <v>21</v>
      </c>
      <c r="B16" s="4" t="s">
        <v>22</v>
      </c>
    </row>
    <row r="17" spans="1:2" ht="31" x14ac:dyDescent="0.35">
      <c r="A17" s="12" t="s">
        <v>23</v>
      </c>
      <c r="B17" s="4" t="s">
        <v>24</v>
      </c>
    </row>
    <row r="18" spans="1:2" ht="31" x14ac:dyDescent="0.35">
      <c r="A18" s="12" t="s">
        <v>25</v>
      </c>
      <c r="B18" s="4" t="s">
        <v>26</v>
      </c>
    </row>
    <row r="19" spans="1:2" ht="46.5" x14ac:dyDescent="0.35">
      <c r="A19" s="12" t="s">
        <v>27</v>
      </c>
      <c r="B19" s="4" t="s">
        <v>28</v>
      </c>
    </row>
    <row r="20" spans="1:2" ht="31" x14ac:dyDescent="0.35">
      <c r="A20" s="12" t="s">
        <v>29</v>
      </c>
      <c r="B20" s="4" t="s">
        <v>30</v>
      </c>
    </row>
  </sheetData>
  <pageMargins left="0.7" right="0.7" top="0.75" bottom="0.75" header="0.3" footer="0.3"/>
  <pageSetup paperSize="9" orientation="portrait" r:id="rId1"/>
  <headerFooter>
    <oddHeader>&amp;L&amp;Z&amp;F  [&amp;A]</oddHeader>
    <oddFooter>&amp;LPage &amp;P of &amp;N&amp;R&amp;T &amp;D</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633D9E-D30C-4C9D-977A-0960A313CEF5}">
  <sheetPr codeName="Sheet4">
    <tabColor theme="2" tint="0.59999389629810485"/>
  </sheetPr>
  <dimension ref="A1:B16"/>
  <sheetViews>
    <sheetView showGridLines="0" showRowColHeaders="0" zoomScaleNormal="100" workbookViewId="0">
      <selection activeCell="B17" sqref="B17"/>
    </sheetView>
  </sheetViews>
  <sheetFormatPr defaultColWidth="9.1796875" defaultRowHeight="15.5" x14ac:dyDescent="0.35"/>
  <cols>
    <col min="1" max="1" width="16.54296875" style="12" customWidth="1"/>
    <col min="2" max="2" width="120.54296875" style="1" customWidth="1"/>
    <col min="3" max="16384" width="9.1796875" style="1"/>
  </cols>
  <sheetData>
    <row r="1" spans="1:2" ht="20" x14ac:dyDescent="0.4">
      <c r="A1" s="11" t="s">
        <v>0</v>
      </c>
    </row>
    <row r="2" spans="1:2" x14ac:dyDescent="0.35">
      <c r="A2" s="13" t="s">
        <v>1</v>
      </c>
      <c r="B2" s="3" t="str">
        <f>wb_title</f>
        <v>Police_S - Consolidated Factor Spreadsheet</v>
      </c>
    </row>
    <row r="3" spans="1:2" x14ac:dyDescent="0.35">
      <c r="A3" s="13" t="s">
        <v>2</v>
      </c>
      <c r="B3" s="3" t="s">
        <v>7</v>
      </c>
    </row>
    <row r="6" spans="1:2" x14ac:dyDescent="0.35">
      <c r="A6" s="17" t="str">
        <f>"Purpose of the " &amp; client_name &amp; " Consolidated Factor Spreadsheet"</f>
        <v>Purpose of the SPPA Consolidated Factor Spreadsheet</v>
      </c>
      <c r="B6" s="7"/>
    </row>
    <row r="7" spans="1:2" x14ac:dyDescent="0.35">
      <c r="A7" s="18"/>
      <c r="B7" s="8"/>
    </row>
    <row r="8" spans="1:2" ht="124" x14ac:dyDescent="0.35">
      <c r="A8" s="18"/>
      <c r="B8" s="9" t="str">
        <f>"This spreadsheet is provided by GAD at the request of " &amp; client_name &amp; " ('" &amp; client_abbr &amp; "').  Its purpose is to set out in one place for convenience the actuarial factors provided by GAD to " &amp; client_abbr &amp; " from time to time in respect of " &amp; scheme_name &amp; _xlfn._LONGTEXT(" and related schemes, and the dates on which these factors have been sent to the client and implemented by the client.  It should not be used or relied on for any other purpose and GAD has no liability for any act or omission taken on the basis of this sp","readsheet.  In particular, it does not constitute an instruction or manual for plan administration purposes, and it does not cover the implementation or backdating of factors other than to specify the factor implementation date (if provided by ") &amp; client_abbr &amp; ")]."</f>
        <v>This spreadsheet is provided by GAD at the request of SPPA ('Scottish Public Pensions Agency').  Its purpose is to set out in one place for convenience the actuarial factors provided by GAD to Scottish Public Pensions Agency from time to time in respect of Police Pension Schemes (Scotland) and related schemes, and the dates on which these factors have been sent to the client and implemented by the client.  It should not be used or relied on for any other purpose and GAD has no liability for any act or omission taken on the basis of this spreadsheet.  In particular, it does not constitute an instruction or manual for plan administration purposes, and it does not cover the implementation or backdating of factors other than to specify the factor implementation date (if provided by Scottish Public Pensions Agency)].</v>
      </c>
    </row>
    <row r="9" spans="1:2" ht="31" x14ac:dyDescent="0.35">
      <c r="A9" s="18"/>
      <c r="B9" s="9" t="str">
        <f>"GAD has no liability for any changes made to this spreadsheet whilst being used by " &amp; client_abbr &amp; " or any other third party."</f>
        <v>GAD has no liability for any changes made to this spreadsheet whilst being used by Scottish Public Pensions Agency or any other third party.</v>
      </c>
    </row>
    <row r="10" spans="1:2" x14ac:dyDescent="0.35">
      <c r="A10" s="18"/>
      <c r="B10" s="9" t="s">
        <v>33</v>
      </c>
    </row>
    <row r="11" spans="1:2" x14ac:dyDescent="0.35">
      <c r="A11" s="19"/>
      <c r="B11" s="10" t="s">
        <v>34</v>
      </c>
    </row>
    <row r="13" spans="1:2" x14ac:dyDescent="0.35">
      <c r="A13" s="26"/>
      <c r="B13" s="27"/>
    </row>
    <row r="14" spans="1:2" x14ac:dyDescent="0.35">
      <c r="A14" s="28"/>
      <c r="B14" s="27"/>
    </row>
    <row r="15" spans="1:2" x14ac:dyDescent="0.35">
      <c r="A15" s="28"/>
      <c r="B15" s="29"/>
    </row>
    <row r="16" spans="1:2" x14ac:dyDescent="0.35">
      <c r="A16" s="28"/>
      <c r="B16" s="29"/>
    </row>
  </sheetData>
  <pageMargins left="0.7" right="0.7" top="0.75" bottom="0.75" header="0.3" footer="0.3"/>
  <pageSetup paperSize="9" orientation="portrait" r:id="rId1"/>
  <headerFooter>
    <oddHeader>&amp;L&amp;Z&amp;F  [&amp;A]</oddHeader>
    <oddFooter>&amp;LPage &amp;P of &amp;N&amp;R&amp;T &amp;D</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1103C2-F7B2-4261-915A-1147CD17758E}">
  <sheetPr codeName="Sheet7">
    <tabColor theme="4" tint="0.59999389629810485"/>
  </sheetPr>
  <dimension ref="A1:C75"/>
  <sheetViews>
    <sheetView showGridLines="0" workbookViewId="0">
      <selection activeCell="A6" sqref="A6"/>
    </sheetView>
  </sheetViews>
  <sheetFormatPr defaultColWidth="9.1796875" defaultRowHeight="12.5" x14ac:dyDescent="0.25"/>
  <cols>
    <col min="1" max="1" width="60.54296875" style="38" customWidth="1"/>
    <col min="2" max="2" width="2.54296875" style="38" customWidth="1"/>
    <col min="3" max="3" width="60.54296875" style="38" customWidth="1"/>
    <col min="4" max="16384" width="9.1796875" style="38"/>
  </cols>
  <sheetData>
    <row r="1" spans="1:3" s="21" customFormat="1" ht="20" x14ac:dyDescent="0.4">
      <c r="A1" s="20" t="s">
        <v>0</v>
      </c>
    </row>
    <row r="2" spans="1:3" s="21" customFormat="1" ht="15.5" x14ac:dyDescent="0.35">
      <c r="A2" s="25" t="s">
        <v>1</v>
      </c>
      <c r="B2" s="22" t="str">
        <f>wb_title</f>
        <v>Police_S - Consolidated Factor Spreadsheet</v>
      </c>
    </row>
    <row r="3" spans="1:3" s="21" customFormat="1" ht="15.5" x14ac:dyDescent="0.35">
      <c r="A3" s="25" t="s">
        <v>2</v>
      </c>
      <c r="B3" s="22" t="s">
        <v>35</v>
      </c>
    </row>
    <row r="6" spans="1:3" ht="13" x14ac:dyDescent="0.3">
      <c r="A6" s="39" t="s">
        <v>35</v>
      </c>
    </row>
    <row r="8" spans="1:3" x14ac:dyDescent="0.25">
      <c r="A8" s="38" t="str">
        <f>"This sheet is intended to assist " &amp; client_abbr &amp; " in understanding which factors have changed and when."</f>
        <v>This sheet is intended to assist Scottish Public Pensions Agency in understanding which factors have changed and when.</v>
      </c>
    </row>
    <row r="9" spans="1:3" x14ac:dyDescent="0.25">
      <c r="A9" s="38" t="s">
        <v>36</v>
      </c>
    </row>
    <row r="11" spans="1:3" ht="13" x14ac:dyDescent="0.3">
      <c r="A11" s="82" t="s">
        <v>506</v>
      </c>
      <c r="B11" s="111"/>
      <c r="C11" s="111"/>
    </row>
    <row r="12" spans="1:3" x14ac:dyDescent="0.25">
      <c r="A12" s="83" t="s">
        <v>37</v>
      </c>
      <c r="B12" s="84"/>
      <c r="C12" s="85" t="s">
        <v>507</v>
      </c>
    </row>
    <row r="13" spans="1:3" x14ac:dyDescent="0.25">
      <c r="A13" s="86" t="s">
        <v>508</v>
      </c>
      <c r="B13" s="87"/>
      <c r="C13" s="88" t="s">
        <v>509</v>
      </c>
    </row>
    <row r="14" spans="1:3" x14ac:dyDescent="0.25">
      <c r="A14" s="83" t="s">
        <v>38</v>
      </c>
      <c r="B14" s="84"/>
      <c r="C14" s="89" t="s">
        <v>510</v>
      </c>
    </row>
    <row r="15" spans="1:3" x14ac:dyDescent="0.25">
      <c r="A15" s="86" t="s">
        <v>511</v>
      </c>
      <c r="B15" s="87"/>
      <c r="C15" s="90" t="s">
        <v>507</v>
      </c>
    </row>
    <row r="16" spans="1:3" x14ac:dyDescent="0.25">
      <c r="A16" s="83" t="s">
        <v>39</v>
      </c>
      <c r="B16" s="84"/>
      <c r="C16" s="85" t="s">
        <v>512</v>
      </c>
    </row>
    <row r="17" spans="1:3" x14ac:dyDescent="0.25">
      <c r="A17" s="86" t="s">
        <v>40</v>
      </c>
      <c r="B17" s="87"/>
      <c r="C17" s="88" t="s">
        <v>513</v>
      </c>
    </row>
    <row r="18" spans="1:3" x14ac:dyDescent="0.25">
      <c r="A18" s="83" t="s">
        <v>41</v>
      </c>
      <c r="B18" s="89"/>
      <c r="C18" s="91">
        <v>43486.478472222225</v>
      </c>
    </row>
    <row r="19" spans="1:3" x14ac:dyDescent="0.25">
      <c r="A19"/>
      <c r="B19" s="110"/>
      <c r="C19" s="110"/>
    </row>
    <row r="20" spans="1:3" ht="13" x14ac:dyDescent="0.3">
      <c r="A20" s="92" t="s">
        <v>514</v>
      </c>
      <c r="B20" s="112"/>
      <c r="C20" s="112"/>
    </row>
    <row r="21" spans="1:3" x14ac:dyDescent="0.25">
      <c r="A21" s="93" t="s">
        <v>37</v>
      </c>
      <c r="B21" s="113"/>
      <c r="C21" s="113"/>
    </row>
    <row r="22" spans="1:3" ht="25" x14ac:dyDescent="0.25">
      <c r="A22" s="95" t="s">
        <v>43</v>
      </c>
      <c r="B22" s="89"/>
      <c r="C22" s="84" t="s">
        <v>515</v>
      </c>
    </row>
    <row r="23" spans="1:3" x14ac:dyDescent="0.25">
      <c r="A23" s="93" t="s">
        <v>516</v>
      </c>
      <c r="B23" s="94"/>
      <c r="C23" s="87" t="s">
        <v>517</v>
      </c>
    </row>
    <row r="24" spans="1:3" x14ac:dyDescent="0.25">
      <c r="A24" s="95" t="s">
        <v>40</v>
      </c>
      <c r="B24" s="112"/>
      <c r="C24" s="112"/>
    </row>
    <row r="25" spans="1:3" x14ac:dyDescent="0.25">
      <c r="A25" s="93" t="s">
        <v>44</v>
      </c>
      <c r="B25" s="94"/>
      <c r="C25" s="96">
        <v>45070</v>
      </c>
    </row>
    <row r="26" spans="1:3" x14ac:dyDescent="0.25">
      <c r="A26" s="97"/>
      <c r="B26" s="110"/>
      <c r="C26" s="110"/>
    </row>
    <row r="27" spans="1:3" ht="13" x14ac:dyDescent="0.3">
      <c r="A27" s="98" t="s">
        <v>518</v>
      </c>
      <c r="B27" s="113"/>
      <c r="C27" s="113"/>
    </row>
    <row r="28" spans="1:3" x14ac:dyDescent="0.25">
      <c r="A28" s="95" t="s">
        <v>37</v>
      </c>
      <c r="B28" s="112"/>
      <c r="C28" s="112"/>
    </row>
    <row r="29" spans="1:3" x14ac:dyDescent="0.25">
      <c r="A29" s="114" t="s">
        <v>43</v>
      </c>
      <c r="B29" s="113"/>
      <c r="C29" s="87" t="s">
        <v>519</v>
      </c>
    </row>
    <row r="30" spans="1:3" x14ac:dyDescent="0.25">
      <c r="A30" s="114"/>
      <c r="B30" s="113"/>
      <c r="C30" s="87" t="s">
        <v>520</v>
      </c>
    </row>
    <row r="31" spans="1:3" x14ac:dyDescent="0.25">
      <c r="A31" s="95" t="s">
        <v>516</v>
      </c>
      <c r="B31" s="89"/>
      <c r="C31" s="84" t="s">
        <v>521</v>
      </c>
    </row>
    <row r="32" spans="1:3" x14ac:dyDescent="0.25">
      <c r="A32" s="93" t="s">
        <v>40</v>
      </c>
      <c r="B32" s="113"/>
      <c r="C32" s="113"/>
    </row>
    <row r="33" spans="1:3" x14ac:dyDescent="0.25">
      <c r="A33" s="95" t="s">
        <v>44</v>
      </c>
      <c r="B33" s="89"/>
      <c r="C33" s="99">
        <v>45106</v>
      </c>
    </row>
    <row r="34" spans="1:3" x14ac:dyDescent="0.25">
      <c r="A34" s="97"/>
      <c r="B34" s="110"/>
      <c r="C34" s="110"/>
    </row>
    <row r="35" spans="1:3" ht="13" x14ac:dyDescent="0.3">
      <c r="A35" s="92" t="s">
        <v>522</v>
      </c>
      <c r="B35" s="112"/>
      <c r="C35" s="112"/>
    </row>
    <row r="36" spans="1:3" x14ac:dyDescent="0.25">
      <c r="A36" s="93" t="s">
        <v>37</v>
      </c>
      <c r="B36" s="113"/>
      <c r="C36" s="113"/>
    </row>
    <row r="37" spans="1:3" x14ac:dyDescent="0.25">
      <c r="A37" s="115" t="s">
        <v>43</v>
      </c>
      <c r="B37" s="112"/>
      <c r="C37" s="84" t="s">
        <v>523</v>
      </c>
    </row>
    <row r="38" spans="1:3" x14ac:dyDescent="0.25">
      <c r="A38" s="115"/>
      <c r="B38" s="112"/>
      <c r="C38" s="84" t="s">
        <v>524</v>
      </c>
    </row>
    <row r="39" spans="1:3" x14ac:dyDescent="0.25">
      <c r="A39" s="115"/>
      <c r="B39" s="112"/>
      <c r="C39" s="84" t="s">
        <v>525</v>
      </c>
    </row>
    <row r="40" spans="1:3" x14ac:dyDescent="0.25">
      <c r="A40" s="93" t="s">
        <v>516</v>
      </c>
      <c r="B40" s="113"/>
      <c r="C40" s="113"/>
    </row>
    <row r="41" spans="1:3" x14ac:dyDescent="0.25">
      <c r="A41" s="95" t="s">
        <v>40</v>
      </c>
      <c r="B41" s="112"/>
      <c r="C41" s="112"/>
    </row>
    <row r="42" spans="1:3" x14ac:dyDescent="0.25">
      <c r="A42" s="93" t="s">
        <v>44</v>
      </c>
      <c r="B42" s="94"/>
      <c r="C42" s="96">
        <v>45135</v>
      </c>
    </row>
    <row r="43" spans="1:3" x14ac:dyDescent="0.25">
      <c r="A43"/>
      <c r="B43" s="110"/>
      <c r="C43" s="110"/>
    </row>
    <row r="44" spans="1:3" ht="13" x14ac:dyDescent="0.3">
      <c r="A44" s="100" t="s">
        <v>526</v>
      </c>
      <c r="B44" s="116"/>
      <c r="C44" s="116"/>
    </row>
    <row r="45" spans="1:3" x14ac:dyDescent="0.25">
      <c r="A45" s="102" t="s">
        <v>37</v>
      </c>
      <c r="B45" s="117"/>
      <c r="C45" s="117"/>
    </row>
    <row r="46" spans="1:3" x14ac:dyDescent="0.25">
      <c r="A46" s="118" t="s">
        <v>43</v>
      </c>
      <c r="B46" s="116"/>
      <c r="C46" s="105" t="s">
        <v>527</v>
      </c>
    </row>
    <row r="47" spans="1:3" x14ac:dyDescent="0.25">
      <c r="A47" s="118"/>
      <c r="B47" s="116"/>
      <c r="C47" s="105" t="s">
        <v>528</v>
      </c>
    </row>
    <row r="48" spans="1:3" x14ac:dyDescent="0.25">
      <c r="A48" s="118"/>
      <c r="B48" s="116"/>
      <c r="C48" s="105" t="s">
        <v>529</v>
      </c>
    </row>
    <row r="49" spans="1:3" x14ac:dyDescent="0.25">
      <c r="A49" s="118"/>
      <c r="B49" s="116"/>
      <c r="C49" s="105" t="s">
        <v>530</v>
      </c>
    </row>
    <row r="50" spans="1:3" x14ac:dyDescent="0.25">
      <c r="A50" s="102" t="s">
        <v>516</v>
      </c>
      <c r="B50" s="117"/>
      <c r="C50" s="117"/>
    </row>
    <row r="51" spans="1:3" x14ac:dyDescent="0.25">
      <c r="A51" s="106" t="s">
        <v>40</v>
      </c>
      <c r="B51" s="116"/>
      <c r="C51" s="116"/>
    </row>
    <row r="52" spans="1:3" x14ac:dyDescent="0.25">
      <c r="A52" s="102" t="s">
        <v>44</v>
      </c>
      <c r="B52" s="103"/>
      <c r="C52" s="107">
        <v>45196</v>
      </c>
    </row>
    <row r="53" spans="1:3" x14ac:dyDescent="0.25">
      <c r="A53"/>
      <c r="B53" s="110"/>
      <c r="C53" s="110"/>
    </row>
    <row r="54" spans="1:3" ht="13" x14ac:dyDescent="0.3">
      <c r="A54" s="108" t="s">
        <v>531</v>
      </c>
      <c r="B54" s="117"/>
      <c r="C54" s="117"/>
    </row>
    <row r="55" spans="1:3" x14ac:dyDescent="0.25">
      <c r="A55" s="104" t="s">
        <v>37</v>
      </c>
      <c r="B55" s="116" t="s">
        <v>532</v>
      </c>
      <c r="C55" s="116"/>
    </row>
    <row r="56" spans="1:3" x14ac:dyDescent="0.25">
      <c r="A56" s="102" t="s">
        <v>43</v>
      </c>
      <c r="B56" s="117"/>
      <c r="C56" s="117"/>
    </row>
    <row r="57" spans="1:3" x14ac:dyDescent="0.25">
      <c r="A57" s="104" t="s">
        <v>516</v>
      </c>
      <c r="B57" s="116"/>
      <c r="C57" s="116"/>
    </row>
    <row r="58" spans="1:3" x14ac:dyDescent="0.25">
      <c r="A58" s="109" t="s">
        <v>40</v>
      </c>
      <c r="B58" s="117"/>
      <c r="C58" s="117"/>
    </row>
    <row r="59" spans="1:3" ht="25" x14ac:dyDescent="0.25">
      <c r="A59" s="104" t="s">
        <v>533</v>
      </c>
      <c r="B59" s="101"/>
      <c r="C59" s="105" t="s">
        <v>534</v>
      </c>
    </row>
    <row r="60" spans="1:3" x14ac:dyDescent="0.25">
      <c r="A60" s="102" t="s">
        <v>44</v>
      </c>
      <c r="B60" s="103"/>
      <c r="C60" s="107">
        <v>45688</v>
      </c>
    </row>
    <row r="61" spans="1:3" x14ac:dyDescent="0.25">
      <c r="A61"/>
      <c r="B61" s="110"/>
      <c r="C61" s="110"/>
    </row>
    <row r="62" spans="1:3" ht="13" x14ac:dyDescent="0.3">
      <c r="A62" s="108" t="s">
        <v>537</v>
      </c>
      <c r="B62" s="117"/>
      <c r="C62" s="117"/>
    </row>
    <row r="63" spans="1:3" x14ac:dyDescent="0.25">
      <c r="A63" s="104" t="s">
        <v>37</v>
      </c>
      <c r="B63" s="116"/>
      <c r="C63" s="116"/>
    </row>
    <row r="64" spans="1:3" x14ac:dyDescent="0.25">
      <c r="A64" s="102" t="s">
        <v>43</v>
      </c>
      <c r="B64" s="117"/>
      <c r="C64" s="117"/>
    </row>
    <row r="65" spans="1:3" x14ac:dyDescent="0.25">
      <c r="A65" s="104" t="s">
        <v>516</v>
      </c>
      <c r="B65" s="116" t="s">
        <v>535</v>
      </c>
      <c r="C65" s="116"/>
    </row>
    <row r="66" spans="1:3" x14ac:dyDescent="0.25">
      <c r="A66" s="109" t="s">
        <v>40</v>
      </c>
      <c r="B66" s="117"/>
      <c r="C66" s="117"/>
    </row>
    <row r="67" spans="1:3" x14ac:dyDescent="0.25">
      <c r="A67" s="104" t="s">
        <v>533</v>
      </c>
      <c r="B67" s="101"/>
      <c r="C67" s="105" t="s">
        <v>536</v>
      </c>
    </row>
    <row r="68" spans="1:3" x14ac:dyDescent="0.25">
      <c r="A68" s="102" t="s">
        <v>44</v>
      </c>
      <c r="B68" s="103"/>
      <c r="C68" s="107">
        <v>45709</v>
      </c>
    </row>
    <row r="70" spans="1:3" ht="13" x14ac:dyDescent="0.3">
      <c r="A70" s="53" t="s">
        <v>505</v>
      </c>
      <c r="B70" s="54"/>
      <c r="C70" s="54"/>
    </row>
    <row r="71" spans="1:3" x14ac:dyDescent="0.25">
      <c r="A71" s="54" t="s">
        <v>37</v>
      </c>
      <c r="B71" s="54"/>
      <c r="C71" s="55" t="s">
        <v>42</v>
      </c>
    </row>
    <row r="72" spans="1:3" x14ac:dyDescent="0.25">
      <c r="A72" s="54" t="s">
        <v>43</v>
      </c>
      <c r="B72" s="54"/>
      <c r="C72" s="55" t="s">
        <v>538</v>
      </c>
    </row>
    <row r="73" spans="1:3" x14ac:dyDescent="0.25">
      <c r="A73" s="54" t="s">
        <v>39</v>
      </c>
      <c r="B73" s="54"/>
      <c r="C73" s="54"/>
    </row>
    <row r="74" spans="1:3" x14ac:dyDescent="0.25">
      <c r="A74" s="54" t="s">
        <v>40</v>
      </c>
      <c r="B74" s="54"/>
      <c r="C74" s="54"/>
    </row>
    <row r="75" spans="1:3" x14ac:dyDescent="0.25">
      <c r="A75" s="54" t="s">
        <v>44</v>
      </c>
      <c r="B75" s="54"/>
      <c r="C75" s="81">
        <v>46163</v>
      </c>
    </row>
  </sheetData>
  <sheetProtection algorithmName="SHA-512" hashValue="yDnCPNLADiEqpgEwnHOMU9Ve7H5VHxB5rCe3vH9QMw/c+N/X9/nKHNCRLl7+KFDYNtiKIUvig62n/ouD+vFDhw==" saltValue="lRbcHhVVgqcmkkMBGBqBzA==" spinCount="100000" sheet="1" objects="1" scenarios="1"/>
  <mergeCells count="37">
    <mergeCell ref="B66:C66"/>
    <mergeCell ref="B58:C58"/>
    <mergeCell ref="B61:C61"/>
    <mergeCell ref="B62:C62"/>
    <mergeCell ref="B63:C63"/>
    <mergeCell ref="B64:C64"/>
    <mergeCell ref="B65:C65"/>
    <mergeCell ref="B57:C57"/>
    <mergeCell ref="B43:C43"/>
    <mergeCell ref="B44:C44"/>
    <mergeCell ref="B45:C45"/>
    <mergeCell ref="A46:A49"/>
    <mergeCell ref="B46:B49"/>
    <mergeCell ref="B50:C50"/>
    <mergeCell ref="B51:C51"/>
    <mergeCell ref="B53:C53"/>
    <mergeCell ref="B54:C54"/>
    <mergeCell ref="B55:C55"/>
    <mergeCell ref="B56:C56"/>
    <mergeCell ref="B41:C41"/>
    <mergeCell ref="B27:C27"/>
    <mergeCell ref="B28:C28"/>
    <mergeCell ref="A29:A30"/>
    <mergeCell ref="B29:B30"/>
    <mergeCell ref="B32:C32"/>
    <mergeCell ref="B34:C34"/>
    <mergeCell ref="B35:C35"/>
    <mergeCell ref="B36:C36"/>
    <mergeCell ref="A37:A39"/>
    <mergeCell ref="B37:B39"/>
    <mergeCell ref="B40:C40"/>
    <mergeCell ref="B26:C26"/>
    <mergeCell ref="B11:C11"/>
    <mergeCell ref="B19:C19"/>
    <mergeCell ref="B20:C20"/>
    <mergeCell ref="B21:C21"/>
    <mergeCell ref="B24:C24"/>
  </mergeCells>
  <conditionalFormatting sqref="A70:A75">
    <cfRule type="expression" dxfId="1101" priority="1" stopIfTrue="1">
      <formula>MOD(ROW(),2)=0</formula>
    </cfRule>
    <cfRule type="expression" dxfId="1100" priority="2" stopIfTrue="1">
      <formula>MOD(ROW(),2)&lt;&gt;0</formula>
    </cfRule>
  </conditionalFormatting>
  <conditionalFormatting sqref="B70:C75">
    <cfRule type="expression" dxfId="1099" priority="3" stopIfTrue="1">
      <formula>MOD(ROW(),2)=0</formula>
    </cfRule>
    <cfRule type="expression" dxfId="1098" priority="4" stopIfTrue="1">
      <formula>MOD(ROW(),2)&lt;&gt;0</formula>
    </cfRule>
  </conditionalFormatting>
  <pageMargins left="0.7" right="0.7" top="0.75" bottom="0.75" header="0.3" footer="0.3"/>
  <pageSetup paperSize="9" orientation="portrait" r:id="rId1"/>
  <headerFooter>
    <oddHeader>&amp;L&amp;Z&amp;F  [&amp;A]</oddHeader>
    <oddFooter>&amp;LPage &amp;P of &amp;N&amp;R&amp;T &amp;D</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6E9A3E-2118-411F-A800-49823767BCDF}">
  <sheetPr codeName="Sheet2">
    <tabColor theme="8" tint="0.59999389629810485"/>
  </sheetPr>
  <dimension ref="A1:C36"/>
  <sheetViews>
    <sheetView showGridLines="0" zoomScaleNormal="100" workbookViewId="0">
      <selection activeCell="E23" sqref="E23"/>
    </sheetView>
  </sheetViews>
  <sheetFormatPr defaultColWidth="9.1796875" defaultRowHeight="15.5" x14ac:dyDescent="0.35"/>
  <cols>
    <col min="1" max="1" width="48.54296875" style="4" customWidth="1"/>
    <col min="2" max="3" width="36.54296875" style="4" customWidth="1"/>
    <col min="4" max="16384" width="9.1796875" style="1"/>
  </cols>
  <sheetData>
    <row r="1" spans="1:3" s="21" customFormat="1" ht="20" x14ac:dyDescent="0.4">
      <c r="A1" s="20" t="s">
        <v>0</v>
      </c>
    </row>
    <row r="2" spans="1:3" s="21" customFormat="1" x14ac:dyDescent="0.35">
      <c r="A2" s="25" t="s">
        <v>1</v>
      </c>
      <c r="B2" s="3" t="str">
        <f>wb_title</f>
        <v>Police_S - Consolidated Factor Spreadsheet</v>
      </c>
    </row>
    <row r="3" spans="1:3" s="21" customFormat="1" x14ac:dyDescent="0.35">
      <c r="A3" s="25" t="s">
        <v>2</v>
      </c>
      <c r="B3" s="22" t="s">
        <v>11</v>
      </c>
    </row>
    <row r="4" spans="1:3" s="32" customFormat="1" ht="12.5" x14ac:dyDescent="0.25">
      <c r="A4" s="35"/>
      <c r="B4" s="35"/>
      <c r="C4" s="35"/>
    </row>
    <row r="5" spans="1:3" s="32" customFormat="1" ht="12.5" x14ac:dyDescent="0.25">
      <c r="A5" s="35"/>
      <c r="B5" s="35"/>
      <c r="C5" s="35"/>
    </row>
    <row r="6" spans="1:3" s="32" customFormat="1" ht="13" x14ac:dyDescent="0.3">
      <c r="A6" s="37" t="s">
        <v>45</v>
      </c>
      <c r="B6" s="37" t="s">
        <v>46</v>
      </c>
      <c r="C6" s="37" t="s">
        <v>47</v>
      </c>
    </row>
    <row r="7" spans="1:3" s="32" customFormat="1" ht="12.5" x14ac:dyDescent="0.25">
      <c r="A7" s="35" t="s">
        <v>48</v>
      </c>
      <c r="B7" s="35" t="s">
        <v>49</v>
      </c>
      <c r="C7" s="35" t="s">
        <v>50</v>
      </c>
    </row>
    <row r="8" spans="1:3" s="32" customFormat="1" ht="12.5" x14ac:dyDescent="0.25">
      <c r="A8" s="35" t="s">
        <v>51</v>
      </c>
      <c r="B8" s="35" t="s">
        <v>52</v>
      </c>
      <c r="C8" s="35" t="s">
        <v>53</v>
      </c>
    </row>
    <row r="9" spans="1:3" s="32" customFormat="1" ht="12.5" x14ac:dyDescent="0.25">
      <c r="A9" s="35" t="s">
        <v>54</v>
      </c>
      <c r="B9" s="35" t="s">
        <v>55</v>
      </c>
      <c r="C9" s="35" t="s">
        <v>56</v>
      </c>
    </row>
    <row r="10" spans="1:3" s="32" customFormat="1" ht="12.5" x14ac:dyDescent="0.25">
      <c r="A10" s="35" t="s">
        <v>57</v>
      </c>
      <c r="B10" s="35" t="s">
        <v>49</v>
      </c>
      <c r="C10" s="35" t="s">
        <v>49</v>
      </c>
    </row>
    <row r="11" spans="1:3" s="32" customFormat="1" ht="12.5" x14ac:dyDescent="0.25">
      <c r="A11" s="35" t="s">
        <v>58</v>
      </c>
      <c r="B11" s="35" t="s">
        <v>59</v>
      </c>
      <c r="C11" s="35" t="s">
        <v>60</v>
      </c>
    </row>
    <row r="12" spans="1:3" s="32" customFormat="1" ht="25" x14ac:dyDescent="0.25">
      <c r="A12" s="35" t="s">
        <v>61</v>
      </c>
      <c r="B12" s="35" t="s">
        <v>62</v>
      </c>
      <c r="C12" s="35" t="s">
        <v>63</v>
      </c>
    </row>
    <row r="13" spans="1:3" s="32" customFormat="1" ht="12.5" x14ac:dyDescent="0.25">
      <c r="A13" s="35" t="s">
        <v>64</v>
      </c>
      <c r="B13" s="35" t="s">
        <v>65</v>
      </c>
      <c r="C13" s="35" t="s">
        <v>65</v>
      </c>
    </row>
    <row r="14" spans="1:3" s="32" customFormat="1" ht="12.5" x14ac:dyDescent="0.25">
      <c r="A14" s="35" t="s">
        <v>66</v>
      </c>
      <c r="B14" s="35" t="s">
        <v>67</v>
      </c>
      <c r="C14" s="35" t="s">
        <v>67</v>
      </c>
    </row>
    <row r="15" spans="1:3" s="32" customFormat="1" ht="12.5" x14ac:dyDescent="0.25">
      <c r="A15" s="35" t="s">
        <v>68</v>
      </c>
      <c r="B15" s="35" t="s">
        <v>69</v>
      </c>
      <c r="C15" s="35" t="s">
        <v>69</v>
      </c>
    </row>
    <row r="16" spans="1:3" s="32" customFormat="1" ht="12.5" x14ac:dyDescent="0.25">
      <c r="A16" s="35" t="s">
        <v>70</v>
      </c>
      <c r="B16" s="35" t="s">
        <v>71</v>
      </c>
      <c r="C16" s="35" t="s">
        <v>71</v>
      </c>
    </row>
    <row r="17" spans="1:3" s="32" customFormat="1" ht="12.5" x14ac:dyDescent="0.25">
      <c r="A17" s="35" t="s">
        <v>72</v>
      </c>
      <c r="B17" s="35" t="s">
        <v>73</v>
      </c>
      <c r="C17" s="35" t="s">
        <v>73</v>
      </c>
    </row>
    <row r="18" spans="1:3" s="32" customFormat="1" ht="12.5" x14ac:dyDescent="0.25">
      <c r="A18" s="35" t="s">
        <v>74</v>
      </c>
      <c r="B18" s="35" t="s">
        <v>75</v>
      </c>
      <c r="C18" s="35" t="s">
        <v>75</v>
      </c>
    </row>
    <row r="19" spans="1:3" s="32" customFormat="1" ht="12.5" x14ac:dyDescent="0.25">
      <c r="A19" s="35" t="s">
        <v>76</v>
      </c>
      <c r="B19" s="35" t="s">
        <v>77</v>
      </c>
      <c r="C19" s="35" t="s">
        <v>77</v>
      </c>
    </row>
    <row r="20" spans="1:3" s="32" customFormat="1" ht="12.5" x14ac:dyDescent="0.25">
      <c r="A20" s="35" t="s">
        <v>78</v>
      </c>
      <c r="B20" s="35" t="s">
        <v>79</v>
      </c>
      <c r="C20" s="35" t="s">
        <v>79</v>
      </c>
    </row>
    <row r="21" spans="1:3" s="32" customFormat="1" ht="12.5" x14ac:dyDescent="0.25">
      <c r="A21" s="35" t="s">
        <v>80</v>
      </c>
      <c r="B21" s="35" t="s">
        <v>81</v>
      </c>
      <c r="C21" s="35" t="s">
        <v>81</v>
      </c>
    </row>
    <row r="22" spans="1:3" s="32" customFormat="1" ht="12.5" x14ac:dyDescent="0.25">
      <c r="A22" s="35" t="s">
        <v>82</v>
      </c>
      <c r="B22" s="35" t="s">
        <v>83</v>
      </c>
      <c r="C22" s="35" t="s">
        <v>83</v>
      </c>
    </row>
    <row r="23" spans="1:3" s="32" customFormat="1" ht="25" x14ac:dyDescent="0.25">
      <c r="A23" s="35" t="s">
        <v>84</v>
      </c>
      <c r="B23" s="35" t="s">
        <v>85</v>
      </c>
      <c r="C23" s="35" t="s">
        <v>86</v>
      </c>
    </row>
    <row r="24" spans="1:3" s="32" customFormat="1" ht="12.5" x14ac:dyDescent="0.25">
      <c r="A24" s="35" t="s">
        <v>87</v>
      </c>
      <c r="B24" s="35">
        <v>2028</v>
      </c>
      <c r="C24" s="35">
        <v>2024</v>
      </c>
    </row>
    <row r="25" spans="1:3" s="32" customFormat="1" ht="25" x14ac:dyDescent="0.25">
      <c r="A25" s="35" t="s">
        <v>88</v>
      </c>
      <c r="B25" s="35" t="s">
        <v>89</v>
      </c>
      <c r="C25" s="35" t="s">
        <v>89</v>
      </c>
    </row>
    <row r="26" spans="1:3" s="32" customFormat="1" ht="12.5" x14ac:dyDescent="0.25">
      <c r="A26" s="35" t="s">
        <v>90</v>
      </c>
      <c r="B26" s="35" t="s">
        <v>69</v>
      </c>
      <c r="C26" s="35" t="s">
        <v>69</v>
      </c>
    </row>
    <row r="27" spans="1:3" s="32" customFormat="1" ht="12.5" x14ac:dyDescent="0.25">
      <c r="A27" s="35" t="s">
        <v>91</v>
      </c>
      <c r="B27" s="35" t="s">
        <v>69</v>
      </c>
      <c r="C27" s="35" t="s">
        <v>69</v>
      </c>
    </row>
    <row r="28" spans="1:3" s="32" customFormat="1" ht="12.5" x14ac:dyDescent="0.25">
      <c r="A28" s="35" t="s">
        <v>92</v>
      </c>
      <c r="B28" s="35" t="s">
        <v>93</v>
      </c>
      <c r="C28" s="35" t="s">
        <v>93</v>
      </c>
    </row>
    <row r="29" spans="1:3" s="32" customFormat="1" ht="87.5" x14ac:dyDescent="0.25">
      <c r="A29" s="35" t="s">
        <v>94</v>
      </c>
      <c r="B29" s="35" t="s">
        <v>95</v>
      </c>
      <c r="C29" s="35" t="s">
        <v>95</v>
      </c>
    </row>
    <row r="30" spans="1:3" s="32" customFormat="1" ht="25" x14ac:dyDescent="0.25">
      <c r="A30" s="35" t="s">
        <v>96</v>
      </c>
      <c r="B30" s="35" t="s">
        <v>97</v>
      </c>
      <c r="C30" s="35" t="s">
        <v>97</v>
      </c>
    </row>
    <row r="31" spans="1:3" s="32" customFormat="1" ht="12.5" x14ac:dyDescent="0.25">
      <c r="A31" s="35" t="s">
        <v>98</v>
      </c>
      <c r="B31" s="35" t="s">
        <v>99</v>
      </c>
      <c r="C31" s="35" t="s">
        <v>99</v>
      </c>
    </row>
    <row r="32" spans="1:3" s="32" customFormat="1" ht="12.5" x14ac:dyDescent="0.25">
      <c r="A32" s="35" t="s">
        <v>100</v>
      </c>
      <c r="B32" s="35" t="s">
        <v>99</v>
      </c>
      <c r="C32" s="35" t="s">
        <v>99</v>
      </c>
    </row>
    <row r="33" spans="1:3" s="32" customFormat="1" ht="12.5" x14ac:dyDescent="0.25">
      <c r="A33" s="35" t="s">
        <v>101</v>
      </c>
      <c r="B33" s="35" t="s">
        <v>69</v>
      </c>
      <c r="C33" s="35" t="s">
        <v>69</v>
      </c>
    </row>
    <row r="34" spans="1:3" s="32" customFormat="1" ht="50" x14ac:dyDescent="0.25">
      <c r="A34" s="35" t="s">
        <v>102</v>
      </c>
      <c r="B34" s="35" t="s">
        <v>103</v>
      </c>
      <c r="C34" s="35" t="s">
        <v>103</v>
      </c>
    </row>
    <row r="35" spans="1:3" s="32" customFormat="1" ht="12.5" x14ac:dyDescent="0.25">
      <c r="A35" s="35" t="s">
        <v>104</v>
      </c>
      <c r="B35" s="35" t="s">
        <v>105</v>
      </c>
      <c r="C35" s="35" t="s">
        <v>105</v>
      </c>
    </row>
    <row r="36" spans="1:3" s="32" customFormat="1" ht="12.5" x14ac:dyDescent="0.25">
      <c r="A36" s="35" t="s">
        <v>106</v>
      </c>
      <c r="B36" s="35" t="s">
        <v>69</v>
      </c>
      <c r="C36" s="35" t="s">
        <v>69</v>
      </c>
    </row>
  </sheetData>
  <pageMargins left="0.7" right="0.7" top="0.75" bottom="0.75" header="0.3" footer="0.3"/>
  <pageSetup paperSize="9" orientation="portrait" r:id="rId1"/>
  <headerFooter>
    <oddHeader>&amp;L&amp;Z&amp;F  [&amp;A]</oddHeader>
    <oddFooter>&amp;LPage &amp;P of &amp;N&amp;R&amp;T &amp;D</oddFooter>
  </headerFooter>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7945E7-850F-4917-BC8C-3B548600CB0D}">
  <sheetPr codeName="Sheet6">
    <tabColor theme="8" tint="0.59999389629810485"/>
  </sheetPr>
  <dimension ref="A1:P117"/>
  <sheetViews>
    <sheetView showGridLines="0" tabSelected="1" zoomScale="80" zoomScaleNormal="80" workbookViewId="0">
      <selection activeCell="A6" sqref="A6"/>
    </sheetView>
  </sheetViews>
  <sheetFormatPr defaultColWidth="9.1796875" defaultRowHeight="12.5" x14ac:dyDescent="0.25"/>
  <cols>
    <col min="1" max="4" width="12.54296875" style="32" customWidth="1"/>
    <col min="5" max="5" width="48.54296875" style="32" customWidth="1"/>
    <col min="6" max="6" width="12.54296875" style="32" customWidth="1"/>
    <col min="7" max="7" width="48.54296875" style="32" customWidth="1"/>
    <col min="8" max="9" width="12.54296875" style="32" customWidth="1"/>
    <col min="10" max="10" width="18.54296875" style="32" customWidth="1"/>
    <col min="11" max="11" width="25.1796875" style="32" customWidth="1"/>
    <col min="12" max="12" width="48.54296875" style="32" customWidth="1"/>
    <col min="13" max="14" width="12.54296875" style="33" customWidth="1"/>
    <col min="15" max="16" width="12.54296875" style="32" customWidth="1"/>
    <col min="17" max="16384" width="9.1796875" style="32"/>
  </cols>
  <sheetData>
    <row r="1" spans="1:16" s="1" customFormat="1" ht="20" x14ac:dyDescent="0.4">
      <c r="A1" s="2" t="s">
        <v>0</v>
      </c>
      <c r="M1" s="31"/>
      <c r="N1" s="31"/>
    </row>
    <row r="2" spans="1:16" s="1" customFormat="1" ht="15.5" x14ac:dyDescent="0.35">
      <c r="A2" s="30" t="s">
        <v>1</v>
      </c>
      <c r="B2" s="3" t="str">
        <f>wb_title</f>
        <v>Police_S - Consolidated Factor Spreadsheet</v>
      </c>
      <c r="M2" s="31"/>
      <c r="N2" s="31"/>
    </row>
    <row r="3" spans="1:16" s="1" customFormat="1" ht="15.5" x14ac:dyDescent="0.35">
      <c r="A3" s="30" t="s">
        <v>2</v>
      </c>
      <c r="B3" s="3" t="s">
        <v>107</v>
      </c>
      <c r="M3" s="31"/>
      <c r="N3" s="31"/>
    </row>
    <row r="6" spans="1:16" ht="13" x14ac:dyDescent="0.3">
      <c r="A6" s="34" t="s">
        <v>107</v>
      </c>
    </row>
    <row r="7" spans="1:16" s="35" customFormat="1" ht="37.5" x14ac:dyDescent="0.25">
      <c r="A7" s="35" t="s">
        <v>108</v>
      </c>
      <c r="B7" s="35" t="s">
        <v>109</v>
      </c>
      <c r="C7" s="35" t="s">
        <v>110</v>
      </c>
      <c r="D7" s="35" t="s">
        <v>111</v>
      </c>
      <c r="E7" s="35" t="s">
        <v>6</v>
      </c>
      <c r="F7" s="35" t="s">
        <v>112</v>
      </c>
      <c r="G7" s="35" t="s">
        <v>113</v>
      </c>
      <c r="H7" s="35" t="s">
        <v>114</v>
      </c>
      <c r="I7" s="35" t="s">
        <v>115</v>
      </c>
      <c r="J7" s="35" t="s">
        <v>116</v>
      </c>
      <c r="K7" s="35" t="s">
        <v>117</v>
      </c>
      <c r="L7" s="35" t="s">
        <v>118</v>
      </c>
      <c r="M7" s="36" t="s">
        <v>119</v>
      </c>
      <c r="N7" s="36" t="s">
        <v>120</v>
      </c>
      <c r="O7" s="35" t="s">
        <v>121</v>
      </c>
      <c r="P7" s="35" t="s">
        <v>122</v>
      </c>
    </row>
    <row r="8" spans="1:16" ht="25" x14ac:dyDescent="0.25">
      <c r="A8" s="73" t="str">
        <f>HYPERLINK("#'" &amp; factor_list_table[[#This Row],[Series Number]] &amp; "'!A1", factor_list_table[[#This Row],[Series Number]])</f>
        <v>NA1 (201)</v>
      </c>
      <c r="B8" s="74" t="s">
        <v>32</v>
      </c>
      <c r="C8" s="72">
        <v>1987</v>
      </c>
      <c r="D8" s="74" t="s">
        <v>136</v>
      </c>
      <c r="E8" s="74" t="s">
        <v>137</v>
      </c>
      <c r="F8" s="74" t="s">
        <v>138</v>
      </c>
      <c r="G8" s="74" t="s">
        <v>139</v>
      </c>
      <c r="H8" s="74">
        <v>2</v>
      </c>
      <c r="I8" s="72" t="s">
        <v>140</v>
      </c>
      <c r="J8" s="72">
        <v>201</v>
      </c>
      <c r="K8" s="72" t="s">
        <v>539</v>
      </c>
      <c r="L8" s="72"/>
      <c r="M8" s="120">
        <v>46163</v>
      </c>
      <c r="N8" s="119"/>
      <c r="O8" s="72" t="s">
        <v>128</v>
      </c>
      <c r="P8" s="74" t="s">
        <v>46</v>
      </c>
    </row>
    <row r="9" spans="1:16" ht="25" x14ac:dyDescent="0.25">
      <c r="A9" s="73" t="str">
        <f>HYPERLINK("#'" &amp; factor_list_table[[#This Row],[Series Number]] &amp; "'!A1", factor_list_table[[#This Row],[Series Number]])</f>
        <v>NA2 (202)</v>
      </c>
      <c r="B9" s="74" t="s">
        <v>32</v>
      </c>
      <c r="C9" s="72">
        <v>1987</v>
      </c>
      <c r="D9" s="74" t="s">
        <v>136</v>
      </c>
      <c r="E9" s="74" t="s">
        <v>137</v>
      </c>
      <c r="F9" s="74" t="s">
        <v>145</v>
      </c>
      <c r="G9" s="74" t="s">
        <v>139</v>
      </c>
      <c r="H9" s="74">
        <v>2</v>
      </c>
      <c r="I9" s="72" t="s">
        <v>146</v>
      </c>
      <c r="J9" s="72">
        <v>202</v>
      </c>
      <c r="K9" s="72" t="s">
        <v>540</v>
      </c>
      <c r="L9" s="72" t="s">
        <v>540</v>
      </c>
      <c r="M9" s="120">
        <v>46163</v>
      </c>
      <c r="N9" s="119"/>
      <c r="O9" s="72" t="s">
        <v>128</v>
      </c>
      <c r="P9" s="74" t="s">
        <v>46</v>
      </c>
    </row>
    <row r="10" spans="1:16" ht="25" x14ac:dyDescent="0.25">
      <c r="A10" s="73" t="str">
        <f>HYPERLINK("#'" &amp; factor_list_table[[#This Row],[Series Number]] &amp; "'!A1", factor_list_table[[#This Row],[Series Number]])</f>
        <v>NF1 (203)</v>
      </c>
      <c r="B10" s="74" t="s">
        <v>32</v>
      </c>
      <c r="C10" s="72">
        <v>1987</v>
      </c>
      <c r="D10" s="74" t="s">
        <v>136</v>
      </c>
      <c r="E10" s="74" t="s">
        <v>148</v>
      </c>
      <c r="F10" s="74" t="s">
        <v>138</v>
      </c>
      <c r="G10" s="74" t="s">
        <v>139</v>
      </c>
      <c r="H10" s="74">
        <v>2</v>
      </c>
      <c r="I10" s="72" t="s">
        <v>149</v>
      </c>
      <c r="J10" s="72">
        <v>203</v>
      </c>
      <c r="K10" s="72" t="s">
        <v>541</v>
      </c>
      <c r="L10" s="72" t="s">
        <v>541</v>
      </c>
      <c r="M10" s="120">
        <v>46163</v>
      </c>
      <c r="N10" s="119"/>
      <c r="O10" s="72" t="s">
        <v>128</v>
      </c>
      <c r="P10" s="74" t="s">
        <v>46</v>
      </c>
    </row>
    <row r="11" spans="1:16" ht="25" x14ac:dyDescent="0.25">
      <c r="A11" s="73" t="str">
        <f>HYPERLINK("#'" &amp; factor_list_table[[#This Row],[Series Number]] &amp; "'!A1", factor_list_table[[#This Row],[Series Number]])</f>
        <v>NF2 (204)</v>
      </c>
      <c r="B11" s="74" t="s">
        <v>32</v>
      </c>
      <c r="C11" s="72">
        <v>1987</v>
      </c>
      <c r="D11" s="74" t="s">
        <v>136</v>
      </c>
      <c r="E11" s="74" t="s">
        <v>148</v>
      </c>
      <c r="F11" s="74" t="s">
        <v>145</v>
      </c>
      <c r="G11" s="74" t="s">
        <v>139</v>
      </c>
      <c r="H11" s="74">
        <v>2</v>
      </c>
      <c r="I11" s="72" t="s">
        <v>151</v>
      </c>
      <c r="J11" s="72">
        <v>204</v>
      </c>
      <c r="K11" s="72" t="s">
        <v>542</v>
      </c>
      <c r="L11" s="72" t="s">
        <v>542</v>
      </c>
      <c r="M11" s="120">
        <v>46163</v>
      </c>
      <c r="N11" s="119"/>
      <c r="O11" s="72" t="s">
        <v>128</v>
      </c>
      <c r="P11" s="74" t="s">
        <v>46</v>
      </c>
    </row>
    <row r="12" spans="1:16" ht="25" x14ac:dyDescent="0.25">
      <c r="A12" s="73" t="str">
        <f>HYPERLINK("#'" &amp; factor_list_table[[#This Row],[Series Number]] &amp; "'!A1", factor_list_table[[#This Row],[Series Number]])</f>
        <v>D1 (205)</v>
      </c>
      <c r="B12" s="74" t="s">
        <v>32</v>
      </c>
      <c r="C12" s="72">
        <v>1987</v>
      </c>
      <c r="D12" s="74" t="s">
        <v>136</v>
      </c>
      <c r="E12" s="74" t="s">
        <v>156</v>
      </c>
      <c r="F12" s="74" t="s">
        <v>138</v>
      </c>
      <c r="G12" s="74" t="s">
        <v>139</v>
      </c>
      <c r="H12" s="74">
        <v>2</v>
      </c>
      <c r="I12" s="72" t="s">
        <v>157</v>
      </c>
      <c r="J12" s="72">
        <v>205</v>
      </c>
      <c r="K12" s="72" t="s">
        <v>543</v>
      </c>
      <c r="L12" s="72" t="s">
        <v>543</v>
      </c>
      <c r="M12" s="120">
        <v>46163</v>
      </c>
      <c r="N12" s="119"/>
      <c r="O12" s="72" t="s">
        <v>128</v>
      </c>
      <c r="P12" s="74" t="s">
        <v>46</v>
      </c>
    </row>
    <row r="13" spans="1:16" ht="25" x14ac:dyDescent="0.25">
      <c r="A13" s="73" t="str">
        <f>HYPERLINK("#'" &amp; factor_list_table[[#This Row],[Series Number]] &amp; "'!A1", factor_list_table[[#This Row],[Series Number]])</f>
        <v>D2 (206)</v>
      </c>
      <c r="B13" s="74" t="s">
        <v>32</v>
      </c>
      <c r="C13" s="72">
        <v>1987</v>
      </c>
      <c r="D13" s="74" t="s">
        <v>136</v>
      </c>
      <c r="E13" s="74" t="s">
        <v>156</v>
      </c>
      <c r="F13" s="74" t="s">
        <v>145</v>
      </c>
      <c r="G13" s="74" t="s">
        <v>139</v>
      </c>
      <c r="H13" s="74">
        <v>2</v>
      </c>
      <c r="I13" s="72" t="s">
        <v>159</v>
      </c>
      <c r="J13" s="72">
        <v>206</v>
      </c>
      <c r="K13" s="72" t="s">
        <v>544</v>
      </c>
      <c r="L13" s="72" t="s">
        <v>544</v>
      </c>
      <c r="M13" s="120">
        <v>46163</v>
      </c>
      <c r="N13" s="119"/>
      <c r="O13" s="72" t="s">
        <v>128</v>
      </c>
      <c r="P13" s="74" t="s">
        <v>46</v>
      </c>
    </row>
    <row r="14" spans="1:16" ht="25" x14ac:dyDescent="0.25">
      <c r="A14" s="73" t="str">
        <f>HYPERLINK("#'" &amp; factor_list_table[[#This Row],[Series Number]] &amp; "'!A1", factor_list_table[[#This Row],[Series Number]])</f>
        <v>NA1_06 (207)</v>
      </c>
      <c r="B14" s="74" t="s">
        <v>32</v>
      </c>
      <c r="C14" s="72">
        <v>2006</v>
      </c>
      <c r="D14" s="74" t="s">
        <v>136</v>
      </c>
      <c r="E14" s="74" t="s">
        <v>161</v>
      </c>
      <c r="F14" s="74" t="s">
        <v>138</v>
      </c>
      <c r="G14" s="74" t="s">
        <v>139</v>
      </c>
      <c r="H14" s="74">
        <v>1</v>
      </c>
      <c r="I14" s="72" t="s">
        <v>162</v>
      </c>
      <c r="J14" s="72">
        <v>207</v>
      </c>
      <c r="K14" s="72" t="s">
        <v>545</v>
      </c>
      <c r="L14" s="72" t="s">
        <v>545</v>
      </c>
      <c r="M14" s="120">
        <v>46163</v>
      </c>
      <c r="N14" s="119"/>
      <c r="O14" s="72" t="s">
        <v>128</v>
      </c>
      <c r="P14" s="74" t="s">
        <v>46</v>
      </c>
    </row>
    <row r="15" spans="1:16" ht="25" x14ac:dyDescent="0.25">
      <c r="A15" s="73" t="str">
        <f>HYPERLINK("#'" &amp; factor_list_table[[#This Row],[Series Number]] &amp; "'!A1", factor_list_table[[#This Row],[Series Number]])</f>
        <v>NA2_06 (208)</v>
      </c>
      <c r="B15" s="74" t="s">
        <v>32</v>
      </c>
      <c r="C15" s="72">
        <v>2006</v>
      </c>
      <c r="D15" s="74" t="s">
        <v>136</v>
      </c>
      <c r="E15" s="74" t="s">
        <v>164</v>
      </c>
      <c r="F15" s="74" t="s">
        <v>145</v>
      </c>
      <c r="G15" s="74" t="s">
        <v>139</v>
      </c>
      <c r="H15" s="74">
        <v>1</v>
      </c>
      <c r="I15" s="72" t="s">
        <v>165</v>
      </c>
      <c r="J15" s="72">
        <v>208</v>
      </c>
      <c r="K15" s="72" t="s">
        <v>546</v>
      </c>
      <c r="L15" s="72" t="s">
        <v>546</v>
      </c>
      <c r="M15" s="120">
        <v>46163</v>
      </c>
      <c r="N15" s="119"/>
      <c r="O15" s="72" t="s">
        <v>128</v>
      </c>
      <c r="P15" s="74" t="s">
        <v>46</v>
      </c>
    </row>
    <row r="16" spans="1:16" ht="25" x14ac:dyDescent="0.25">
      <c r="A16" s="73" t="str">
        <f>HYPERLINK("#'" &amp; factor_list_table[[#This Row],[Series Number]] &amp; "'!A1", factor_list_table[[#This Row],[Series Number]])</f>
        <v>NA3_06 (209)</v>
      </c>
      <c r="B16" s="74" t="s">
        <v>32</v>
      </c>
      <c r="C16" s="72">
        <v>2006</v>
      </c>
      <c r="D16" s="74" t="s">
        <v>136</v>
      </c>
      <c r="E16" s="74" t="s">
        <v>167</v>
      </c>
      <c r="F16" s="74" t="s">
        <v>145</v>
      </c>
      <c r="G16" s="74" t="s">
        <v>139</v>
      </c>
      <c r="H16" s="74">
        <v>1</v>
      </c>
      <c r="I16" s="72" t="s">
        <v>168</v>
      </c>
      <c r="J16" s="72">
        <v>209</v>
      </c>
      <c r="K16" s="72" t="s">
        <v>547</v>
      </c>
      <c r="L16" s="72" t="s">
        <v>547</v>
      </c>
      <c r="M16" s="120">
        <v>46163</v>
      </c>
      <c r="N16" s="119"/>
      <c r="O16" s="72" t="s">
        <v>128</v>
      </c>
      <c r="P16" s="74" t="s">
        <v>46</v>
      </c>
    </row>
    <row r="17" spans="1:16" ht="25" x14ac:dyDescent="0.25">
      <c r="A17" s="73" t="str">
        <f>HYPERLINK("#'" &amp; factor_list_table[[#This Row],[Series Number]] &amp; "'!A1", factor_list_table[[#This Row],[Series Number]])</f>
        <v>NF1_06 (210)</v>
      </c>
      <c r="B17" s="74" t="s">
        <v>32</v>
      </c>
      <c r="C17" s="72">
        <v>2006</v>
      </c>
      <c r="D17" s="74" t="s">
        <v>136</v>
      </c>
      <c r="E17" s="74" t="s">
        <v>148</v>
      </c>
      <c r="F17" s="74" t="s">
        <v>138</v>
      </c>
      <c r="G17" s="74" t="s">
        <v>139</v>
      </c>
      <c r="H17" s="74">
        <v>1</v>
      </c>
      <c r="I17" s="72" t="s">
        <v>170</v>
      </c>
      <c r="J17" s="72">
        <v>210</v>
      </c>
      <c r="K17" s="72" t="s">
        <v>548</v>
      </c>
      <c r="L17" s="72" t="s">
        <v>548</v>
      </c>
      <c r="M17" s="120">
        <v>46163</v>
      </c>
      <c r="N17" s="119"/>
      <c r="O17" s="72" t="s">
        <v>128</v>
      </c>
      <c r="P17" s="74" t="s">
        <v>46</v>
      </c>
    </row>
    <row r="18" spans="1:16" ht="25" x14ac:dyDescent="0.25">
      <c r="A18" s="73" t="str">
        <f>HYPERLINK("#'" &amp; factor_list_table[[#This Row],[Series Number]] &amp; "'!A1", factor_list_table[[#This Row],[Series Number]])</f>
        <v>NF2_06 (211)</v>
      </c>
      <c r="B18" s="74" t="s">
        <v>32</v>
      </c>
      <c r="C18" s="72">
        <v>2006</v>
      </c>
      <c r="D18" s="74" t="s">
        <v>136</v>
      </c>
      <c r="E18" s="74" t="s">
        <v>148</v>
      </c>
      <c r="F18" s="74" t="s">
        <v>145</v>
      </c>
      <c r="G18" s="74" t="s">
        <v>139</v>
      </c>
      <c r="H18" s="74">
        <v>1</v>
      </c>
      <c r="I18" s="72" t="s">
        <v>172</v>
      </c>
      <c r="J18" s="72">
        <v>211</v>
      </c>
      <c r="K18" s="72" t="s">
        <v>549</v>
      </c>
      <c r="L18" s="72" t="s">
        <v>549</v>
      </c>
      <c r="M18" s="120">
        <v>46163</v>
      </c>
      <c r="N18" s="119"/>
      <c r="O18" s="72" t="s">
        <v>128</v>
      </c>
      <c r="P18" s="74" t="s">
        <v>46</v>
      </c>
    </row>
    <row r="19" spans="1:16" ht="25" x14ac:dyDescent="0.25">
      <c r="A19" s="73" t="str">
        <f>HYPERLINK("#'" &amp; factor_list_table[[#This Row],[Series Number]] &amp; "'!A1", factor_list_table[[#This Row],[Series Number]])</f>
        <v>NA1_15_65 (212)</v>
      </c>
      <c r="B19" s="74" t="s">
        <v>32</v>
      </c>
      <c r="C19" s="72">
        <v>2015</v>
      </c>
      <c r="D19" s="74" t="s">
        <v>136</v>
      </c>
      <c r="E19" s="74" t="s">
        <v>174</v>
      </c>
      <c r="F19" s="74" t="s">
        <v>138</v>
      </c>
      <c r="G19" s="74" t="s">
        <v>139</v>
      </c>
      <c r="H19" s="74">
        <v>0</v>
      </c>
      <c r="I19" s="72" t="s">
        <v>175</v>
      </c>
      <c r="J19" s="72">
        <v>212</v>
      </c>
      <c r="K19" s="72" t="s">
        <v>550</v>
      </c>
      <c r="L19" s="72" t="s">
        <v>550</v>
      </c>
      <c r="M19" s="120">
        <v>46163</v>
      </c>
      <c r="N19" s="119"/>
      <c r="O19" s="72" t="s">
        <v>128</v>
      </c>
      <c r="P19" s="74" t="s">
        <v>46</v>
      </c>
    </row>
    <row r="20" spans="1:16" ht="25" x14ac:dyDescent="0.25">
      <c r="A20" s="73" t="str">
        <f>HYPERLINK("#'" &amp; factor_list_table[[#This Row],[Series Number]] &amp; "'!A1", factor_list_table[[#This Row],[Series Number]])</f>
        <v>NA1_15_66 (213)</v>
      </c>
      <c r="B20" s="74" t="s">
        <v>32</v>
      </c>
      <c r="C20" s="72">
        <v>2015</v>
      </c>
      <c r="D20" s="74" t="s">
        <v>136</v>
      </c>
      <c r="E20" s="74" t="s">
        <v>177</v>
      </c>
      <c r="F20" s="74" t="s">
        <v>138</v>
      </c>
      <c r="G20" s="74" t="s">
        <v>139</v>
      </c>
      <c r="H20" s="74">
        <v>0</v>
      </c>
      <c r="I20" s="72" t="s">
        <v>178</v>
      </c>
      <c r="J20" s="72">
        <v>213</v>
      </c>
      <c r="K20" s="72" t="s">
        <v>551</v>
      </c>
      <c r="L20" s="72" t="s">
        <v>551</v>
      </c>
      <c r="M20" s="120">
        <v>46163</v>
      </c>
      <c r="N20" s="119"/>
      <c r="O20" s="72" t="s">
        <v>128</v>
      </c>
      <c r="P20" s="74" t="s">
        <v>46</v>
      </c>
    </row>
    <row r="21" spans="1:16" ht="25" x14ac:dyDescent="0.25">
      <c r="A21" s="73" t="str">
        <f>HYPERLINK("#'" &amp; factor_list_table[[#This Row],[Series Number]] &amp; "'!A1", factor_list_table[[#This Row],[Series Number]])</f>
        <v>NA1_15_67 (214)</v>
      </c>
      <c r="B21" s="74" t="s">
        <v>32</v>
      </c>
      <c r="C21" s="72">
        <v>2015</v>
      </c>
      <c r="D21" s="74" t="s">
        <v>136</v>
      </c>
      <c r="E21" s="74" t="s">
        <v>180</v>
      </c>
      <c r="F21" s="74" t="s">
        <v>138</v>
      </c>
      <c r="G21" s="74" t="s">
        <v>139</v>
      </c>
      <c r="H21" s="74">
        <v>0</v>
      </c>
      <c r="I21" s="72" t="s">
        <v>181</v>
      </c>
      <c r="J21" s="72">
        <v>214</v>
      </c>
      <c r="K21" s="72" t="s">
        <v>552</v>
      </c>
      <c r="L21" s="72" t="s">
        <v>552</v>
      </c>
      <c r="M21" s="120">
        <v>46163</v>
      </c>
      <c r="N21" s="119"/>
      <c r="O21" s="72" t="s">
        <v>128</v>
      </c>
      <c r="P21" s="74" t="s">
        <v>46</v>
      </c>
    </row>
    <row r="22" spans="1:16" ht="25" x14ac:dyDescent="0.25">
      <c r="A22" s="73" t="str">
        <f>HYPERLINK("#'" &amp; factor_list_table[[#This Row],[Series Number]] &amp; "'!A1", factor_list_table[[#This Row],[Series Number]])</f>
        <v>NA1_15_68 (215)</v>
      </c>
      <c r="B22" s="74" t="s">
        <v>32</v>
      </c>
      <c r="C22" s="72">
        <v>2015</v>
      </c>
      <c r="D22" s="74" t="s">
        <v>136</v>
      </c>
      <c r="E22" s="74" t="s">
        <v>183</v>
      </c>
      <c r="F22" s="74" t="s">
        <v>138</v>
      </c>
      <c r="G22" s="74" t="s">
        <v>139</v>
      </c>
      <c r="H22" s="74">
        <v>0</v>
      </c>
      <c r="I22" s="72" t="s">
        <v>184</v>
      </c>
      <c r="J22" s="72">
        <v>215</v>
      </c>
      <c r="K22" s="72" t="s">
        <v>553</v>
      </c>
      <c r="L22" s="72" t="s">
        <v>553</v>
      </c>
      <c r="M22" s="120">
        <v>46163</v>
      </c>
      <c r="N22" s="119"/>
      <c r="O22" s="72" t="s">
        <v>128</v>
      </c>
      <c r="P22" s="74" t="s">
        <v>46</v>
      </c>
    </row>
    <row r="23" spans="1:16" ht="25" x14ac:dyDescent="0.25">
      <c r="A23" s="73" t="str">
        <f>HYPERLINK("#'" &amp; factor_list_table[[#This Row],[Series Number]] &amp; "'!A1", factor_list_table[[#This Row],[Series Number]])</f>
        <v>NA2_15_65 (216)</v>
      </c>
      <c r="B23" s="74" t="s">
        <v>32</v>
      </c>
      <c r="C23" s="72">
        <v>2015</v>
      </c>
      <c r="D23" s="74" t="s">
        <v>136</v>
      </c>
      <c r="E23" s="74" t="s">
        <v>174</v>
      </c>
      <c r="F23" s="74" t="s">
        <v>145</v>
      </c>
      <c r="G23" s="74" t="s">
        <v>139</v>
      </c>
      <c r="H23" s="74">
        <v>0</v>
      </c>
      <c r="I23" s="72" t="s">
        <v>186</v>
      </c>
      <c r="J23" s="72">
        <v>216</v>
      </c>
      <c r="K23" s="72" t="s">
        <v>554</v>
      </c>
      <c r="L23" s="72" t="s">
        <v>554</v>
      </c>
      <c r="M23" s="120">
        <v>46163</v>
      </c>
      <c r="N23" s="119"/>
      <c r="O23" s="72" t="s">
        <v>128</v>
      </c>
      <c r="P23" s="74" t="s">
        <v>46</v>
      </c>
    </row>
    <row r="24" spans="1:16" ht="25" x14ac:dyDescent="0.25">
      <c r="A24" s="73" t="str">
        <f>HYPERLINK("#'" &amp; factor_list_table[[#This Row],[Series Number]] &amp; "'!A1", factor_list_table[[#This Row],[Series Number]])</f>
        <v>NA2_15_66 (217)</v>
      </c>
      <c r="B24" s="74" t="s">
        <v>32</v>
      </c>
      <c r="C24" s="72">
        <v>2015</v>
      </c>
      <c r="D24" s="74" t="s">
        <v>136</v>
      </c>
      <c r="E24" s="74" t="s">
        <v>177</v>
      </c>
      <c r="F24" s="74" t="s">
        <v>145</v>
      </c>
      <c r="G24" s="74" t="s">
        <v>139</v>
      </c>
      <c r="H24" s="74">
        <v>0</v>
      </c>
      <c r="I24" s="72" t="s">
        <v>188</v>
      </c>
      <c r="J24" s="72">
        <v>217</v>
      </c>
      <c r="K24" s="72" t="s">
        <v>555</v>
      </c>
      <c r="L24" s="72" t="s">
        <v>555</v>
      </c>
      <c r="M24" s="120">
        <v>46163</v>
      </c>
      <c r="N24" s="119"/>
      <c r="O24" s="72" t="s">
        <v>128</v>
      </c>
      <c r="P24" s="74" t="s">
        <v>46</v>
      </c>
    </row>
    <row r="25" spans="1:16" ht="25" x14ac:dyDescent="0.25">
      <c r="A25" s="73" t="str">
        <f>HYPERLINK("#'" &amp; factor_list_table[[#This Row],[Series Number]] &amp; "'!A1", factor_list_table[[#This Row],[Series Number]])</f>
        <v>NA2_15_67 (218)</v>
      </c>
      <c r="B25" s="74" t="s">
        <v>32</v>
      </c>
      <c r="C25" s="72">
        <v>2015</v>
      </c>
      <c r="D25" s="74" t="s">
        <v>136</v>
      </c>
      <c r="E25" s="74" t="s">
        <v>180</v>
      </c>
      <c r="F25" s="74" t="s">
        <v>145</v>
      </c>
      <c r="G25" s="74" t="s">
        <v>139</v>
      </c>
      <c r="H25" s="74">
        <v>0</v>
      </c>
      <c r="I25" s="72" t="s">
        <v>190</v>
      </c>
      <c r="J25" s="72">
        <v>218</v>
      </c>
      <c r="K25" s="72" t="s">
        <v>556</v>
      </c>
      <c r="L25" s="72" t="s">
        <v>556</v>
      </c>
      <c r="M25" s="120">
        <v>46163</v>
      </c>
      <c r="N25" s="119"/>
      <c r="O25" s="72" t="s">
        <v>128</v>
      </c>
      <c r="P25" s="74" t="s">
        <v>46</v>
      </c>
    </row>
    <row r="26" spans="1:16" ht="25" x14ac:dyDescent="0.25">
      <c r="A26" s="73" t="str">
        <f>HYPERLINK("#'" &amp; factor_list_table[[#This Row],[Series Number]] &amp; "'!A1", factor_list_table[[#This Row],[Series Number]])</f>
        <v>NA2_15_68 (219)</v>
      </c>
      <c r="B26" s="74" t="s">
        <v>32</v>
      </c>
      <c r="C26" s="72">
        <v>2015</v>
      </c>
      <c r="D26" s="74" t="s">
        <v>136</v>
      </c>
      <c r="E26" s="74" t="s">
        <v>183</v>
      </c>
      <c r="F26" s="74" t="s">
        <v>145</v>
      </c>
      <c r="G26" s="74" t="s">
        <v>139</v>
      </c>
      <c r="H26" s="74">
        <v>0</v>
      </c>
      <c r="I26" s="72" t="s">
        <v>192</v>
      </c>
      <c r="J26" s="72">
        <v>219</v>
      </c>
      <c r="K26" s="72" t="s">
        <v>557</v>
      </c>
      <c r="L26" s="72" t="s">
        <v>557</v>
      </c>
      <c r="M26" s="120">
        <v>46163</v>
      </c>
      <c r="N26" s="119"/>
      <c r="O26" s="72" t="s">
        <v>128</v>
      </c>
      <c r="P26" s="74" t="s">
        <v>46</v>
      </c>
    </row>
    <row r="27" spans="1:16" ht="25" x14ac:dyDescent="0.25">
      <c r="A27" s="73" t="str">
        <f>HYPERLINK("#'" &amp; factor_list_table[[#This Row],[Series Number]] &amp; "'!A1", factor_list_table[[#This Row],[Series Number]])</f>
        <v>NF1_15 (220)</v>
      </c>
      <c r="B27" s="74" t="s">
        <v>32</v>
      </c>
      <c r="C27" s="72">
        <v>2015</v>
      </c>
      <c r="D27" s="74" t="s">
        <v>136</v>
      </c>
      <c r="E27" s="74" t="s">
        <v>148</v>
      </c>
      <c r="F27" s="74" t="s">
        <v>138</v>
      </c>
      <c r="G27" s="74" t="s">
        <v>139</v>
      </c>
      <c r="H27" s="74">
        <v>0</v>
      </c>
      <c r="I27" s="72" t="s">
        <v>194</v>
      </c>
      <c r="J27" s="72">
        <v>220</v>
      </c>
      <c r="K27" s="72" t="s">
        <v>558</v>
      </c>
      <c r="L27" s="72" t="s">
        <v>558</v>
      </c>
      <c r="M27" s="120">
        <v>46163</v>
      </c>
      <c r="N27" s="119"/>
      <c r="O27" s="72" t="s">
        <v>128</v>
      </c>
      <c r="P27" s="74" t="s">
        <v>46</v>
      </c>
    </row>
    <row r="28" spans="1:16" ht="25" x14ac:dyDescent="0.25">
      <c r="A28" s="73" t="str">
        <f>HYPERLINK("#'" &amp; factor_list_table[[#This Row],[Series Number]] &amp; "'!A1", factor_list_table[[#This Row],[Series Number]])</f>
        <v>NF2_15 (221)</v>
      </c>
      <c r="B28" s="74" t="s">
        <v>32</v>
      </c>
      <c r="C28" s="72">
        <v>2015</v>
      </c>
      <c r="D28" s="74" t="s">
        <v>136</v>
      </c>
      <c r="E28" s="74" t="s">
        <v>148</v>
      </c>
      <c r="F28" s="74" t="s">
        <v>145</v>
      </c>
      <c r="G28" s="74" t="s">
        <v>139</v>
      </c>
      <c r="H28" s="74">
        <v>0</v>
      </c>
      <c r="I28" s="72" t="s">
        <v>196</v>
      </c>
      <c r="J28" s="72">
        <v>221</v>
      </c>
      <c r="K28" s="72" t="s">
        <v>559</v>
      </c>
      <c r="L28" s="72" t="s">
        <v>559</v>
      </c>
      <c r="M28" s="120">
        <v>46163</v>
      </c>
      <c r="N28" s="119"/>
      <c r="O28" s="72" t="s">
        <v>128</v>
      </c>
      <c r="P28" s="74" t="s">
        <v>46</v>
      </c>
    </row>
    <row r="29" spans="1:16" ht="25" x14ac:dyDescent="0.25">
      <c r="A29" s="73" t="str">
        <f>HYPERLINK("#'" &amp; factor_list_table[[#This Row],[Series Number]] &amp; "'!A1", factor_list_table[[#This Row],[Series Number]])</f>
        <v>TVIN_15M (226)</v>
      </c>
      <c r="B29" s="74" t="s">
        <v>32</v>
      </c>
      <c r="C29" s="72">
        <v>2015</v>
      </c>
      <c r="D29" s="74" t="s">
        <v>401</v>
      </c>
      <c r="E29" s="74" t="s">
        <v>402</v>
      </c>
      <c r="F29" s="74" t="s">
        <v>138</v>
      </c>
      <c r="G29" s="74" t="s">
        <v>139</v>
      </c>
      <c r="H29" s="74">
        <v>0</v>
      </c>
      <c r="I29" s="72" t="s">
        <v>403</v>
      </c>
      <c r="J29" s="72">
        <v>226</v>
      </c>
      <c r="K29" s="72" t="s">
        <v>424</v>
      </c>
      <c r="L29" s="72" t="s">
        <v>424</v>
      </c>
      <c r="M29" s="119" t="s">
        <v>601</v>
      </c>
      <c r="N29" s="119" t="s">
        <v>604</v>
      </c>
      <c r="O29" s="72" t="s">
        <v>128</v>
      </c>
      <c r="P29" s="74" t="s">
        <v>47</v>
      </c>
    </row>
    <row r="30" spans="1:16" ht="25" x14ac:dyDescent="0.25">
      <c r="A30" s="73" t="str">
        <f>HYPERLINK("#'" &amp; factor_list_table[[#This Row],[Series Number]] &amp; "'!A1", factor_list_table[[#This Row],[Series Number]])</f>
        <v>TVIN_15F (227)</v>
      </c>
      <c r="B30" s="74" t="s">
        <v>32</v>
      </c>
      <c r="C30" s="72">
        <v>2015</v>
      </c>
      <c r="D30" s="74" t="s">
        <v>401</v>
      </c>
      <c r="E30" s="74" t="s">
        <v>402</v>
      </c>
      <c r="F30" s="74" t="s">
        <v>145</v>
      </c>
      <c r="G30" s="74" t="s">
        <v>139</v>
      </c>
      <c r="H30" s="74">
        <v>0</v>
      </c>
      <c r="I30" s="72" t="s">
        <v>404</v>
      </c>
      <c r="J30" s="72">
        <v>227</v>
      </c>
      <c r="K30" s="72" t="s">
        <v>426</v>
      </c>
      <c r="L30" s="72" t="s">
        <v>426</v>
      </c>
      <c r="M30" s="119" t="s">
        <v>601</v>
      </c>
      <c r="N30" s="119" t="s">
        <v>604</v>
      </c>
      <c r="O30" s="72" t="s">
        <v>128</v>
      </c>
      <c r="P30" s="74" t="s">
        <v>47</v>
      </c>
    </row>
    <row r="31" spans="1:16" ht="25" x14ac:dyDescent="0.25">
      <c r="A31" s="73" t="str">
        <f>HYPERLINK("#'" &amp; factor_list_table[[#This Row],[Series Number]] &amp; "'!A1", factor_list_table[[#This Row],[Series Number]])</f>
        <v>TVIN_15GMP (228)</v>
      </c>
      <c r="B31" s="74" t="s">
        <v>32</v>
      </c>
      <c r="C31" s="72">
        <v>2015</v>
      </c>
      <c r="D31" s="74" t="s">
        <v>401</v>
      </c>
      <c r="E31" s="74" t="s">
        <v>405</v>
      </c>
      <c r="F31" s="74" t="s">
        <v>131</v>
      </c>
      <c r="G31" s="74" t="s">
        <v>139</v>
      </c>
      <c r="H31" s="74">
        <v>0</v>
      </c>
      <c r="I31" s="72" t="s">
        <v>406</v>
      </c>
      <c r="J31" s="72">
        <v>228</v>
      </c>
      <c r="K31" s="72" t="s">
        <v>427</v>
      </c>
      <c r="L31" s="72" t="s">
        <v>427</v>
      </c>
      <c r="M31" s="119" t="s">
        <v>601</v>
      </c>
      <c r="N31" s="119" t="s">
        <v>604</v>
      </c>
      <c r="O31" s="72" t="s">
        <v>128</v>
      </c>
      <c r="P31" s="74" t="s">
        <v>47</v>
      </c>
    </row>
    <row r="32" spans="1:16" ht="25" x14ac:dyDescent="0.25">
      <c r="A32" s="73" t="str">
        <f>HYPERLINK("#'" &amp; factor_list_table[[#This Row],[Series Number]] &amp; "'!A1", factor_list_table[[#This Row],[Series Number]])</f>
        <v>M (229)</v>
      </c>
      <c r="B32" s="74" t="s">
        <v>32</v>
      </c>
      <c r="C32" s="72">
        <v>1987</v>
      </c>
      <c r="D32" s="74" t="s">
        <v>136</v>
      </c>
      <c r="E32" s="74" t="s">
        <v>198</v>
      </c>
      <c r="F32" s="74" t="s">
        <v>131</v>
      </c>
      <c r="G32" s="74" t="s">
        <v>139</v>
      </c>
      <c r="H32" s="74">
        <v>2</v>
      </c>
      <c r="I32" s="72" t="s">
        <v>199</v>
      </c>
      <c r="J32" s="72">
        <v>229</v>
      </c>
      <c r="K32" s="72" t="s">
        <v>560</v>
      </c>
      <c r="L32" s="72" t="s">
        <v>560</v>
      </c>
      <c r="M32" s="120">
        <v>46163</v>
      </c>
      <c r="N32" s="119"/>
      <c r="O32" s="72" t="s">
        <v>128</v>
      </c>
      <c r="P32" s="74" t="s">
        <v>46</v>
      </c>
    </row>
    <row r="33" spans="1:16" ht="25" x14ac:dyDescent="0.25">
      <c r="A33" s="73" t="str">
        <f>HYPERLINK("#'" &amp; factor_list_table[[#This Row],[Series Number]] &amp; "'!A1", factor_list_table[[#This Row],[Series Number]])</f>
        <v>G1 (301)</v>
      </c>
      <c r="B33" s="74" t="s">
        <v>32</v>
      </c>
      <c r="C33" s="72">
        <v>1987</v>
      </c>
      <c r="D33" s="74" t="s">
        <v>242</v>
      </c>
      <c r="E33" s="74" t="s">
        <v>243</v>
      </c>
      <c r="F33" s="74" t="s">
        <v>138</v>
      </c>
      <c r="G33" s="74" t="s">
        <v>139</v>
      </c>
      <c r="H33" s="74">
        <v>2</v>
      </c>
      <c r="I33" s="72" t="s">
        <v>244</v>
      </c>
      <c r="J33" s="72">
        <v>301</v>
      </c>
      <c r="K33" s="72" t="s">
        <v>561</v>
      </c>
      <c r="L33" s="72" t="s">
        <v>561</v>
      </c>
      <c r="M33" s="120">
        <v>46163</v>
      </c>
      <c r="N33" s="119"/>
      <c r="O33" s="72" t="s">
        <v>128</v>
      </c>
      <c r="P33" s="74" t="s">
        <v>46</v>
      </c>
    </row>
    <row r="34" spans="1:16" ht="25" x14ac:dyDescent="0.25">
      <c r="A34" s="73" t="str">
        <f>HYPERLINK("#'" &amp; factor_list_table[[#This Row],[Series Number]] &amp; "'!A1", factor_list_table[[#This Row],[Series Number]])</f>
        <v>G2 (302)</v>
      </c>
      <c r="B34" s="74" t="s">
        <v>32</v>
      </c>
      <c r="C34" s="72">
        <v>1987</v>
      </c>
      <c r="D34" s="74" t="s">
        <v>242</v>
      </c>
      <c r="E34" s="74" t="s">
        <v>243</v>
      </c>
      <c r="F34" s="74" t="s">
        <v>145</v>
      </c>
      <c r="G34" s="74" t="s">
        <v>139</v>
      </c>
      <c r="H34" s="74">
        <v>2</v>
      </c>
      <c r="I34" s="72" t="s">
        <v>246</v>
      </c>
      <c r="J34" s="72">
        <v>302</v>
      </c>
      <c r="K34" s="72" t="s">
        <v>562</v>
      </c>
      <c r="L34" s="72" t="s">
        <v>562</v>
      </c>
      <c r="M34" s="120">
        <v>46163</v>
      </c>
      <c r="N34" s="119"/>
      <c r="O34" s="72" t="s">
        <v>128</v>
      </c>
      <c r="P34" s="74" t="s">
        <v>46</v>
      </c>
    </row>
    <row r="35" spans="1:16" ht="25" x14ac:dyDescent="0.25">
      <c r="A35" s="73" t="str">
        <f>HYPERLINK("#'" &amp; factor_list_table[[#This Row],[Series Number]] &amp; "'!A1", factor_list_table[[#This Row],[Series Number]])</f>
        <v>H1 (303)</v>
      </c>
      <c r="B35" s="74" t="s">
        <v>32</v>
      </c>
      <c r="C35" s="72">
        <v>1987</v>
      </c>
      <c r="D35" s="74" t="s">
        <v>242</v>
      </c>
      <c r="E35" s="74" t="s">
        <v>248</v>
      </c>
      <c r="F35" s="74" t="s">
        <v>138</v>
      </c>
      <c r="G35" s="74" t="s">
        <v>139</v>
      </c>
      <c r="H35" s="74">
        <v>2</v>
      </c>
      <c r="I35" s="72" t="s">
        <v>249</v>
      </c>
      <c r="J35" s="72">
        <v>303</v>
      </c>
      <c r="K35" s="72" t="s">
        <v>563</v>
      </c>
      <c r="L35" s="72" t="s">
        <v>563</v>
      </c>
      <c r="M35" s="120">
        <v>46163</v>
      </c>
      <c r="N35" s="119"/>
      <c r="O35" s="72" t="s">
        <v>128</v>
      </c>
      <c r="P35" s="74" t="s">
        <v>46</v>
      </c>
    </row>
    <row r="36" spans="1:16" ht="25" x14ac:dyDescent="0.25">
      <c r="A36" s="73" t="str">
        <f>HYPERLINK("#'" &amp; factor_list_table[[#This Row],[Series Number]] &amp; "'!A1", factor_list_table[[#This Row],[Series Number]])</f>
        <v>H2 (304)</v>
      </c>
      <c r="B36" s="74" t="s">
        <v>32</v>
      </c>
      <c r="C36" s="72">
        <v>1987</v>
      </c>
      <c r="D36" s="74" t="s">
        <v>242</v>
      </c>
      <c r="E36" s="74" t="s">
        <v>248</v>
      </c>
      <c r="F36" s="74" t="s">
        <v>145</v>
      </c>
      <c r="G36" s="74" t="s">
        <v>139</v>
      </c>
      <c r="H36" s="74">
        <v>2</v>
      </c>
      <c r="I36" s="72" t="s">
        <v>251</v>
      </c>
      <c r="J36" s="72">
        <v>304</v>
      </c>
      <c r="K36" s="72" t="s">
        <v>564</v>
      </c>
      <c r="L36" s="72" t="s">
        <v>564</v>
      </c>
      <c r="M36" s="120">
        <v>46163</v>
      </c>
      <c r="N36" s="119"/>
      <c r="O36" s="72" t="s">
        <v>128</v>
      </c>
      <c r="P36" s="74" t="s">
        <v>46</v>
      </c>
    </row>
    <row r="37" spans="1:16" ht="25" x14ac:dyDescent="0.25">
      <c r="A37" s="73" t="str">
        <f>HYPERLINK("#'" &amp; factor_list_table[[#This Row],[Series Number]] &amp; "'!A1", factor_list_table[[#This Row],[Series Number]])</f>
        <v>G1_06 (305)</v>
      </c>
      <c r="B37" s="74" t="s">
        <v>32</v>
      </c>
      <c r="C37" s="72">
        <v>2006</v>
      </c>
      <c r="D37" s="74" t="s">
        <v>242</v>
      </c>
      <c r="E37" s="74" t="s">
        <v>243</v>
      </c>
      <c r="F37" s="74" t="s">
        <v>138</v>
      </c>
      <c r="G37" s="74" t="s">
        <v>139</v>
      </c>
      <c r="H37" s="74">
        <v>1</v>
      </c>
      <c r="I37" s="72" t="s">
        <v>253</v>
      </c>
      <c r="J37" s="72">
        <v>305</v>
      </c>
      <c r="K37" s="72" t="s">
        <v>565</v>
      </c>
      <c r="L37" s="72" t="s">
        <v>565</v>
      </c>
      <c r="M37" s="120">
        <v>46163</v>
      </c>
      <c r="N37" s="119"/>
      <c r="O37" s="72" t="s">
        <v>128</v>
      </c>
      <c r="P37" s="74" t="s">
        <v>46</v>
      </c>
    </row>
    <row r="38" spans="1:16" ht="25" x14ac:dyDescent="0.25">
      <c r="A38" s="73" t="str">
        <f>HYPERLINK("#'" &amp; factor_list_table[[#This Row],[Series Number]] &amp; "'!A1", factor_list_table[[#This Row],[Series Number]])</f>
        <v>G2_06 (306)</v>
      </c>
      <c r="B38" s="74" t="s">
        <v>32</v>
      </c>
      <c r="C38" s="72">
        <v>2006</v>
      </c>
      <c r="D38" s="74" t="s">
        <v>242</v>
      </c>
      <c r="E38" s="74" t="s">
        <v>243</v>
      </c>
      <c r="F38" s="74" t="s">
        <v>145</v>
      </c>
      <c r="G38" s="74" t="s">
        <v>139</v>
      </c>
      <c r="H38" s="74">
        <v>1</v>
      </c>
      <c r="I38" s="72" t="s">
        <v>255</v>
      </c>
      <c r="J38" s="72">
        <v>306</v>
      </c>
      <c r="K38" s="72" t="s">
        <v>566</v>
      </c>
      <c r="L38" s="72" t="s">
        <v>566</v>
      </c>
      <c r="M38" s="120">
        <v>46163</v>
      </c>
      <c r="N38" s="119"/>
      <c r="O38" s="72" t="s">
        <v>128</v>
      </c>
      <c r="P38" s="74" t="s">
        <v>46</v>
      </c>
    </row>
    <row r="39" spans="1:16" ht="25" x14ac:dyDescent="0.25">
      <c r="A39" s="73" t="str">
        <f>HYPERLINK("#'" &amp; factor_list_table[[#This Row],[Series Number]] &amp; "'!A1", factor_list_table[[#This Row],[Series Number]])</f>
        <v>H1_06 (307)</v>
      </c>
      <c r="B39" s="74" t="s">
        <v>32</v>
      </c>
      <c r="C39" s="72">
        <v>2006</v>
      </c>
      <c r="D39" s="74" t="s">
        <v>242</v>
      </c>
      <c r="E39" s="74" t="s">
        <v>257</v>
      </c>
      <c r="F39" s="74" t="s">
        <v>138</v>
      </c>
      <c r="G39" s="74" t="s">
        <v>139</v>
      </c>
      <c r="H39" s="74">
        <v>1</v>
      </c>
      <c r="I39" s="72" t="s">
        <v>258</v>
      </c>
      <c r="J39" s="72">
        <v>307</v>
      </c>
      <c r="K39" s="72" t="s">
        <v>567</v>
      </c>
      <c r="L39" s="72" t="s">
        <v>567</v>
      </c>
      <c r="M39" s="120">
        <v>46163</v>
      </c>
      <c r="N39" s="119"/>
      <c r="O39" s="72" t="s">
        <v>128</v>
      </c>
      <c r="P39" s="74" t="s">
        <v>46</v>
      </c>
    </row>
    <row r="40" spans="1:16" ht="25" x14ac:dyDescent="0.25">
      <c r="A40" s="73" t="str">
        <f>HYPERLINK("#'" &amp; factor_list_table[[#This Row],[Series Number]] &amp; "'!A1", factor_list_table[[#This Row],[Series Number]])</f>
        <v>H2_06 (308)</v>
      </c>
      <c r="B40" s="74" t="s">
        <v>32</v>
      </c>
      <c r="C40" s="72">
        <v>2006</v>
      </c>
      <c r="D40" s="74" t="s">
        <v>242</v>
      </c>
      <c r="E40" s="74" t="s">
        <v>257</v>
      </c>
      <c r="F40" s="74" t="s">
        <v>145</v>
      </c>
      <c r="G40" s="74" t="s">
        <v>139</v>
      </c>
      <c r="H40" s="74">
        <v>1</v>
      </c>
      <c r="I40" s="72" t="s">
        <v>260</v>
      </c>
      <c r="J40" s="72">
        <v>308</v>
      </c>
      <c r="K40" s="72" t="s">
        <v>568</v>
      </c>
      <c r="L40" s="72" t="s">
        <v>568</v>
      </c>
      <c r="M40" s="120">
        <v>46163</v>
      </c>
      <c r="N40" s="119"/>
      <c r="O40" s="72" t="s">
        <v>128</v>
      </c>
      <c r="P40" s="74" t="s">
        <v>46</v>
      </c>
    </row>
    <row r="41" spans="1:16" ht="25" x14ac:dyDescent="0.25">
      <c r="A41" s="73" t="str">
        <f>HYPERLINK("#'" &amp; factor_list_table[[#This Row],[Series Number]] &amp; "'!A1", factor_list_table[[#This Row],[Series Number]])</f>
        <v>G1_15 (309)</v>
      </c>
      <c r="B41" s="74" t="s">
        <v>32</v>
      </c>
      <c r="C41" s="72">
        <v>2015</v>
      </c>
      <c r="D41" s="74" t="s">
        <v>242</v>
      </c>
      <c r="E41" s="74" t="s">
        <v>243</v>
      </c>
      <c r="F41" s="74" t="s">
        <v>138</v>
      </c>
      <c r="G41" s="74" t="s">
        <v>139</v>
      </c>
      <c r="H41" s="74">
        <v>0</v>
      </c>
      <c r="I41" s="72" t="s">
        <v>262</v>
      </c>
      <c r="J41" s="72">
        <v>309</v>
      </c>
      <c r="K41" s="72" t="s">
        <v>569</v>
      </c>
      <c r="L41" s="72" t="s">
        <v>569</v>
      </c>
      <c r="M41" s="120">
        <v>46163</v>
      </c>
      <c r="N41" s="119"/>
      <c r="O41" s="72" t="s">
        <v>128</v>
      </c>
      <c r="P41" s="74" t="s">
        <v>46</v>
      </c>
    </row>
    <row r="42" spans="1:16" ht="25" x14ac:dyDescent="0.25">
      <c r="A42" s="73" t="str">
        <f>HYPERLINK("#'" &amp; factor_list_table[[#This Row],[Series Number]] &amp; "'!A1", factor_list_table[[#This Row],[Series Number]])</f>
        <v>G2_15 (310)</v>
      </c>
      <c r="B42" s="74" t="s">
        <v>32</v>
      </c>
      <c r="C42" s="72">
        <v>2015</v>
      </c>
      <c r="D42" s="74" t="s">
        <v>242</v>
      </c>
      <c r="E42" s="74" t="s">
        <v>243</v>
      </c>
      <c r="F42" s="74" t="s">
        <v>145</v>
      </c>
      <c r="G42" s="74" t="s">
        <v>139</v>
      </c>
      <c r="H42" s="74">
        <v>0</v>
      </c>
      <c r="I42" s="72" t="s">
        <v>264</v>
      </c>
      <c r="J42" s="72">
        <v>310</v>
      </c>
      <c r="K42" s="72" t="s">
        <v>570</v>
      </c>
      <c r="L42" s="72" t="s">
        <v>570</v>
      </c>
      <c r="M42" s="120">
        <v>46163</v>
      </c>
      <c r="N42" s="119"/>
      <c r="O42" s="72" t="s">
        <v>128</v>
      </c>
      <c r="P42" s="74" t="s">
        <v>46</v>
      </c>
    </row>
    <row r="43" spans="1:16" ht="25" x14ac:dyDescent="0.25">
      <c r="A43" s="73" t="str">
        <f>HYPERLINK("#'" &amp; factor_list_table[[#This Row],[Series Number]] &amp; "'!A1", factor_list_table[[#This Row],[Series Number]])</f>
        <v>H1_15 (311)</v>
      </c>
      <c r="B43" s="74" t="s">
        <v>32</v>
      </c>
      <c r="C43" s="72">
        <v>2015</v>
      </c>
      <c r="D43" s="74" t="s">
        <v>242</v>
      </c>
      <c r="E43" s="74" t="s">
        <v>257</v>
      </c>
      <c r="F43" s="74" t="s">
        <v>138</v>
      </c>
      <c r="G43" s="74" t="s">
        <v>139</v>
      </c>
      <c r="H43" s="74">
        <v>0</v>
      </c>
      <c r="I43" s="72" t="s">
        <v>266</v>
      </c>
      <c r="J43" s="72">
        <v>311</v>
      </c>
      <c r="K43" s="72" t="s">
        <v>571</v>
      </c>
      <c r="L43" s="72" t="s">
        <v>571</v>
      </c>
      <c r="M43" s="120">
        <v>46163</v>
      </c>
      <c r="N43" s="119"/>
      <c r="O43" s="72" t="s">
        <v>128</v>
      </c>
      <c r="P43" s="74" t="s">
        <v>46</v>
      </c>
    </row>
    <row r="44" spans="1:16" ht="25" x14ac:dyDescent="0.25">
      <c r="A44" s="73" t="str">
        <f>HYPERLINK("#'" &amp; factor_list_table[[#This Row],[Series Number]] &amp; "'!A1", factor_list_table[[#This Row],[Series Number]])</f>
        <v>H2_15 (312)</v>
      </c>
      <c r="B44" s="74" t="s">
        <v>32</v>
      </c>
      <c r="C44" s="72">
        <v>2015</v>
      </c>
      <c r="D44" s="74" t="s">
        <v>242</v>
      </c>
      <c r="E44" s="74" t="s">
        <v>257</v>
      </c>
      <c r="F44" s="74" t="s">
        <v>145</v>
      </c>
      <c r="G44" s="74" t="s">
        <v>139</v>
      </c>
      <c r="H44" s="74">
        <v>0</v>
      </c>
      <c r="I44" s="72" t="s">
        <v>268</v>
      </c>
      <c r="J44" s="72">
        <v>312</v>
      </c>
      <c r="K44" s="72" t="s">
        <v>572</v>
      </c>
      <c r="L44" s="72" t="s">
        <v>572</v>
      </c>
      <c r="M44" s="120">
        <v>46163</v>
      </c>
      <c r="N44" s="119"/>
      <c r="O44" s="72" t="s">
        <v>128</v>
      </c>
      <c r="P44" s="74" t="s">
        <v>46</v>
      </c>
    </row>
    <row r="45" spans="1:16" ht="25" x14ac:dyDescent="0.25">
      <c r="A45" s="73" t="str">
        <f>HYPERLINK("#'" &amp; factor_list_table[[#This Row],[Series Number]] &amp; "'!A1", factor_list_table[[#This Row],[Series Number]])</f>
        <v>K (313)</v>
      </c>
      <c r="B45" s="74" t="s">
        <v>32</v>
      </c>
      <c r="C45" s="72">
        <v>1987</v>
      </c>
      <c r="D45" s="74" t="s">
        <v>270</v>
      </c>
      <c r="E45" s="74" t="s">
        <v>271</v>
      </c>
      <c r="F45" s="74" t="s">
        <v>272</v>
      </c>
      <c r="G45" s="74" t="s">
        <v>139</v>
      </c>
      <c r="H45" s="74">
        <v>2</v>
      </c>
      <c r="I45" s="72" t="s">
        <v>273</v>
      </c>
      <c r="J45" s="72">
        <v>313</v>
      </c>
      <c r="K45" s="72" t="s">
        <v>573</v>
      </c>
      <c r="L45" s="72" t="s">
        <v>573</v>
      </c>
      <c r="M45" s="120">
        <v>46163</v>
      </c>
      <c r="N45" s="119"/>
      <c r="O45" s="72" t="s">
        <v>128</v>
      </c>
      <c r="P45" s="74" t="s">
        <v>46</v>
      </c>
    </row>
    <row r="46" spans="1:16" ht="25" x14ac:dyDescent="0.25">
      <c r="A46" s="73" t="str">
        <f>HYPERLINK("#'" &amp; factor_list_table[[#This Row],[Series Number]] &amp; "'!A1", factor_list_table[[#This Row],[Series Number]])</f>
        <v>N (314)</v>
      </c>
      <c r="B46" s="74" t="s">
        <v>32</v>
      </c>
      <c r="C46" s="72">
        <v>1987</v>
      </c>
      <c r="D46" s="74" t="s">
        <v>290</v>
      </c>
      <c r="E46" s="74" t="s">
        <v>291</v>
      </c>
      <c r="F46" s="74" t="s">
        <v>125</v>
      </c>
      <c r="G46" s="74" t="s">
        <v>292</v>
      </c>
      <c r="H46" s="74">
        <v>2</v>
      </c>
      <c r="I46" s="72" t="s">
        <v>293</v>
      </c>
      <c r="J46" s="72">
        <v>314</v>
      </c>
      <c r="K46" s="72" t="s">
        <v>574</v>
      </c>
      <c r="L46" s="72" t="s">
        <v>574</v>
      </c>
      <c r="M46" s="120">
        <v>46163</v>
      </c>
      <c r="N46" s="119"/>
      <c r="O46" s="72" t="s">
        <v>128</v>
      </c>
      <c r="P46" s="74" t="s">
        <v>46</v>
      </c>
    </row>
    <row r="47" spans="1:16" ht="25" x14ac:dyDescent="0.25">
      <c r="A47" s="73" t="str">
        <f>HYPERLINK("#'" &amp; factor_list_table[[#This Row],[Series Number]] &amp; "'!A1", factor_list_table[[#This Row],[Series Number]])</f>
        <v>P (315)</v>
      </c>
      <c r="B47" s="74" t="s">
        <v>32</v>
      </c>
      <c r="C47" s="72">
        <v>1987</v>
      </c>
      <c r="D47" s="74" t="s">
        <v>290</v>
      </c>
      <c r="E47" s="74" t="s">
        <v>295</v>
      </c>
      <c r="F47" s="74" t="s">
        <v>125</v>
      </c>
      <c r="G47" s="74" t="s">
        <v>292</v>
      </c>
      <c r="H47" s="74">
        <v>2</v>
      </c>
      <c r="I47" s="72" t="s">
        <v>296</v>
      </c>
      <c r="J47" s="72">
        <v>315</v>
      </c>
      <c r="K47" s="72" t="s">
        <v>575</v>
      </c>
      <c r="L47" s="72" t="s">
        <v>575</v>
      </c>
      <c r="M47" s="120">
        <v>46163</v>
      </c>
      <c r="N47" s="119"/>
      <c r="O47" s="72" t="s">
        <v>128</v>
      </c>
      <c r="P47" s="74" t="s">
        <v>46</v>
      </c>
    </row>
    <row r="48" spans="1:16" ht="37.5" x14ac:dyDescent="0.25">
      <c r="A48" s="73" t="str">
        <f>HYPERLINK("#'" &amp; factor_list_table[[#This Row],[Series Number]] &amp; "'!A1", factor_list_table[[#This Row],[Series Number]])</f>
        <v>Q1 (316)</v>
      </c>
      <c r="B48" s="74" t="s">
        <v>32</v>
      </c>
      <c r="C48" s="72">
        <v>1987</v>
      </c>
      <c r="D48" s="74" t="s">
        <v>290</v>
      </c>
      <c r="E48" s="74" t="s">
        <v>298</v>
      </c>
      <c r="F48" s="74" t="s">
        <v>125</v>
      </c>
      <c r="G48" s="74" t="s">
        <v>292</v>
      </c>
      <c r="H48" s="74">
        <v>2</v>
      </c>
      <c r="I48" s="72" t="s">
        <v>299</v>
      </c>
      <c r="J48" s="72">
        <v>316</v>
      </c>
      <c r="K48" s="72" t="s">
        <v>576</v>
      </c>
      <c r="L48" s="72" t="s">
        <v>576</v>
      </c>
      <c r="M48" s="120">
        <v>46163</v>
      </c>
      <c r="N48" s="119"/>
      <c r="O48" s="72" t="s">
        <v>128</v>
      </c>
      <c r="P48" s="74" t="s">
        <v>46</v>
      </c>
    </row>
    <row r="49" spans="1:16" ht="25" x14ac:dyDescent="0.25">
      <c r="A49" s="73" t="str">
        <f>HYPERLINK("#'" &amp; factor_list_table[[#This Row],[Series Number]] &amp; "'!A1", factor_list_table[[#This Row],[Series Number]])</f>
        <v>Q2 (317)</v>
      </c>
      <c r="B49" s="74" t="s">
        <v>32</v>
      </c>
      <c r="C49" s="72">
        <v>1987</v>
      </c>
      <c r="D49" s="74" t="s">
        <v>290</v>
      </c>
      <c r="E49" s="74" t="s">
        <v>301</v>
      </c>
      <c r="F49" s="74" t="s">
        <v>125</v>
      </c>
      <c r="G49" s="74" t="s">
        <v>238</v>
      </c>
      <c r="H49" s="74">
        <v>2</v>
      </c>
      <c r="I49" s="72" t="s">
        <v>302</v>
      </c>
      <c r="J49" s="72">
        <v>317</v>
      </c>
      <c r="K49" s="72" t="s">
        <v>577</v>
      </c>
      <c r="L49" s="72" t="s">
        <v>577</v>
      </c>
      <c r="M49" s="120">
        <v>46163</v>
      </c>
      <c r="N49" s="119"/>
      <c r="O49" s="72" t="s">
        <v>128</v>
      </c>
      <c r="P49" s="74" t="s">
        <v>46</v>
      </c>
    </row>
    <row r="50" spans="1:16" ht="25" x14ac:dyDescent="0.25">
      <c r="A50" s="73" t="str">
        <f>HYPERLINK("#'" &amp; factor_list_table[[#This Row],[Series Number]] &amp; "'!A1", factor_list_table[[#This Row],[Series Number]])</f>
        <v>R (318)</v>
      </c>
      <c r="B50" s="74" t="s">
        <v>32</v>
      </c>
      <c r="C50" s="72">
        <v>1987</v>
      </c>
      <c r="D50" s="74" t="s">
        <v>290</v>
      </c>
      <c r="E50" s="74" t="s">
        <v>304</v>
      </c>
      <c r="F50" s="74" t="s">
        <v>125</v>
      </c>
      <c r="G50" s="74" t="s">
        <v>238</v>
      </c>
      <c r="H50" s="74">
        <v>2</v>
      </c>
      <c r="I50" s="72" t="s">
        <v>305</v>
      </c>
      <c r="J50" s="72">
        <v>318</v>
      </c>
      <c r="K50" s="72" t="s">
        <v>578</v>
      </c>
      <c r="L50" s="72" t="s">
        <v>578</v>
      </c>
      <c r="M50" s="120">
        <v>46163</v>
      </c>
      <c r="N50" s="119"/>
      <c r="O50" s="72" t="s">
        <v>128</v>
      </c>
      <c r="P50" s="74" t="s">
        <v>46</v>
      </c>
    </row>
    <row r="51" spans="1:16" ht="37.5" x14ac:dyDescent="0.25">
      <c r="A51" s="73" t="str">
        <f>HYPERLINK("#'" &amp; factor_list_table[[#This Row],[Series Number]] &amp; "'!A1", factor_list_table[[#This Row],[Series Number]])</f>
        <v>S1 (319)</v>
      </c>
      <c r="B51" s="74" t="s">
        <v>32</v>
      </c>
      <c r="C51" s="72">
        <v>1987</v>
      </c>
      <c r="D51" s="74" t="s">
        <v>290</v>
      </c>
      <c r="E51" s="74" t="s">
        <v>298</v>
      </c>
      <c r="F51" s="74" t="s">
        <v>125</v>
      </c>
      <c r="G51" s="74" t="s">
        <v>238</v>
      </c>
      <c r="H51" s="74">
        <v>2</v>
      </c>
      <c r="I51" s="72" t="s">
        <v>307</v>
      </c>
      <c r="J51" s="72">
        <v>319</v>
      </c>
      <c r="K51" s="72" t="s">
        <v>579</v>
      </c>
      <c r="L51" s="72" t="s">
        <v>579</v>
      </c>
      <c r="M51" s="120">
        <v>46163</v>
      </c>
      <c r="N51" s="119"/>
      <c r="O51" s="72" t="s">
        <v>128</v>
      </c>
      <c r="P51" s="74" t="s">
        <v>46</v>
      </c>
    </row>
    <row r="52" spans="1:16" ht="37.5" x14ac:dyDescent="0.25">
      <c r="A52" s="73" t="str">
        <f>HYPERLINK("#'" &amp; factor_list_table[[#This Row],[Series Number]] &amp; "'!A1", factor_list_table[[#This Row],[Series Number]])</f>
        <v>S2 (320)</v>
      </c>
      <c r="B52" s="74" t="s">
        <v>32</v>
      </c>
      <c r="C52" s="72">
        <v>1987</v>
      </c>
      <c r="D52" s="74" t="s">
        <v>290</v>
      </c>
      <c r="E52" s="74" t="s">
        <v>309</v>
      </c>
      <c r="F52" s="74" t="s">
        <v>125</v>
      </c>
      <c r="G52" s="74" t="s">
        <v>238</v>
      </c>
      <c r="H52" s="74">
        <v>2</v>
      </c>
      <c r="I52" s="72" t="s">
        <v>310</v>
      </c>
      <c r="J52" s="72">
        <v>320</v>
      </c>
      <c r="K52" s="72" t="s">
        <v>580</v>
      </c>
      <c r="L52" s="72" t="s">
        <v>580</v>
      </c>
      <c r="M52" s="120">
        <v>46163</v>
      </c>
      <c r="N52" s="119"/>
      <c r="O52" s="72" t="s">
        <v>128</v>
      </c>
      <c r="P52" s="74" t="s">
        <v>46</v>
      </c>
    </row>
    <row r="53" spans="1:16" ht="37.5" x14ac:dyDescent="0.25">
      <c r="A53" s="73" t="str">
        <f>HYPERLINK("#'" &amp; factor_list_table[[#This Row],[Series Number]] &amp; "'!A1", factor_list_table[[#This Row],[Series Number]])</f>
        <v>T1 (321)</v>
      </c>
      <c r="B53" s="74" t="s">
        <v>32</v>
      </c>
      <c r="C53" s="72">
        <v>1987</v>
      </c>
      <c r="D53" s="74" t="s">
        <v>290</v>
      </c>
      <c r="E53" s="74" t="s">
        <v>298</v>
      </c>
      <c r="F53" s="74" t="s">
        <v>125</v>
      </c>
      <c r="G53" s="74" t="s">
        <v>238</v>
      </c>
      <c r="H53" s="74">
        <v>2</v>
      </c>
      <c r="I53" s="72" t="s">
        <v>312</v>
      </c>
      <c r="J53" s="72">
        <v>321</v>
      </c>
      <c r="K53" s="72" t="s">
        <v>581</v>
      </c>
      <c r="L53" s="72" t="s">
        <v>581</v>
      </c>
      <c r="M53" s="120">
        <v>46163</v>
      </c>
      <c r="N53" s="119"/>
      <c r="O53" s="72" t="s">
        <v>128</v>
      </c>
      <c r="P53" s="74" t="s">
        <v>46</v>
      </c>
    </row>
    <row r="54" spans="1:16" ht="37.5" x14ac:dyDescent="0.25">
      <c r="A54" s="73" t="str">
        <f>HYPERLINK("#'" &amp; factor_list_table[[#This Row],[Series Number]] &amp; "'!A1", factor_list_table[[#This Row],[Series Number]])</f>
        <v>T2 (322)</v>
      </c>
      <c r="B54" s="74" t="s">
        <v>32</v>
      </c>
      <c r="C54" s="72">
        <v>1987</v>
      </c>
      <c r="D54" s="74" t="s">
        <v>290</v>
      </c>
      <c r="E54" s="74" t="s">
        <v>309</v>
      </c>
      <c r="F54" s="74" t="s">
        <v>125</v>
      </c>
      <c r="G54" s="74" t="s">
        <v>238</v>
      </c>
      <c r="H54" s="74">
        <v>2</v>
      </c>
      <c r="I54" s="72" t="s">
        <v>314</v>
      </c>
      <c r="J54" s="72">
        <v>322</v>
      </c>
      <c r="K54" s="72" t="s">
        <v>582</v>
      </c>
      <c r="L54" s="72" t="s">
        <v>582</v>
      </c>
      <c r="M54" s="120">
        <v>46163</v>
      </c>
      <c r="N54" s="119"/>
      <c r="O54" s="72" t="s">
        <v>128</v>
      </c>
      <c r="P54" s="74" t="s">
        <v>46</v>
      </c>
    </row>
    <row r="55" spans="1:16" ht="37.5" x14ac:dyDescent="0.25">
      <c r="A55" s="73" t="str">
        <f>HYPERLINK("#'" &amp; factor_list_table[[#This Row],[Series Number]] &amp; "'!A1", factor_list_table[[#This Row],[Series Number]])</f>
        <v>U1 (323)</v>
      </c>
      <c r="B55" s="74" t="s">
        <v>32</v>
      </c>
      <c r="C55" s="72">
        <v>1987</v>
      </c>
      <c r="D55" s="74" t="s">
        <v>290</v>
      </c>
      <c r="E55" s="74" t="s">
        <v>316</v>
      </c>
      <c r="F55" s="74" t="s">
        <v>125</v>
      </c>
      <c r="G55" s="74" t="s">
        <v>238</v>
      </c>
      <c r="H55" s="74">
        <v>2</v>
      </c>
      <c r="I55" s="72" t="s">
        <v>317</v>
      </c>
      <c r="J55" s="72">
        <v>323</v>
      </c>
      <c r="K55" s="72" t="s">
        <v>583</v>
      </c>
      <c r="L55" s="72" t="s">
        <v>583</v>
      </c>
      <c r="M55" s="120">
        <v>46163</v>
      </c>
      <c r="N55" s="119"/>
      <c r="O55" s="72" t="s">
        <v>128</v>
      </c>
      <c r="P55" s="74" t="s">
        <v>46</v>
      </c>
    </row>
    <row r="56" spans="1:16" ht="37.5" x14ac:dyDescent="0.25">
      <c r="A56" s="73" t="str">
        <f>HYPERLINK("#'" &amp; factor_list_table[[#This Row],[Series Number]] &amp; "'!A1", factor_list_table[[#This Row],[Series Number]])</f>
        <v>U2 (324)</v>
      </c>
      <c r="B56" s="74" t="s">
        <v>32</v>
      </c>
      <c r="C56" s="72">
        <v>1987</v>
      </c>
      <c r="D56" s="74" t="s">
        <v>290</v>
      </c>
      <c r="E56" s="74" t="s">
        <v>319</v>
      </c>
      <c r="F56" s="74" t="s">
        <v>125</v>
      </c>
      <c r="G56" s="74" t="s">
        <v>238</v>
      </c>
      <c r="H56" s="74">
        <v>2</v>
      </c>
      <c r="I56" s="72" t="s">
        <v>320</v>
      </c>
      <c r="J56" s="72">
        <v>324</v>
      </c>
      <c r="K56" s="72" t="s">
        <v>584</v>
      </c>
      <c r="L56" s="72" t="s">
        <v>584</v>
      </c>
      <c r="M56" s="120">
        <v>46163</v>
      </c>
      <c r="N56" s="119"/>
      <c r="O56" s="72" t="s">
        <v>128</v>
      </c>
      <c r="P56" s="74" t="s">
        <v>46</v>
      </c>
    </row>
    <row r="57" spans="1:16" ht="25" x14ac:dyDescent="0.25">
      <c r="A57" s="73" t="str">
        <f>HYPERLINK("#'" &amp; factor_list_table[[#This Row],[Series Number]] &amp; "'!A1", factor_list_table[[#This Row],[Series Number]])</f>
        <v>K_06 (325)</v>
      </c>
      <c r="B57" s="74" t="s">
        <v>32</v>
      </c>
      <c r="C57" s="72">
        <v>2006</v>
      </c>
      <c r="D57" s="74" t="s">
        <v>270</v>
      </c>
      <c r="E57" s="74" t="s">
        <v>275</v>
      </c>
      <c r="F57" s="74" t="s">
        <v>272</v>
      </c>
      <c r="G57" s="74" t="s">
        <v>139</v>
      </c>
      <c r="H57" s="74">
        <v>1</v>
      </c>
      <c r="I57" s="72" t="s">
        <v>276</v>
      </c>
      <c r="J57" s="72">
        <v>325</v>
      </c>
      <c r="K57" s="72" t="s">
        <v>585</v>
      </c>
      <c r="L57" s="72" t="s">
        <v>585</v>
      </c>
      <c r="M57" s="120">
        <v>46163</v>
      </c>
      <c r="N57" s="119"/>
      <c r="O57" s="72" t="s">
        <v>128</v>
      </c>
      <c r="P57" s="74" t="s">
        <v>46</v>
      </c>
    </row>
    <row r="58" spans="1:16" ht="25" x14ac:dyDescent="0.25">
      <c r="A58" s="73" t="str">
        <f>HYPERLINK("#'" &amp; factor_list_table[[#This Row],[Series Number]] &amp; "'!A1", factor_list_table[[#This Row],[Series Number]])</f>
        <v>Q1_06 (326)</v>
      </c>
      <c r="B58" s="74" t="s">
        <v>32</v>
      </c>
      <c r="C58" s="72">
        <v>2006</v>
      </c>
      <c r="D58" s="74" t="s">
        <v>290</v>
      </c>
      <c r="E58" s="74" t="s">
        <v>322</v>
      </c>
      <c r="F58" s="74" t="s">
        <v>125</v>
      </c>
      <c r="G58" s="74" t="s">
        <v>238</v>
      </c>
      <c r="H58" s="74">
        <v>1</v>
      </c>
      <c r="I58" s="72" t="s">
        <v>323</v>
      </c>
      <c r="J58" s="72">
        <v>326</v>
      </c>
      <c r="K58" s="72" t="s">
        <v>586</v>
      </c>
      <c r="L58" s="72" t="s">
        <v>586</v>
      </c>
      <c r="M58" s="120">
        <v>46163</v>
      </c>
      <c r="N58" s="119"/>
      <c r="O58" s="72" t="s">
        <v>128</v>
      </c>
      <c r="P58" s="74" t="s">
        <v>46</v>
      </c>
    </row>
    <row r="59" spans="1:16" ht="25" x14ac:dyDescent="0.25">
      <c r="A59" s="73" t="str">
        <f>HYPERLINK("#'" &amp; factor_list_table[[#This Row],[Series Number]] &amp; "'!A1", factor_list_table[[#This Row],[Series Number]])</f>
        <v>Q2_06 (327)</v>
      </c>
      <c r="B59" s="74" t="s">
        <v>32</v>
      </c>
      <c r="C59" s="72">
        <v>2006</v>
      </c>
      <c r="D59" s="74" t="s">
        <v>290</v>
      </c>
      <c r="E59" s="74" t="s">
        <v>325</v>
      </c>
      <c r="F59" s="74" t="s">
        <v>125</v>
      </c>
      <c r="G59" s="74" t="s">
        <v>238</v>
      </c>
      <c r="H59" s="74">
        <v>1</v>
      </c>
      <c r="I59" s="72" t="s">
        <v>326</v>
      </c>
      <c r="J59" s="72">
        <v>327</v>
      </c>
      <c r="K59" s="72" t="s">
        <v>587</v>
      </c>
      <c r="L59" s="72" t="s">
        <v>587</v>
      </c>
      <c r="M59" s="120">
        <v>46163</v>
      </c>
      <c r="N59" s="119"/>
      <c r="O59" s="72" t="s">
        <v>128</v>
      </c>
      <c r="P59" s="74" t="s">
        <v>46</v>
      </c>
    </row>
    <row r="60" spans="1:16" ht="25" x14ac:dyDescent="0.25">
      <c r="A60" s="73" t="str">
        <f>HYPERLINK("#'" &amp; factor_list_table[[#This Row],[Series Number]] &amp; "'!A1", factor_list_table[[#This Row],[Series Number]])</f>
        <v>R1_06 (328)</v>
      </c>
      <c r="B60" s="74" t="s">
        <v>32</v>
      </c>
      <c r="C60" s="72">
        <v>2006</v>
      </c>
      <c r="D60" s="74" t="s">
        <v>290</v>
      </c>
      <c r="E60" s="74" t="s">
        <v>328</v>
      </c>
      <c r="F60" s="74" t="s">
        <v>125</v>
      </c>
      <c r="G60" s="74" t="s">
        <v>238</v>
      </c>
      <c r="H60" s="74">
        <v>1</v>
      </c>
      <c r="I60" s="72" t="s">
        <v>329</v>
      </c>
      <c r="J60" s="72">
        <v>328</v>
      </c>
      <c r="K60" s="72" t="s">
        <v>588</v>
      </c>
      <c r="L60" s="72" t="s">
        <v>588</v>
      </c>
      <c r="M60" s="120">
        <v>46163</v>
      </c>
      <c r="N60" s="119"/>
      <c r="O60" s="72" t="s">
        <v>128</v>
      </c>
      <c r="P60" s="74" t="s">
        <v>46</v>
      </c>
    </row>
    <row r="61" spans="1:16" ht="25" x14ac:dyDescent="0.25">
      <c r="A61" s="73" t="str">
        <f>HYPERLINK("#'" &amp; factor_list_table[[#This Row],[Series Number]] &amp; "'!A1", factor_list_table[[#This Row],[Series Number]])</f>
        <v>R2_06 (329)</v>
      </c>
      <c r="B61" s="74" t="s">
        <v>32</v>
      </c>
      <c r="C61" s="72">
        <v>2006</v>
      </c>
      <c r="D61" s="74" t="s">
        <v>290</v>
      </c>
      <c r="E61" s="74" t="s">
        <v>331</v>
      </c>
      <c r="F61" s="74" t="s">
        <v>125</v>
      </c>
      <c r="G61" s="74" t="s">
        <v>238</v>
      </c>
      <c r="H61" s="74">
        <v>1</v>
      </c>
      <c r="I61" s="72" t="s">
        <v>332</v>
      </c>
      <c r="J61" s="72">
        <v>329</v>
      </c>
      <c r="K61" s="72" t="s">
        <v>589</v>
      </c>
      <c r="L61" s="72" t="s">
        <v>589</v>
      </c>
      <c r="M61" s="120">
        <v>46163</v>
      </c>
      <c r="N61" s="119"/>
      <c r="O61" s="72" t="s">
        <v>128</v>
      </c>
      <c r="P61" s="74" t="s">
        <v>46</v>
      </c>
    </row>
    <row r="62" spans="1:16" ht="25" x14ac:dyDescent="0.25">
      <c r="A62" s="73" t="str">
        <f>HYPERLINK("#'" &amp; factor_list_table[[#This Row],[Series Number]] &amp; "'!A1", factor_list_table[[#This Row],[Series Number]])</f>
        <v>K_15_65 (330)</v>
      </c>
      <c r="B62" s="74" t="s">
        <v>32</v>
      </c>
      <c r="C62" s="72">
        <v>2015</v>
      </c>
      <c r="D62" s="74" t="s">
        <v>270</v>
      </c>
      <c r="E62" s="74" t="s">
        <v>278</v>
      </c>
      <c r="F62" s="74" t="s">
        <v>272</v>
      </c>
      <c r="G62" s="74" t="s">
        <v>139</v>
      </c>
      <c r="H62" s="74">
        <v>0</v>
      </c>
      <c r="I62" s="72" t="s">
        <v>279</v>
      </c>
      <c r="J62" s="72">
        <v>330</v>
      </c>
      <c r="K62" s="72" t="s">
        <v>590</v>
      </c>
      <c r="L62" s="72" t="s">
        <v>590</v>
      </c>
      <c r="M62" s="120">
        <v>46163</v>
      </c>
      <c r="N62" s="119"/>
      <c r="O62" s="72" t="s">
        <v>128</v>
      </c>
      <c r="P62" s="74" t="s">
        <v>46</v>
      </c>
    </row>
    <row r="63" spans="1:16" ht="25" x14ac:dyDescent="0.25">
      <c r="A63" s="73" t="str">
        <f>HYPERLINK("#'" &amp; factor_list_table[[#This Row],[Series Number]] &amp; "'!A1", factor_list_table[[#This Row],[Series Number]])</f>
        <v>K_15_66 (331)</v>
      </c>
      <c r="B63" s="74" t="s">
        <v>32</v>
      </c>
      <c r="C63" s="72">
        <v>2015</v>
      </c>
      <c r="D63" s="74" t="s">
        <v>270</v>
      </c>
      <c r="E63" s="74" t="s">
        <v>281</v>
      </c>
      <c r="F63" s="74" t="s">
        <v>272</v>
      </c>
      <c r="G63" s="74" t="s">
        <v>139</v>
      </c>
      <c r="H63" s="74">
        <v>0</v>
      </c>
      <c r="I63" s="72" t="s">
        <v>282</v>
      </c>
      <c r="J63" s="72">
        <v>331</v>
      </c>
      <c r="K63" s="72" t="s">
        <v>591</v>
      </c>
      <c r="L63" s="72" t="s">
        <v>591</v>
      </c>
      <c r="M63" s="120">
        <v>46163</v>
      </c>
      <c r="N63" s="119"/>
      <c r="O63" s="72" t="s">
        <v>128</v>
      </c>
      <c r="P63" s="74" t="s">
        <v>46</v>
      </c>
    </row>
    <row r="64" spans="1:16" ht="25" x14ac:dyDescent="0.25">
      <c r="A64" s="73" t="str">
        <f>HYPERLINK("#'" &amp; factor_list_table[[#This Row],[Series Number]] &amp; "'!A1", factor_list_table[[#This Row],[Series Number]])</f>
        <v>K_15_67 (332)</v>
      </c>
      <c r="B64" s="74" t="s">
        <v>32</v>
      </c>
      <c r="C64" s="72">
        <v>2015</v>
      </c>
      <c r="D64" s="74" t="s">
        <v>270</v>
      </c>
      <c r="E64" s="74" t="s">
        <v>284</v>
      </c>
      <c r="F64" s="74" t="s">
        <v>272</v>
      </c>
      <c r="G64" s="74" t="s">
        <v>139</v>
      </c>
      <c r="H64" s="74">
        <v>0</v>
      </c>
      <c r="I64" s="72" t="s">
        <v>285</v>
      </c>
      <c r="J64" s="72">
        <v>332</v>
      </c>
      <c r="K64" s="72" t="s">
        <v>592</v>
      </c>
      <c r="L64" s="72" t="s">
        <v>592</v>
      </c>
      <c r="M64" s="120">
        <v>46163</v>
      </c>
      <c r="N64" s="119"/>
      <c r="O64" s="72" t="s">
        <v>128</v>
      </c>
      <c r="P64" s="74" t="s">
        <v>46</v>
      </c>
    </row>
    <row r="65" spans="1:16" ht="25" x14ac:dyDescent="0.25">
      <c r="A65" s="73" t="str">
        <f>HYPERLINK("#'" &amp; factor_list_table[[#This Row],[Series Number]] &amp; "'!A1", factor_list_table[[#This Row],[Series Number]])</f>
        <v>K_15_68 (333)</v>
      </c>
      <c r="B65" s="74" t="s">
        <v>32</v>
      </c>
      <c r="C65" s="72">
        <v>2015</v>
      </c>
      <c r="D65" s="74" t="s">
        <v>270</v>
      </c>
      <c r="E65" s="74" t="s">
        <v>287</v>
      </c>
      <c r="F65" s="74" t="s">
        <v>272</v>
      </c>
      <c r="G65" s="74" t="s">
        <v>139</v>
      </c>
      <c r="H65" s="74">
        <v>0</v>
      </c>
      <c r="I65" s="72" t="s">
        <v>288</v>
      </c>
      <c r="J65" s="72">
        <v>333</v>
      </c>
      <c r="K65" s="72" t="s">
        <v>593</v>
      </c>
      <c r="L65" s="72" t="s">
        <v>593</v>
      </c>
      <c r="M65" s="120">
        <v>46163</v>
      </c>
      <c r="N65" s="119"/>
      <c r="O65" s="72" t="s">
        <v>128</v>
      </c>
      <c r="P65" s="74" t="s">
        <v>46</v>
      </c>
    </row>
    <row r="66" spans="1:16" ht="25" x14ac:dyDescent="0.25">
      <c r="A66" s="73" t="str">
        <f>HYPERLINK("#'" &amp; factor_list_table[[#This Row],[Series Number]] &amp; "'!A1", factor_list_table[[#This Row],[Series Number]])</f>
        <v>Q_15 (334)</v>
      </c>
      <c r="B66" s="74" t="s">
        <v>32</v>
      </c>
      <c r="C66" s="72">
        <v>2015</v>
      </c>
      <c r="D66" s="74" t="s">
        <v>290</v>
      </c>
      <c r="E66" s="74" t="s">
        <v>334</v>
      </c>
      <c r="F66" s="74" t="s">
        <v>125</v>
      </c>
      <c r="G66" s="74" t="s">
        <v>218</v>
      </c>
      <c r="H66" s="74">
        <v>0</v>
      </c>
      <c r="I66" s="72" t="s">
        <v>335</v>
      </c>
      <c r="J66" s="72">
        <v>334</v>
      </c>
      <c r="K66" s="72" t="s">
        <v>594</v>
      </c>
      <c r="L66" s="72" t="s">
        <v>594</v>
      </c>
      <c r="M66" s="120">
        <v>46163</v>
      </c>
      <c r="N66" s="119"/>
      <c r="O66" s="72" t="s">
        <v>128</v>
      </c>
      <c r="P66" s="74" t="s">
        <v>46</v>
      </c>
    </row>
    <row r="67" spans="1:16" ht="25" x14ac:dyDescent="0.25">
      <c r="A67" s="73" t="str">
        <f>HYPERLINK("#'" &amp; factor_list_table[[#This Row],[Series Number]] &amp; "'!A1", factor_list_table[[#This Row],[Series Number]])</f>
        <v>R_15 (335)</v>
      </c>
      <c r="B67" s="74" t="s">
        <v>32</v>
      </c>
      <c r="C67" s="72">
        <v>2015</v>
      </c>
      <c r="D67" s="74" t="s">
        <v>290</v>
      </c>
      <c r="E67" s="74" t="s">
        <v>337</v>
      </c>
      <c r="F67" s="74" t="s">
        <v>125</v>
      </c>
      <c r="G67" s="74" t="s">
        <v>218</v>
      </c>
      <c r="H67" s="74">
        <v>0</v>
      </c>
      <c r="I67" s="72" t="s">
        <v>338</v>
      </c>
      <c r="J67" s="72">
        <v>335</v>
      </c>
      <c r="K67" s="72" t="s">
        <v>595</v>
      </c>
      <c r="L67" s="72" t="s">
        <v>595</v>
      </c>
      <c r="M67" s="120">
        <v>46163</v>
      </c>
      <c r="N67" s="119"/>
      <c r="O67" s="72" t="s">
        <v>128</v>
      </c>
      <c r="P67" s="74" t="s">
        <v>46</v>
      </c>
    </row>
    <row r="68" spans="1:16" ht="25" x14ac:dyDescent="0.25">
      <c r="A68" s="73" t="str">
        <f>HYPERLINK("#'" &amp; factor_list_table[[#This Row],[Series Number]] &amp; "'!A1", factor_list_table[[#This Row],[Series Number]])</f>
        <v>A1 (401)</v>
      </c>
      <c r="B68" s="74" t="s">
        <v>32</v>
      </c>
      <c r="C68" s="72">
        <v>2015</v>
      </c>
      <c r="D68" s="74" t="s">
        <v>211</v>
      </c>
      <c r="E68" s="74" t="s">
        <v>212</v>
      </c>
      <c r="F68" s="74" t="s">
        <v>125</v>
      </c>
      <c r="G68" s="74" t="s">
        <v>213</v>
      </c>
      <c r="H68" s="74">
        <v>0</v>
      </c>
      <c r="I68" s="72" t="s">
        <v>214</v>
      </c>
      <c r="J68" s="72">
        <v>401</v>
      </c>
      <c r="K68" s="72" t="s">
        <v>417</v>
      </c>
      <c r="L68" s="72" t="s">
        <v>417</v>
      </c>
      <c r="M68" s="119" t="s">
        <v>601</v>
      </c>
      <c r="N68" s="119">
        <v>44992</v>
      </c>
      <c r="O68" s="72" t="s">
        <v>128</v>
      </c>
      <c r="P68" s="74" t="s">
        <v>47</v>
      </c>
    </row>
    <row r="69" spans="1:16" ht="37.5" x14ac:dyDescent="0.25">
      <c r="A69" s="73" t="str">
        <f>HYPERLINK("#'" &amp; factor_list_table[[#This Row],[Series Number]] &amp; "'!A1", factor_list_table[[#This Row],[Series Number]])</f>
        <v>A2 (402)</v>
      </c>
      <c r="B69" s="74" t="s">
        <v>32</v>
      </c>
      <c r="C69" s="72">
        <v>2015</v>
      </c>
      <c r="D69" s="74" t="s">
        <v>211</v>
      </c>
      <c r="E69" s="74" t="s">
        <v>215</v>
      </c>
      <c r="F69" s="74" t="s">
        <v>125</v>
      </c>
      <c r="G69" s="74" t="s">
        <v>213</v>
      </c>
      <c r="H69" s="74">
        <v>0</v>
      </c>
      <c r="I69" s="72" t="s">
        <v>216</v>
      </c>
      <c r="J69" s="72">
        <v>402</v>
      </c>
      <c r="K69" s="72" t="s">
        <v>444</v>
      </c>
      <c r="L69" s="72" t="s">
        <v>444</v>
      </c>
      <c r="M69" s="119" t="s">
        <v>601</v>
      </c>
      <c r="N69" s="119">
        <v>44992</v>
      </c>
      <c r="O69" s="72" t="s">
        <v>128</v>
      </c>
      <c r="P69" s="74" t="s">
        <v>47</v>
      </c>
    </row>
    <row r="70" spans="1:16" ht="25" x14ac:dyDescent="0.25">
      <c r="A70" s="73" t="str">
        <f>HYPERLINK("#'" &amp; factor_list_table[[#This Row],[Series Number]] &amp; "'!A1", factor_list_table[[#This Row],[Series Number]])</f>
        <v>B (403)</v>
      </c>
      <c r="B70" s="74" t="s">
        <v>32</v>
      </c>
      <c r="C70" s="72">
        <v>2015</v>
      </c>
      <c r="D70" s="74" t="s">
        <v>211</v>
      </c>
      <c r="E70" s="74" t="s">
        <v>217</v>
      </c>
      <c r="F70" s="74" t="s">
        <v>125</v>
      </c>
      <c r="G70" s="74" t="s">
        <v>218</v>
      </c>
      <c r="H70" s="74">
        <v>0</v>
      </c>
      <c r="I70" s="72" t="s">
        <v>219</v>
      </c>
      <c r="J70" s="72">
        <v>403</v>
      </c>
      <c r="K70" s="72" t="s">
        <v>445</v>
      </c>
      <c r="L70" s="72" t="s">
        <v>445</v>
      </c>
      <c r="M70" s="119" t="s">
        <v>601</v>
      </c>
      <c r="N70" s="119">
        <v>44992</v>
      </c>
      <c r="O70" s="72" t="s">
        <v>128</v>
      </c>
      <c r="P70" s="74" t="s">
        <v>47</v>
      </c>
    </row>
    <row r="71" spans="1:16" ht="25" x14ac:dyDescent="0.25">
      <c r="A71" s="73" t="str">
        <f>HYPERLINK("#'" &amp; factor_list_table[[#This Row],[Series Number]] &amp; "'!A1", factor_list_table[[#This Row],[Series Number]])</f>
        <v>A (404)</v>
      </c>
      <c r="B71" s="74" t="s">
        <v>32</v>
      </c>
      <c r="C71" s="72">
        <v>2015</v>
      </c>
      <c r="D71" s="74" t="s">
        <v>228</v>
      </c>
      <c r="E71" s="74" t="s">
        <v>229</v>
      </c>
      <c r="F71" s="74" t="s">
        <v>125</v>
      </c>
      <c r="G71" s="74" t="s">
        <v>230</v>
      </c>
      <c r="H71" s="74">
        <v>0</v>
      </c>
      <c r="I71" s="72" t="s">
        <v>231</v>
      </c>
      <c r="J71" s="72">
        <v>404</v>
      </c>
      <c r="K71" s="72" t="s">
        <v>446</v>
      </c>
      <c r="L71" s="72" t="s">
        <v>446</v>
      </c>
      <c r="M71" s="119" t="s">
        <v>601</v>
      </c>
      <c r="N71" s="119">
        <v>44992</v>
      </c>
      <c r="O71" s="72" t="s">
        <v>128</v>
      </c>
      <c r="P71" s="74" t="s">
        <v>47</v>
      </c>
    </row>
    <row r="72" spans="1:16" ht="25" x14ac:dyDescent="0.25">
      <c r="A72" s="73" t="str">
        <f>HYPERLINK("#'" &amp; factor_list_table[[#This Row],[Series Number]] &amp; "'!A1", factor_list_table[[#This Row],[Series Number]])</f>
        <v>B (405)</v>
      </c>
      <c r="B72" s="74" t="s">
        <v>32</v>
      </c>
      <c r="C72" s="72">
        <v>2015</v>
      </c>
      <c r="D72" s="74" t="s">
        <v>228</v>
      </c>
      <c r="E72" s="74" t="s">
        <v>232</v>
      </c>
      <c r="F72" s="74" t="s">
        <v>125</v>
      </c>
      <c r="G72" s="74" t="s">
        <v>230</v>
      </c>
      <c r="H72" s="74">
        <v>0</v>
      </c>
      <c r="I72" s="72" t="s">
        <v>233</v>
      </c>
      <c r="J72" s="72">
        <v>405</v>
      </c>
      <c r="K72" s="72" t="s">
        <v>445</v>
      </c>
      <c r="L72" s="72" t="s">
        <v>445</v>
      </c>
      <c r="M72" s="119" t="s">
        <v>601</v>
      </c>
      <c r="N72" s="119">
        <v>44992</v>
      </c>
      <c r="O72" s="72" t="s">
        <v>128</v>
      </c>
      <c r="P72" s="74" t="s">
        <v>47</v>
      </c>
    </row>
    <row r="73" spans="1:16" ht="25" x14ac:dyDescent="0.25">
      <c r="A73" s="73" t="str">
        <f>HYPERLINK("#'" &amp; factor_list_table[[#This Row],[Series Number]] &amp; "'!A1", factor_list_table[[#This Row],[Series Number]])</f>
        <v>C (406)</v>
      </c>
      <c r="B73" s="74" t="s">
        <v>32</v>
      </c>
      <c r="C73" s="72">
        <v>2015</v>
      </c>
      <c r="D73" s="74" t="s">
        <v>228</v>
      </c>
      <c r="E73" s="74" t="s">
        <v>234</v>
      </c>
      <c r="F73" s="74" t="s">
        <v>125</v>
      </c>
      <c r="G73" s="74" t="s">
        <v>218</v>
      </c>
      <c r="H73" s="74">
        <v>0</v>
      </c>
      <c r="I73" s="72" t="s">
        <v>235</v>
      </c>
      <c r="J73" s="72">
        <v>406</v>
      </c>
      <c r="K73" s="72" t="s">
        <v>448</v>
      </c>
      <c r="L73" s="72" t="s">
        <v>448</v>
      </c>
      <c r="M73" s="119" t="s">
        <v>601</v>
      </c>
      <c r="N73" s="119">
        <v>44992</v>
      </c>
      <c r="O73" s="72" t="s">
        <v>128</v>
      </c>
      <c r="P73" s="74" t="s">
        <v>47</v>
      </c>
    </row>
    <row r="74" spans="1:16" ht="25" x14ac:dyDescent="0.25">
      <c r="A74" s="73" t="str">
        <f>HYPERLINK("#'" &amp; factor_list_table[[#This Row],[Series Number]] &amp; "'!A1", factor_list_table[[#This Row],[Series Number]])</f>
        <v>A (407)</v>
      </c>
      <c r="B74" s="74" t="s">
        <v>32</v>
      </c>
      <c r="C74" s="72">
        <v>2006</v>
      </c>
      <c r="D74" s="74" t="s">
        <v>211</v>
      </c>
      <c r="E74" s="74" t="s">
        <v>220</v>
      </c>
      <c r="F74" s="74" t="s">
        <v>125</v>
      </c>
      <c r="G74" s="74" t="s">
        <v>221</v>
      </c>
      <c r="H74" s="74">
        <v>1</v>
      </c>
      <c r="I74" s="72" t="s">
        <v>222</v>
      </c>
      <c r="J74" s="72">
        <v>407</v>
      </c>
      <c r="K74" s="72" t="s">
        <v>446</v>
      </c>
      <c r="L74" s="72" t="s">
        <v>446</v>
      </c>
      <c r="M74" s="119" t="s">
        <v>601</v>
      </c>
      <c r="N74" s="119">
        <v>44992</v>
      </c>
      <c r="O74" s="72" t="s">
        <v>128</v>
      </c>
      <c r="P74" s="74" t="s">
        <v>47</v>
      </c>
    </row>
    <row r="75" spans="1:16" ht="25" x14ac:dyDescent="0.25">
      <c r="A75" s="73" t="str">
        <f>HYPERLINK("#'" &amp; factor_list_table[[#This Row],[Series Number]] &amp; "'!A1", factor_list_table[[#This Row],[Series Number]])</f>
        <v>B (408)</v>
      </c>
      <c r="B75" s="74" t="s">
        <v>32</v>
      </c>
      <c r="C75" s="72">
        <v>2006</v>
      </c>
      <c r="D75" s="74" t="s">
        <v>211</v>
      </c>
      <c r="E75" s="74" t="s">
        <v>223</v>
      </c>
      <c r="F75" s="74" t="s">
        <v>125</v>
      </c>
      <c r="G75" s="74" t="s">
        <v>221</v>
      </c>
      <c r="H75" s="74">
        <v>1</v>
      </c>
      <c r="I75" s="72" t="s">
        <v>224</v>
      </c>
      <c r="J75" s="72">
        <v>408</v>
      </c>
      <c r="K75" s="72" t="s">
        <v>445</v>
      </c>
      <c r="L75" s="72" t="s">
        <v>445</v>
      </c>
      <c r="M75" s="119" t="s">
        <v>601</v>
      </c>
      <c r="N75" s="119">
        <v>44992</v>
      </c>
      <c r="O75" s="72" t="s">
        <v>128</v>
      </c>
      <c r="P75" s="74" t="s">
        <v>47</v>
      </c>
    </row>
    <row r="76" spans="1:16" ht="25" x14ac:dyDescent="0.25">
      <c r="A76" s="73" t="str">
        <f>HYPERLINK("#'" &amp; factor_list_table[[#This Row],[Series Number]] &amp; "'!A1", factor_list_table[[#This Row],[Series Number]])</f>
        <v>Table 1 (501)</v>
      </c>
      <c r="B76" s="74" t="s">
        <v>32</v>
      </c>
      <c r="C76" s="72">
        <v>1987</v>
      </c>
      <c r="D76" s="74" t="s">
        <v>388</v>
      </c>
      <c r="E76" s="74" t="s">
        <v>389</v>
      </c>
      <c r="F76" s="74" t="s">
        <v>125</v>
      </c>
      <c r="G76" s="74" t="s">
        <v>390</v>
      </c>
      <c r="H76" s="74">
        <v>2</v>
      </c>
      <c r="I76" s="72" t="s">
        <v>391</v>
      </c>
      <c r="J76" s="72">
        <v>501</v>
      </c>
      <c r="K76" s="72" t="s">
        <v>452</v>
      </c>
      <c r="L76" s="72" t="s">
        <v>452</v>
      </c>
      <c r="M76" s="119" t="s">
        <v>602</v>
      </c>
      <c r="N76" s="119" t="s">
        <v>602</v>
      </c>
      <c r="O76" s="72" t="s">
        <v>128</v>
      </c>
      <c r="P76" s="74" t="s">
        <v>47</v>
      </c>
    </row>
    <row r="77" spans="1:16" ht="25" x14ac:dyDescent="0.25">
      <c r="A77" s="73" t="str">
        <f>HYPERLINK("#'" &amp; factor_list_table[[#This Row],[Series Number]] &amp; "'!A1", factor_list_table[[#This Row],[Series Number]])</f>
        <v>Table 2 (502)</v>
      </c>
      <c r="B77" s="74" t="s">
        <v>32</v>
      </c>
      <c r="C77" s="72" t="s">
        <v>392</v>
      </c>
      <c r="D77" s="74" t="s">
        <v>388</v>
      </c>
      <c r="E77" s="74" t="s">
        <v>393</v>
      </c>
      <c r="F77" s="74" t="s">
        <v>125</v>
      </c>
      <c r="G77" s="74" t="s">
        <v>390</v>
      </c>
      <c r="H77" s="74">
        <v>0</v>
      </c>
      <c r="I77" s="72" t="s">
        <v>394</v>
      </c>
      <c r="J77" s="72">
        <v>502</v>
      </c>
      <c r="K77" s="72" t="s">
        <v>455</v>
      </c>
      <c r="L77" s="72" t="s">
        <v>455</v>
      </c>
      <c r="M77" s="119" t="s">
        <v>602</v>
      </c>
      <c r="N77" s="119" t="s">
        <v>602</v>
      </c>
      <c r="O77" s="72" t="s">
        <v>128</v>
      </c>
      <c r="P77" s="74" t="s">
        <v>47</v>
      </c>
    </row>
    <row r="78" spans="1:16" ht="50" x14ac:dyDescent="0.25">
      <c r="A78" s="73" t="str">
        <f>HYPERLINK("#'" &amp; factor_list_table[[#This Row],[Series Number]] &amp; "'!A1", factor_list_table[[#This Row],[Series Number]])</f>
        <v>Table 3 (503)</v>
      </c>
      <c r="B78" s="74" t="s">
        <v>32</v>
      </c>
      <c r="C78" s="72" t="s">
        <v>395</v>
      </c>
      <c r="D78" s="74" t="s">
        <v>388</v>
      </c>
      <c r="E78" s="74" t="s">
        <v>396</v>
      </c>
      <c r="F78" s="74" t="s">
        <v>125</v>
      </c>
      <c r="G78" s="74" t="s">
        <v>390</v>
      </c>
      <c r="H78" s="74">
        <v>0</v>
      </c>
      <c r="I78" s="72" t="s">
        <v>397</v>
      </c>
      <c r="J78" s="72">
        <v>503</v>
      </c>
      <c r="K78" s="72" t="s">
        <v>456</v>
      </c>
      <c r="L78" s="72" t="s">
        <v>456</v>
      </c>
      <c r="M78" s="119" t="s">
        <v>602</v>
      </c>
      <c r="N78" s="119" t="s">
        <v>602</v>
      </c>
      <c r="O78" s="72" t="s">
        <v>128</v>
      </c>
      <c r="P78" s="74" t="s">
        <v>47</v>
      </c>
    </row>
    <row r="79" spans="1:16" ht="25" x14ac:dyDescent="0.25">
      <c r="A79" s="73" t="str">
        <f>HYPERLINK("#'" &amp; factor_list_table[[#This Row],[Series Number]] &amp; "'!A1", factor_list_table[[#This Row],[Series Number]])</f>
        <v>Table in Appendix A</v>
      </c>
      <c r="B79" s="74" t="s">
        <v>32</v>
      </c>
      <c r="C79" s="72">
        <v>2006</v>
      </c>
      <c r="D79" s="74" t="s">
        <v>225</v>
      </c>
      <c r="E79" s="74" t="s">
        <v>226</v>
      </c>
      <c r="F79" s="74" t="s">
        <v>125</v>
      </c>
      <c r="G79" s="74" t="s">
        <v>221</v>
      </c>
      <c r="H79" s="74">
        <v>1</v>
      </c>
      <c r="I79" s="72" t="s">
        <v>227</v>
      </c>
      <c r="J79" s="72">
        <v>504</v>
      </c>
      <c r="K79" s="72" t="s">
        <v>596</v>
      </c>
      <c r="L79" s="72" t="s">
        <v>596</v>
      </c>
      <c r="M79" s="119" t="s">
        <v>602</v>
      </c>
      <c r="N79" s="119" t="s">
        <v>602</v>
      </c>
      <c r="O79" s="72" t="s">
        <v>128</v>
      </c>
      <c r="P79" s="74" t="s">
        <v>47</v>
      </c>
    </row>
    <row r="80" spans="1:16" ht="25" x14ac:dyDescent="0.25">
      <c r="A80" s="73" t="str">
        <f>HYPERLINK("#'" &amp; factor_list_table[[#This Row],[Series Number]] &amp; "'!A1", factor_list_table[[#This Row],[Series Number]])</f>
        <v>Table 1 (505)</v>
      </c>
      <c r="B80" s="74" t="s">
        <v>32</v>
      </c>
      <c r="C80" s="72">
        <v>1987</v>
      </c>
      <c r="D80" s="74" t="s">
        <v>459</v>
      </c>
      <c r="E80" s="74" t="s">
        <v>201</v>
      </c>
      <c r="F80" s="74" t="s">
        <v>125</v>
      </c>
      <c r="G80" s="74" t="s">
        <v>202</v>
      </c>
      <c r="H80" s="74">
        <v>2</v>
      </c>
      <c r="I80" s="72" t="s">
        <v>203</v>
      </c>
      <c r="J80" s="72">
        <v>505</v>
      </c>
      <c r="K80" s="72" t="s">
        <v>452</v>
      </c>
      <c r="L80" s="72" t="s">
        <v>452</v>
      </c>
      <c r="M80" s="119">
        <v>46163</v>
      </c>
      <c r="N80" s="119">
        <v>46163</v>
      </c>
      <c r="O80" s="72" t="s">
        <v>128</v>
      </c>
      <c r="P80" s="74" t="s">
        <v>46</v>
      </c>
    </row>
    <row r="81" spans="1:16" ht="37.5" x14ac:dyDescent="0.25">
      <c r="A81" s="73" t="str">
        <f>HYPERLINK("#'" &amp; factor_list_table[[#This Row],[Series Number]] &amp; "'!A1", factor_list_table[[#This Row],[Series Number]])</f>
        <v>Table 2 (506)</v>
      </c>
      <c r="B81" s="74" t="s">
        <v>32</v>
      </c>
      <c r="C81" s="72">
        <v>1987</v>
      </c>
      <c r="D81" s="74" t="s">
        <v>459</v>
      </c>
      <c r="E81" s="74" t="s">
        <v>207</v>
      </c>
      <c r="F81" s="74" t="s">
        <v>125</v>
      </c>
      <c r="G81" s="74" t="s">
        <v>202</v>
      </c>
      <c r="H81" s="74">
        <v>2</v>
      </c>
      <c r="I81" s="72" t="s">
        <v>208</v>
      </c>
      <c r="J81" s="72">
        <v>506</v>
      </c>
      <c r="K81" s="72" t="s">
        <v>455</v>
      </c>
      <c r="L81" s="72" t="s">
        <v>455</v>
      </c>
      <c r="M81" s="119">
        <v>46163</v>
      </c>
      <c r="N81" s="119">
        <v>46163</v>
      </c>
      <c r="O81" s="72" t="s">
        <v>128</v>
      </c>
      <c r="P81" s="74" t="s">
        <v>46</v>
      </c>
    </row>
    <row r="82" spans="1:16" ht="25" x14ac:dyDescent="0.25">
      <c r="A82" s="73" t="str">
        <f>HYPERLINK("#'" &amp; factor_list_table[[#This Row],[Series Number]] &amp; "'!A1", factor_list_table[[#This Row],[Series Number]])</f>
        <v>Table 3 (507)</v>
      </c>
      <c r="B82" s="74" t="s">
        <v>32</v>
      </c>
      <c r="C82" s="72">
        <v>1987</v>
      </c>
      <c r="D82" s="74" t="s">
        <v>459</v>
      </c>
      <c r="E82" s="74" t="s">
        <v>209</v>
      </c>
      <c r="F82" s="74" t="s">
        <v>125</v>
      </c>
      <c r="G82" s="74" t="s">
        <v>202</v>
      </c>
      <c r="H82" s="74">
        <v>2</v>
      </c>
      <c r="I82" s="72" t="s">
        <v>210</v>
      </c>
      <c r="J82" s="72">
        <v>507</v>
      </c>
      <c r="K82" s="72" t="s">
        <v>456</v>
      </c>
      <c r="L82" s="72" t="s">
        <v>456</v>
      </c>
      <c r="M82" s="119">
        <v>46163</v>
      </c>
      <c r="N82" s="119">
        <v>46163</v>
      </c>
      <c r="O82" s="72" t="s">
        <v>128</v>
      </c>
      <c r="P82" s="74" t="s">
        <v>46</v>
      </c>
    </row>
    <row r="83" spans="1:16" ht="25" x14ac:dyDescent="0.25">
      <c r="A83" s="73" t="str">
        <f>HYPERLINK("#'" &amp; factor_list_table[[#This Row],[Series Number]] &amp; "'!A1", factor_list_table[[#This Row],[Series Number]])</f>
        <v>Table 1 (508)</v>
      </c>
      <c r="B83" s="74" t="s">
        <v>32</v>
      </c>
      <c r="C83" s="72">
        <v>2015</v>
      </c>
      <c r="D83" s="74" t="s">
        <v>236</v>
      </c>
      <c r="E83" s="74" t="s">
        <v>237</v>
      </c>
      <c r="F83" s="74" t="s">
        <v>125</v>
      </c>
      <c r="G83" s="74" t="s">
        <v>238</v>
      </c>
      <c r="H83" s="74">
        <v>0</v>
      </c>
      <c r="I83" s="72" t="s">
        <v>239</v>
      </c>
      <c r="J83" s="72">
        <v>508</v>
      </c>
      <c r="K83" s="72" t="s">
        <v>452</v>
      </c>
      <c r="L83" s="72" t="s">
        <v>452</v>
      </c>
      <c r="M83" s="119" t="s">
        <v>602</v>
      </c>
      <c r="N83" s="119" t="s">
        <v>602</v>
      </c>
      <c r="O83" s="72" t="s">
        <v>128</v>
      </c>
      <c r="P83" s="74" t="s">
        <v>47</v>
      </c>
    </row>
    <row r="84" spans="1:16" ht="25" x14ac:dyDescent="0.25">
      <c r="A84" s="73" t="str">
        <f>HYPERLINK("#'" &amp; factor_list_table[[#This Row],[Series Number]] &amp; "'!A1", factor_list_table[[#This Row],[Series Number]])</f>
        <v>Table 2 (509)</v>
      </c>
      <c r="B84" s="74" t="s">
        <v>32</v>
      </c>
      <c r="C84" s="72">
        <v>2015</v>
      </c>
      <c r="D84" s="74" t="s">
        <v>236</v>
      </c>
      <c r="E84" s="74" t="s">
        <v>240</v>
      </c>
      <c r="F84" s="74" t="s">
        <v>125</v>
      </c>
      <c r="G84" s="74" t="s">
        <v>230</v>
      </c>
      <c r="H84" s="74">
        <v>0</v>
      </c>
      <c r="I84" s="72" t="s">
        <v>241</v>
      </c>
      <c r="J84" s="72">
        <v>509</v>
      </c>
      <c r="K84" s="72" t="s">
        <v>455</v>
      </c>
      <c r="L84" s="72" t="s">
        <v>455</v>
      </c>
      <c r="M84" s="119" t="s">
        <v>602</v>
      </c>
      <c r="N84" s="119" t="s">
        <v>602</v>
      </c>
      <c r="O84" s="72" t="s">
        <v>128</v>
      </c>
      <c r="P84" s="74" t="s">
        <v>47</v>
      </c>
    </row>
    <row r="85" spans="1:16" ht="25" x14ac:dyDescent="0.25">
      <c r="A85" s="73" t="str">
        <f>HYPERLINK("#'" &amp; factor_list_table[[#This Row],[Series Number]] &amp; "'!A1", factor_list_table[[#This Row],[Series Number]])</f>
        <v>Table 4 (510)</v>
      </c>
      <c r="B85" s="74" t="s">
        <v>32</v>
      </c>
      <c r="C85" s="72" t="s">
        <v>395</v>
      </c>
      <c r="D85" s="74" t="s">
        <v>388</v>
      </c>
      <c r="E85" s="74" t="s">
        <v>398</v>
      </c>
      <c r="F85" s="74" t="s">
        <v>125</v>
      </c>
      <c r="G85" s="74" t="s">
        <v>399</v>
      </c>
      <c r="H85" s="74">
        <v>2</v>
      </c>
      <c r="I85" s="72" t="s">
        <v>400</v>
      </c>
      <c r="J85" s="72">
        <v>510</v>
      </c>
      <c r="K85" s="72" t="s">
        <v>467</v>
      </c>
      <c r="L85" s="72" t="s">
        <v>467</v>
      </c>
      <c r="M85" s="119" t="s">
        <v>603</v>
      </c>
      <c r="N85" s="119"/>
      <c r="O85" s="72" t="s">
        <v>128</v>
      </c>
      <c r="P85" s="74" t="s">
        <v>47</v>
      </c>
    </row>
    <row r="86" spans="1:16" ht="25" x14ac:dyDescent="0.25">
      <c r="A86" s="73" t="str">
        <f>HYPERLINK("#'" &amp; factor_list_table[[#This Row],[Series Number]] &amp; "'!A1", factor_list_table[[#This Row],[Series Number]])</f>
        <v>A_87 (601)</v>
      </c>
      <c r="B86" s="74" t="s">
        <v>32</v>
      </c>
      <c r="C86" s="72">
        <v>1987</v>
      </c>
      <c r="D86" s="74" t="s">
        <v>340</v>
      </c>
      <c r="E86" s="74" t="s">
        <v>341</v>
      </c>
      <c r="F86" s="74" t="s">
        <v>125</v>
      </c>
      <c r="G86" s="74" t="s">
        <v>139</v>
      </c>
      <c r="H86" s="74">
        <v>2</v>
      </c>
      <c r="I86" s="72" t="s">
        <v>342</v>
      </c>
      <c r="J86" s="72">
        <v>601</v>
      </c>
      <c r="K86" s="72" t="s">
        <v>471</v>
      </c>
      <c r="L86" s="72" t="s">
        <v>471</v>
      </c>
      <c r="M86" s="119" t="s">
        <v>602</v>
      </c>
      <c r="N86" s="119" t="s">
        <v>602</v>
      </c>
      <c r="O86" s="72" t="s">
        <v>128</v>
      </c>
      <c r="P86" s="74" t="s">
        <v>47</v>
      </c>
    </row>
    <row r="87" spans="1:16" ht="25" x14ac:dyDescent="0.25">
      <c r="A87" s="73" t="str">
        <f>HYPERLINK("#'" &amp; factor_list_table[[#This Row],[Series Number]] &amp; "'!A1", factor_list_table[[#This Row],[Series Number]])</f>
        <v>B_87 (602)</v>
      </c>
      <c r="B87" s="74" t="s">
        <v>32</v>
      </c>
      <c r="C87" s="72">
        <v>1987</v>
      </c>
      <c r="D87" s="74" t="s">
        <v>340</v>
      </c>
      <c r="E87" s="74" t="s">
        <v>343</v>
      </c>
      <c r="F87" s="74" t="s">
        <v>125</v>
      </c>
      <c r="G87" s="74" t="s">
        <v>344</v>
      </c>
      <c r="H87" s="74">
        <v>2</v>
      </c>
      <c r="I87" s="72" t="s">
        <v>345</v>
      </c>
      <c r="J87" s="72">
        <v>602</v>
      </c>
      <c r="K87" s="72" t="s">
        <v>473</v>
      </c>
      <c r="L87" s="72" t="s">
        <v>473</v>
      </c>
      <c r="M87" s="119" t="s">
        <v>602</v>
      </c>
      <c r="N87" s="119" t="s">
        <v>602</v>
      </c>
      <c r="O87" s="72" t="s">
        <v>128</v>
      </c>
      <c r="P87" s="74" t="s">
        <v>47</v>
      </c>
    </row>
    <row r="88" spans="1:16" ht="25" x14ac:dyDescent="0.25">
      <c r="A88" s="73" t="str">
        <f>HYPERLINK("#'" &amp; factor_list_table[[#This Row],[Series Number]] &amp; "'!A1", factor_list_table[[#This Row],[Series Number]])</f>
        <v>C_87 (603)</v>
      </c>
      <c r="B88" s="74" t="s">
        <v>32</v>
      </c>
      <c r="C88" s="72">
        <v>1987</v>
      </c>
      <c r="D88" s="74" t="s">
        <v>340</v>
      </c>
      <c r="E88" s="74" t="s">
        <v>346</v>
      </c>
      <c r="F88" s="74" t="s">
        <v>125</v>
      </c>
      <c r="G88" s="74" t="s">
        <v>344</v>
      </c>
      <c r="H88" s="74">
        <v>2</v>
      </c>
      <c r="I88" s="72" t="s">
        <v>347</v>
      </c>
      <c r="J88" s="72">
        <v>603</v>
      </c>
      <c r="K88" s="72" t="s">
        <v>474</v>
      </c>
      <c r="L88" s="72" t="s">
        <v>474</v>
      </c>
      <c r="M88" s="119" t="s">
        <v>602</v>
      </c>
      <c r="N88" s="119" t="s">
        <v>602</v>
      </c>
      <c r="O88" s="72" t="s">
        <v>128</v>
      </c>
      <c r="P88" s="74" t="s">
        <v>47</v>
      </c>
    </row>
    <row r="89" spans="1:16" ht="25" x14ac:dyDescent="0.25">
      <c r="A89" s="73" t="str">
        <f>HYPERLINK("#'" &amp; factor_list_table[[#This Row],[Series Number]] &amp; "'!A1", factor_list_table[[#This Row],[Series Number]])</f>
        <v>D1_87 (604)</v>
      </c>
      <c r="B89" s="74" t="s">
        <v>32</v>
      </c>
      <c r="C89" s="72">
        <v>1987</v>
      </c>
      <c r="D89" s="74" t="s">
        <v>340</v>
      </c>
      <c r="E89" s="74" t="s">
        <v>348</v>
      </c>
      <c r="F89" s="74" t="s">
        <v>125</v>
      </c>
      <c r="G89" s="74" t="s">
        <v>292</v>
      </c>
      <c r="H89" s="74">
        <v>2</v>
      </c>
      <c r="I89" s="72" t="s">
        <v>349</v>
      </c>
      <c r="J89" s="72">
        <v>604</v>
      </c>
      <c r="K89" s="72" t="s">
        <v>475</v>
      </c>
      <c r="L89" s="72" t="s">
        <v>475</v>
      </c>
      <c r="M89" s="119" t="s">
        <v>602</v>
      </c>
      <c r="N89" s="119" t="s">
        <v>602</v>
      </c>
      <c r="O89" s="72" t="s">
        <v>128</v>
      </c>
      <c r="P89" s="74" t="s">
        <v>47</v>
      </c>
    </row>
    <row r="90" spans="1:16" ht="25" x14ac:dyDescent="0.25">
      <c r="A90" s="73" t="str">
        <f>HYPERLINK("#'" &amp; factor_list_table[[#This Row],[Series Number]] &amp; "'!A1", factor_list_table[[#This Row],[Series Number]])</f>
        <v>D2_87 (605)</v>
      </c>
      <c r="B90" s="74" t="s">
        <v>32</v>
      </c>
      <c r="C90" s="72">
        <v>1987</v>
      </c>
      <c r="D90" s="74" t="s">
        <v>340</v>
      </c>
      <c r="E90" s="74" t="s">
        <v>350</v>
      </c>
      <c r="F90" s="74" t="s">
        <v>125</v>
      </c>
      <c r="G90" s="74" t="s">
        <v>292</v>
      </c>
      <c r="H90" s="74">
        <v>2</v>
      </c>
      <c r="I90" s="72" t="s">
        <v>351</v>
      </c>
      <c r="J90" s="72">
        <v>605</v>
      </c>
      <c r="K90" s="72" t="s">
        <v>476</v>
      </c>
      <c r="L90" s="72" t="s">
        <v>476</v>
      </c>
      <c r="M90" s="119" t="s">
        <v>602</v>
      </c>
      <c r="N90" s="119" t="s">
        <v>602</v>
      </c>
      <c r="O90" s="72" t="s">
        <v>128</v>
      </c>
      <c r="P90" s="74" t="s">
        <v>47</v>
      </c>
    </row>
    <row r="91" spans="1:16" ht="25" x14ac:dyDescent="0.25">
      <c r="A91" s="73" t="str">
        <f>HYPERLINK("#'" &amp; factor_list_table[[#This Row],[Series Number]] &amp; "'!A1", factor_list_table[[#This Row],[Series Number]])</f>
        <v>E1_87 (606)</v>
      </c>
      <c r="B91" s="74" t="s">
        <v>32</v>
      </c>
      <c r="C91" s="72">
        <v>1987</v>
      </c>
      <c r="D91" s="74" t="s">
        <v>340</v>
      </c>
      <c r="E91" s="74" t="s">
        <v>348</v>
      </c>
      <c r="F91" s="74" t="s">
        <v>125</v>
      </c>
      <c r="G91" s="74" t="s">
        <v>292</v>
      </c>
      <c r="H91" s="74">
        <v>2</v>
      </c>
      <c r="I91" s="72" t="s">
        <v>352</v>
      </c>
      <c r="J91" s="72">
        <v>606</v>
      </c>
      <c r="K91" s="72" t="s">
        <v>477</v>
      </c>
      <c r="L91" s="72" t="s">
        <v>477</v>
      </c>
      <c r="M91" s="119" t="s">
        <v>602</v>
      </c>
      <c r="N91" s="119" t="s">
        <v>602</v>
      </c>
      <c r="O91" s="72" t="s">
        <v>128</v>
      </c>
      <c r="P91" s="74" t="s">
        <v>47</v>
      </c>
    </row>
    <row r="92" spans="1:16" ht="25" x14ac:dyDescent="0.25">
      <c r="A92" s="73" t="str">
        <f>HYPERLINK("#'" &amp; factor_list_table[[#This Row],[Series Number]] &amp; "'!A1", factor_list_table[[#This Row],[Series Number]])</f>
        <v>E2_87 (607)</v>
      </c>
      <c r="B92" s="74" t="s">
        <v>32</v>
      </c>
      <c r="C92" s="72">
        <v>1987</v>
      </c>
      <c r="D92" s="74" t="s">
        <v>340</v>
      </c>
      <c r="E92" s="74" t="s">
        <v>350</v>
      </c>
      <c r="F92" s="74" t="s">
        <v>125</v>
      </c>
      <c r="G92" s="74" t="s">
        <v>292</v>
      </c>
      <c r="H92" s="74">
        <v>2</v>
      </c>
      <c r="I92" s="72" t="s">
        <v>353</v>
      </c>
      <c r="J92" s="72">
        <v>607</v>
      </c>
      <c r="K92" s="72" t="s">
        <v>478</v>
      </c>
      <c r="L92" s="72" t="s">
        <v>478</v>
      </c>
      <c r="M92" s="119" t="s">
        <v>602</v>
      </c>
      <c r="N92" s="119" t="s">
        <v>602</v>
      </c>
      <c r="O92" s="72" t="s">
        <v>128</v>
      </c>
      <c r="P92" s="74" t="s">
        <v>47</v>
      </c>
    </row>
    <row r="93" spans="1:16" ht="25" x14ac:dyDescent="0.25">
      <c r="A93" s="73" t="str">
        <f>HYPERLINK("#'" &amp; factor_list_table[[#This Row],[Series Number]] &amp; "'!A1", factor_list_table[[#This Row],[Series Number]])</f>
        <v>F1_87 (608)</v>
      </c>
      <c r="B93" s="74" t="s">
        <v>32</v>
      </c>
      <c r="C93" s="72">
        <v>1987</v>
      </c>
      <c r="D93" s="74" t="s">
        <v>340</v>
      </c>
      <c r="E93" s="74" t="s">
        <v>348</v>
      </c>
      <c r="F93" s="74" t="s">
        <v>125</v>
      </c>
      <c r="G93" s="74" t="s">
        <v>292</v>
      </c>
      <c r="H93" s="74">
        <v>2</v>
      </c>
      <c r="I93" s="72" t="s">
        <v>354</v>
      </c>
      <c r="J93" s="72">
        <v>608</v>
      </c>
      <c r="K93" s="72" t="s">
        <v>479</v>
      </c>
      <c r="L93" s="72" t="s">
        <v>479</v>
      </c>
      <c r="M93" s="119" t="s">
        <v>602</v>
      </c>
      <c r="N93" s="119" t="s">
        <v>602</v>
      </c>
      <c r="O93" s="72" t="s">
        <v>128</v>
      </c>
      <c r="P93" s="74" t="s">
        <v>47</v>
      </c>
    </row>
    <row r="94" spans="1:16" ht="25" x14ac:dyDescent="0.25">
      <c r="A94" s="73" t="str">
        <f>HYPERLINK("#'" &amp; factor_list_table[[#This Row],[Series Number]] &amp; "'!A1", factor_list_table[[#This Row],[Series Number]])</f>
        <v>F2_87 (609)</v>
      </c>
      <c r="B94" s="74" t="s">
        <v>32</v>
      </c>
      <c r="C94" s="72">
        <v>1987</v>
      </c>
      <c r="D94" s="74" t="s">
        <v>340</v>
      </c>
      <c r="E94" s="74" t="s">
        <v>350</v>
      </c>
      <c r="F94" s="74" t="s">
        <v>125</v>
      </c>
      <c r="G94" s="74" t="s">
        <v>292</v>
      </c>
      <c r="H94" s="74">
        <v>2</v>
      </c>
      <c r="I94" s="72" t="s">
        <v>355</v>
      </c>
      <c r="J94" s="72">
        <v>609</v>
      </c>
      <c r="K94" s="72" t="s">
        <v>480</v>
      </c>
      <c r="L94" s="72" t="s">
        <v>480</v>
      </c>
      <c r="M94" s="119" t="s">
        <v>602</v>
      </c>
      <c r="N94" s="119" t="s">
        <v>602</v>
      </c>
      <c r="O94" s="72" t="s">
        <v>128</v>
      </c>
      <c r="P94" s="74" t="s">
        <v>47</v>
      </c>
    </row>
    <row r="95" spans="1:16" ht="25" x14ac:dyDescent="0.25">
      <c r="A95" s="73" t="str">
        <f>HYPERLINK("#'" &amp; factor_list_table[[#This Row],[Series Number]] &amp; "'!A1", factor_list_table[[#This Row],[Series Number]])</f>
        <v>G_87 (610)</v>
      </c>
      <c r="B95" s="74" t="s">
        <v>32</v>
      </c>
      <c r="C95" s="72">
        <v>1987</v>
      </c>
      <c r="D95" s="74" t="s">
        <v>374</v>
      </c>
      <c r="E95" s="74" t="s">
        <v>375</v>
      </c>
      <c r="F95" s="74" t="s">
        <v>125</v>
      </c>
      <c r="G95" s="74" t="s">
        <v>139</v>
      </c>
      <c r="H95" s="74">
        <v>2</v>
      </c>
      <c r="I95" s="72" t="s">
        <v>376</v>
      </c>
      <c r="J95" s="72">
        <v>610</v>
      </c>
      <c r="K95" s="72" t="s">
        <v>481</v>
      </c>
      <c r="L95" s="72" t="s">
        <v>481</v>
      </c>
      <c r="M95" s="119" t="s">
        <v>602</v>
      </c>
      <c r="N95" s="119" t="s">
        <v>602</v>
      </c>
      <c r="O95" s="72" t="s">
        <v>377</v>
      </c>
      <c r="P95" s="74" t="s">
        <v>47</v>
      </c>
    </row>
    <row r="96" spans="1:16" ht="25" x14ac:dyDescent="0.25">
      <c r="A96" s="73" t="str">
        <f>HYPERLINK("#'" &amp; factor_list_table[[#This Row],[Series Number]] &amp; "'!A1", factor_list_table[[#This Row],[Series Number]])</f>
        <v>H_87 (611)</v>
      </c>
      <c r="B96" s="74" t="s">
        <v>32</v>
      </c>
      <c r="C96" s="72">
        <v>1987</v>
      </c>
      <c r="D96" s="74" t="s">
        <v>374</v>
      </c>
      <c r="E96" s="74" t="s">
        <v>378</v>
      </c>
      <c r="F96" s="74" t="s">
        <v>125</v>
      </c>
      <c r="G96" s="74" t="s">
        <v>139</v>
      </c>
      <c r="H96" s="74">
        <v>2</v>
      </c>
      <c r="I96" s="72" t="s">
        <v>379</v>
      </c>
      <c r="J96" s="72">
        <v>611</v>
      </c>
      <c r="K96" s="72" t="s">
        <v>597</v>
      </c>
      <c r="L96" s="72" t="s">
        <v>597</v>
      </c>
      <c r="M96" s="119" t="s">
        <v>602</v>
      </c>
      <c r="N96" s="119" t="s">
        <v>602</v>
      </c>
      <c r="O96" s="72" t="s">
        <v>377</v>
      </c>
      <c r="P96" s="74" t="s">
        <v>47</v>
      </c>
    </row>
    <row r="97" spans="1:16" ht="25" x14ac:dyDescent="0.25">
      <c r="A97" s="73" t="str">
        <f>HYPERLINK("#'" &amp; factor_list_table[[#This Row],[Series Number]] &amp; "'!A1", factor_list_table[[#This Row],[Series Number]])</f>
        <v>A_06 (612)</v>
      </c>
      <c r="B97" s="74" t="s">
        <v>32</v>
      </c>
      <c r="C97" s="72">
        <v>2006</v>
      </c>
      <c r="D97" s="74" t="s">
        <v>340</v>
      </c>
      <c r="E97" s="74" t="s">
        <v>356</v>
      </c>
      <c r="F97" s="74" t="s">
        <v>125</v>
      </c>
      <c r="G97" s="74" t="s">
        <v>139</v>
      </c>
      <c r="H97" s="74">
        <v>1</v>
      </c>
      <c r="I97" s="72" t="s">
        <v>357</v>
      </c>
      <c r="J97" s="72">
        <v>612</v>
      </c>
      <c r="K97" s="72" t="s">
        <v>482</v>
      </c>
      <c r="L97" s="72" t="s">
        <v>482</v>
      </c>
      <c r="M97" s="119" t="s">
        <v>602</v>
      </c>
      <c r="N97" s="119" t="s">
        <v>602</v>
      </c>
      <c r="O97" s="72" t="s">
        <v>128</v>
      </c>
      <c r="P97" s="74" t="s">
        <v>47</v>
      </c>
    </row>
    <row r="98" spans="1:16" ht="25" x14ac:dyDescent="0.25">
      <c r="A98" s="73" t="str">
        <f>HYPERLINK("#'" &amp; factor_list_table[[#This Row],[Series Number]] &amp; "'!A1", factor_list_table[[#This Row],[Series Number]])</f>
        <v>B_06 (613)</v>
      </c>
      <c r="B98" s="74" t="s">
        <v>32</v>
      </c>
      <c r="C98" s="72">
        <v>2006</v>
      </c>
      <c r="D98" s="74" t="s">
        <v>340</v>
      </c>
      <c r="E98" s="74" t="s">
        <v>358</v>
      </c>
      <c r="F98" s="74" t="s">
        <v>125</v>
      </c>
      <c r="G98" s="74" t="s">
        <v>344</v>
      </c>
      <c r="H98" s="74">
        <v>1</v>
      </c>
      <c r="I98" s="72" t="s">
        <v>359</v>
      </c>
      <c r="J98" s="72">
        <v>613</v>
      </c>
      <c r="K98" s="72" t="s">
        <v>484</v>
      </c>
      <c r="L98" s="72" t="s">
        <v>484</v>
      </c>
      <c r="M98" s="119" t="s">
        <v>602</v>
      </c>
      <c r="N98" s="119" t="s">
        <v>602</v>
      </c>
      <c r="O98" s="72" t="s">
        <v>128</v>
      </c>
      <c r="P98" s="74" t="s">
        <v>47</v>
      </c>
    </row>
    <row r="99" spans="1:16" ht="25" x14ac:dyDescent="0.25">
      <c r="A99" s="73" t="str">
        <f>HYPERLINK("#'" &amp; factor_list_table[[#This Row],[Series Number]] &amp; "'!A1", factor_list_table[[#This Row],[Series Number]])</f>
        <v>C_06 (614)</v>
      </c>
      <c r="B99" s="74" t="s">
        <v>32</v>
      </c>
      <c r="C99" s="72">
        <v>2006</v>
      </c>
      <c r="D99" s="74" t="s">
        <v>340</v>
      </c>
      <c r="E99" s="74" t="s">
        <v>360</v>
      </c>
      <c r="F99" s="74" t="s">
        <v>125</v>
      </c>
      <c r="G99" s="74" t="s">
        <v>344</v>
      </c>
      <c r="H99" s="74">
        <v>1</v>
      </c>
      <c r="I99" s="72" t="s">
        <v>361</v>
      </c>
      <c r="J99" s="72">
        <v>614</v>
      </c>
      <c r="K99" s="72" t="s">
        <v>485</v>
      </c>
      <c r="L99" s="72" t="s">
        <v>485</v>
      </c>
      <c r="M99" s="119" t="s">
        <v>602</v>
      </c>
      <c r="N99" s="119" t="s">
        <v>602</v>
      </c>
      <c r="O99" s="72" t="s">
        <v>128</v>
      </c>
      <c r="P99" s="74" t="s">
        <v>47</v>
      </c>
    </row>
    <row r="100" spans="1:16" ht="37.5" x14ac:dyDescent="0.25">
      <c r="A100" s="73" t="str">
        <f>HYPERLINK("#'" &amp; factor_list_table[[#This Row],[Series Number]] &amp; "'!A1", factor_list_table[[#This Row],[Series Number]])</f>
        <v>D_06 (615)</v>
      </c>
      <c r="B100" s="74" t="s">
        <v>32</v>
      </c>
      <c r="C100" s="72">
        <v>2006</v>
      </c>
      <c r="D100" s="74" t="s">
        <v>340</v>
      </c>
      <c r="E100" s="74" t="s">
        <v>362</v>
      </c>
      <c r="F100" s="74" t="s">
        <v>125</v>
      </c>
      <c r="G100" s="74" t="s">
        <v>344</v>
      </c>
      <c r="H100" s="74">
        <v>1</v>
      </c>
      <c r="I100" s="72" t="s">
        <v>363</v>
      </c>
      <c r="J100" s="72">
        <v>615</v>
      </c>
      <c r="K100" s="72" t="s">
        <v>486</v>
      </c>
      <c r="L100" s="72" t="s">
        <v>486</v>
      </c>
      <c r="M100" s="119" t="s">
        <v>602</v>
      </c>
      <c r="N100" s="119" t="s">
        <v>602</v>
      </c>
      <c r="O100" s="72" t="s">
        <v>128</v>
      </c>
      <c r="P100" s="74" t="s">
        <v>47</v>
      </c>
    </row>
    <row r="101" spans="1:16" ht="25" x14ac:dyDescent="0.25">
      <c r="A101" s="73" t="str">
        <f>HYPERLINK("#'" &amp; factor_list_table[[#This Row],[Series Number]] &amp; "'!A1", factor_list_table[[#This Row],[Series Number]])</f>
        <v>E_06 (616)</v>
      </c>
      <c r="B101" s="74" t="s">
        <v>32</v>
      </c>
      <c r="C101" s="72">
        <v>2006</v>
      </c>
      <c r="D101" s="74" t="s">
        <v>340</v>
      </c>
      <c r="E101" s="74" t="s">
        <v>364</v>
      </c>
      <c r="F101" s="74" t="s">
        <v>125</v>
      </c>
      <c r="G101" s="74" t="s">
        <v>344</v>
      </c>
      <c r="H101" s="74">
        <v>1</v>
      </c>
      <c r="I101" s="72" t="s">
        <v>365</v>
      </c>
      <c r="J101" s="72">
        <v>616</v>
      </c>
      <c r="K101" s="72" t="s">
        <v>487</v>
      </c>
      <c r="L101" s="72" t="s">
        <v>487</v>
      </c>
      <c r="M101" s="119" t="s">
        <v>602</v>
      </c>
      <c r="N101" s="119" t="s">
        <v>602</v>
      </c>
      <c r="O101" s="72" t="s">
        <v>128</v>
      </c>
      <c r="P101" s="74" t="s">
        <v>47</v>
      </c>
    </row>
    <row r="102" spans="1:16" ht="25" x14ac:dyDescent="0.25">
      <c r="A102" s="73" t="str">
        <f>HYPERLINK("#'" &amp; factor_list_table[[#This Row],[Series Number]] &amp; "'!A1", factor_list_table[[#This Row],[Series Number]])</f>
        <v>F_06 (617)</v>
      </c>
      <c r="B102" s="74" t="s">
        <v>32</v>
      </c>
      <c r="C102" s="72">
        <v>2006</v>
      </c>
      <c r="D102" s="74" t="s">
        <v>374</v>
      </c>
      <c r="E102" s="74" t="s">
        <v>380</v>
      </c>
      <c r="F102" s="74" t="s">
        <v>125</v>
      </c>
      <c r="G102" s="74" t="s">
        <v>139</v>
      </c>
      <c r="H102" s="74">
        <v>1</v>
      </c>
      <c r="I102" s="72" t="s">
        <v>381</v>
      </c>
      <c r="J102" s="72">
        <v>617</v>
      </c>
      <c r="K102" s="72" t="s">
        <v>488</v>
      </c>
      <c r="L102" s="72" t="s">
        <v>488</v>
      </c>
      <c r="M102" s="119" t="s">
        <v>602</v>
      </c>
      <c r="N102" s="119" t="s">
        <v>602</v>
      </c>
      <c r="O102" s="72" t="s">
        <v>377</v>
      </c>
      <c r="P102" s="74" t="s">
        <v>47</v>
      </c>
    </row>
    <row r="103" spans="1:16" ht="25" x14ac:dyDescent="0.25">
      <c r="A103" s="73" t="str">
        <f>HYPERLINK("#'" &amp; factor_list_table[[#This Row],[Series Number]] &amp; "'!A1", factor_list_table[[#This Row],[Series Number]])</f>
        <v>G_06 (618)</v>
      </c>
      <c r="B103" s="74" t="s">
        <v>32</v>
      </c>
      <c r="C103" s="72">
        <v>2006</v>
      </c>
      <c r="D103" s="74" t="s">
        <v>374</v>
      </c>
      <c r="E103" s="74" t="s">
        <v>382</v>
      </c>
      <c r="F103" s="74" t="s">
        <v>125</v>
      </c>
      <c r="G103" s="74" t="s">
        <v>139</v>
      </c>
      <c r="H103" s="74">
        <v>1</v>
      </c>
      <c r="I103" s="72" t="s">
        <v>383</v>
      </c>
      <c r="J103" s="72">
        <v>618</v>
      </c>
      <c r="K103" s="72" t="s">
        <v>489</v>
      </c>
      <c r="L103" s="72" t="s">
        <v>489</v>
      </c>
      <c r="M103" s="119" t="s">
        <v>602</v>
      </c>
      <c r="N103" s="119" t="s">
        <v>602</v>
      </c>
      <c r="O103" s="72" t="s">
        <v>377</v>
      </c>
      <c r="P103" s="74" t="s">
        <v>47</v>
      </c>
    </row>
    <row r="104" spans="1:16" ht="25" x14ac:dyDescent="0.25">
      <c r="A104" s="73" t="str">
        <f>HYPERLINK("#'" &amp; factor_list_table[[#This Row],[Series Number]] &amp; "'!A1", factor_list_table[[#This Row],[Series Number]])</f>
        <v>A_15_65 (619)</v>
      </c>
      <c r="B104" s="74" t="s">
        <v>32</v>
      </c>
      <c r="C104" s="72">
        <v>2015</v>
      </c>
      <c r="D104" s="74" t="s">
        <v>340</v>
      </c>
      <c r="E104" s="74" t="s">
        <v>356</v>
      </c>
      <c r="F104" s="74" t="s">
        <v>125</v>
      </c>
      <c r="G104" s="74" t="s">
        <v>139</v>
      </c>
      <c r="H104" s="74">
        <v>0</v>
      </c>
      <c r="I104" s="72" t="s">
        <v>366</v>
      </c>
      <c r="J104" s="72">
        <v>619</v>
      </c>
      <c r="K104" s="72" t="s">
        <v>490</v>
      </c>
      <c r="L104" s="72" t="s">
        <v>490</v>
      </c>
      <c r="M104" s="119" t="s">
        <v>602</v>
      </c>
      <c r="N104" s="119" t="s">
        <v>602</v>
      </c>
      <c r="O104" s="72" t="s">
        <v>128</v>
      </c>
      <c r="P104" s="74" t="s">
        <v>47</v>
      </c>
    </row>
    <row r="105" spans="1:16" ht="25" x14ac:dyDescent="0.25">
      <c r="A105" s="73" t="str">
        <f>HYPERLINK("#'" &amp; factor_list_table[[#This Row],[Series Number]] &amp; "'!A1", factor_list_table[[#This Row],[Series Number]])</f>
        <v>A_15_66 (620)</v>
      </c>
      <c r="B105" s="74" t="s">
        <v>32</v>
      </c>
      <c r="C105" s="72">
        <v>2015</v>
      </c>
      <c r="D105" s="74" t="s">
        <v>340</v>
      </c>
      <c r="E105" s="74" t="s">
        <v>356</v>
      </c>
      <c r="F105" s="74" t="s">
        <v>125</v>
      </c>
      <c r="G105" s="74" t="s">
        <v>139</v>
      </c>
      <c r="H105" s="74">
        <v>0</v>
      </c>
      <c r="I105" s="72" t="s">
        <v>367</v>
      </c>
      <c r="J105" s="72">
        <v>620</v>
      </c>
      <c r="K105" s="72" t="s">
        <v>491</v>
      </c>
      <c r="L105" s="72" t="s">
        <v>491</v>
      </c>
      <c r="M105" s="119" t="s">
        <v>602</v>
      </c>
      <c r="N105" s="119" t="s">
        <v>602</v>
      </c>
      <c r="O105" s="72" t="s">
        <v>128</v>
      </c>
      <c r="P105" s="74" t="s">
        <v>47</v>
      </c>
    </row>
    <row r="106" spans="1:16" ht="25" x14ac:dyDescent="0.25">
      <c r="A106" s="73" t="str">
        <f>HYPERLINK("#'" &amp; factor_list_table[[#This Row],[Series Number]] &amp; "'!A1", factor_list_table[[#This Row],[Series Number]])</f>
        <v>A_15_67 (621)</v>
      </c>
      <c r="B106" s="74" t="s">
        <v>32</v>
      </c>
      <c r="C106" s="72">
        <v>2015</v>
      </c>
      <c r="D106" s="74" t="s">
        <v>340</v>
      </c>
      <c r="E106" s="74" t="s">
        <v>356</v>
      </c>
      <c r="F106" s="74" t="s">
        <v>125</v>
      </c>
      <c r="G106" s="74" t="s">
        <v>139</v>
      </c>
      <c r="H106" s="74">
        <v>0</v>
      </c>
      <c r="I106" s="72" t="s">
        <v>368</v>
      </c>
      <c r="J106" s="72">
        <v>621</v>
      </c>
      <c r="K106" s="72" t="s">
        <v>492</v>
      </c>
      <c r="L106" s="72" t="s">
        <v>492</v>
      </c>
      <c r="M106" s="119" t="s">
        <v>602</v>
      </c>
      <c r="N106" s="119" t="s">
        <v>602</v>
      </c>
      <c r="O106" s="72" t="s">
        <v>128</v>
      </c>
      <c r="P106" s="74" t="s">
        <v>47</v>
      </c>
    </row>
    <row r="107" spans="1:16" ht="25" x14ac:dyDescent="0.25">
      <c r="A107" s="73" t="str">
        <f>HYPERLINK("#'" &amp; factor_list_table[[#This Row],[Series Number]] &amp; "'!A1", factor_list_table[[#This Row],[Series Number]])</f>
        <v>A_15_68 (622)</v>
      </c>
      <c r="B107" s="74" t="s">
        <v>32</v>
      </c>
      <c r="C107" s="72">
        <v>2015</v>
      </c>
      <c r="D107" s="74" t="s">
        <v>340</v>
      </c>
      <c r="E107" s="74" t="s">
        <v>356</v>
      </c>
      <c r="F107" s="74" t="s">
        <v>125</v>
      </c>
      <c r="G107" s="74" t="s">
        <v>139</v>
      </c>
      <c r="H107" s="74">
        <v>0</v>
      </c>
      <c r="I107" s="72" t="s">
        <v>369</v>
      </c>
      <c r="J107" s="72">
        <v>622</v>
      </c>
      <c r="K107" s="72" t="s">
        <v>493</v>
      </c>
      <c r="L107" s="72" t="s">
        <v>493</v>
      </c>
      <c r="M107" s="119" t="s">
        <v>602</v>
      </c>
      <c r="N107" s="119" t="s">
        <v>602</v>
      </c>
      <c r="O107" s="72" t="s">
        <v>128</v>
      </c>
      <c r="P107" s="74" t="s">
        <v>47</v>
      </c>
    </row>
    <row r="108" spans="1:16" ht="37.5" x14ac:dyDescent="0.25">
      <c r="A108" s="73" t="str">
        <f>HYPERLINK("#'" &amp; factor_list_table[[#This Row],[Series Number]] &amp; "'!A1", factor_list_table[[#This Row],[Series Number]])</f>
        <v>B_15 (623)</v>
      </c>
      <c r="B108" s="74" t="s">
        <v>32</v>
      </c>
      <c r="C108" s="72">
        <v>2015</v>
      </c>
      <c r="D108" s="74" t="s">
        <v>340</v>
      </c>
      <c r="E108" s="74" t="s">
        <v>370</v>
      </c>
      <c r="F108" s="74" t="s">
        <v>125</v>
      </c>
      <c r="G108" s="74" t="s">
        <v>218</v>
      </c>
      <c r="H108" s="74">
        <v>0</v>
      </c>
      <c r="I108" s="72" t="s">
        <v>371</v>
      </c>
      <c r="J108" s="72">
        <v>623</v>
      </c>
      <c r="K108" s="72" t="s">
        <v>494</v>
      </c>
      <c r="L108" s="72" t="s">
        <v>494</v>
      </c>
      <c r="M108" s="119" t="s">
        <v>602</v>
      </c>
      <c r="N108" s="119" t="s">
        <v>602</v>
      </c>
      <c r="O108" s="72" t="s">
        <v>128</v>
      </c>
      <c r="P108" s="74" t="s">
        <v>47</v>
      </c>
    </row>
    <row r="109" spans="1:16" ht="25" x14ac:dyDescent="0.25">
      <c r="A109" s="73" t="str">
        <f>HYPERLINK("#'" &amp; factor_list_table[[#This Row],[Series Number]] &amp; "'!A1", factor_list_table[[#This Row],[Series Number]])</f>
        <v>C_15 (624)</v>
      </c>
      <c r="B109" s="74" t="s">
        <v>32</v>
      </c>
      <c r="C109" s="72">
        <v>2015</v>
      </c>
      <c r="D109" s="74" t="s">
        <v>340</v>
      </c>
      <c r="E109" s="74" t="s">
        <v>372</v>
      </c>
      <c r="F109" s="74" t="s">
        <v>125</v>
      </c>
      <c r="G109" s="74" t="s">
        <v>218</v>
      </c>
      <c r="H109" s="74">
        <v>0</v>
      </c>
      <c r="I109" s="72" t="s">
        <v>373</v>
      </c>
      <c r="J109" s="72">
        <v>624</v>
      </c>
      <c r="K109" s="72" t="s">
        <v>495</v>
      </c>
      <c r="L109" s="72" t="s">
        <v>495</v>
      </c>
      <c r="M109" s="119" t="s">
        <v>602</v>
      </c>
      <c r="N109" s="119" t="s">
        <v>602</v>
      </c>
      <c r="O109" s="72" t="s">
        <v>128</v>
      </c>
      <c r="P109" s="74" t="s">
        <v>47</v>
      </c>
    </row>
    <row r="110" spans="1:16" ht="25" x14ac:dyDescent="0.25">
      <c r="A110" s="73" t="str">
        <f>HYPERLINK("#'" &amp; factor_list_table[[#This Row],[Series Number]] &amp; "'!A1", factor_list_table[[#This Row],[Series Number]])</f>
        <v>F_15 (625)</v>
      </c>
      <c r="B110" s="74" t="s">
        <v>32</v>
      </c>
      <c r="C110" s="72">
        <v>2015</v>
      </c>
      <c r="D110" s="74" t="s">
        <v>374</v>
      </c>
      <c r="E110" s="74" t="s">
        <v>384</v>
      </c>
      <c r="F110" s="74" t="s">
        <v>125</v>
      </c>
      <c r="G110" s="74" t="s">
        <v>139</v>
      </c>
      <c r="H110" s="74">
        <v>0</v>
      </c>
      <c r="I110" s="72" t="s">
        <v>385</v>
      </c>
      <c r="J110" s="72">
        <v>625</v>
      </c>
      <c r="K110" s="72" t="s">
        <v>496</v>
      </c>
      <c r="L110" s="72" t="s">
        <v>496</v>
      </c>
      <c r="M110" s="119" t="s">
        <v>602</v>
      </c>
      <c r="N110" s="119" t="s">
        <v>602</v>
      </c>
      <c r="O110" s="72" t="s">
        <v>377</v>
      </c>
      <c r="P110" s="74" t="s">
        <v>47</v>
      </c>
    </row>
    <row r="111" spans="1:16" ht="25" x14ac:dyDescent="0.25">
      <c r="A111" s="73" t="str">
        <f>HYPERLINK("#'" &amp; factor_list_table[[#This Row],[Series Number]] &amp; "'!A1", factor_list_table[[#This Row],[Series Number]])</f>
        <v>G_15 (626)</v>
      </c>
      <c r="B111" s="74" t="s">
        <v>32</v>
      </c>
      <c r="C111" s="72">
        <v>2015</v>
      </c>
      <c r="D111" s="74" t="s">
        <v>374</v>
      </c>
      <c r="E111" s="74" t="s">
        <v>386</v>
      </c>
      <c r="F111" s="74" t="s">
        <v>125</v>
      </c>
      <c r="G111" s="74" t="s">
        <v>139</v>
      </c>
      <c r="H111" s="74">
        <v>0</v>
      </c>
      <c r="I111" s="72" t="s">
        <v>387</v>
      </c>
      <c r="J111" s="72">
        <v>626</v>
      </c>
      <c r="K111" s="72" t="s">
        <v>598</v>
      </c>
      <c r="L111" s="72" t="s">
        <v>598</v>
      </c>
      <c r="M111" s="119" t="s">
        <v>602</v>
      </c>
      <c r="N111" s="119" t="s">
        <v>602</v>
      </c>
      <c r="O111" s="72" t="s">
        <v>377</v>
      </c>
      <c r="P111" s="74" t="s">
        <v>47</v>
      </c>
    </row>
    <row r="112" spans="1:16" ht="37.5" x14ac:dyDescent="0.25">
      <c r="A112" s="73" t="str">
        <f>HYPERLINK("#'" &amp; factor_list_table[[#This Row],[Series Number]] &amp; "'!A1", factor_list_table[[#This Row],[Series Number]])</f>
        <v>Table C (701)</v>
      </c>
      <c r="B112" s="74" t="s">
        <v>32</v>
      </c>
      <c r="C112" s="72">
        <v>2015</v>
      </c>
      <c r="D112" s="74" t="s">
        <v>123</v>
      </c>
      <c r="E112" s="74" t="s">
        <v>124</v>
      </c>
      <c r="F112" s="74" t="s">
        <v>125</v>
      </c>
      <c r="G112" s="74" t="s">
        <v>126</v>
      </c>
      <c r="H112" s="74">
        <v>0</v>
      </c>
      <c r="I112" s="72" t="s">
        <v>127</v>
      </c>
      <c r="J112" s="72">
        <v>701</v>
      </c>
      <c r="K112" s="72" t="s">
        <v>448</v>
      </c>
      <c r="L112" s="72" t="s">
        <v>448</v>
      </c>
      <c r="M112" s="119" t="s">
        <v>600</v>
      </c>
      <c r="N112" s="119">
        <v>44937</v>
      </c>
      <c r="O112" s="72" t="s">
        <v>128</v>
      </c>
      <c r="P112" s="74" t="s">
        <v>47</v>
      </c>
    </row>
    <row r="113" spans="1:16" ht="25" x14ac:dyDescent="0.25">
      <c r="A113" s="73" t="str">
        <f>HYPERLINK("#'" &amp; factor_list_table[[#This Row],[Series Number]] &amp; "'!A1", factor_list_table[[#This Row],[Series Number]])</f>
        <v>S-AP (702)</v>
      </c>
      <c r="B113" s="74" t="s">
        <v>32</v>
      </c>
      <c r="C113" s="72">
        <v>2015</v>
      </c>
      <c r="D113" s="74" t="s">
        <v>129</v>
      </c>
      <c r="E113" s="74" t="s">
        <v>130</v>
      </c>
      <c r="F113" s="74" t="s">
        <v>131</v>
      </c>
      <c r="G113" s="74" t="s">
        <v>132</v>
      </c>
      <c r="H113" s="74">
        <v>0</v>
      </c>
      <c r="I113" s="72" t="s">
        <v>133</v>
      </c>
      <c r="J113" s="72">
        <v>702</v>
      </c>
      <c r="K113" s="72" t="s">
        <v>497</v>
      </c>
      <c r="L113" s="72" t="s">
        <v>497</v>
      </c>
      <c r="M113" s="119" t="s">
        <v>600</v>
      </c>
      <c r="N113" s="119">
        <v>45295</v>
      </c>
      <c r="O113" s="72" t="s">
        <v>128</v>
      </c>
      <c r="P113" s="74" t="s">
        <v>47</v>
      </c>
    </row>
    <row r="114" spans="1:16" ht="25" x14ac:dyDescent="0.25">
      <c r="A114" s="73" t="str">
        <f>HYPERLINK("#'" &amp; factor_list_table[[#This Row],[Series Number]] &amp; "'!A1", factor_list_table[[#This Row],[Series Number]])</f>
        <v>B-AP (703)</v>
      </c>
      <c r="B114" s="74" t="s">
        <v>32</v>
      </c>
      <c r="C114" s="72">
        <v>2015</v>
      </c>
      <c r="D114" s="74" t="s">
        <v>129</v>
      </c>
      <c r="E114" s="74" t="s">
        <v>134</v>
      </c>
      <c r="F114" s="74" t="s">
        <v>125</v>
      </c>
      <c r="G114" s="74" t="s">
        <v>132</v>
      </c>
      <c r="H114" s="74">
        <v>0</v>
      </c>
      <c r="I114" s="72" t="s">
        <v>135</v>
      </c>
      <c r="J114" s="72">
        <v>703</v>
      </c>
      <c r="K114" s="72" t="s">
        <v>500</v>
      </c>
      <c r="L114" s="72" t="s">
        <v>500</v>
      </c>
      <c r="M114" s="119" t="s">
        <v>600</v>
      </c>
      <c r="N114" s="119">
        <v>45295</v>
      </c>
      <c r="O114" s="72" t="s">
        <v>128</v>
      </c>
      <c r="P114" s="74" t="s">
        <v>47</v>
      </c>
    </row>
    <row r="115" spans="1:16" ht="25" x14ac:dyDescent="0.25">
      <c r="A115" s="73" t="str">
        <f>HYPERLINK("#'" &amp; factor_list_table[[#This Row],[Series Number]] &amp; "'!A1", factor_list_table[[#This Row],[Series Number]])</f>
        <v>A1 (201C)</v>
      </c>
      <c r="B115" s="74" t="s">
        <v>32</v>
      </c>
      <c r="C115" s="72">
        <v>1987</v>
      </c>
      <c r="D115" s="74" t="s">
        <v>136</v>
      </c>
      <c r="E115" s="74" t="s">
        <v>142</v>
      </c>
      <c r="F115" s="74" t="s">
        <v>138</v>
      </c>
      <c r="G115" s="74" t="s">
        <v>139</v>
      </c>
      <c r="H115" s="74">
        <v>2</v>
      </c>
      <c r="I115" s="72" t="s">
        <v>143</v>
      </c>
      <c r="J115" s="72" t="s">
        <v>144</v>
      </c>
      <c r="K115" s="72" t="s">
        <v>417</v>
      </c>
      <c r="L115" s="72" t="s">
        <v>417</v>
      </c>
      <c r="M115" s="119" t="s">
        <v>599</v>
      </c>
      <c r="N115" s="119">
        <v>44936</v>
      </c>
      <c r="O115" s="72" t="s">
        <v>128</v>
      </c>
      <c r="P115" s="74" t="s">
        <v>47</v>
      </c>
    </row>
    <row r="116" spans="1:16" ht="25" x14ac:dyDescent="0.25">
      <c r="A116" s="73" t="str">
        <f>HYPERLINK("#'" &amp; factor_list_table[[#This Row],[Series Number]] &amp; "'!A1", factor_list_table[[#This Row],[Series Number]])</f>
        <v>F1 (204C)</v>
      </c>
      <c r="B116" s="74" t="s">
        <v>32</v>
      </c>
      <c r="C116" s="72">
        <v>1987</v>
      </c>
      <c r="D116" s="74" t="s">
        <v>136</v>
      </c>
      <c r="E116" s="74" t="s">
        <v>153</v>
      </c>
      <c r="F116" s="74" t="s">
        <v>125</v>
      </c>
      <c r="G116" s="74" t="s">
        <v>139</v>
      </c>
      <c r="H116" s="74">
        <v>2</v>
      </c>
      <c r="I116" s="72" t="s">
        <v>154</v>
      </c>
      <c r="J116" s="72" t="s">
        <v>155</v>
      </c>
      <c r="K116" s="72" t="s">
        <v>420</v>
      </c>
      <c r="L116" s="72" t="s">
        <v>420</v>
      </c>
      <c r="M116" s="119" t="s">
        <v>600</v>
      </c>
      <c r="N116" s="119">
        <v>44936</v>
      </c>
      <c r="O116" s="72" t="s">
        <v>128</v>
      </c>
      <c r="P116" s="74" t="s">
        <v>47</v>
      </c>
    </row>
    <row r="117" spans="1:16" ht="25" x14ac:dyDescent="0.25">
      <c r="A117" s="73" t="str">
        <f>HYPERLINK("#'" &amp; factor_list_table[[#This Row],[Series Number]] &amp; "'!A1", factor_list_table[[#This Row],[Series Number]])</f>
        <v>Table 1A (505A)</v>
      </c>
      <c r="B117" s="74" t="s">
        <v>32</v>
      </c>
      <c r="C117" s="72">
        <v>1987</v>
      </c>
      <c r="D117" s="74" t="s">
        <v>459</v>
      </c>
      <c r="E117" s="74" t="s">
        <v>204</v>
      </c>
      <c r="F117" s="74" t="s">
        <v>125</v>
      </c>
      <c r="G117" s="74" t="s">
        <v>202</v>
      </c>
      <c r="H117" s="74">
        <v>2</v>
      </c>
      <c r="I117" s="72" t="s">
        <v>205</v>
      </c>
      <c r="J117" s="72" t="s">
        <v>206</v>
      </c>
      <c r="K117" s="72" t="s">
        <v>464</v>
      </c>
      <c r="L117" s="72" t="s">
        <v>464</v>
      </c>
      <c r="M117" s="119">
        <v>46163</v>
      </c>
      <c r="N117" s="119">
        <v>46163</v>
      </c>
      <c r="O117" s="72" t="s">
        <v>128</v>
      </c>
      <c r="P117" s="74" t="s">
        <v>46</v>
      </c>
    </row>
  </sheetData>
  <sheetProtection algorithmName="SHA-512" hashValue="HXF7hwajftSiFVgHcXsW2lss1hl+VkMEv/M4rL3WGgD70D/+MVhKB2T0iyUsRqot4Eq5R8pKOdrzHJdH+PdSrg==" saltValue="G6A1AUyQTTlRKL8wmLa0WA==" spinCount="100000" sheet="1" objects="1" scenarios="1" autoFilter="0"/>
  <phoneticPr fontId="36" type="noConversion"/>
  <pageMargins left="0.7" right="0.7" top="0.75" bottom="0.75" header="0.3" footer="0.3"/>
  <pageSetup paperSize="9" orientation="portrait" r:id="rId1"/>
  <headerFooter>
    <oddHeader>&amp;L&amp;Z&amp;F  [&amp;A]</oddHeader>
    <oddFooter>&amp;LPage &amp;P of &amp;N&amp;R&amp;T &amp;D</oddFooter>
  </headerFooter>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D03590-CAEF-446B-87A4-D9D2922EF0B8}">
  <sheetPr codeName="Sheet8"/>
  <dimension ref="A1:C68"/>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Police_S - Consolidated Factor Spreadsheet</v>
      </c>
    </row>
    <row r="3" spans="1:3" s="1" customFormat="1" ht="15.5" x14ac:dyDescent="0.35">
      <c r="A3" s="30" t="s">
        <v>2</v>
      </c>
      <c r="B3" s="3" t="str">
        <f>TABLE_FACTOR_TYPE_1 &amp; " - x-" &amp; TABLE_SERIES_NUMBER_1</f>
        <v>CETV - x-201</v>
      </c>
    </row>
    <row r="6" spans="1:3" x14ac:dyDescent="0.25">
      <c r="A6" s="40" t="s">
        <v>407</v>
      </c>
      <c r="B6" s="48" t="s">
        <v>408</v>
      </c>
      <c r="C6" s="48"/>
    </row>
    <row r="7" spans="1:3" x14ac:dyDescent="0.25">
      <c r="A7" s="40" t="s">
        <v>409</v>
      </c>
      <c r="B7" s="48" t="s">
        <v>31</v>
      </c>
      <c r="C7" s="48"/>
    </row>
    <row r="8" spans="1:3" x14ac:dyDescent="0.25">
      <c r="A8" s="40" t="s">
        <v>110</v>
      </c>
      <c r="B8" s="48">
        <v>1987</v>
      </c>
      <c r="C8" s="48"/>
    </row>
    <row r="9" spans="1:3" x14ac:dyDescent="0.25">
      <c r="A9" s="40" t="s">
        <v>111</v>
      </c>
      <c r="B9" s="48" t="s">
        <v>136</v>
      </c>
      <c r="C9" s="48"/>
    </row>
    <row r="10" spans="1:3" ht="25" x14ac:dyDescent="0.25">
      <c r="A10" s="40" t="s">
        <v>6</v>
      </c>
      <c r="B10" s="48" t="s">
        <v>137</v>
      </c>
      <c r="C10" s="48"/>
    </row>
    <row r="11" spans="1:3" x14ac:dyDescent="0.25">
      <c r="A11" s="40" t="s">
        <v>112</v>
      </c>
      <c r="B11" s="48" t="s">
        <v>138</v>
      </c>
      <c r="C11" s="48"/>
    </row>
    <row r="12" spans="1:3" x14ac:dyDescent="0.25">
      <c r="A12" s="40" t="s">
        <v>113</v>
      </c>
      <c r="B12" s="48" t="s">
        <v>139</v>
      </c>
      <c r="C12" s="48"/>
    </row>
    <row r="13" spans="1:3" x14ac:dyDescent="0.25">
      <c r="A13" s="40" t="s">
        <v>410</v>
      </c>
      <c r="B13" s="48"/>
      <c r="C13" s="48"/>
    </row>
    <row r="14" spans="1:3" x14ac:dyDescent="0.25">
      <c r="A14" s="40" t="s">
        <v>115</v>
      </c>
      <c r="B14" s="48">
        <v>201</v>
      </c>
      <c r="C14" s="48"/>
    </row>
    <row r="15" spans="1:3" x14ac:dyDescent="0.25">
      <c r="A15" s="40" t="s">
        <v>411</v>
      </c>
      <c r="B15" s="48">
        <v>201</v>
      </c>
      <c r="C15" s="48"/>
    </row>
    <row r="16" spans="1:3" x14ac:dyDescent="0.25">
      <c r="A16" s="40" t="s">
        <v>117</v>
      </c>
      <c r="B16" s="48" t="s">
        <v>141</v>
      </c>
      <c r="C16" s="48"/>
    </row>
    <row r="17" spans="1:3" x14ac:dyDescent="0.25">
      <c r="A17" s="41" t="s">
        <v>412</v>
      </c>
      <c r="B17" s="48"/>
      <c r="C17" s="48"/>
    </row>
    <row r="18" spans="1:3" x14ac:dyDescent="0.25">
      <c r="A18" s="40" t="s">
        <v>119</v>
      </c>
      <c r="B18" s="50">
        <v>46163</v>
      </c>
      <c r="C18" s="49"/>
    </row>
    <row r="19" spans="1:3" x14ac:dyDescent="0.25">
      <c r="A19" s="40" t="s">
        <v>120</v>
      </c>
      <c r="B19" s="50"/>
      <c r="C19" s="50"/>
    </row>
    <row r="20" spans="1:3" x14ac:dyDescent="0.25">
      <c r="A20" s="40" t="s">
        <v>121</v>
      </c>
      <c r="B20" s="48" t="s">
        <v>128</v>
      </c>
      <c r="C20" s="48"/>
    </row>
    <row r="21" spans="1:3" x14ac:dyDescent="0.25">
      <c r="A21" s="40" t="s">
        <v>413</v>
      </c>
      <c r="B21" s="48" t="s">
        <v>46</v>
      </c>
      <c r="C21" s="48"/>
    </row>
    <row r="23" spans="1:3" x14ac:dyDescent="0.25">
      <c r="A23" s="23" t="str">
        <f>HYPERLINK("#'Factor List'!A1", "Back to Factor List")</f>
        <v>Back to Factor List</v>
      </c>
      <c r="B23" s="23" t="str">
        <f>HYPERLINK("#'Assumptions'!A1", "Assumptions")</f>
        <v>Assumptions</v>
      </c>
    </row>
    <row r="26" spans="1:3" s="57" customFormat="1" ht="26" x14ac:dyDescent="0.25">
      <c r="A26" s="56" t="s">
        <v>238</v>
      </c>
      <c r="B26" s="56" t="s">
        <v>414</v>
      </c>
      <c r="C26" s="56" t="s">
        <v>415</v>
      </c>
    </row>
    <row r="27" spans="1:3" x14ac:dyDescent="0.25">
      <c r="A27" s="43">
        <v>18</v>
      </c>
      <c r="B27" s="44">
        <v>9.3000000000000007</v>
      </c>
      <c r="C27" s="44">
        <v>1.73</v>
      </c>
    </row>
    <row r="28" spans="1:3" x14ac:dyDescent="0.25">
      <c r="A28" s="43">
        <v>19</v>
      </c>
      <c r="B28" s="44">
        <v>9.4700000000000006</v>
      </c>
      <c r="C28" s="44">
        <v>1.8</v>
      </c>
    </row>
    <row r="29" spans="1:3" x14ac:dyDescent="0.25">
      <c r="A29" s="43">
        <v>20</v>
      </c>
      <c r="B29" s="44">
        <v>9.64</v>
      </c>
      <c r="C29" s="44">
        <v>1.83</v>
      </c>
    </row>
    <row r="30" spans="1:3" x14ac:dyDescent="0.25">
      <c r="A30" s="43">
        <v>21</v>
      </c>
      <c r="B30" s="44">
        <v>9.81</v>
      </c>
      <c r="C30" s="44">
        <v>1.86</v>
      </c>
    </row>
    <row r="31" spans="1:3" x14ac:dyDescent="0.25">
      <c r="A31" s="43">
        <v>22</v>
      </c>
      <c r="B31" s="44">
        <v>9.99</v>
      </c>
      <c r="C31" s="44">
        <v>1.89</v>
      </c>
    </row>
    <row r="32" spans="1:3" x14ac:dyDescent="0.25">
      <c r="A32" s="43">
        <v>23</v>
      </c>
      <c r="B32" s="44">
        <v>10.17</v>
      </c>
      <c r="C32" s="44">
        <v>1.93</v>
      </c>
    </row>
    <row r="33" spans="1:3" x14ac:dyDescent="0.25">
      <c r="A33" s="43">
        <v>24</v>
      </c>
      <c r="B33" s="44">
        <v>10.36</v>
      </c>
      <c r="C33" s="44">
        <v>1.96</v>
      </c>
    </row>
    <row r="34" spans="1:3" x14ac:dyDescent="0.25">
      <c r="A34" s="43">
        <v>25</v>
      </c>
      <c r="B34" s="44">
        <v>10.54</v>
      </c>
      <c r="C34" s="44">
        <v>1.99</v>
      </c>
    </row>
    <row r="35" spans="1:3" x14ac:dyDescent="0.25">
      <c r="A35" s="43">
        <v>26</v>
      </c>
      <c r="B35" s="44">
        <v>10.74</v>
      </c>
      <c r="C35" s="44">
        <v>2.02</v>
      </c>
    </row>
    <row r="36" spans="1:3" x14ac:dyDescent="0.25">
      <c r="A36" s="43">
        <v>27</v>
      </c>
      <c r="B36" s="44">
        <v>10.93</v>
      </c>
      <c r="C36" s="44">
        <v>2.0499999999999998</v>
      </c>
    </row>
    <row r="37" spans="1:3" x14ac:dyDescent="0.25">
      <c r="A37" s="43">
        <v>28</v>
      </c>
      <c r="B37" s="44">
        <v>11.13</v>
      </c>
      <c r="C37" s="44">
        <v>2.09</v>
      </c>
    </row>
    <row r="38" spans="1:3" x14ac:dyDescent="0.25">
      <c r="A38" s="43">
        <v>29</v>
      </c>
      <c r="B38" s="44">
        <v>11.33</v>
      </c>
      <c r="C38" s="44">
        <v>2.12</v>
      </c>
    </row>
    <row r="39" spans="1:3" x14ac:dyDescent="0.25">
      <c r="A39" s="43">
        <v>30</v>
      </c>
      <c r="B39" s="44">
        <v>11.54</v>
      </c>
      <c r="C39" s="44">
        <v>2.16</v>
      </c>
    </row>
    <row r="40" spans="1:3" x14ac:dyDescent="0.25">
      <c r="A40" s="43">
        <v>31</v>
      </c>
      <c r="B40" s="44">
        <v>11.75</v>
      </c>
      <c r="C40" s="44">
        <v>2.19</v>
      </c>
    </row>
    <row r="41" spans="1:3" x14ac:dyDescent="0.25">
      <c r="A41" s="43">
        <v>32</v>
      </c>
      <c r="B41" s="44">
        <v>11.96</v>
      </c>
      <c r="C41" s="44">
        <v>2.23</v>
      </c>
    </row>
    <row r="42" spans="1:3" x14ac:dyDescent="0.25">
      <c r="A42" s="43">
        <v>33</v>
      </c>
      <c r="B42" s="44">
        <v>12.18</v>
      </c>
      <c r="C42" s="44">
        <v>2.2599999999999998</v>
      </c>
    </row>
    <row r="43" spans="1:3" x14ac:dyDescent="0.25">
      <c r="A43" s="43">
        <v>34</v>
      </c>
      <c r="B43" s="44">
        <v>12.4</v>
      </c>
      <c r="C43" s="44">
        <v>2.2999999999999998</v>
      </c>
    </row>
    <row r="44" spans="1:3" x14ac:dyDescent="0.25">
      <c r="A44" s="43">
        <v>35</v>
      </c>
      <c r="B44" s="44">
        <v>12.62</v>
      </c>
      <c r="C44" s="44">
        <v>2.34</v>
      </c>
    </row>
    <row r="45" spans="1:3" x14ac:dyDescent="0.25">
      <c r="A45" s="43">
        <v>36</v>
      </c>
      <c r="B45" s="44">
        <v>12.85</v>
      </c>
      <c r="C45" s="44">
        <v>2.37</v>
      </c>
    </row>
    <row r="46" spans="1:3" x14ac:dyDescent="0.25">
      <c r="A46" s="43">
        <v>37</v>
      </c>
      <c r="B46" s="44">
        <v>13.09</v>
      </c>
      <c r="C46" s="44">
        <v>2.41</v>
      </c>
    </row>
    <row r="47" spans="1:3" x14ac:dyDescent="0.25">
      <c r="A47" s="43">
        <v>38</v>
      </c>
      <c r="B47" s="44">
        <v>13.33</v>
      </c>
      <c r="C47" s="44">
        <v>2.4500000000000002</v>
      </c>
    </row>
    <row r="48" spans="1:3" x14ac:dyDescent="0.25">
      <c r="A48" s="43">
        <v>39</v>
      </c>
      <c r="B48" s="44">
        <v>13.57</v>
      </c>
      <c r="C48" s="44">
        <v>2.4900000000000002</v>
      </c>
    </row>
    <row r="49" spans="1:3" x14ac:dyDescent="0.25">
      <c r="A49" s="43">
        <v>40</v>
      </c>
      <c r="B49" s="44">
        <v>13.82</v>
      </c>
      <c r="C49" s="44">
        <v>2.5299999999999998</v>
      </c>
    </row>
    <row r="50" spans="1:3" x14ac:dyDescent="0.25">
      <c r="A50" s="43">
        <v>41</v>
      </c>
      <c r="B50" s="44">
        <v>14.07</v>
      </c>
      <c r="C50" s="44">
        <v>2.56</v>
      </c>
    </row>
    <row r="51" spans="1:3" x14ac:dyDescent="0.25">
      <c r="A51" s="43">
        <v>42</v>
      </c>
      <c r="B51" s="44">
        <v>14.33</v>
      </c>
      <c r="C51" s="44">
        <v>2.6</v>
      </c>
    </row>
    <row r="52" spans="1:3" x14ac:dyDescent="0.25">
      <c r="A52" s="43">
        <v>43</v>
      </c>
      <c r="B52" s="44">
        <v>14.6</v>
      </c>
      <c r="C52" s="44">
        <v>2.64</v>
      </c>
    </row>
    <row r="53" spans="1:3" x14ac:dyDescent="0.25">
      <c r="A53" s="43">
        <v>44</v>
      </c>
      <c r="B53" s="44">
        <v>14.87</v>
      </c>
      <c r="C53" s="44">
        <v>2.67</v>
      </c>
    </row>
    <row r="54" spans="1:3" x14ac:dyDescent="0.25">
      <c r="A54" s="43">
        <v>45</v>
      </c>
      <c r="B54" s="44">
        <v>15.15</v>
      </c>
      <c r="C54" s="44">
        <v>2.71</v>
      </c>
    </row>
    <row r="55" spans="1:3" x14ac:dyDescent="0.25">
      <c r="A55" s="43">
        <v>46</v>
      </c>
      <c r="B55" s="44">
        <v>15.43</v>
      </c>
      <c r="C55" s="44">
        <v>2.74</v>
      </c>
    </row>
    <row r="56" spans="1:3" x14ac:dyDescent="0.25">
      <c r="A56" s="43">
        <v>47</v>
      </c>
      <c r="B56" s="44">
        <v>15.72</v>
      </c>
      <c r="C56" s="44">
        <v>2.77</v>
      </c>
    </row>
    <row r="57" spans="1:3" x14ac:dyDescent="0.25">
      <c r="A57" s="43">
        <v>48</v>
      </c>
      <c r="B57" s="44">
        <v>16.02</v>
      </c>
      <c r="C57" s="44">
        <v>2.81</v>
      </c>
    </row>
    <row r="58" spans="1:3" x14ac:dyDescent="0.25">
      <c r="A58" s="43">
        <v>49</v>
      </c>
      <c r="B58" s="44">
        <v>16.329999999999998</v>
      </c>
      <c r="C58" s="44">
        <v>2.84</v>
      </c>
    </row>
    <row r="59" spans="1:3" x14ac:dyDescent="0.25">
      <c r="A59" s="43">
        <v>50</v>
      </c>
      <c r="B59" s="44">
        <v>16.649999999999999</v>
      </c>
      <c r="C59" s="44">
        <v>2.87</v>
      </c>
    </row>
    <row r="60" spans="1:3" x14ac:dyDescent="0.25">
      <c r="A60" s="43">
        <v>51</v>
      </c>
      <c r="B60" s="44">
        <v>16.97</v>
      </c>
      <c r="C60" s="44">
        <v>2.89</v>
      </c>
    </row>
    <row r="61" spans="1:3" x14ac:dyDescent="0.25">
      <c r="A61" s="43">
        <v>52</v>
      </c>
      <c r="B61" s="44">
        <v>17.3</v>
      </c>
      <c r="C61" s="44">
        <v>2.92</v>
      </c>
    </row>
    <row r="62" spans="1:3" x14ac:dyDescent="0.25">
      <c r="A62" s="43">
        <v>53</v>
      </c>
      <c r="B62" s="44">
        <v>17.64</v>
      </c>
      <c r="C62" s="44">
        <v>2.95</v>
      </c>
    </row>
    <row r="63" spans="1:3" x14ac:dyDescent="0.25">
      <c r="A63" s="43">
        <v>54</v>
      </c>
      <c r="B63" s="44">
        <v>18</v>
      </c>
      <c r="C63" s="44">
        <v>2.97</v>
      </c>
    </row>
    <row r="64" spans="1:3" x14ac:dyDescent="0.25">
      <c r="A64" s="43">
        <v>55</v>
      </c>
      <c r="B64" s="44">
        <v>18.37</v>
      </c>
      <c r="C64" s="44">
        <v>2.98</v>
      </c>
    </row>
    <row r="65" spans="1:3" x14ac:dyDescent="0.25">
      <c r="A65" s="43">
        <v>56</v>
      </c>
      <c r="B65" s="44">
        <v>18.75</v>
      </c>
      <c r="C65" s="44">
        <v>3</v>
      </c>
    </row>
    <row r="66" spans="1:3" x14ac:dyDescent="0.25">
      <c r="A66" s="43">
        <v>57</v>
      </c>
      <c r="B66" s="44">
        <v>19.149999999999999</v>
      </c>
      <c r="C66" s="44">
        <v>3.01</v>
      </c>
    </row>
    <row r="67" spans="1:3" x14ac:dyDescent="0.25">
      <c r="A67" s="43">
        <v>58</v>
      </c>
      <c r="B67" s="44">
        <v>19.55</v>
      </c>
      <c r="C67" s="44">
        <v>3.02</v>
      </c>
    </row>
    <row r="68" spans="1:3" x14ac:dyDescent="0.25">
      <c r="A68" s="43">
        <v>59</v>
      </c>
      <c r="B68" s="44">
        <v>19.98</v>
      </c>
      <c r="C68" s="44">
        <v>3.02</v>
      </c>
    </row>
  </sheetData>
  <sheetProtection algorithmName="SHA-512" hashValue="C933H8bWUvVZVl2GcT1Vb0/lDltvCFL0o5a+Zy7RPXTlyeGZhsUYotvHXmzVi7qZddOOEy7LRdZz6d7Hxai9nQ==" saltValue="jI+hY4M/deL3w/hRA97GCg==" spinCount="100000" sheet="1" objects="1" scenarios="1"/>
  <conditionalFormatting sqref="A6:A21">
    <cfRule type="expression" dxfId="1078" priority="9" stopIfTrue="1">
      <formula>MOD(ROW(),2)=0</formula>
    </cfRule>
    <cfRule type="expression" dxfId="1077" priority="10" stopIfTrue="1">
      <formula>MOD(ROW(),2)&lt;&gt;0</formula>
    </cfRule>
  </conditionalFormatting>
  <conditionalFormatting sqref="B6:C21">
    <cfRule type="expression" dxfId="1076" priority="11" stopIfTrue="1">
      <formula>MOD(ROW(),2)=0</formula>
    </cfRule>
    <cfRule type="expression" dxfId="1075" priority="12" stopIfTrue="1">
      <formula>MOD(ROW(),2)&lt;&gt;0</formula>
    </cfRule>
  </conditionalFormatting>
  <conditionalFormatting sqref="A26:A68">
    <cfRule type="expression" dxfId="1074" priority="13" stopIfTrue="1">
      <formula>MOD(ROW(),2)=0</formula>
    </cfRule>
    <cfRule type="expression" dxfId="1073" priority="14" stopIfTrue="1">
      <formula>MOD(ROW(),2)&lt;&gt;0</formula>
    </cfRule>
  </conditionalFormatting>
  <conditionalFormatting sqref="B26:C68">
    <cfRule type="expression" dxfId="1072" priority="15" stopIfTrue="1">
      <formula>MOD(ROW(),2)=0</formula>
    </cfRule>
    <cfRule type="expression" dxfId="1071" priority="16" stopIfTrue="1">
      <formula>MOD(ROW(),2)&lt;&gt;0</formula>
    </cfRule>
  </conditionalFormatting>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116460-8A26-40B4-9AF7-8767BF1A911A}">
  <sheetPr codeName="Sheet9"/>
  <dimension ref="A1:C68"/>
  <sheetViews>
    <sheetView showGridLines="0" workbookViewId="0">
      <selection activeCell="A6" sqref="A6"/>
    </sheetView>
  </sheetViews>
  <sheetFormatPr defaultRowHeight="12.5" x14ac:dyDescent="0.25"/>
  <cols>
    <col min="1" max="1" width="30.54296875" customWidth="1"/>
    <col min="2" max="2" width="23.54296875" customWidth="1"/>
    <col min="3" max="3" width="23.81640625" customWidth="1"/>
  </cols>
  <sheetData>
    <row r="1" spans="1:3" s="1" customFormat="1" ht="20" x14ac:dyDescent="0.4">
      <c r="A1" s="2" t="s">
        <v>0</v>
      </c>
    </row>
    <row r="2" spans="1:3" s="1" customFormat="1" ht="15.5" x14ac:dyDescent="0.35">
      <c r="A2" s="30" t="s">
        <v>1</v>
      </c>
      <c r="B2" s="3" t="str">
        <f>wb_title</f>
        <v>Police_S - Consolidated Factor Spreadsheet</v>
      </c>
    </row>
    <row r="3" spans="1:3" s="1" customFormat="1" ht="15.5" x14ac:dyDescent="0.35">
      <c r="A3" s="30" t="s">
        <v>2</v>
      </c>
      <c r="B3" s="3" t="str">
        <f>TABLE_FACTOR_TYPE_1 &amp; " - x-" &amp; TABLE_SERIES_NUMBER_1</f>
        <v>CETV - x-201C</v>
      </c>
    </row>
    <row r="6" spans="1:3" x14ac:dyDescent="0.25">
      <c r="A6" s="40" t="s">
        <v>407</v>
      </c>
      <c r="B6" s="48" t="s">
        <v>408</v>
      </c>
      <c r="C6" s="48"/>
    </row>
    <row r="7" spans="1:3" x14ac:dyDescent="0.25">
      <c r="A7" s="40" t="s">
        <v>409</v>
      </c>
      <c r="B7" s="48" t="s">
        <v>32</v>
      </c>
      <c r="C7" s="48"/>
    </row>
    <row r="8" spans="1:3" x14ac:dyDescent="0.25">
      <c r="A8" s="40" t="s">
        <v>110</v>
      </c>
      <c r="B8" s="48">
        <v>1987</v>
      </c>
      <c r="C8" s="48"/>
    </row>
    <row r="9" spans="1:3" x14ac:dyDescent="0.25">
      <c r="A9" s="40" t="s">
        <v>111</v>
      </c>
      <c r="B9" s="48" t="s">
        <v>136</v>
      </c>
      <c r="C9" s="48"/>
    </row>
    <row r="10" spans="1:3" ht="25" x14ac:dyDescent="0.25">
      <c r="A10" s="40" t="s">
        <v>6</v>
      </c>
      <c r="B10" s="48" t="s">
        <v>142</v>
      </c>
      <c r="C10" s="48"/>
    </row>
    <row r="11" spans="1:3" x14ac:dyDescent="0.25">
      <c r="A11" s="40" t="s">
        <v>112</v>
      </c>
      <c r="B11" s="48" t="s">
        <v>125</v>
      </c>
      <c r="C11" s="48"/>
    </row>
    <row r="12" spans="1:3" x14ac:dyDescent="0.25">
      <c r="A12" s="40" t="s">
        <v>113</v>
      </c>
      <c r="B12" s="48" t="s">
        <v>139</v>
      </c>
      <c r="C12" s="48"/>
    </row>
    <row r="13" spans="1:3" x14ac:dyDescent="0.25">
      <c r="A13" s="40" t="s">
        <v>410</v>
      </c>
      <c r="B13" s="48">
        <v>2</v>
      </c>
      <c r="C13" s="48"/>
    </row>
    <row r="14" spans="1:3" x14ac:dyDescent="0.25">
      <c r="A14" s="40" t="s">
        <v>115</v>
      </c>
      <c r="B14" s="48" t="s">
        <v>144</v>
      </c>
      <c r="C14" s="48"/>
    </row>
    <row r="15" spans="1:3" x14ac:dyDescent="0.25">
      <c r="A15" s="40" t="s">
        <v>411</v>
      </c>
      <c r="B15" s="48" t="s">
        <v>416</v>
      </c>
      <c r="C15" s="48"/>
    </row>
    <row r="16" spans="1:3" x14ac:dyDescent="0.25">
      <c r="A16" s="40" t="s">
        <v>117</v>
      </c>
      <c r="B16" s="48" t="s">
        <v>417</v>
      </c>
      <c r="C16" s="48"/>
    </row>
    <row r="17" spans="1:3" x14ac:dyDescent="0.25">
      <c r="A17" s="41" t="s">
        <v>412</v>
      </c>
      <c r="B17" s="48"/>
      <c r="C17" s="48"/>
    </row>
    <row r="18" spans="1:3" x14ac:dyDescent="0.25">
      <c r="A18" s="40" t="s">
        <v>119</v>
      </c>
      <c r="B18" s="49">
        <v>45169</v>
      </c>
      <c r="C18" s="49"/>
    </row>
    <row r="19" spans="1:3" x14ac:dyDescent="0.25">
      <c r="A19" s="40" t="s">
        <v>120</v>
      </c>
      <c r="B19" s="50">
        <v>45200</v>
      </c>
      <c r="C19" s="50"/>
    </row>
    <row r="20" spans="1:3" x14ac:dyDescent="0.25">
      <c r="A20" s="40" t="s">
        <v>121</v>
      </c>
      <c r="B20" s="48" t="s">
        <v>128</v>
      </c>
      <c r="C20" s="48"/>
    </row>
    <row r="21" spans="1:3" x14ac:dyDescent="0.25">
      <c r="A21" s="40" t="s">
        <v>413</v>
      </c>
      <c r="B21" s="48" t="s">
        <v>47</v>
      </c>
      <c r="C21" s="48"/>
    </row>
    <row r="23" spans="1:3" x14ac:dyDescent="0.25">
      <c r="A23" s="23" t="str">
        <f>HYPERLINK("#'Factor List'!A1", "Back to Factor List")</f>
        <v>Back to Factor List</v>
      </c>
      <c r="B23" s="23" t="str">
        <f>HYPERLINK("#'Assumptions'!A1", "Assumptions")</f>
        <v>Assumptions</v>
      </c>
    </row>
    <row r="26" spans="1:3" s="57" customFormat="1" ht="26" x14ac:dyDescent="0.25">
      <c r="A26" s="56" t="s">
        <v>238</v>
      </c>
      <c r="B26" s="56" t="s">
        <v>414</v>
      </c>
      <c r="C26" s="56" t="s">
        <v>415</v>
      </c>
    </row>
    <row r="27" spans="1:3" x14ac:dyDescent="0.25">
      <c r="A27" s="43">
        <v>18</v>
      </c>
      <c r="B27" s="44">
        <v>11.7</v>
      </c>
      <c r="C27" s="44">
        <v>1.37</v>
      </c>
    </row>
    <row r="28" spans="1:3" x14ac:dyDescent="0.25">
      <c r="A28" s="43">
        <v>19</v>
      </c>
      <c r="B28" s="44">
        <v>11.87</v>
      </c>
      <c r="C28" s="44">
        <v>1.39</v>
      </c>
    </row>
    <row r="29" spans="1:3" x14ac:dyDescent="0.25">
      <c r="A29" s="43">
        <v>20</v>
      </c>
      <c r="B29" s="44">
        <v>12.05</v>
      </c>
      <c r="C29" s="44">
        <v>1.41</v>
      </c>
    </row>
    <row r="30" spans="1:3" x14ac:dyDescent="0.25">
      <c r="A30" s="43">
        <v>21</v>
      </c>
      <c r="B30" s="44">
        <v>12.23</v>
      </c>
      <c r="C30" s="44">
        <v>1.44</v>
      </c>
    </row>
    <row r="31" spans="1:3" x14ac:dyDescent="0.25">
      <c r="A31" s="43">
        <v>22</v>
      </c>
      <c r="B31" s="44">
        <v>12.41</v>
      </c>
      <c r="C31" s="44">
        <v>1.46</v>
      </c>
    </row>
    <row r="32" spans="1:3" x14ac:dyDescent="0.25">
      <c r="A32" s="43">
        <v>23</v>
      </c>
      <c r="B32" s="44">
        <v>12.6</v>
      </c>
      <c r="C32" s="44">
        <v>1.48</v>
      </c>
    </row>
    <row r="33" spans="1:3" x14ac:dyDescent="0.25">
      <c r="A33" s="43">
        <v>24</v>
      </c>
      <c r="B33" s="44">
        <v>12.79</v>
      </c>
      <c r="C33" s="44">
        <v>1.5</v>
      </c>
    </row>
    <row r="34" spans="1:3" x14ac:dyDescent="0.25">
      <c r="A34" s="43">
        <v>25</v>
      </c>
      <c r="B34" s="44">
        <v>12.98</v>
      </c>
      <c r="C34" s="44">
        <v>1.52</v>
      </c>
    </row>
    <row r="35" spans="1:3" x14ac:dyDescent="0.25">
      <c r="A35" s="43">
        <v>26</v>
      </c>
      <c r="B35" s="44">
        <v>13.17</v>
      </c>
      <c r="C35" s="44">
        <v>1.55</v>
      </c>
    </row>
    <row r="36" spans="1:3" x14ac:dyDescent="0.25">
      <c r="A36" s="43">
        <v>27</v>
      </c>
      <c r="B36" s="44">
        <v>13.37</v>
      </c>
      <c r="C36" s="44">
        <v>1.57</v>
      </c>
    </row>
    <row r="37" spans="1:3" x14ac:dyDescent="0.25">
      <c r="A37" s="43">
        <v>28</v>
      </c>
      <c r="B37" s="44">
        <v>13.57</v>
      </c>
      <c r="C37" s="44">
        <v>1.59</v>
      </c>
    </row>
    <row r="38" spans="1:3" x14ac:dyDescent="0.25">
      <c r="A38" s="43">
        <v>29</v>
      </c>
      <c r="B38" s="44">
        <v>13.78</v>
      </c>
      <c r="C38" s="44">
        <v>1.62</v>
      </c>
    </row>
    <row r="39" spans="1:3" x14ac:dyDescent="0.25">
      <c r="A39" s="43">
        <v>30</v>
      </c>
      <c r="B39" s="44">
        <v>13.98</v>
      </c>
      <c r="C39" s="44">
        <v>1.64</v>
      </c>
    </row>
    <row r="40" spans="1:3" x14ac:dyDescent="0.25">
      <c r="A40" s="43">
        <v>31</v>
      </c>
      <c r="B40" s="44">
        <v>14.19</v>
      </c>
      <c r="C40" s="44">
        <v>1.66</v>
      </c>
    </row>
    <row r="41" spans="1:3" x14ac:dyDescent="0.25">
      <c r="A41" s="43">
        <v>32</v>
      </c>
      <c r="B41" s="44">
        <v>14.41</v>
      </c>
      <c r="C41" s="44">
        <v>1.68</v>
      </c>
    </row>
    <row r="42" spans="1:3" x14ac:dyDescent="0.25">
      <c r="A42" s="43">
        <v>33</v>
      </c>
      <c r="B42" s="44">
        <v>14.63</v>
      </c>
      <c r="C42" s="44">
        <v>1.71</v>
      </c>
    </row>
    <row r="43" spans="1:3" x14ac:dyDescent="0.25">
      <c r="A43" s="43">
        <v>34</v>
      </c>
      <c r="B43" s="44">
        <v>14.85</v>
      </c>
      <c r="C43" s="44">
        <v>1.73</v>
      </c>
    </row>
    <row r="44" spans="1:3" x14ac:dyDescent="0.25">
      <c r="A44" s="43">
        <v>35</v>
      </c>
      <c r="B44" s="44">
        <v>15.07</v>
      </c>
      <c r="C44" s="44">
        <v>1.75</v>
      </c>
    </row>
    <row r="45" spans="1:3" x14ac:dyDescent="0.25">
      <c r="A45" s="43">
        <v>36</v>
      </c>
      <c r="B45" s="44">
        <v>15.3</v>
      </c>
      <c r="C45" s="44">
        <v>1.77</v>
      </c>
    </row>
    <row r="46" spans="1:3" x14ac:dyDescent="0.25">
      <c r="A46" s="43">
        <v>37</v>
      </c>
      <c r="B46" s="44">
        <v>15.53</v>
      </c>
      <c r="C46" s="44">
        <v>1.79</v>
      </c>
    </row>
    <row r="47" spans="1:3" x14ac:dyDescent="0.25">
      <c r="A47" s="43">
        <v>38</v>
      </c>
      <c r="B47" s="44">
        <v>15.77</v>
      </c>
      <c r="C47" s="44">
        <v>1.81</v>
      </c>
    </row>
    <row r="48" spans="1:3" x14ac:dyDescent="0.25">
      <c r="A48" s="43">
        <v>39</v>
      </c>
      <c r="B48" s="44">
        <v>16.010000000000002</v>
      </c>
      <c r="C48" s="44">
        <v>1.83</v>
      </c>
    </row>
    <row r="49" spans="1:3" x14ac:dyDescent="0.25">
      <c r="A49" s="43">
        <v>40</v>
      </c>
      <c r="B49" s="44">
        <v>16.25</v>
      </c>
      <c r="C49" s="44">
        <v>1.85</v>
      </c>
    </row>
    <row r="50" spans="1:3" x14ac:dyDescent="0.25">
      <c r="A50" s="43">
        <v>41</v>
      </c>
      <c r="B50" s="44">
        <v>16.5</v>
      </c>
      <c r="C50" s="44">
        <v>1.87</v>
      </c>
    </row>
    <row r="51" spans="1:3" x14ac:dyDescent="0.25">
      <c r="A51" s="43">
        <v>42</v>
      </c>
      <c r="B51" s="44">
        <v>16.75</v>
      </c>
      <c r="C51" s="44">
        <v>1.89</v>
      </c>
    </row>
    <row r="52" spans="1:3" x14ac:dyDescent="0.25">
      <c r="A52" s="43">
        <v>43</v>
      </c>
      <c r="B52" s="44">
        <v>17.010000000000002</v>
      </c>
      <c r="C52" s="44">
        <v>1.91</v>
      </c>
    </row>
    <row r="53" spans="1:3" x14ac:dyDescent="0.25">
      <c r="A53" s="43">
        <v>44</v>
      </c>
      <c r="B53" s="44">
        <v>17.27</v>
      </c>
      <c r="C53" s="44">
        <v>1.93</v>
      </c>
    </row>
    <row r="54" spans="1:3" x14ac:dyDescent="0.25">
      <c r="A54" s="43">
        <v>45</v>
      </c>
      <c r="B54" s="44">
        <v>17.54</v>
      </c>
      <c r="C54" s="44">
        <v>1.95</v>
      </c>
    </row>
    <row r="55" spans="1:3" x14ac:dyDescent="0.25">
      <c r="A55" s="43">
        <v>46</v>
      </c>
      <c r="B55" s="44">
        <v>17.809999999999999</v>
      </c>
      <c r="C55" s="44">
        <v>1.97</v>
      </c>
    </row>
    <row r="56" spans="1:3" x14ac:dyDescent="0.25">
      <c r="A56" s="43">
        <v>47</v>
      </c>
      <c r="B56" s="44">
        <v>18.09</v>
      </c>
      <c r="C56" s="44">
        <v>1.98</v>
      </c>
    </row>
    <row r="57" spans="1:3" x14ac:dyDescent="0.25">
      <c r="A57" s="43">
        <v>48</v>
      </c>
      <c r="B57" s="44">
        <v>18.38</v>
      </c>
      <c r="C57" s="44">
        <v>2</v>
      </c>
    </row>
    <row r="58" spans="1:3" x14ac:dyDescent="0.25">
      <c r="A58" s="43">
        <v>49</v>
      </c>
      <c r="B58" s="44">
        <v>18.670000000000002</v>
      </c>
      <c r="C58" s="44">
        <v>2.02</v>
      </c>
    </row>
    <row r="59" spans="1:3" x14ac:dyDescent="0.25">
      <c r="A59" s="43">
        <v>50</v>
      </c>
      <c r="B59" s="44">
        <v>18.96</v>
      </c>
      <c r="C59" s="44">
        <v>2.0299999999999998</v>
      </c>
    </row>
    <row r="60" spans="1:3" x14ac:dyDescent="0.25">
      <c r="A60" s="43">
        <v>51</v>
      </c>
      <c r="B60" s="44">
        <v>19.27</v>
      </c>
      <c r="C60" s="44">
        <v>2.04</v>
      </c>
    </row>
    <row r="61" spans="1:3" x14ac:dyDescent="0.25">
      <c r="A61" s="43">
        <v>52</v>
      </c>
      <c r="B61" s="44">
        <v>19.579999999999998</v>
      </c>
      <c r="C61" s="44">
        <v>2.06</v>
      </c>
    </row>
    <row r="62" spans="1:3" x14ac:dyDescent="0.25">
      <c r="A62" s="43">
        <v>53</v>
      </c>
      <c r="B62" s="44">
        <v>19.89</v>
      </c>
      <c r="C62" s="44">
        <v>2.0699999999999998</v>
      </c>
    </row>
    <row r="63" spans="1:3" x14ac:dyDescent="0.25">
      <c r="A63" s="43">
        <v>54</v>
      </c>
      <c r="B63" s="44">
        <v>20.22</v>
      </c>
      <c r="C63" s="44">
        <v>2.08</v>
      </c>
    </row>
    <row r="64" spans="1:3" x14ac:dyDescent="0.25">
      <c r="A64" s="43">
        <v>55</v>
      </c>
      <c r="B64" s="44">
        <v>20.55</v>
      </c>
      <c r="C64" s="44">
        <v>2.09</v>
      </c>
    </row>
    <row r="65" spans="1:3" x14ac:dyDescent="0.25">
      <c r="A65" s="43">
        <v>56</v>
      </c>
      <c r="B65" s="44">
        <v>20.9</v>
      </c>
      <c r="C65" s="44">
        <v>2.1</v>
      </c>
    </row>
    <row r="66" spans="1:3" x14ac:dyDescent="0.25">
      <c r="A66" s="43">
        <v>57</v>
      </c>
      <c r="B66" s="44">
        <v>21.25</v>
      </c>
      <c r="C66" s="44">
        <v>2.1</v>
      </c>
    </row>
    <row r="67" spans="1:3" x14ac:dyDescent="0.25">
      <c r="A67" s="43">
        <v>58</v>
      </c>
      <c r="B67" s="44">
        <v>21.61</v>
      </c>
      <c r="C67" s="44">
        <v>2.11</v>
      </c>
    </row>
    <row r="68" spans="1:3" x14ac:dyDescent="0.25">
      <c r="A68" s="43">
        <v>59</v>
      </c>
      <c r="B68" s="44">
        <v>21.99</v>
      </c>
      <c r="C68" s="44">
        <v>2.11</v>
      </c>
    </row>
  </sheetData>
  <sheetProtection algorithmName="SHA-512" hashValue="WEnr++WD7lYXUJzKeewbb9rrpvpUp2M/OF9CCWAjnoAx9skLbDLtW1VQpZvqqwA9k/KmkmIn79boIWFDy6YrTQ==" saltValue="fFmys5OyEUKXDd3tMJLi+w==" spinCount="100000" sheet="1" objects="1" scenarios="1"/>
  <conditionalFormatting sqref="A6:A21">
    <cfRule type="expression" dxfId="1068" priority="5" stopIfTrue="1">
      <formula>MOD(ROW(),2)=0</formula>
    </cfRule>
    <cfRule type="expression" dxfId="1067" priority="6" stopIfTrue="1">
      <formula>MOD(ROW(),2)&lt;&gt;0</formula>
    </cfRule>
  </conditionalFormatting>
  <conditionalFormatting sqref="B6:C21">
    <cfRule type="expression" dxfId="1066" priority="7" stopIfTrue="1">
      <formula>MOD(ROW(),2)=0</formula>
    </cfRule>
    <cfRule type="expression" dxfId="1065" priority="8" stopIfTrue="1">
      <formula>MOD(ROW(),2)&lt;&gt;0</formula>
    </cfRule>
  </conditionalFormatting>
  <conditionalFormatting sqref="A26:A68">
    <cfRule type="expression" dxfId="1064" priority="1" stopIfTrue="1">
      <formula>MOD(ROW(),2)=0</formula>
    </cfRule>
    <cfRule type="expression" dxfId="1063" priority="2" stopIfTrue="1">
      <formula>MOD(ROW(),2)&lt;&gt;0</formula>
    </cfRule>
  </conditionalFormatting>
  <conditionalFormatting sqref="B26:C68">
    <cfRule type="expression" dxfId="1062" priority="3" stopIfTrue="1">
      <formula>MOD(ROW(),2)=0</formula>
    </cfRule>
    <cfRule type="expression" dxfId="1061" priority="4" stopIfTrue="1">
      <formula>MOD(ROW(),2)&lt;&gt;0</formula>
    </cfRule>
  </conditionalFormatting>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7BE5D0-5211-4619-A370-CB3C03F43060}">
  <sheetPr codeName="Sheet10"/>
  <dimension ref="A1:C68"/>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Police_S - Consolidated Factor Spreadsheet</v>
      </c>
    </row>
    <row r="3" spans="1:3" s="1" customFormat="1" ht="15.5" x14ac:dyDescent="0.35">
      <c r="A3" s="30" t="s">
        <v>2</v>
      </c>
      <c r="B3" s="3" t="str">
        <f>TABLE_FACTOR_TYPE_1 &amp; " - x-" &amp; TABLE_SERIES_NUMBER_1</f>
        <v>CETV - x-202</v>
      </c>
    </row>
    <row r="6" spans="1:3" x14ac:dyDescent="0.25">
      <c r="A6" s="40" t="s">
        <v>407</v>
      </c>
      <c r="B6" s="48" t="s">
        <v>408</v>
      </c>
      <c r="C6" s="48"/>
    </row>
    <row r="7" spans="1:3" x14ac:dyDescent="0.25">
      <c r="A7" s="40" t="s">
        <v>409</v>
      </c>
      <c r="B7" s="48" t="s">
        <v>31</v>
      </c>
      <c r="C7" s="48"/>
    </row>
    <row r="8" spans="1:3" x14ac:dyDescent="0.25">
      <c r="A8" s="40" t="s">
        <v>110</v>
      </c>
      <c r="B8" s="48">
        <v>1987</v>
      </c>
      <c r="C8" s="48"/>
    </row>
    <row r="9" spans="1:3" x14ac:dyDescent="0.25">
      <c r="A9" s="40" t="s">
        <v>111</v>
      </c>
      <c r="B9" s="48" t="s">
        <v>136</v>
      </c>
      <c r="C9" s="48"/>
    </row>
    <row r="10" spans="1:3" ht="25" x14ac:dyDescent="0.25">
      <c r="A10" s="40" t="s">
        <v>6</v>
      </c>
      <c r="B10" s="48" t="s">
        <v>137</v>
      </c>
      <c r="C10" s="48"/>
    </row>
    <row r="11" spans="1:3" x14ac:dyDescent="0.25">
      <c r="A11" s="40" t="s">
        <v>112</v>
      </c>
      <c r="B11" s="48" t="s">
        <v>145</v>
      </c>
      <c r="C11" s="48"/>
    </row>
    <row r="12" spans="1:3" x14ac:dyDescent="0.25">
      <c r="A12" s="40" t="s">
        <v>113</v>
      </c>
      <c r="B12" s="48" t="s">
        <v>139</v>
      </c>
      <c r="C12" s="48"/>
    </row>
    <row r="13" spans="1:3" x14ac:dyDescent="0.25">
      <c r="A13" s="40" t="s">
        <v>410</v>
      </c>
      <c r="B13" s="48"/>
      <c r="C13" s="48"/>
    </row>
    <row r="14" spans="1:3" x14ac:dyDescent="0.25">
      <c r="A14" s="40" t="s">
        <v>115</v>
      </c>
      <c r="B14" s="48">
        <v>202</v>
      </c>
      <c r="C14" s="48"/>
    </row>
    <row r="15" spans="1:3" x14ac:dyDescent="0.25">
      <c r="A15" s="40" t="s">
        <v>411</v>
      </c>
      <c r="B15" s="48">
        <v>202</v>
      </c>
      <c r="C15" s="48"/>
    </row>
    <row r="16" spans="1:3" x14ac:dyDescent="0.25">
      <c r="A16" s="40" t="s">
        <v>117</v>
      </c>
      <c r="B16" s="48" t="s">
        <v>147</v>
      </c>
      <c r="C16" s="48"/>
    </row>
    <row r="17" spans="1:3" x14ac:dyDescent="0.25">
      <c r="A17" s="41" t="s">
        <v>412</v>
      </c>
      <c r="B17" s="48"/>
      <c r="C17" s="48"/>
    </row>
    <row r="18" spans="1:3" x14ac:dyDescent="0.25">
      <c r="A18" s="40" t="s">
        <v>119</v>
      </c>
      <c r="B18" s="50">
        <v>46163</v>
      </c>
      <c r="C18" s="49"/>
    </row>
    <row r="19" spans="1:3" x14ac:dyDescent="0.25">
      <c r="A19" s="40" t="s">
        <v>120</v>
      </c>
      <c r="B19" s="50"/>
      <c r="C19" s="50"/>
    </row>
    <row r="20" spans="1:3" x14ac:dyDescent="0.25">
      <c r="A20" s="40" t="s">
        <v>121</v>
      </c>
      <c r="B20" s="48" t="s">
        <v>128</v>
      </c>
      <c r="C20" s="48"/>
    </row>
    <row r="21" spans="1:3" x14ac:dyDescent="0.25">
      <c r="A21" s="40" t="s">
        <v>413</v>
      </c>
      <c r="B21" s="48" t="s">
        <v>46</v>
      </c>
      <c r="C21" s="48"/>
    </row>
    <row r="23" spans="1:3" x14ac:dyDescent="0.25">
      <c r="A23" s="23" t="str">
        <f>HYPERLINK("#'Factor List'!A1", "Back to Factor List")</f>
        <v>Back to Factor List</v>
      </c>
      <c r="B23" s="23" t="str">
        <f>HYPERLINK("#'Assumptions'!A1", "Assumptions")</f>
        <v>Assumptions</v>
      </c>
    </row>
    <row r="26" spans="1:3" s="57" customFormat="1" ht="26" x14ac:dyDescent="0.25">
      <c r="A26" s="56" t="s">
        <v>238</v>
      </c>
      <c r="B26" s="56" t="s">
        <v>414</v>
      </c>
      <c r="C26" s="56" t="s">
        <v>415</v>
      </c>
    </row>
    <row r="27" spans="1:3" x14ac:dyDescent="0.25">
      <c r="A27" s="43">
        <v>18</v>
      </c>
      <c r="B27" s="44">
        <v>9.3000000000000007</v>
      </c>
      <c r="C27" s="44">
        <v>1.73</v>
      </c>
    </row>
    <row r="28" spans="1:3" x14ac:dyDescent="0.25">
      <c r="A28" s="43">
        <v>19</v>
      </c>
      <c r="B28" s="44">
        <v>9.4700000000000006</v>
      </c>
      <c r="C28" s="44">
        <v>1.8</v>
      </c>
    </row>
    <row r="29" spans="1:3" x14ac:dyDescent="0.25">
      <c r="A29" s="43">
        <v>20</v>
      </c>
      <c r="B29" s="44">
        <v>9.64</v>
      </c>
      <c r="C29" s="44">
        <v>1.83</v>
      </c>
    </row>
    <row r="30" spans="1:3" x14ac:dyDescent="0.25">
      <c r="A30" s="43">
        <v>21</v>
      </c>
      <c r="B30" s="44">
        <v>9.81</v>
      </c>
      <c r="C30" s="44">
        <v>1.86</v>
      </c>
    </row>
    <row r="31" spans="1:3" x14ac:dyDescent="0.25">
      <c r="A31" s="43">
        <v>22</v>
      </c>
      <c r="B31" s="44">
        <v>9.99</v>
      </c>
      <c r="C31" s="44">
        <v>1.89</v>
      </c>
    </row>
    <row r="32" spans="1:3" x14ac:dyDescent="0.25">
      <c r="A32" s="43">
        <v>23</v>
      </c>
      <c r="B32" s="44">
        <v>10.17</v>
      </c>
      <c r="C32" s="44">
        <v>1.93</v>
      </c>
    </row>
    <row r="33" spans="1:3" x14ac:dyDescent="0.25">
      <c r="A33" s="43">
        <v>24</v>
      </c>
      <c r="B33" s="44">
        <v>10.36</v>
      </c>
      <c r="C33" s="44">
        <v>1.96</v>
      </c>
    </row>
    <row r="34" spans="1:3" x14ac:dyDescent="0.25">
      <c r="A34" s="43">
        <v>25</v>
      </c>
      <c r="B34" s="44">
        <v>10.54</v>
      </c>
      <c r="C34" s="44">
        <v>1.99</v>
      </c>
    </row>
    <row r="35" spans="1:3" x14ac:dyDescent="0.25">
      <c r="A35" s="43">
        <v>26</v>
      </c>
      <c r="B35" s="44">
        <v>10.74</v>
      </c>
      <c r="C35" s="44">
        <v>2.02</v>
      </c>
    </row>
    <row r="36" spans="1:3" x14ac:dyDescent="0.25">
      <c r="A36" s="43">
        <v>27</v>
      </c>
      <c r="B36" s="44">
        <v>10.93</v>
      </c>
      <c r="C36" s="44">
        <v>2.0499999999999998</v>
      </c>
    </row>
    <row r="37" spans="1:3" x14ac:dyDescent="0.25">
      <c r="A37" s="43">
        <v>28</v>
      </c>
      <c r="B37" s="44">
        <v>11.13</v>
      </c>
      <c r="C37" s="44">
        <v>2.09</v>
      </c>
    </row>
    <row r="38" spans="1:3" x14ac:dyDescent="0.25">
      <c r="A38" s="43">
        <v>29</v>
      </c>
      <c r="B38" s="44">
        <v>11.33</v>
      </c>
      <c r="C38" s="44">
        <v>2.12</v>
      </c>
    </row>
    <row r="39" spans="1:3" x14ac:dyDescent="0.25">
      <c r="A39" s="43">
        <v>30</v>
      </c>
      <c r="B39" s="44">
        <v>11.54</v>
      </c>
      <c r="C39" s="44">
        <v>2.16</v>
      </c>
    </row>
    <row r="40" spans="1:3" x14ac:dyDescent="0.25">
      <c r="A40" s="43">
        <v>31</v>
      </c>
      <c r="B40" s="44">
        <v>11.75</v>
      </c>
      <c r="C40" s="44">
        <v>2.19</v>
      </c>
    </row>
    <row r="41" spans="1:3" x14ac:dyDescent="0.25">
      <c r="A41" s="43">
        <v>32</v>
      </c>
      <c r="B41" s="44">
        <v>11.96</v>
      </c>
      <c r="C41" s="44">
        <v>2.23</v>
      </c>
    </row>
    <row r="42" spans="1:3" x14ac:dyDescent="0.25">
      <c r="A42" s="43">
        <v>33</v>
      </c>
      <c r="B42" s="44">
        <v>12.18</v>
      </c>
      <c r="C42" s="44">
        <v>2.2599999999999998</v>
      </c>
    </row>
    <row r="43" spans="1:3" x14ac:dyDescent="0.25">
      <c r="A43" s="43">
        <v>34</v>
      </c>
      <c r="B43" s="44">
        <v>12.4</v>
      </c>
      <c r="C43" s="44">
        <v>2.2999999999999998</v>
      </c>
    </row>
    <row r="44" spans="1:3" x14ac:dyDescent="0.25">
      <c r="A44" s="43">
        <v>35</v>
      </c>
      <c r="B44" s="44">
        <v>12.62</v>
      </c>
      <c r="C44" s="44">
        <v>2.34</v>
      </c>
    </row>
    <row r="45" spans="1:3" x14ac:dyDescent="0.25">
      <c r="A45" s="43">
        <v>36</v>
      </c>
      <c r="B45" s="44">
        <v>12.85</v>
      </c>
      <c r="C45" s="44">
        <v>2.37</v>
      </c>
    </row>
    <row r="46" spans="1:3" x14ac:dyDescent="0.25">
      <c r="A46" s="43">
        <v>37</v>
      </c>
      <c r="B46" s="44">
        <v>13.09</v>
      </c>
      <c r="C46" s="44">
        <v>2.41</v>
      </c>
    </row>
    <row r="47" spans="1:3" x14ac:dyDescent="0.25">
      <c r="A47" s="43">
        <v>38</v>
      </c>
      <c r="B47" s="44">
        <v>13.33</v>
      </c>
      <c r="C47" s="44">
        <v>2.4500000000000002</v>
      </c>
    </row>
    <row r="48" spans="1:3" x14ac:dyDescent="0.25">
      <c r="A48" s="43">
        <v>39</v>
      </c>
      <c r="B48" s="44">
        <v>13.57</v>
      </c>
      <c r="C48" s="44">
        <v>2.4900000000000002</v>
      </c>
    </row>
    <row r="49" spans="1:3" x14ac:dyDescent="0.25">
      <c r="A49" s="43">
        <v>40</v>
      </c>
      <c r="B49" s="44">
        <v>13.82</v>
      </c>
      <c r="C49" s="44">
        <v>2.5299999999999998</v>
      </c>
    </row>
    <row r="50" spans="1:3" x14ac:dyDescent="0.25">
      <c r="A50" s="43">
        <v>41</v>
      </c>
      <c r="B50" s="44">
        <v>14.07</v>
      </c>
      <c r="C50" s="44">
        <v>2.56</v>
      </c>
    </row>
    <row r="51" spans="1:3" x14ac:dyDescent="0.25">
      <c r="A51" s="43">
        <v>42</v>
      </c>
      <c r="B51" s="44">
        <v>14.33</v>
      </c>
      <c r="C51" s="44">
        <v>2.6</v>
      </c>
    </row>
    <row r="52" spans="1:3" x14ac:dyDescent="0.25">
      <c r="A52" s="43">
        <v>43</v>
      </c>
      <c r="B52" s="44">
        <v>14.6</v>
      </c>
      <c r="C52" s="44">
        <v>2.64</v>
      </c>
    </row>
    <row r="53" spans="1:3" x14ac:dyDescent="0.25">
      <c r="A53" s="43">
        <v>44</v>
      </c>
      <c r="B53" s="44">
        <v>14.87</v>
      </c>
      <c r="C53" s="44">
        <v>2.67</v>
      </c>
    </row>
    <row r="54" spans="1:3" x14ac:dyDescent="0.25">
      <c r="A54" s="43">
        <v>45</v>
      </c>
      <c r="B54" s="44">
        <v>15.15</v>
      </c>
      <c r="C54" s="44">
        <v>2.71</v>
      </c>
    </row>
    <row r="55" spans="1:3" x14ac:dyDescent="0.25">
      <c r="A55" s="43">
        <v>46</v>
      </c>
      <c r="B55" s="44">
        <v>15.43</v>
      </c>
      <c r="C55" s="44">
        <v>2.74</v>
      </c>
    </row>
    <row r="56" spans="1:3" x14ac:dyDescent="0.25">
      <c r="A56" s="43">
        <v>47</v>
      </c>
      <c r="B56" s="44">
        <v>15.72</v>
      </c>
      <c r="C56" s="44">
        <v>2.77</v>
      </c>
    </row>
    <row r="57" spans="1:3" x14ac:dyDescent="0.25">
      <c r="A57" s="43">
        <v>48</v>
      </c>
      <c r="B57" s="44">
        <v>16.02</v>
      </c>
      <c r="C57" s="44">
        <v>2.81</v>
      </c>
    </row>
    <row r="58" spans="1:3" x14ac:dyDescent="0.25">
      <c r="A58" s="43">
        <v>49</v>
      </c>
      <c r="B58" s="44">
        <v>16.329999999999998</v>
      </c>
      <c r="C58" s="44">
        <v>2.84</v>
      </c>
    </row>
    <row r="59" spans="1:3" x14ac:dyDescent="0.25">
      <c r="A59" s="43">
        <v>50</v>
      </c>
      <c r="B59" s="44">
        <v>16.649999999999999</v>
      </c>
      <c r="C59" s="44">
        <v>2.87</v>
      </c>
    </row>
    <row r="60" spans="1:3" x14ac:dyDescent="0.25">
      <c r="A60" s="43">
        <v>51</v>
      </c>
      <c r="B60" s="44">
        <v>16.97</v>
      </c>
      <c r="C60" s="44">
        <v>2.89</v>
      </c>
    </row>
    <row r="61" spans="1:3" x14ac:dyDescent="0.25">
      <c r="A61" s="43">
        <v>52</v>
      </c>
      <c r="B61" s="44">
        <v>17.3</v>
      </c>
      <c r="C61" s="44">
        <v>2.92</v>
      </c>
    </row>
    <row r="62" spans="1:3" x14ac:dyDescent="0.25">
      <c r="A62" s="43">
        <v>53</v>
      </c>
      <c r="B62" s="44">
        <v>17.64</v>
      </c>
      <c r="C62" s="44">
        <v>2.95</v>
      </c>
    </row>
    <row r="63" spans="1:3" x14ac:dyDescent="0.25">
      <c r="A63" s="43">
        <v>54</v>
      </c>
      <c r="B63" s="44">
        <v>18</v>
      </c>
      <c r="C63" s="44">
        <v>2.97</v>
      </c>
    </row>
    <row r="64" spans="1:3" x14ac:dyDescent="0.25">
      <c r="A64" s="43">
        <v>55</v>
      </c>
      <c r="B64" s="44">
        <v>18.37</v>
      </c>
      <c r="C64" s="44">
        <v>2.98</v>
      </c>
    </row>
    <row r="65" spans="1:3" x14ac:dyDescent="0.25">
      <c r="A65" s="43">
        <v>56</v>
      </c>
      <c r="B65" s="44">
        <v>18.75</v>
      </c>
      <c r="C65" s="44">
        <v>3</v>
      </c>
    </row>
    <row r="66" spans="1:3" x14ac:dyDescent="0.25">
      <c r="A66" s="43">
        <v>57</v>
      </c>
      <c r="B66" s="44">
        <v>19.149999999999999</v>
      </c>
      <c r="C66" s="44">
        <v>3.01</v>
      </c>
    </row>
    <row r="67" spans="1:3" x14ac:dyDescent="0.25">
      <c r="A67" s="43">
        <v>58</v>
      </c>
      <c r="B67" s="44">
        <v>19.55</v>
      </c>
      <c r="C67" s="44">
        <v>3.02</v>
      </c>
    </row>
    <row r="68" spans="1:3" x14ac:dyDescent="0.25">
      <c r="A68" s="43">
        <v>59</v>
      </c>
      <c r="B68" s="44">
        <v>19.98</v>
      </c>
      <c r="C68" s="44">
        <v>3.02</v>
      </c>
    </row>
  </sheetData>
  <sheetProtection algorithmName="SHA-512" hashValue="Ic4cnYo3nVb1QzFKbJMpB63G8Ujim7ZW0kt/zJe/FIs4c17rBXF3kCzWYM6ctYruJ8OE5UzGWI0JcXoBGig4UA==" saltValue="PJkxjwmiNcXokObRtlOCEw==" spinCount="100000" sheet="1" objects="1" scenarios="1"/>
  <conditionalFormatting sqref="A6:A21">
    <cfRule type="expression" dxfId="1058" priority="9" stopIfTrue="1">
      <formula>MOD(ROW(),2)=0</formula>
    </cfRule>
    <cfRule type="expression" dxfId="1057" priority="10" stopIfTrue="1">
      <formula>MOD(ROW(),2)&lt;&gt;0</formula>
    </cfRule>
  </conditionalFormatting>
  <conditionalFormatting sqref="B6:C21">
    <cfRule type="expression" dxfId="1056" priority="11" stopIfTrue="1">
      <formula>MOD(ROW(),2)=0</formula>
    </cfRule>
    <cfRule type="expression" dxfId="1055" priority="12" stopIfTrue="1">
      <formula>MOD(ROW(),2)&lt;&gt;0</formula>
    </cfRule>
  </conditionalFormatting>
  <conditionalFormatting sqref="A26:A68">
    <cfRule type="expression" dxfId="1054" priority="13" stopIfTrue="1">
      <formula>MOD(ROW(),2)=0</formula>
    </cfRule>
    <cfRule type="expression" dxfId="1053" priority="14" stopIfTrue="1">
      <formula>MOD(ROW(),2)&lt;&gt;0</formula>
    </cfRule>
  </conditionalFormatting>
  <conditionalFormatting sqref="B26:C68">
    <cfRule type="expression" dxfId="1052" priority="15" stopIfTrue="1">
      <formula>MOD(ROW(),2)=0</formula>
    </cfRule>
    <cfRule type="expression" dxfId="1051" priority="16" stopIfTrue="1">
      <formula>MOD(ROW(),2)&lt;&gt;0</formula>
    </cfRule>
  </conditionalFormatting>
  <pageMargins left="0.7" right="0.7" top="0.75" bottom="0.75" header="0.3" footer="0.3"/>
  <tableParts count="1">
    <tablePart r:id="rId1"/>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AA4366-A37D-4240-BDFF-9BA1B665CA00}">
  <sheetPr codeName="Sheet11"/>
  <dimension ref="A1:C38"/>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Police_S - Consolidated Factor Spreadsheet</v>
      </c>
    </row>
    <row r="3" spans="1:3" s="1" customFormat="1" ht="15.5" x14ac:dyDescent="0.35">
      <c r="A3" s="30" t="s">
        <v>2</v>
      </c>
      <c r="B3" s="3" t="str">
        <f>TABLE_FACTOR_TYPE_1 &amp; " - x-" &amp; TABLE_SERIES_NUMBER_1</f>
        <v>CETV - x-203</v>
      </c>
    </row>
    <row r="6" spans="1:3" x14ac:dyDescent="0.25">
      <c r="A6" s="40" t="s">
        <v>407</v>
      </c>
      <c r="B6" s="48" t="s">
        <v>408</v>
      </c>
      <c r="C6" s="48"/>
    </row>
    <row r="7" spans="1:3" x14ac:dyDescent="0.25">
      <c r="A7" s="40" t="s">
        <v>409</v>
      </c>
      <c r="B7" s="48" t="s">
        <v>31</v>
      </c>
      <c r="C7" s="48"/>
    </row>
    <row r="8" spans="1:3" x14ac:dyDescent="0.25">
      <c r="A8" s="40" t="s">
        <v>110</v>
      </c>
      <c r="B8" s="48">
        <v>1987</v>
      </c>
      <c r="C8" s="48"/>
    </row>
    <row r="9" spans="1:3" x14ac:dyDescent="0.25">
      <c r="A9" s="40" t="s">
        <v>111</v>
      </c>
      <c r="B9" s="48" t="s">
        <v>136</v>
      </c>
      <c r="C9" s="48"/>
    </row>
    <row r="10" spans="1:3" ht="37.5" x14ac:dyDescent="0.25">
      <c r="A10" s="40" t="s">
        <v>6</v>
      </c>
      <c r="B10" s="48" t="s">
        <v>148</v>
      </c>
      <c r="C10" s="48"/>
    </row>
    <row r="11" spans="1:3" x14ac:dyDescent="0.25">
      <c r="A11" s="40" t="s">
        <v>112</v>
      </c>
      <c r="B11" s="48" t="s">
        <v>138</v>
      </c>
      <c r="C11" s="48"/>
    </row>
    <row r="12" spans="1:3" x14ac:dyDescent="0.25">
      <c r="A12" s="40" t="s">
        <v>113</v>
      </c>
      <c r="B12" s="48" t="s">
        <v>139</v>
      </c>
      <c r="C12" s="48"/>
    </row>
    <row r="13" spans="1:3" x14ac:dyDescent="0.25">
      <c r="A13" s="40" t="s">
        <v>410</v>
      </c>
      <c r="B13" s="48"/>
      <c r="C13" s="48"/>
    </row>
    <row r="14" spans="1:3" x14ac:dyDescent="0.25">
      <c r="A14" s="40" t="s">
        <v>115</v>
      </c>
      <c r="B14" s="48">
        <v>203</v>
      </c>
      <c r="C14" s="48"/>
    </row>
    <row r="15" spans="1:3" x14ac:dyDescent="0.25">
      <c r="A15" s="40" t="s">
        <v>411</v>
      </c>
      <c r="B15" s="48">
        <v>203</v>
      </c>
      <c r="C15" s="48"/>
    </row>
    <row r="16" spans="1:3" x14ac:dyDescent="0.25">
      <c r="A16" s="40" t="s">
        <v>117</v>
      </c>
      <c r="B16" s="48" t="s">
        <v>150</v>
      </c>
      <c r="C16" s="48"/>
    </row>
    <row r="17" spans="1:3" x14ac:dyDescent="0.25">
      <c r="A17" s="41" t="s">
        <v>412</v>
      </c>
      <c r="B17" s="48"/>
      <c r="C17" s="48"/>
    </row>
    <row r="18" spans="1:3" x14ac:dyDescent="0.25">
      <c r="A18" s="40" t="s">
        <v>119</v>
      </c>
      <c r="B18" s="50">
        <v>46163</v>
      </c>
      <c r="C18" s="49"/>
    </row>
    <row r="19" spans="1:3" x14ac:dyDescent="0.25">
      <c r="A19" s="40" t="s">
        <v>120</v>
      </c>
      <c r="B19" s="50"/>
      <c r="C19" s="50"/>
    </row>
    <row r="20" spans="1:3" x14ac:dyDescent="0.25">
      <c r="A20" s="40" t="s">
        <v>121</v>
      </c>
      <c r="B20" s="48" t="s">
        <v>128</v>
      </c>
      <c r="C20" s="48"/>
    </row>
    <row r="21" spans="1:3" x14ac:dyDescent="0.25">
      <c r="A21" s="40" t="s">
        <v>413</v>
      </c>
      <c r="B21" s="48" t="s">
        <v>46</v>
      </c>
      <c r="C21" s="48"/>
    </row>
    <row r="23" spans="1:3" x14ac:dyDescent="0.25">
      <c r="A23" s="23" t="str">
        <f>HYPERLINK("#'Factor List'!A1", "Back to Factor List")</f>
        <v>Back to Factor List</v>
      </c>
      <c r="B23" s="23" t="str">
        <f>HYPERLINK("#'Assumptions'!A1", "Assumptions")</f>
        <v>Assumptions</v>
      </c>
    </row>
    <row r="26" spans="1:3" s="57" customFormat="1" ht="26" x14ac:dyDescent="0.25">
      <c r="A26" s="56" t="s">
        <v>238</v>
      </c>
      <c r="B26" s="56" t="s">
        <v>414</v>
      </c>
      <c r="C26" s="56" t="s">
        <v>418</v>
      </c>
    </row>
    <row r="27" spans="1:3" x14ac:dyDescent="0.25">
      <c r="A27" s="43">
        <v>48</v>
      </c>
      <c r="B27" s="44">
        <v>25.81</v>
      </c>
      <c r="C27" s="44">
        <v>2.7</v>
      </c>
    </row>
    <row r="28" spans="1:3" x14ac:dyDescent="0.25">
      <c r="A28" s="43">
        <v>49</v>
      </c>
      <c r="B28" s="44">
        <v>25.43</v>
      </c>
      <c r="C28" s="44">
        <v>2.73</v>
      </c>
    </row>
    <row r="29" spans="1:3" x14ac:dyDescent="0.25">
      <c r="A29" s="43">
        <v>50</v>
      </c>
      <c r="B29" s="44">
        <v>25.02</v>
      </c>
      <c r="C29" s="44">
        <v>2.76</v>
      </c>
    </row>
    <row r="30" spans="1:3" x14ac:dyDescent="0.25">
      <c r="A30" s="43">
        <v>51</v>
      </c>
      <c r="B30" s="44">
        <v>24.59</v>
      </c>
      <c r="C30" s="44">
        <v>2.8</v>
      </c>
    </row>
    <row r="31" spans="1:3" x14ac:dyDescent="0.25">
      <c r="A31" s="43">
        <v>52</v>
      </c>
      <c r="B31" s="44">
        <v>24.14</v>
      </c>
      <c r="C31" s="44">
        <v>2.83</v>
      </c>
    </row>
    <row r="32" spans="1:3" x14ac:dyDescent="0.25">
      <c r="A32" s="43">
        <v>53</v>
      </c>
      <c r="B32" s="44">
        <v>23.66</v>
      </c>
      <c r="C32" s="44">
        <v>2.87</v>
      </c>
    </row>
    <row r="33" spans="1:3" x14ac:dyDescent="0.25">
      <c r="A33" s="43">
        <v>54</v>
      </c>
      <c r="B33" s="44">
        <v>23.16</v>
      </c>
      <c r="C33" s="44">
        <v>2.9</v>
      </c>
    </row>
    <row r="34" spans="1:3" x14ac:dyDescent="0.25">
      <c r="A34" s="43">
        <v>55</v>
      </c>
      <c r="B34" s="44">
        <v>22.64</v>
      </c>
      <c r="C34" s="44">
        <v>2.92</v>
      </c>
    </row>
    <row r="35" spans="1:3" x14ac:dyDescent="0.25">
      <c r="A35" s="43">
        <v>56</v>
      </c>
      <c r="B35" s="44">
        <v>22.11</v>
      </c>
      <c r="C35" s="44">
        <v>2.95</v>
      </c>
    </row>
    <row r="36" spans="1:3" x14ac:dyDescent="0.25">
      <c r="A36" s="43">
        <v>57</v>
      </c>
      <c r="B36" s="44">
        <v>21.57</v>
      </c>
      <c r="C36" s="44">
        <v>2.97</v>
      </c>
    </row>
    <row r="37" spans="1:3" x14ac:dyDescent="0.25">
      <c r="A37" s="43">
        <v>58</v>
      </c>
      <c r="B37" s="44">
        <v>21.03</v>
      </c>
      <c r="C37" s="44">
        <v>3</v>
      </c>
    </row>
    <row r="38" spans="1:3" x14ac:dyDescent="0.25">
      <c r="A38" s="43">
        <v>59</v>
      </c>
      <c r="B38" s="44">
        <v>20.47</v>
      </c>
      <c r="C38" s="44">
        <v>3.02</v>
      </c>
    </row>
  </sheetData>
  <sheetProtection algorithmName="SHA-512" hashValue="kV1OdLEQBZ1vzcGrwpR5GKWVlgk7KSvFBH8J4pllLPeQY0sAyp66zgK6omhkL3Nq38Vz3+eSyw2ahc9vdiWOdQ==" saltValue="/ERjumtCHEy61kpQVXaR5Q==" spinCount="100000" sheet="1" objects="1" scenarios="1"/>
  <conditionalFormatting sqref="A6:A21">
    <cfRule type="expression" dxfId="1048" priority="9" stopIfTrue="1">
      <formula>MOD(ROW(),2)=0</formula>
    </cfRule>
    <cfRule type="expression" dxfId="1047" priority="10" stopIfTrue="1">
      <formula>MOD(ROW(),2)&lt;&gt;0</formula>
    </cfRule>
  </conditionalFormatting>
  <conditionalFormatting sqref="B6:C21">
    <cfRule type="expression" dxfId="1046" priority="11" stopIfTrue="1">
      <formula>MOD(ROW(),2)=0</formula>
    </cfRule>
    <cfRule type="expression" dxfId="1045" priority="12" stopIfTrue="1">
      <formula>MOD(ROW(),2)&lt;&gt;0</formula>
    </cfRule>
  </conditionalFormatting>
  <conditionalFormatting sqref="A26:A38">
    <cfRule type="expression" dxfId="1044" priority="13" stopIfTrue="1">
      <formula>MOD(ROW(),2)=0</formula>
    </cfRule>
    <cfRule type="expression" dxfId="1043" priority="14" stopIfTrue="1">
      <formula>MOD(ROW(),2)&lt;&gt;0</formula>
    </cfRule>
  </conditionalFormatting>
  <conditionalFormatting sqref="B26:C38">
    <cfRule type="expression" dxfId="1042" priority="15" stopIfTrue="1">
      <formula>MOD(ROW(),2)=0</formula>
    </cfRule>
    <cfRule type="expression" dxfId="1041" priority="16" stopIfTrue="1">
      <formula>MOD(ROW(),2)&lt;&gt;0</formula>
    </cfRule>
  </conditionalFormatting>
  <pageMargins left="0.7" right="0.7" top="0.75" bottom="0.75" header="0.3" footer="0.3"/>
  <tableParts count="1">
    <tablePart r:id="rId1"/>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89DCF0-BCA0-4863-9C15-40A23F0375C7}">
  <sheetPr codeName="Sheet12"/>
  <dimension ref="A1:C38"/>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Police_S - Consolidated Factor Spreadsheet</v>
      </c>
    </row>
    <row r="3" spans="1:3" s="1" customFormat="1" ht="15.5" x14ac:dyDescent="0.35">
      <c r="A3" s="30" t="s">
        <v>2</v>
      </c>
      <c r="B3" s="3" t="str">
        <f>TABLE_FACTOR_TYPE_1 &amp; " - x-" &amp; TABLE_SERIES_NUMBER_1</f>
        <v>CETV - x-204</v>
      </c>
    </row>
    <row r="6" spans="1:3" x14ac:dyDescent="0.25">
      <c r="A6" s="40" t="s">
        <v>407</v>
      </c>
      <c r="B6" s="48" t="s">
        <v>408</v>
      </c>
      <c r="C6" s="48"/>
    </row>
    <row r="7" spans="1:3" x14ac:dyDescent="0.25">
      <c r="A7" s="40" t="s">
        <v>409</v>
      </c>
      <c r="B7" s="48" t="s">
        <v>31</v>
      </c>
      <c r="C7" s="48"/>
    </row>
    <row r="8" spans="1:3" x14ac:dyDescent="0.25">
      <c r="A8" s="40" t="s">
        <v>110</v>
      </c>
      <c r="B8" s="48">
        <v>1987</v>
      </c>
      <c r="C8" s="48"/>
    </row>
    <row r="9" spans="1:3" x14ac:dyDescent="0.25">
      <c r="A9" s="40" t="s">
        <v>111</v>
      </c>
      <c r="B9" s="48" t="s">
        <v>136</v>
      </c>
      <c r="C9" s="48"/>
    </row>
    <row r="10" spans="1:3" ht="37.5" x14ac:dyDescent="0.25">
      <c r="A10" s="40" t="s">
        <v>6</v>
      </c>
      <c r="B10" s="48" t="s">
        <v>148</v>
      </c>
      <c r="C10" s="48"/>
    </row>
    <row r="11" spans="1:3" x14ac:dyDescent="0.25">
      <c r="A11" s="40" t="s">
        <v>112</v>
      </c>
      <c r="B11" s="48" t="s">
        <v>145</v>
      </c>
      <c r="C11" s="48"/>
    </row>
    <row r="12" spans="1:3" x14ac:dyDescent="0.25">
      <c r="A12" s="40" t="s">
        <v>113</v>
      </c>
      <c r="B12" s="48" t="s">
        <v>139</v>
      </c>
      <c r="C12" s="48"/>
    </row>
    <row r="13" spans="1:3" x14ac:dyDescent="0.25">
      <c r="A13" s="40" t="s">
        <v>410</v>
      </c>
      <c r="B13" s="48"/>
      <c r="C13" s="48"/>
    </row>
    <row r="14" spans="1:3" x14ac:dyDescent="0.25">
      <c r="A14" s="40" t="s">
        <v>115</v>
      </c>
      <c r="B14" s="48">
        <v>204</v>
      </c>
      <c r="C14" s="48"/>
    </row>
    <row r="15" spans="1:3" x14ac:dyDescent="0.25">
      <c r="A15" s="40" t="s">
        <v>411</v>
      </c>
      <c r="B15" s="48">
        <v>204</v>
      </c>
      <c r="C15" s="48"/>
    </row>
    <row r="16" spans="1:3" x14ac:dyDescent="0.25">
      <c r="A16" s="40" t="s">
        <v>117</v>
      </c>
      <c r="B16" s="48" t="s">
        <v>152</v>
      </c>
      <c r="C16" s="48"/>
    </row>
    <row r="17" spans="1:3" x14ac:dyDescent="0.25">
      <c r="A17" s="41" t="s">
        <v>412</v>
      </c>
      <c r="B17" s="48"/>
      <c r="C17" s="48"/>
    </row>
    <row r="18" spans="1:3" x14ac:dyDescent="0.25">
      <c r="A18" s="40" t="s">
        <v>119</v>
      </c>
      <c r="B18" s="50">
        <v>46163</v>
      </c>
      <c r="C18" s="49"/>
    </row>
    <row r="19" spans="1:3" x14ac:dyDescent="0.25">
      <c r="A19" s="40" t="s">
        <v>120</v>
      </c>
      <c r="B19" s="50"/>
      <c r="C19" s="50"/>
    </row>
    <row r="20" spans="1:3" x14ac:dyDescent="0.25">
      <c r="A20" s="40" t="s">
        <v>121</v>
      </c>
      <c r="B20" s="48" t="s">
        <v>128</v>
      </c>
      <c r="C20" s="48"/>
    </row>
    <row r="21" spans="1:3" x14ac:dyDescent="0.25">
      <c r="A21" s="40" t="s">
        <v>413</v>
      </c>
      <c r="B21" s="48" t="s">
        <v>46</v>
      </c>
      <c r="C21" s="48"/>
    </row>
    <row r="23" spans="1:3" x14ac:dyDescent="0.25">
      <c r="A23" s="23" t="str">
        <f>HYPERLINK("#'Factor List'!A1", "Back to Factor List")</f>
        <v>Back to Factor List</v>
      </c>
      <c r="B23" s="23" t="str">
        <f>HYPERLINK("#'Assumptions'!A1", "Assumptions")</f>
        <v>Assumptions</v>
      </c>
    </row>
    <row r="26" spans="1:3" s="57" customFormat="1" ht="26" x14ac:dyDescent="0.25">
      <c r="A26" s="56" t="s">
        <v>238</v>
      </c>
      <c r="B26" s="56" t="s">
        <v>414</v>
      </c>
      <c r="C26" s="56" t="s">
        <v>418</v>
      </c>
    </row>
    <row r="27" spans="1:3" x14ac:dyDescent="0.25">
      <c r="A27" s="43">
        <v>48</v>
      </c>
      <c r="B27" s="44">
        <v>25.81</v>
      </c>
      <c r="C27" s="44">
        <v>2.7</v>
      </c>
    </row>
    <row r="28" spans="1:3" x14ac:dyDescent="0.25">
      <c r="A28" s="43">
        <v>49</v>
      </c>
      <c r="B28" s="44">
        <v>25.43</v>
      </c>
      <c r="C28" s="44">
        <v>2.73</v>
      </c>
    </row>
    <row r="29" spans="1:3" x14ac:dyDescent="0.25">
      <c r="A29" s="43">
        <v>50</v>
      </c>
      <c r="B29" s="44">
        <v>25.02</v>
      </c>
      <c r="C29" s="44">
        <v>2.76</v>
      </c>
    </row>
    <row r="30" spans="1:3" x14ac:dyDescent="0.25">
      <c r="A30" s="43">
        <v>51</v>
      </c>
      <c r="B30" s="44">
        <v>24.59</v>
      </c>
      <c r="C30" s="44">
        <v>2.8</v>
      </c>
    </row>
    <row r="31" spans="1:3" x14ac:dyDescent="0.25">
      <c r="A31" s="43">
        <v>52</v>
      </c>
      <c r="B31" s="44">
        <v>24.14</v>
      </c>
      <c r="C31" s="44">
        <v>2.83</v>
      </c>
    </row>
    <row r="32" spans="1:3" x14ac:dyDescent="0.25">
      <c r="A32" s="43">
        <v>53</v>
      </c>
      <c r="B32" s="44">
        <v>23.66</v>
      </c>
      <c r="C32" s="44">
        <v>2.87</v>
      </c>
    </row>
    <row r="33" spans="1:3" x14ac:dyDescent="0.25">
      <c r="A33" s="43">
        <v>54</v>
      </c>
      <c r="B33" s="44">
        <v>23.16</v>
      </c>
      <c r="C33" s="44">
        <v>2.9</v>
      </c>
    </row>
    <row r="34" spans="1:3" x14ac:dyDescent="0.25">
      <c r="A34" s="43">
        <v>55</v>
      </c>
      <c r="B34" s="44">
        <v>22.64</v>
      </c>
      <c r="C34" s="44">
        <v>2.92</v>
      </c>
    </row>
    <row r="35" spans="1:3" x14ac:dyDescent="0.25">
      <c r="A35" s="43">
        <v>56</v>
      </c>
      <c r="B35" s="44">
        <v>22.11</v>
      </c>
      <c r="C35" s="44">
        <v>2.95</v>
      </c>
    </row>
    <row r="36" spans="1:3" x14ac:dyDescent="0.25">
      <c r="A36" s="43">
        <v>57</v>
      </c>
      <c r="B36" s="44">
        <v>21.57</v>
      </c>
      <c r="C36" s="44">
        <v>2.97</v>
      </c>
    </row>
    <row r="37" spans="1:3" x14ac:dyDescent="0.25">
      <c r="A37" s="43">
        <v>58</v>
      </c>
      <c r="B37" s="44">
        <v>21.03</v>
      </c>
      <c r="C37" s="44">
        <v>3</v>
      </c>
    </row>
    <row r="38" spans="1:3" x14ac:dyDescent="0.25">
      <c r="A38" s="43">
        <v>59</v>
      </c>
      <c r="B38" s="44">
        <v>20.47</v>
      </c>
      <c r="C38" s="44">
        <v>3.02</v>
      </c>
    </row>
  </sheetData>
  <sheetProtection algorithmName="SHA-512" hashValue="Uo5nsIfxS80ijAtqdYvMSdhIxTUGzm4aHxpAXVXgQN1/MHgP11d/pvkfBnMT6meWOBhnsC1UN2Lv2CMYzqsOzg==" saltValue="WXww+gYbwX29V0GtPuM5pA==" spinCount="100000" sheet="1" objects="1" scenarios="1"/>
  <conditionalFormatting sqref="A6:A21">
    <cfRule type="expression" dxfId="1038" priority="9" stopIfTrue="1">
      <formula>MOD(ROW(),2)=0</formula>
    </cfRule>
    <cfRule type="expression" dxfId="1037" priority="10" stopIfTrue="1">
      <formula>MOD(ROW(),2)&lt;&gt;0</formula>
    </cfRule>
  </conditionalFormatting>
  <conditionalFormatting sqref="B6:C21">
    <cfRule type="expression" dxfId="1036" priority="11" stopIfTrue="1">
      <formula>MOD(ROW(),2)=0</formula>
    </cfRule>
    <cfRule type="expression" dxfId="1035" priority="12" stopIfTrue="1">
      <formula>MOD(ROW(),2)&lt;&gt;0</formula>
    </cfRule>
  </conditionalFormatting>
  <conditionalFormatting sqref="A26:A38">
    <cfRule type="expression" dxfId="1034" priority="13" stopIfTrue="1">
      <formula>MOD(ROW(),2)=0</formula>
    </cfRule>
    <cfRule type="expression" dxfId="1033" priority="14" stopIfTrue="1">
      <formula>MOD(ROW(),2)&lt;&gt;0</formula>
    </cfRule>
  </conditionalFormatting>
  <conditionalFormatting sqref="B26:C38">
    <cfRule type="expression" dxfId="1032" priority="15" stopIfTrue="1">
      <formula>MOD(ROW(),2)=0</formula>
    </cfRule>
    <cfRule type="expression" dxfId="1031" priority="16" stopIfTrue="1">
      <formula>MOD(ROW(),2)&lt;&gt;0</formula>
    </cfRule>
  </conditionalFormatting>
  <pageMargins left="0.7" right="0.7" top="0.75" bottom="0.75" header="0.3" footer="0.3"/>
  <tableParts count="1">
    <tablePart r:id="rId1"/>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B07C15-8B88-44C4-8EDF-3AB95BD65C4A}">
  <sheetPr codeName="Sheet13"/>
  <dimension ref="A1:C38"/>
  <sheetViews>
    <sheetView showGridLines="0" workbookViewId="0">
      <selection activeCell="A6" sqref="A6"/>
    </sheetView>
  </sheetViews>
  <sheetFormatPr defaultRowHeight="12.5" x14ac:dyDescent="0.25"/>
  <cols>
    <col min="1" max="1" width="30.54296875" customWidth="1"/>
    <col min="2" max="3" width="23.54296875" customWidth="1"/>
  </cols>
  <sheetData>
    <row r="1" spans="1:3" s="1" customFormat="1" ht="20" x14ac:dyDescent="0.4">
      <c r="A1" s="2" t="s">
        <v>0</v>
      </c>
    </row>
    <row r="2" spans="1:3" s="1" customFormat="1" ht="15.5" x14ac:dyDescent="0.35">
      <c r="A2" s="30" t="s">
        <v>1</v>
      </c>
      <c r="B2" s="3" t="str">
        <f>wb_title</f>
        <v>Police_S - Consolidated Factor Spreadsheet</v>
      </c>
    </row>
    <row r="3" spans="1:3" s="1" customFormat="1" ht="15.5" x14ac:dyDescent="0.35">
      <c r="A3" s="30" t="s">
        <v>2</v>
      </c>
      <c r="B3" s="3" t="str">
        <f>TABLE_FACTOR_TYPE_1 &amp; " - x-" &amp; TABLE_SERIES_NUMBER_1</f>
        <v>CETV - x-204C</v>
      </c>
    </row>
    <row r="6" spans="1:3" x14ac:dyDescent="0.25">
      <c r="A6" s="40" t="s">
        <v>407</v>
      </c>
      <c r="B6" s="48" t="s">
        <v>408</v>
      </c>
      <c r="C6" s="48"/>
    </row>
    <row r="7" spans="1:3" x14ac:dyDescent="0.25">
      <c r="A7" s="40" t="s">
        <v>409</v>
      </c>
      <c r="B7" s="48" t="s">
        <v>31</v>
      </c>
      <c r="C7" s="48"/>
    </row>
    <row r="8" spans="1:3" x14ac:dyDescent="0.25">
      <c r="A8" s="40" t="s">
        <v>110</v>
      </c>
      <c r="B8" s="48">
        <v>1987</v>
      </c>
      <c r="C8" s="48"/>
    </row>
    <row r="9" spans="1:3" x14ac:dyDescent="0.25">
      <c r="A9" s="40" t="s">
        <v>111</v>
      </c>
      <c r="B9" s="48" t="s">
        <v>136</v>
      </c>
      <c r="C9" s="48"/>
    </row>
    <row r="10" spans="1:3" ht="37.5" x14ac:dyDescent="0.25">
      <c r="A10" s="40" t="s">
        <v>6</v>
      </c>
      <c r="B10" s="48" t="s">
        <v>419</v>
      </c>
      <c r="C10" s="48"/>
    </row>
    <row r="11" spans="1:3" x14ac:dyDescent="0.25">
      <c r="A11" s="40" t="s">
        <v>112</v>
      </c>
      <c r="B11" s="48" t="s">
        <v>125</v>
      </c>
      <c r="C11" s="48"/>
    </row>
    <row r="12" spans="1:3" x14ac:dyDescent="0.25">
      <c r="A12" s="40" t="s">
        <v>113</v>
      </c>
      <c r="B12" s="48" t="s">
        <v>139</v>
      </c>
      <c r="C12" s="48"/>
    </row>
    <row r="13" spans="1:3" x14ac:dyDescent="0.25">
      <c r="A13" s="40" t="s">
        <v>410</v>
      </c>
      <c r="B13" s="48">
        <v>2</v>
      </c>
      <c r="C13" s="48"/>
    </row>
    <row r="14" spans="1:3" x14ac:dyDescent="0.25">
      <c r="A14" s="40" t="s">
        <v>115</v>
      </c>
      <c r="B14" s="48" t="s">
        <v>155</v>
      </c>
      <c r="C14" s="48"/>
    </row>
    <row r="15" spans="1:3" x14ac:dyDescent="0.25">
      <c r="A15" s="40" t="s">
        <v>411</v>
      </c>
      <c r="B15" s="48" t="s">
        <v>155</v>
      </c>
      <c r="C15" s="48"/>
    </row>
    <row r="16" spans="1:3" x14ac:dyDescent="0.25">
      <c r="A16" s="40" t="s">
        <v>117</v>
      </c>
      <c r="B16" s="48" t="s">
        <v>420</v>
      </c>
      <c r="C16" s="48"/>
    </row>
    <row r="17" spans="1:3" x14ac:dyDescent="0.25">
      <c r="A17" s="41" t="s">
        <v>412</v>
      </c>
      <c r="B17" s="48"/>
      <c r="C17" s="48"/>
    </row>
    <row r="18" spans="1:3" x14ac:dyDescent="0.25">
      <c r="A18" s="40" t="s">
        <v>119</v>
      </c>
      <c r="B18" s="77">
        <v>45196</v>
      </c>
      <c r="C18" s="49"/>
    </row>
    <row r="19" spans="1:3" x14ac:dyDescent="0.25">
      <c r="A19" s="40" t="s">
        <v>120</v>
      </c>
      <c r="B19" s="77">
        <v>45196</v>
      </c>
      <c r="C19" s="50"/>
    </row>
    <row r="20" spans="1:3" x14ac:dyDescent="0.25">
      <c r="A20" s="40" t="s">
        <v>121</v>
      </c>
      <c r="B20" s="78" t="s">
        <v>128</v>
      </c>
      <c r="C20" s="48"/>
    </row>
    <row r="21" spans="1:3" x14ac:dyDescent="0.25">
      <c r="A21" s="40" t="s">
        <v>413</v>
      </c>
      <c r="B21" s="78" t="s">
        <v>47</v>
      </c>
      <c r="C21" s="48"/>
    </row>
    <row r="23" spans="1:3" x14ac:dyDescent="0.25">
      <c r="A23" s="23" t="str">
        <f>HYPERLINK("#'Factor List'!A1", "Back to Factor List")</f>
        <v>Back to Factor List</v>
      </c>
      <c r="B23" s="23" t="str">
        <f>HYPERLINK("#'Assumptions'!A1", "Assumptions")</f>
        <v>Assumptions</v>
      </c>
    </row>
    <row r="26" spans="1:3" s="57" customFormat="1" ht="26" x14ac:dyDescent="0.25">
      <c r="A26" s="56" t="s">
        <v>238</v>
      </c>
      <c r="B26" s="56" t="s">
        <v>414</v>
      </c>
      <c r="C26" s="56" t="s">
        <v>418</v>
      </c>
    </row>
    <row r="27" spans="1:3" x14ac:dyDescent="0.25">
      <c r="A27" s="43">
        <v>48</v>
      </c>
      <c r="B27" s="44">
        <v>27.16</v>
      </c>
      <c r="C27" s="44">
        <v>2.94</v>
      </c>
    </row>
    <row r="28" spans="1:3" x14ac:dyDescent="0.25">
      <c r="A28" s="43">
        <v>49</v>
      </c>
      <c r="B28" s="44">
        <v>26.72</v>
      </c>
      <c r="C28" s="44">
        <v>2.97</v>
      </c>
    </row>
    <row r="29" spans="1:3" x14ac:dyDescent="0.25">
      <c r="A29" s="43">
        <v>50</v>
      </c>
      <c r="B29" s="44">
        <v>26.26</v>
      </c>
      <c r="C29" s="44">
        <v>2.99</v>
      </c>
    </row>
    <row r="30" spans="1:3" x14ac:dyDescent="0.25">
      <c r="A30" s="43">
        <v>51</v>
      </c>
      <c r="B30" s="44">
        <v>25.77</v>
      </c>
      <c r="C30" s="44">
        <v>3.02</v>
      </c>
    </row>
    <row r="31" spans="1:3" x14ac:dyDescent="0.25">
      <c r="A31" s="43">
        <v>52</v>
      </c>
      <c r="B31" s="44">
        <v>25.26</v>
      </c>
      <c r="C31" s="44">
        <v>3.04</v>
      </c>
    </row>
    <row r="32" spans="1:3" x14ac:dyDescent="0.25">
      <c r="A32" s="43">
        <v>53</v>
      </c>
      <c r="B32" s="44">
        <v>24.73</v>
      </c>
      <c r="C32" s="44">
        <v>3.07</v>
      </c>
    </row>
    <row r="33" spans="1:3" x14ac:dyDescent="0.25">
      <c r="A33" s="43">
        <v>54</v>
      </c>
      <c r="B33" s="44">
        <v>25.43</v>
      </c>
      <c r="C33" s="44">
        <v>2.0299999999999998</v>
      </c>
    </row>
    <row r="34" spans="1:3" x14ac:dyDescent="0.25">
      <c r="A34" s="43">
        <v>55</v>
      </c>
      <c r="B34" s="44">
        <v>24.85</v>
      </c>
      <c r="C34" s="44">
        <v>2.0499999999999998</v>
      </c>
    </row>
    <row r="35" spans="1:3" x14ac:dyDescent="0.25">
      <c r="A35" s="43">
        <v>56</v>
      </c>
      <c r="B35" s="44">
        <v>24.27</v>
      </c>
      <c r="C35" s="44">
        <v>2.06</v>
      </c>
    </row>
    <row r="36" spans="1:3" x14ac:dyDescent="0.25">
      <c r="A36" s="43">
        <v>57</v>
      </c>
      <c r="B36" s="44">
        <v>23.68</v>
      </c>
      <c r="C36" s="44">
        <v>2.08</v>
      </c>
    </row>
    <row r="37" spans="1:3" x14ac:dyDescent="0.25">
      <c r="A37" s="43">
        <v>58</v>
      </c>
      <c r="B37" s="44">
        <v>23.08</v>
      </c>
      <c r="C37" s="44">
        <v>2.09</v>
      </c>
    </row>
    <row r="38" spans="1:3" x14ac:dyDescent="0.25">
      <c r="A38" s="43">
        <v>59</v>
      </c>
      <c r="B38" s="44">
        <v>22.48</v>
      </c>
      <c r="C38" s="44">
        <v>2.11</v>
      </c>
    </row>
  </sheetData>
  <sheetProtection algorithmName="SHA-512" hashValue="E0Amfbxyp21VGQ+iYB55xr2+xSlJaUoPfjFQP2Q9dM2hGk0/9hMnIuzFcv6QHAIrugm+fk8icYnqAJIk1kKHxQ==" saltValue="Y1n561J99k9TVaDVMSI4ZQ==" spinCount="100000" sheet="1" objects="1" scenarios="1"/>
  <conditionalFormatting sqref="A6:A21">
    <cfRule type="expression" dxfId="1028" priority="7" stopIfTrue="1">
      <formula>MOD(ROW(),2)=0</formula>
    </cfRule>
    <cfRule type="expression" dxfId="1027" priority="8" stopIfTrue="1">
      <formula>MOD(ROW(),2)&lt;&gt;0</formula>
    </cfRule>
  </conditionalFormatting>
  <conditionalFormatting sqref="B6:C17 C18:C21">
    <cfRule type="expression" dxfId="1026" priority="9" stopIfTrue="1">
      <formula>MOD(ROW(),2)=0</formula>
    </cfRule>
    <cfRule type="expression" dxfId="1025" priority="10" stopIfTrue="1">
      <formula>MOD(ROW(),2)&lt;&gt;0</formula>
    </cfRule>
  </conditionalFormatting>
  <conditionalFormatting sqref="A26:A38">
    <cfRule type="expression" dxfId="1024" priority="3" stopIfTrue="1">
      <formula>MOD(ROW(),2)=0</formula>
    </cfRule>
    <cfRule type="expression" dxfId="1023" priority="4" stopIfTrue="1">
      <formula>MOD(ROW(),2)&lt;&gt;0</formula>
    </cfRule>
  </conditionalFormatting>
  <conditionalFormatting sqref="B26:C38">
    <cfRule type="expression" dxfId="1022" priority="5" stopIfTrue="1">
      <formula>MOD(ROW(),2)=0</formula>
    </cfRule>
    <cfRule type="expression" dxfId="1021" priority="6" stopIfTrue="1">
      <formula>MOD(ROW(),2)&lt;&gt;0</formula>
    </cfRule>
  </conditionalFormatting>
  <conditionalFormatting sqref="B18:B21">
    <cfRule type="expression" dxfId="1020" priority="1" stopIfTrue="1">
      <formula>MOD(ROW(),2)=0</formula>
    </cfRule>
    <cfRule type="expression" dxfId="1019" priority="2" stopIfTrue="1">
      <formula>MOD(ROW(),2)&lt;&gt;0</formula>
    </cfRule>
  </conditionalFormatting>
  <pageMargins left="0.7" right="0.7" top="0.75" bottom="0.75" header="0.3" footer="0.3"/>
  <tableParts count="1">
    <tablePart r:id="rId1"/>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88FB44-C533-404C-8CCE-EECB379056B0}">
  <sheetPr codeName="Sheet14"/>
  <dimension ref="A1:C33"/>
  <sheetViews>
    <sheetView showGridLines="0" topLeftCell="A5"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Police_S - Consolidated Factor Spreadsheet</v>
      </c>
    </row>
    <row r="3" spans="1:3" s="1" customFormat="1" ht="15.5" x14ac:dyDescent="0.35">
      <c r="A3" s="30" t="s">
        <v>2</v>
      </c>
      <c r="B3" s="3" t="str">
        <f>TABLE_FACTOR_TYPE_1 &amp; " - x-" &amp; TABLE_SERIES_NUMBER_1</f>
        <v>CETV - x-205</v>
      </c>
    </row>
    <row r="6" spans="1:3" x14ac:dyDescent="0.25">
      <c r="A6" s="40" t="s">
        <v>407</v>
      </c>
      <c r="B6" s="48" t="s">
        <v>408</v>
      </c>
      <c r="C6" s="48"/>
    </row>
    <row r="7" spans="1:3" x14ac:dyDescent="0.25">
      <c r="A7" s="40" t="s">
        <v>409</v>
      </c>
      <c r="B7" s="48" t="s">
        <v>31</v>
      </c>
      <c r="C7" s="48"/>
    </row>
    <row r="8" spans="1:3" x14ac:dyDescent="0.25">
      <c r="A8" s="40" t="s">
        <v>110</v>
      </c>
      <c r="B8" s="48">
        <v>1987</v>
      </c>
      <c r="C8" s="48"/>
    </row>
    <row r="9" spans="1:3" x14ac:dyDescent="0.25">
      <c r="A9" s="40" t="s">
        <v>111</v>
      </c>
      <c r="B9" s="48" t="s">
        <v>136</v>
      </c>
      <c r="C9" s="48"/>
    </row>
    <row r="10" spans="1:3" ht="25" x14ac:dyDescent="0.25">
      <c r="A10" s="40" t="s">
        <v>6</v>
      </c>
      <c r="B10" s="48" t="s">
        <v>156</v>
      </c>
      <c r="C10" s="48"/>
    </row>
    <row r="11" spans="1:3" x14ac:dyDescent="0.25">
      <c r="A11" s="40" t="s">
        <v>112</v>
      </c>
      <c r="B11" s="48" t="s">
        <v>138</v>
      </c>
      <c r="C11" s="48"/>
    </row>
    <row r="12" spans="1:3" x14ac:dyDescent="0.25">
      <c r="A12" s="40" t="s">
        <v>113</v>
      </c>
      <c r="B12" s="48" t="s">
        <v>139</v>
      </c>
      <c r="C12" s="48"/>
    </row>
    <row r="13" spans="1:3" x14ac:dyDescent="0.25">
      <c r="A13" s="40" t="s">
        <v>410</v>
      </c>
      <c r="B13" s="48"/>
      <c r="C13" s="48"/>
    </row>
    <row r="14" spans="1:3" x14ac:dyDescent="0.25">
      <c r="A14" s="40" t="s">
        <v>115</v>
      </c>
      <c r="B14" s="48">
        <v>205</v>
      </c>
      <c r="C14" s="48"/>
    </row>
    <row r="15" spans="1:3" x14ac:dyDescent="0.25">
      <c r="A15" s="40" t="s">
        <v>411</v>
      </c>
      <c r="B15" s="48">
        <v>205</v>
      </c>
      <c r="C15" s="48"/>
    </row>
    <row r="16" spans="1:3" x14ac:dyDescent="0.25">
      <c r="A16" s="40" t="s">
        <v>117</v>
      </c>
      <c r="B16" s="48" t="s">
        <v>158</v>
      </c>
      <c r="C16" s="48"/>
    </row>
    <row r="17" spans="1:3" x14ac:dyDescent="0.25">
      <c r="A17" s="41" t="s">
        <v>412</v>
      </c>
      <c r="B17" s="48"/>
      <c r="C17" s="48"/>
    </row>
    <row r="18" spans="1:3" x14ac:dyDescent="0.25">
      <c r="A18" s="40" t="s">
        <v>119</v>
      </c>
      <c r="B18" s="50">
        <v>46163</v>
      </c>
      <c r="C18" s="49"/>
    </row>
    <row r="19" spans="1:3" x14ac:dyDescent="0.25">
      <c r="A19" s="40" t="s">
        <v>120</v>
      </c>
      <c r="B19" s="50"/>
      <c r="C19" s="50"/>
    </row>
    <row r="20" spans="1:3" x14ac:dyDescent="0.25">
      <c r="A20" s="40" t="s">
        <v>121</v>
      </c>
      <c r="B20" s="48" t="s">
        <v>128</v>
      </c>
      <c r="C20" s="48"/>
    </row>
    <row r="21" spans="1:3" x14ac:dyDescent="0.25">
      <c r="A21" s="40" t="s">
        <v>413</v>
      </c>
      <c r="B21" s="48" t="s">
        <v>46</v>
      </c>
      <c r="C21" s="48"/>
    </row>
    <row r="23" spans="1:3" x14ac:dyDescent="0.25">
      <c r="A23" s="23" t="str">
        <f>HYPERLINK("#'Factor List'!A1", "Back to Factor List")</f>
        <v>Back to Factor List</v>
      </c>
      <c r="B23" s="23" t="str">
        <f>HYPERLINK("#'Assumptions'!A1", "Assumptions")</f>
        <v>Assumptions</v>
      </c>
    </row>
    <row r="26" spans="1:3" s="57" customFormat="1" ht="26" x14ac:dyDescent="0.25">
      <c r="A26" s="56" t="s">
        <v>238</v>
      </c>
      <c r="B26" s="56" t="s">
        <v>414</v>
      </c>
      <c r="C26" s="56" t="s">
        <v>418</v>
      </c>
    </row>
    <row r="27" spans="1:3" x14ac:dyDescent="0.25">
      <c r="A27" s="43">
        <v>43</v>
      </c>
      <c r="B27" s="44">
        <v>22.22</v>
      </c>
      <c r="C27" s="44">
        <v>2.5499999999999998</v>
      </c>
    </row>
    <row r="28" spans="1:3" x14ac:dyDescent="0.25">
      <c r="A28" s="43">
        <v>44</v>
      </c>
      <c r="B28" s="44">
        <v>22.65</v>
      </c>
      <c r="C28" s="44">
        <v>2.58</v>
      </c>
    </row>
    <row r="29" spans="1:3" x14ac:dyDescent="0.25">
      <c r="A29" s="43">
        <v>45</v>
      </c>
      <c r="B29" s="44">
        <v>23.09</v>
      </c>
      <c r="C29" s="44">
        <v>2.61</v>
      </c>
    </row>
    <row r="30" spans="1:3" x14ac:dyDescent="0.25">
      <c r="A30" s="43">
        <v>46</v>
      </c>
      <c r="B30" s="44">
        <v>23.55</v>
      </c>
      <c r="C30" s="44">
        <v>2.65</v>
      </c>
    </row>
    <row r="31" spans="1:3" x14ac:dyDescent="0.25">
      <c r="A31" s="43">
        <v>47</v>
      </c>
      <c r="B31" s="44">
        <v>24.01</v>
      </c>
      <c r="C31" s="44">
        <v>2.68</v>
      </c>
    </row>
    <row r="32" spans="1:3" x14ac:dyDescent="0.25">
      <c r="A32" s="43">
        <v>48</v>
      </c>
      <c r="B32" s="44">
        <v>24.49</v>
      </c>
      <c r="C32" s="44">
        <v>2.71</v>
      </c>
    </row>
    <row r="33" spans="1:3" x14ac:dyDescent="0.25">
      <c r="A33" s="43">
        <v>49</v>
      </c>
      <c r="B33" s="44">
        <v>24.98</v>
      </c>
      <c r="C33" s="44">
        <v>2.73</v>
      </c>
    </row>
  </sheetData>
  <sheetProtection algorithmName="SHA-512" hashValue="YoRg+wAxl3QX9hlsXPOtoRZEFYleRDXco6C6yjB65/Gu4UCdC9rWSwNPz9qqe3+0sxh2qKIK/kVV06e2uLr79g==" saltValue="r2TPj5OD4atTI+RACYW7JA==" spinCount="100000" sheet="1" objects="1" scenarios="1"/>
  <conditionalFormatting sqref="A6:A21">
    <cfRule type="expression" dxfId="1016" priority="9" stopIfTrue="1">
      <formula>MOD(ROW(),2)=0</formula>
    </cfRule>
    <cfRule type="expression" dxfId="1015" priority="10" stopIfTrue="1">
      <formula>MOD(ROW(),2)&lt;&gt;0</formula>
    </cfRule>
  </conditionalFormatting>
  <conditionalFormatting sqref="B6:C21">
    <cfRule type="expression" dxfId="1014" priority="11" stopIfTrue="1">
      <formula>MOD(ROW(),2)=0</formula>
    </cfRule>
    <cfRule type="expression" dxfId="1013" priority="12" stopIfTrue="1">
      <formula>MOD(ROW(),2)&lt;&gt;0</formula>
    </cfRule>
  </conditionalFormatting>
  <conditionalFormatting sqref="A26:A33">
    <cfRule type="expression" dxfId="1012" priority="13" stopIfTrue="1">
      <formula>MOD(ROW(),2)=0</formula>
    </cfRule>
    <cfRule type="expression" dxfId="1011" priority="14" stopIfTrue="1">
      <formula>MOD(ROW(),2)&lt;&gt;0</formula>
    </cfRule>
  </conditionalFormatting>
  <conditionalFormatting sqref="B26:C33">
    <cfRule type="expression" dxfId="1010" priority="15" stopIfTrue="1">
      <formula>MOD(ROW(),2)=0</formula>
    </cfRule>
    <cfRule type="expression" dxfId="1009" priority="16" stopIfTrue="1">
      <formula>MOD(ROW(),2)&lt;&gt;0</formula>
    </cfRule>
  </conditionalFormatting>
  <pageMargins left="0.7" right="0.7" top="0.75" bottom="0.75" header="0.3" footer="0.3"/>
  <tableParts count="1">
    <tablePart r:id="rId1"/>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B01B6-E549-4AF6-A455-FB062E70F2A3}">
  <sheetPr codeName="Sheet15"/>
  <dimension ref="A1:C33"/>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Police_S - Consolidated Factor Spreadsheet</v>
      </c>
    </row>
    <row r="3" spans="1:3" s="1" customFormat="1" ht="15.5" x14ac:dyDescent="0.35">
      <c r="A3" s="30" t="s">
        <v>2</v>
      </c>
      <c r="B3" s="3" t="str">
        <f>TABLE_FACTOR_TYPE_1 &amp; " - x-" &amp; TABLE_SERIES_NUMBER_1</f>
        <v>CETV - x-206</v>
      </c>
    </row>
    <row r="6" spans="1:3" x14ac:dyDescent="0.25">
      <c r="A6" s="40" t="s">
        <v>407</v>
      </c>
      <c r="B6" s="48" t="s">
        <v>408</v>
      </c>
      <c r="C6" s="48"/>
    </row>
    <row r="7" spans="1:3" x14ac:dyDescent="0.25">
      <c r="A7" s="40" t="s">
        <v>409</v>
      </c>
      <c r="B7" s="48" t="s">
        <v>31</v>
      </c>
      <c r="C7" s="48"/>
    </row>
    <row r="8" spans="1:3" x14ac:dyDescent="0.25">
      <c r="A8" s="40" t="s">
        <v>110</v>
      </c>
      <c r="B8" s="48">
        <v>1987</v>
      </c>
      <c r="C8" s="48"/>
    </row>
    <row r="9" spans="1:3" x14ac:dyDescent="0.25">
      <c r="A9" s="40" t="s">
        <v>111</v>
      </c>
      <c r="B9" s="48" t="s">
        <v>136</v>
      </c>
      <c r="C9" s="48"/>
    </row>
    <row r="10" spans="1:3" ht="25" x14ac:dyDescent="0.25">
      <c r="A10" s="40" t="s">
        <v>6</v>
      </c>
      <c r="B10" s="48" t="s">
        <v>156</v>
      </c>
      <c r="C10" s="48"/>
    </row>
    <row r="11" spans="1:3" x14ac:dyDescent="0.25">
      <c r="A11" s="40" t="s">
        <v>112</v>
      </c>
      <c r="B11" s="48" t="s">
        <v>145</v>
      </c>
      <c r="C11" s="48"/>
    </row>
    <row r="12" spans="1:3" x14ac:dyDescent="0.25">
      <c r="A12" s="40" t="s">
        <v>113</v>
      </c>
      <c r="B12" s="48" t="s">
        <v>139</v>
      </c>
      <c r="C12" s="48"/>
    </row>
    <row r="13" spans="1:3" x14ac:dyDescent="0.25">
      <c r="A13" s="40" t="s">
        <v>410</v>
      </c>
      <c r="B13" s="48"/>
      <c r="C13" s="48"/>
    </row>
    <row r="14" spans="1:3" x14ac:dyDescent="0.25">
      <c r="A14" s="40" t="s">
        <v>115</v>
      </c>
      <c r="B14" s="48">
        <v>206</v>
      </c>
      <c r="C14" s="48"/>
    </row>
    <row r="15" spans="1:3" x14ac:dyDescent="0.25">
      <c r="A15" s="40" t="s">
        <v>411</v>
      </c>
      <c r="B15" s="48">
        <v>206</v>
      </c>
      <c r="C15" s="48"/>
    </row>
    <row r="16" spans="1:3" x14ac:dyDescent="0.25">
      <c r="A16" s="40" t="s">
        <v>117</v>
      </c>
      <c r="B16" s="48" t="s">
        <v>160</v>
      </c>
      <c r="C16" s="48"/>
    </row>
    <row r="17" spans="1:3" x14ac:dyDescent="0.25">
      <c r="A17" s="41" t="s">
        <v>412</v>
      </c>
      <c r="B17" s="48"/>
      <c r="C17" s="48"/>
    </row>
    <row r="18" spans="1:3" x14ac:dyDescent="0.25">
      <c r="A18" s="40" t="s">
        <v>119</v>
      </c>
      <c r="B18" s="50">
        <v>46163</v>
      </c>
      <c r="C18" s="49"/>
    </row>
    <row r="19" spans="1:3" x14ac:dyDescent="0.25">
      <c r="A19" s="40" t="s">
        <v>120</v>
      </c>
      <c r="B19" s="50"/>
      <c r="C19" s="50"/>
    </row>
    <row r="20" spans="1:3" x14ac:dyDescent="0.25">
      <c r="A20" s="40" t="s">
        <v>121</v>
      </c>
      <c r="B20" s="48" t="s">
        <v>128</v>
      </c>
      <c r="C20" s="48"/>
    </row>
    <row r="21" spans="1:3" x14ac:dyDescent="0.25">
      <c r="A21" s="40" t="s">
        <v>413</v>
      </c>
      <c r="B21" s="48" t="s">
        <v>46</v>
      </c>
      <c r="C21" s="48"/>
    </row>
    <row r="23" spans="1:3" x14ac:dyDescent="0.25">
      <c r="A23" s="23" t="str">
        <f>HYPERLINK("#'Factor List'!A1", "Back to Factor List")</f>
        <v>Back to Factor List</v>
      </c>
      <c r="B23" s="23" t="str">
        <f>HYPERLINK("#'Assumptions'!A1", "Assumptions")</f>
        <v>Assumptions</v>
      </c>
    </row>
    <row r="26" spans="1:3" s="57" customFormat="1" ht="26" x14ac:dyDescent="0.25">
      <c r="A26" s="56" t="s">
        <v>238</v>
      </c>
      <c r="B26" s="56" t="s">
        <v>414</v>
      </c>
      <c r="C26" s="56" t="s">
        <v>418</v>
      </c>
    </row>
    <row r="27" spans="1:3" x14ac:dyDescent="0.25">
      <c r="A27" s="43">
        <v>43</v>
      </c>
      <c r="B27" s="44">
        <v>22.22</v>
      </c>
      <c r="C27" s="44">
        <v>2.5499999999999998</v>
      </c>
    </row>
    <row r="28" spans="1:3" x14ac:dyDescent="0.25">
      <c r="A28" s="43">
        <v>44</v>
      </c>
      <c r="B28" s="44">
        <v>22.65</v>
      </c>
      <c r="C28" s="44">
        <v>2.58</v>
      </c>
    </row>
    <row r="29" spans="1:3" x14ac:dyDescent="0.25">
      <c r="A29" s="43">
        <v>45</v>
      </c>
      <c r="B29" s="44">
        <v>23.09</v>
      </c>
      <c r="C29" s="44">
        <v>2.61</v>
      </c>
    </row>
    <row r="30" spans="1:3" x14ac:dyDescent="0.25">
      <c r="A30" s="43">
        <v>46</v>
      </c>
      <c r="B30" s="44">
        <v>23.55</v>
      </c>
      <c r="C30" s="44">
        <v>2.65</v>
      </c>
    </row>
    <row r="31" spans="1:3" x14ac:dyDescent="0.25">
      <c r="A31" s="43">
        <v>47</v>
      </c>
      <c r="B31" s="44">
        <v>24.01</v>
      </c>
      <c r="C31" s="44">
        <v>2.68</v>
      </c>
    </row>
    <row r="32" spans="1:3" x14ac:dyDescent="0.25">
      <c r="A32" s="43">
        <v>48</v>
      </c>
      <c r="B32" s="44">
        <v>24.49</v>
      </c>
      <c r="C32" s="44">
        <v>2.71</v>
      </c>
    </row>
    <row r="33" spans="1:3" x14ac:dyDescent="0.25">
      <c r="A33" s="43">
        <v>49</v>
      </c>
      <c r="B33" s="44">
        <v>24.98</v>
      </c>
      <c r="C33" s="44">
        <v>2.73</v>
      </c>
    </row>
  </sheetData>
  <sheetProtection algorithmName="SHA-512" hashValue="XKNGRDUNZPcxpSUmefpL91vOY5WLNJ4ztpAY7RQWX54Ql8HikK0hx8pVLPg0k7mVE91tA8Exl9p0I4+sfzujIg==" saltValue="Hd6+pEo3s9D2nzLsvvrcaA==" spinCount="100000" sheet="1" objects="1" scenarios="1"/>
  <conditionalFormatting sqref="A6:A21">
    <cfRule type="expression" dxfId="1006" priority="9" stopIfTrue="1">
      <formula>MOD(ROW(),2)=0</formula>
    </cfRule>
    <cfRule type="expression" dxfId="1005" priority="10" stopIfTrue="1">
      <formula>MOD(ROW(),2)&lt;&gt;0</formula>
    </cfRule>
  </conditionalFormatting>
  <conditionalFormatting sqref="B6:C21">
    <cfRule type="expression" dxfId="1004" priority="11" stopIfTrue="1">
      <formula>MOD(ROW(),2)=0</formula>
    </cfRule>
    <cfRule type="expression" dxfId="1003" priority="12" stopIfTrue="1">
      <formula>MOD(ROW(),2)&lt;&gt;0</formula>
    </cfRule>
  </conditionalFormatting>
  <conditionalFormatting sqref="A26:A33">
    <cfRule type="expression" dxfId="1002" priority="13" stopIfTrue="1">
      <formula>MOD(ROW(),2)=0</formula>
    </cfRule>
    <cfRule type="expression" dxfId="1001" priority="14" stopIfTrue="1">
      <formula>MOD(ROW(),2)&lt;&gt;0</formula>
    </cfRule>
  </conditionalFormatting>
  <conditionalFormatting sqref="B26:C33">
    <cfRule type="expression" dxfId="1000" priority="15" stopIfTrue="1">
      <formula>MOD(ROW(),2)=0</formula>
    </cfRule>
    <cfRule type="expression" dxfId="999" priority="16" stopIfTrue="1">
      <formula>MOD(ROW(),2)&lt;&gt;0</formula>
    </cfRule>
  </conditionalFormatting>
  <pageMargins left="0.7" right="0.7" top="0.75" bottom="0.75" header="0.3" footer="0.3"/>
  <tableParts count="1">
    <tablePart r:id="rId1"/>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F6CF04-00A0-4E30-BBEF-C1CD0EF2D206}">
  <sheetPr codeName="Sheet16"/>
  <dimension ref="A1:D73"/>
  <sheetViews>
    <sheetView showGridLines="0" topLeftCell="A3" workbookViewId="0">
      <selection activeCell="A6" sqref="A6"/>
    </sheetView>
  </sheetViews>
  <sheetFormatPr defaultRowHeight="12.5" x14ac:dyDescent="0.25"/>
  <cols>
    <col min="1" max="1" width="31.81640625" customWidth="1"/>
    <col min="2" max="4" width="22.81640625" customWidth="1"/>
  </cols>
  <sheetData>
    <row r="1" spans="1:4" s="1" customFormat="1" ht="20" x14ac:dyDescent="0.4">
      <c r="A1" s="2" t="s">
        <v>0</v>
      </c>
    </row>
    <row r="2" spans="1:4" s="1" customFormat="1" ht="15.5" x14ac:dyDescent="0.35">
      <c r="A2" s="30" t="s">
        <v>1</v>
      </c>
      <c r="B2" s="3" t="str">
        <f>wb_title</f>
        <v>Police_S - Consolidated Factor Spreadsheet</v>
      </c>
    </row>
    <row r="3" spans="1:4" s="1" customFormat="1" ht="15.5" x14ac:dyDescent="0.35">
      <c r="A3" s="30" t="s">
        <v>2</v>
      </c>
      <c r="B3" s="3" t="str">
        <f>TABLE_FACTOR_TYPE_1 &amp; " - x-" &amp; TABLE_SERIES_NUMBER_1</f>
        <v>CETV - x-207</v>
      </c>
    </row>
    <row r="6" spans="1:4" x14ac:dyDescent="0.25">
      <c r="A6" s="40" t="s">
        <v>407</v>
      </c>
      <c r="B6" s="48" t="s">
        <v>408</v>
      </c>
      <c r="C6" s="48"/>
      <c r="D6" s="48"/>
    </row>
    <row r="7" spans="1:4" x14ac:dyDescent="0.25">
      <c r="A7" s="40" t="s">
        <v>409</v>
      </c>
      <c r="B7" s="48" t="s">
        <v>31</v>
      </c>
      <c r="C7" s="48"/>
      <c r="D7" s="48"/>
    </row>
    <row r="8" spans="1:4" x14ac:dyDescent="0.25">
      <c r="A8" s="40" t="s">
        <v>110</v>
      </c>
      <c r="B8" s="48">
        <v>2006</v>
      </c>
      <c r="C8" s="48"/>
      <c r="D8" s="48"/>
    </row>
    <row r="9" spans="1:4" x14ac:dyDescent="0.25">
      <c r="A9" s="40" t="s">
        <v>111</v>
      </c>
      <c r="B9" s="48" t="s">
        <v>136</v>
      </c>
      <c r="C9" s="48"/>
      <c r="D9" s="48"/>
    </row>
    <row r="10" spans="1:4" ht="25" x14ac:dyDescent="0.25">
      <c r="A10" s="40" t="s">
        <v>6</v>
      </c>
      <c r="B10" s="48" t="s">
        <v>161</v>
      </c>
      <c r="C10" s="48"/>
      <c r="D10" s="48"/>
    </row>
    <row r="11" spans="1:4" x14ac:dyDescent="0.25">
      <c r="A11" s="40" t="s">
        <v>112</v>
      </c>
      <c r="B11" s="48" t="s">
        <v>138</v>
      </c>
      <c r="C11" s="48"/>
      <c r="D11" s="48"/>
    </row>
    <row r="12" spans="1:4" x14ac:dyDescent="0.25">
      <c r="A12" s="40" t="s">
        <v>113</v>
      </c>
      <c r="B12" s="48" t="s">
        <v>139</v>
      </c>
      <c r="C12" s="48"/>
      <c r="D12" s="48"/>
    </row>
    <row r="13" spans="1:4" x14ac:dyDescent="0.25">
      <c r="A13" s="40" t="s">
        <v>410</v>
      </c>
      <c r="B13" s="48"/>
      <c r="C13" s="48"/>
      <c r="D13" s="48"/>
    </row>
    <row r="14" spans="1:4" x14ac:dyDescent="0.25">
      <c r="A14" s="40" t="s">
        <v>115</v>
      </c>
      <c r="B14" s="48">
        <v>207</v>
      </c>
      <c r="C14" s="48"/>
      <c r="D14" s="48"/>
    </row>
    <row r="15" spans="1:4" x14ac:dyDescent="0.25">
      <c r="A15" s="40" t="s">
        <v>411</v>
      </c>
      <c r="B15" s="48">
        <v>207</v>
      </c>
      <c r="C15" s="48"/>
      <c r="D15" s="48"/>
    </row>
    <row r="16" spans="1:4" x14ac:dyDescent="0.25">
      <c r="A16" s="40" t="s">
        <v>117</v>
      </c>
      <c r="B16" s="48" t="s">
        <v>163</v>
      </c>
      <c r="C16" s="48"/>
      <c r="D16" s="48"/>
    </row>
    <row r="17" spans="1:4" x14ac:dyDescent="0.25">
      <c r="A17" s="41" t="s">
        <v>412</v>
      </c>
      <c r="B17" s="48"/>
      <c r="C17" s="48"/>
      <c r="D17" s="48"/>
    </row>
    <row r="18" spans="1:4" x14ac:dyDescent="0.25">
      <c r="A18" s="40" t="s">
        <v>119</v>
      </c>
      <c r="B18" s="50">
        <v>46163</v>
      </c>
      <c r="C18" s="49"/>
      <c r="D18" s="49"/>
    </row>
    <row r="19" spans="1:4" x14ac:dyDescent="0.25">
      <c r="A19" s="40" t="s">
        <v>120</v>
      </c>
      <c r="B19" s="50"/>
      <c r="C19" s="50"/>
      <c r="D19" s="50"/>
    </row>
    <row r="20" spans="1:4" x14ac:dyDescent="0.25">
      <c r="A20" s="40" t="s">
        <v>121</v>
      </c>
      <c r="B20" s="48" t="s">
        <v>128</v>
      </c>
      <c r="C20" s="48"/>
      <c r="D20" s="48"/>
    </row>
    <row r="21" spans="1:4" x14ac:dyDescent="0.25">
      <c r="A21" s="40" t="s">
        <v>413</v>
      </c>
      <c r="B21" s="48" t="s">
        <v>46</v>
      </c>
      <c r="C21" s="48"/>
      <c r="D21" s="48"/>
    </row>
    <row r="23" spans="1:4" x14ac:dyDescent="0.25">
      <c r="A23" s="23" t="str">
        <f>HYPERLINK("#'Factor List'!A1", "Back to Factor List")</f>
        <v>Back to Factor List</v>
      </c>
      <c r="B23" s="23" t="str">
        <f>HYPERLINK("#'Assumptions'!A1", "Assumptions")</f>
        <v>Assumptions</v>
      </c>
    </row>
    <row r="26" spans="1:4" s="57" customFormat="1" ht="26" x14ac:dyDescent="0.25">
      <c r="A26" s="56" t="s">
        <v>238</v>
      </c>
      <c r="B26" s="56" t="s">
        <v>414</v>
      </c>
      <c r="C26" s="56" t="s">
        <v>421</v>
      </c>
      <c r="D26" s="56" t="s">
        <v>422</v>
      </c>
    </row>
    <row r="27" spans="1:4" x14ac:dyDescent="0.25">
      <c r="A27" s="43">
        <v>18</v>
      </c>
      <c r="B27" s="44">
        <v>7.3</v>
      </c>
      <c r="C27" s="44">
        <v>0.4</v>
      </c>
      <c r="D27" s="44">
        <v>1.88</v>
      </c>
    </row>
    <row r="28" spans="1:4" x14ac:dyDescent="0.25">
      <c r="A28" s="43">
        <v>19</v>
      </c>
      <c r="B28" s="44">
        <v>7.43</v>
      </c>
      <c r="C28" s="44">
        <v>0.41</v>
      </c>
      <c r="D28" s="44">
        <v>1.95</v>
      </c>
    </row>
    <row r="29" spans="1:4" x14ac:dyDescent="0.25">
      <c r="A29" s="43">
        <v>20</v>
      </c>
      <c r="B29" s="44">
        <v>7.56</v>
      </c>
      <c r="C29" s="44">
        <v>0.41</v>
      </c>
      <c r="D29" s="44">
        <v>1.99</v>
      </c>
    </row>
    <row r="30" spans="1:4" x14ac:dyDescent="0.25">
      <c r="A30" s="43">
        <v>21</v>
      </c>
      <c r="B30" s="44">
        <v>7.7</v>
      </c>
      <c r="C30" s="44">
        <v>0.42</v>
      </c>
      <c r="D30" s="44">
        <v>2.02</v>
      </c>
    </row>
    <row r="31" spans="1:4" x14ac:dyDescent="0.25">
      <c r="A31" s="43">
        <v>22</v>
      </c>
      <c r="B31" s="44">
        <v>7.83</v>
      </c>
      <c r="C31" s="44">
        <v>0.43</v>
      </c>
      <c r="D31" s="44">
        <v>2.06</v>
      </c>
    </row>
    <row r="32" spans="1:4" x14ac:dyDescent="0.25">
      <c r="A32" s="43">
        <v>23</v>
      </c>
      <c r="B32" s="44">
        <v>7.97</v>
      </c>
      <c r="C32" s="44">
        <v>0.44</v>
      </c>
      <c r="D32" s="44">
        <v>2.09</v>
      </c>
    </row>
    <row r="33" spans="1:4" x14ac:dyDescent="0.25">
      <c r="A33" s="43">
        <v>24</v>
      </c>
      <c r="B33" s="44">
        <v>8.11</v>
      </c>
      <c r="C33" s="44">
        <v>0.45</v>
      </c>
      <c r="D33" s="44">
        <v>2.12</v>
      </c>
    </row>
    <row r="34" spans="1:4" x14ac:dyDescent="0.25">
      <c r="A34" s="43">
        <v>25</v>
      </c>
      <c r="B34" s="44">
        <v>8.25</v>
      </c>
      <c r="C34" s="44">
        <v>0.46</v>
      </c>
      <c r="D34" s="44">
        <v>2.16</v>
      </c>
    </row>
    <row r="35" spans="1:4" x14ac:dyDescent="0.25">
      <c r="A35" s="43">
        <v>26</v>
      </c>
      <c r="B35" s="44">
        <v>8.4</v>
      </c>
      <c r="C35" s="44">
        <v>0.47</v>
      </c>
      <c r="D35" s="44">
        <v>2.2000000000000002</v>
      </c>
    </row>
    <row r="36" spans="1:4" x14ac:dyDescent="0.25">
      <c r="A36" s="43">
        <v>27</v>
      </c>
      <c r="B36" s="44">
        <v>8.5500000000000007</v>
      </c>
      <c r="C36" s="44">
        <v>0.48</v>
      </c>
      <c r="D36" s="44">
        <v>2.23</v>
      </c>
    </row>
    <row r="37" spans="1:4" x14ac:dyDescent="0.25">
      <c r="A37" s="43">
        <v>28</v>
      </c>
      <c r="B37" s="44">
        <v>8.6999999999999993</v>
      </c>
      <c r="C37" s="44">
        <v>0.49</v>
      </c>
      <c r="D37" s="44">
        <v>2.27</v>
      </c>
    </row>
    <row r="38" spans="1:4" x14ac:dyDescent="0.25">
      <c r="A38" s="43">
        <v>29</v>
      </c>
      <c r="B38" s="44">
        <v>8.85</v>
      </c>
      <c r="C38" s="44">
        <v>0.5</v>
      </c>
      <c r="D38" s="44">
        <v>2.31</v>
      </c>
    </row>
    <row r="39" spans="1:4" x14ac:dyDescent="0.25">
      <c r="A39" s="43">
        <v>30</v>
      </c>
      <c r="B39" s="44">
        <v>9</v>
      </c>
      <c r="C39" s="44">
        <v>0.51</v>
      </c>
      <c r="D39" s="44">
        <v>2.34</v>
      </c>
    </row>
    <row r="40" spans="1:4" x14ac:dyDescent="0.25">
      <c r="A40" s="43">
        <v>31</v>
      </c>
      <c r="B40" s="44">
        <v>9.16</v>
      </c>
      <c r="C40" s="44">
        <v>0.52</v>
      </c>
      <c r="D40" s="44">
        <v>2.38</v>
      </c>
    </row>
    <row r="41" spans="1:4" x14ac:dyDescent="0.25">
      <c r="A41" s="43">
        <v>32</v>
      </c>
      <c r="B41" s="44">
        <v>9.32</v>
      </c>
      <c r="C41" s="44">
        <v>0.53</v>
      </c>
      <c r="D41" s="44">
        <v>2.42</v>
      </c>
    </row>
    <row r="42" spans="1:4" x14ac:dyDescent="0.25">
      <c r="A42" s="43">
        <v>33</v>
      </c>
      <c r="B42" s="44">
        <v>9.49</v>
      </c>
      <c r="C42" s="44">
        <v>0.54</v>
      </c>
      <c r="D42" s="44">
        <v>2.46</v>
      </c>
    </row>
    <row r="43" spans="1:4" x14ac:dyDescent="0.25">
      <c r="A43" s="43">
        <v>34</v>
      </c>
      <c r="B43" s="44">
        <v>9.66</v>
      </c>
      <c r="C43" s="44">
        <v>0.55000000000000004</v>
      </c>
      <c r="D43" s="44">
        <v>2.5</v>
      </c>
    </row>
    <row r="44" spans="1:4" x14ac:dyDescent="0.25">
      <c r="A44" s="43">
        <v>35</v>
      </c>
      <c r="B44" s="44">
        <v>9.83</v>
      </c>
      <c r="C44" s="44">
        <v>0.56000000000000005</v>
      </c>
      <c r="D44" s="44">
        <v>2.54</v>
      </c>
    </row>
    <row r="45" spans="1:4" x14ac:dyDescent="0.25">
      <c r="A45" s="43">
        <v>36</v>
      </c>
      <c r="B45" s="44">
        <v>10</v>
      </c>
      <c r="C45" s="44">
        <v>0.56999999999999995</v>
      </c>
      <c r="D45" s="44">
        <v>2.59</v>
      </c>
    </row>
    <row r="46" spans="1:4" x14ac:dyDescent="0.25">
      <c r="A46" s="43">
        <v>37</v>
      </c>
      <c r="B46" s="44">
        <v>10.18</v>
      </c>
      <c r="C46" s="44">
        <v>0.57999999999999996</v>
      </c>
      <c r="D46" s="44">
        <v>2.63</v>
      </c>
    </row>
    <row r="47" spans="1:4" x14ac:dyDescent="0.25">
      <c r="A47" s="43">
        <v>38</v>
      </c>
      <c r="B47" s="44">
        <v>10.36</v>
      </c>
      <c r="C47" s="44">
        <v>0.59</v>
      </c>
      <c r="D47" s="44">
        <v>2.67</v>
      </c>
    </row>
    <row r="48" spans="1:4" x14ac:dyDescent="0.25">
      <c r="A48" s="43">
        <v>39</v>
      </c>
      <c r="B48" s="44">
        <v>10.54</v>
      </c>
      <c r="C48" s="44">
        <v>0.6</v>
      </c>
      <c r="D48" s="44">
        <v>2.71</v>
      </c>
    </row>
    <row r="49" spans="1:4" x14ac:dyDescent="0.25">
      <c r="A49" s="43">
        <v>40</v>
      </c>
      <c r="B49" s="44">
        <v>10.73</v>
      </c>
      <c r="C49" s="44">
        <v>0.62</v>
      </c>
      <c r="D49" s="44">
        <v>2.75</v>
      </c>
    </row>
    <row r="50" spans="1:4" x14ac:dyDescent="0.25">
      <c r="A50" s="43">
        <v>41</v>
      </c>
      <c r="B50" s="44">
        <v>10.92</v>
      </c>
      <c r="C50" s="44">
        <v>0.63</v>
      </c>
      <c r="D50" s="44">
        <v>2.79</v>
      </c>
    </row>
    <row r="51" spans="1:4" x14ac:dyDescent="0.25">
      <c r="A51" s="43">
        <v>42</v>
      </c>
      <c r="B51" s="44">
        <v>11.11</v>
      </c>
      <c r="C51" s="44">
        <v>0.64</v>
      </c>
      <c r="D51" s="44">
        <v>2.84</v>
      </c>
    </row>
    <row r="52" spans="1:4" x14ac:dyDescent="0.25">
      <c r="A52" s="43">
        <v>43</v>
      </c>
      <c r="B52" s="44">
        <v>11.31</v>
      </c>
      <c r="C52" s="44">
        <v>0.65</v>
      </c>
      <c r="D52" s="44">
        <v>2.88</v>
      </c>
    </row>
    <row r="53" spans="1:4" x14ac:dyDescent="0.25">
      <c r="A53" s="43">
        <v>44</v>
      </c>
      <c r="B53" s="44">
        <v>11.51</v>
      </c>
      <c r="C53" s="44">
        <v>0.67</v>
      </c>
      <c r="D53" s="44">
        <v>2.92</v>
      </c>
    </row>
    <row r="54" spans="1:4" x14ac:dyDescent="0.25">
      <c r="A54" s="43">
        <v>45</v>
      </c>
      <c r="B54" s="44">
        <v>11.72</v>
      </c>
      <c r="C54" s="44">
        <v>0.68</v>
      </c>
      <c r="D54" s="44">
        <v>2.96</v>
      </c>
    </row>
    <row r="55" spans="1:4" x14ac:dyDescent="0.25">
      <c r="A55" s="43">
        <v>46</v>
      </c>
      <c r="B55" s="44">
        <v>11.94</v>
      </c>
      <c r="C55" s="44">
        <v>0.69</v>
      </c>
      <c r="D55" s="44">
        <v>3</v>
      </c>
    </row>
    <row r="56" spans="1:4" x14ac:dyDescent="0.25">
      <c r="A56" s="43">
        <v>47</v>
      </c>
      <c r="B56" s="44">
        <v>12.15</v>
      </c>
      <c r="C56" s="44">
        <v>0.71</v>
      </c>
      <c r="D56" s="44">
        <v>3.03</v>
      </c>
    </row>
    <row r="57" spans="1:4" x14ac:dyDescent="0.25">
      <c r="A57" s="43">
        <v>48</v>
      </c>
      <c r="B57" s="44">
        <v>12.38</v>
      </c>
      <c r="C57" s="44">
        <v>0.72</v>
      </c>
      <c r="D57" s="44">
        <v>3.07</v>
      </c>
    </row>
    <row r="58" spans="1:4" x14ac:dyDescent="0.25">
      <c r="A58" s="43">
        <v>49</v>
      </c>
      <c r="B58" s="44">
        <v>12.61</v>
      </c>
      <c r="C58" s="44">
        <v>0.74</v>
      </c>
      <c r="D58" s="44">
        <v>3.1</v>
      </c>
    </row>
    <row r="59" spans="1:4" x14ac:dyDescent="0.25">
      <c r="A59" s="43">
        <v>50</v>
      </c>
      <c r="B59" s="44">
        <v>12.84</v>
      </c>
      <c r="C59" s="44">
        <v>0.75</v>
      </c>
      <c r="D59" s="44">
        <v>3.13</v>
      </c>
    </row>
    <row r="60" spans="1:4" x14ac:dyDescent="0.25">
      <c r="A60" s="43">
        <v>51</v>
      </c>
      <c r="B60" s="44">
        <v>13.09</v>
      </c>
      <c r="C60" s="44">
        <v>0.77</v>
      </c>
      <c r="D60" s="44">
        <v>3.17</v>
      </c>
    </row>
    <row r="61" spans="1:4" x14ac:dyDescent="0.25">
      <c r="A61" s="43">
        <v>52</v>
      </c>
      <c r="B61" s="44">
        <v>13.33</v>
      </c>
      <c r="C61" s="44">
        <v>0.78</v>
      </c>
      <c r="D61" s="44">
        <v>3.2</v>
      </c>
    </row>
    <row r="62" spans="1:4" x14ac:dyDescent="0.25">
      <c r="A62" s="43">
        <v>53</v>
      </c>
      <c r="B62" s="44">
        <v>13.59</v>
      </c>
      <c r="C62" s="44">
        <v>0.8</v>
      </c>
      <c r="D62" s="44">
        <v>3.22</v>
      </c>
    </row>
    <row r="63" spans="1:4" x14ac:dyDescent="0.25">
      <c r="A63" s="43">
        <v>54</v>
      </c>
      <c r="B63" s="44">
        <v>13.85</v>
      </c>
      <c r="C63" s="44">
        <v>0.81</v>
      </c>
      <c r="D63" s="44">
        <v>3.25</v>
      </c>
    </row>
    <row r="64" spans="1:4" x14ac:dyDescent="0.25">
      <c r="A64" s="43">
        <v>55</v>
      </c>
      <c r="B64" s="44">
        <v>14.13</v>
      </c>
      <c r="C64" s="44">
        <v>0.83</v>
      </c>
      <c r="D64" s="44">
        <v>3.27</v>
      </c>
    </row>
    <row r="65" spans="1:4" x14ac:dyDescent="0.25">
      <c r="A65" s="43">
        <v>56</v>
      </c>
      <c r="B65" s="44">
        <v>14.41</v>
      </c>
      <c r="C65" s="44">
        <v>0.85</v>
      </c>
      <c r="D65" s="44">
        <v>3.28</v>
      </c>
    </row>
    <row r="66" spans="1:4" x14ac:dyDescent="0.25">
      <c r="A66" s="43">
        <v>57</v>
      </c>
      <c r="B66" s="44">
        <v>14.71</v>
      </c>
      <c r="C66" s="44">
        <v>0.86</v>
      </c>
      <c r="D66" s="44">
        <v>3.3</v>
      </c>
    </row>
    <row r="67" spans="1:4" x14ac:dyDescent="0.25">
      <c r="A67" s="43">
        <v>58</v>
      </c>
      <c r="B67" s="44">
        <v>15.01</v>
      </c>
      <c r="C67" s="44">
        <v>0.88</v>
      </c>
      <c r="D67" s="44">
        <v>3.31</v>
      </c>
    </row>
    <row r="68" spans="1:4" x14ac:dyDescent="0.25">
      <c r="A68" s="43">
        <v>59</v>
      </c>
      <c r="B68" s="44">
        <v>15.33</v>
      </c>
      <c r="C68" s="44">
        <v>0.9</v>
      </c>
      <c r="D68" s="44">
        <v>3.32</v>
      </c>
    </row>
    <row r="69" spans="1:4" x14ac:dyDescent="0.25">
      <c r="A69" s="43">
        <v>60</v>
      </c>
      <c r="B69" s="44">
        <v>15.66</v>
      </c>
      <c r="C69" s="44">
        <v>0.91</v>
      </c>
      <c r="D69" s="44">
        <v>3.33</v>
      </c>
    </row>
    <row r="70" spans="1:4" x14ac:dyDescent="0.25">
      <c r="A70" s="43">
        <v>61</v>
      </c>
      <c r="B70" s="44">
        <v>16</v>
      </c>
      <c r="C70" s="44">
        <v>0.93</v>
      </c>
      <c r="D70" s="44">
        <v>3.33</v>
      </c>
    </row>
    <row r="71" spans="1:4" x14ac:dyDescent="0.25">
      <c r="A71" s="43">
        <v>62</v>
      </c>
      <c r="B71" s="44">
        <v>16.36</v>
      </c>
      <c r="C71" s="44">
        <v>0.95</v>
      </c>
      <c r="D71" s="44">
        <v>3.33</v>
      </c>
    </row>
    <row r="72" spans="1:4" x14ac:dyDescent="0.25">
      <c r="A72" s="43">
        <v>63</v>
      </c>
      <c r="B72" s="44">
        <v>16.739999999999998</v>
      </c>
      <c r="C72" s="44">
        <v>0.97</v>
      </c>
      <c r="D72" s="44">
        <v>3.32</v>
      </c>
    </row>
    <row r="73" spans="1:4" x14ac:dyDescent="0.25">
      <c r="A73" s="43">
        <v>64</v>
      </c>
      <c r="B73" s="44">
        <v>17.13</v>
      </c>
      <c r="C73" s="44">
        <v>0.99</v>
      </c>
      <c r="D73" s="44">
        <v>3.31</v>
      </c>
    </row>
  </sheetData>
  <sheetProtection algorithmName="SHA-512" hashValue="1bBDi4N0CCbGJFVZDlv/WawvRMn01HWb6FH/kZpzzJu8artzJQXYycT1jsvedcyLiiVcihT1DI3x58jnIjJFOg==" saltValue="kzHzpvxOxdYxxOz+x4yECw==" spinCount="100000" sheet="1" objects="1" scenarios="1"/>
  <conditionalFormatting sqref="A6:A21">
    <cfRule type="expression" dxfId="996" priority="9" stopIfTrue="1">
      <formula>MOD(ROW(),2)=0</formula>
    </cfRule>
    <cfRule type="expression" dxfId="995" priority="10" stopIfTrue="1">
      <formula>MOD(ROW(),2)&lt;&gt;0</formula>
    </cfRule>
  </conditionalFormatting>
  <conditionalFormatting sqref="B6:D21">
    <cfRule type="expression" dxfId="994" priority="11" stopIfTrue="1">
      <formula>MOD(ROW(),2)=0</formula>
    </cfRule>
    <cfRule type="expression" dxfId="993" priority="12" stopIfTrue="1">
      <formula>MOD(ROW(),2)&lt;&gt;0</formula>
    </cfRule>
  </conditionalFormatting>
  <conditionalFormatting sqref="A26:A73">
    <cfRule type="expression" dxfId="992" priority="13" stopIfTrue="1">
      <formula>MOD(ROW(),2)=0</formula>
    </cfRule>
    <cfRule type="expression" dxfId="991" priority="14" stopIfTrue="1">
      <formula>MOD(ROW(),2)&lt;&gt;0</formula>
    </cfRule>
  </conditionalFormatting>
  <conditionalFormatting sqref="B26:D73">
    <cfRule type="expression" dxfId="990" priority="15" stopIfTrue="1">
      <formula>MOD(ROW(),2)=0</formula>
    </cfRule>
    <cfRule type="expression" dxfId="989" priority="16" stopIfTrue="1">
      <formula>MOD(ROW(),2)&lt;&gt;0</formula>
    </cfRule>
  </conditionalFormatting>
  <pageMargins left="0.7" right="0.7" top="0.75" bottom="0.75" header="0.3" footer="0.3"/>
  <tableParts count="1">
    <tablePart r:id="rId1"/>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1C5488-E5E8-453A-833B-91AD9D123FD6}">
  <sheetPr codeName="Sheet17"/>
  <dimension ref="A1:D68"/>
  <sheetViews>
    <sheetView showGridLines="0" workbookViewId="0">
      <selection activeCell="A6" sqref="A6"/>
    </sheetView>
  </sheetViews>
  <sheetFormatPr defaultRowHeight="12.5" x14ac:dyDescent="0.25"/>
  <cols>
    <col min="1" max="1" width="31.81640625" customWidth="1"/>
    <col min="2" max="4" width="22.81640625" customWidth="1"/>
  </cols>
  <sheetData>
    <row r="1" spans="1:4" s="1" customFormat="1" ht="20" x14ac:dyDescent="0.4">
      <c r="A1" s="2" t="s">
        <v>0</v>
      </c>
    </row>
    <row r="2" spans="1:4" s="1" customFormat="1" ht="15.5" x14ac:dyDescent="0.35">
      <c r="A2" s="30" t="s">
        <v>1</v>
      </c>
      <c r="B2" s="3" t="str">
        <f>wb_title</f>
        <v>Police_S - Consolidated Factor Spreadsheet</v>
      </c>
    </row>
    <row r="3" spans="1:4" s="1" customFormat="1" ht="15.5" x14ac:dyDescent="0.35">
      <c r="A3" s="30" t="s">
        <v>2</v>
      </c>
      <c r="B3" s="3" t="str">
        <f>TABLE_FACTOR_TYPE_1 &amp; " - x-" &amp; TABLE_SERIES_NUMBER_1</f>
        <v>CETV - x-208</v>
      </c>
    </row>
    <row r="6" spans="1:4" x14ac:dyDescent="0.25">
      <c r="A6" s="40" t="s">
        <v>407</v>
      </c>
      <c r="B6" s="48" t="s">
        <v>408</v>
      </c>
      <c r="C6" s="48"/>
      <c r="D6" s="48"/>
    </row>
    <row r="7" spans="1:4" x14ac:dyDescent="0.25">
      <c r="A7" s="40" t="s">
        <v>409</v>
      </c>
      <c r="B7" s="48" t="s">
        <v>31</v>
      </c>
      <c r="C7" s="48"/>
      <c r="D7" s="48"/>
    </row>
    <row r="8" spans="1:4" x14ac:dyDescent="0.25">
      <c r="A8" s="40" t="s">
        <v>110</v>
      </c>
      <c r="B8" s="48">
        <v>2006</v>
      </c>
      <c r="C8" s="48"/>
      <c r="D8" s="48"/>
    </row>
    <row r="9" spans="1:4" x14ac:dyDescent="0.25">
      <c r="A9" s="40" t="s">
        <v>111</v>
      </c>
      <c r="B9" s="48" t="s">
        <v>136</v>
      </c>
      <c r="C9" s="48"/>
      <c r="D9" s="48"/>
    </row>
    <row r="10" spans="1:4" ht="25" x14ac:dyDescent="0.25">
      <c r="A10" s="40" t="s">
        <v>6</v>
      </c>
      <c r="B10" s="48" t="s">
        <v>164</v>
      </c>
      <c r="C10" s="48"/>
      <c r="D10" s="48"/>
    </row>
    <row r="11" spans="1:4" x14ac:dyDescent="0.25">
      <c r="A11" s="40" t="s">
        <v>112</v>
      </c>
      <c r="B11" s="48" t="s">
        <v>145</v>
      </c>
      <c r="C11" s="48"/>
      <c r="D11" s="48"/>
    </row>
    <row r="12" spans="1:4" x14ac:dyDescent="0.25">
      <c r="A12" s="40" t="s">
        <v>113</v>
      </c>
      <c r="B12" s="48" t="s">
        <v>139</v>
      </c>
      <c r="C12" s="48"/>
      <c r="D12" s="48"/>
    </row>
    <row r="13" spans="1:4" x14ac:dyDescent="0.25">
      <c r="A13" s="40" t="s">
        <v>410</v>
      </c>
      <c r="B13" s="48"/>
      <c r="C13" s="48"/>
      <c r="D13" s="48"/>
    </row>
    <row r="14" spans="1:4" x14ac:dyDescent="0.25">
      <c r="A14" s="40" t="s">
        <v>115</v>
      </c>
      <c r="B14" s="48">
        <v>208</v>
      </c>
      <c r="C14" s="48"/>
      <c r="D14" s="48"/>
    </row>
    <row r="15" spans="1:4" x14ac:dyDescent="0.25">
      <c r="A15" s="40" t="s">
        <v>411</v>
      </c>
      <c r="B15" s="48">
        <v>208</v>
      </c>
      <c r="C15" s="48"/>
      <c r="D15" s="48"/>
    </row>
    <row r="16" spans="1:4" x14ac:dyDescent="0.25">
      <c r="A16" s="40" t="s">
        <v>117</v>
      </c>
      <c r="B16" s="48" t="s">
        <v>166</v>
      </c>
      <c r="C16" s="48"/>
      <c r="D16" s="48"/>
    </row>
    <row r="17" spans="1:4" x14ac:dyDescent="0.25">
      <c r="A17" s="41" t="s">
        <v>412</v>
      </c>
      <c r="B17" s="48"/>
      <c r="C17" s="48"/>
      <c r="D17" s="48"/>
    </row>
    <row r="18" spans="1:4" x14ac:dyDescent="0.25">
      <c r="A18" s="40" t="s">
        <v>119</v>
      </c>
      <c r="B18" s="50">
        <v>46163</v>
      </c>
      <c r="C18" s="49"/>
      <c r="D18" s="49"/>
    </row>
    <row r="19" spans="1:4" x14ac:dyDescent="0.25">
      <c r="A19" s="40" t="s">
        <v>120</v>
      </c>
      <c r="B19" s="50"/>
      <c r="C19" s="50"/>
      <c r="D19" s="50"/>
    </row>
    <row r="20" spans="1:4" x14ac:dyDescent="0.25">
      <c r="A20" s="40" t="s">
        <v>121</v>
      </c>
      <c r="B20" s="48" t="s">
        <v>128</v>
      </c>
      <c r="C20" s="48"/>
      <c r="D20" s="48"/>
    </row>
    <row r="21" spans="1:4" x14ac:dyDescent="0.25">
      <c r="A21" s="40" t="s">
        <v>413</v>
      </c>
      <c r="B21" s="48" t="s">
        <v>46</v>
      </c>
      <c r="C21" s="48"/>
      <c r="D21" s="48"/>
    </row>
    <row r="23" spans="1:4" x14ac:dyDescent="0.25">
      <c r="A23" s="23" t="str">
        <f>HYPERLINK("#'Factor List'!A1", "Back to Factor List")</f>
        <v>Back to Factor List</v>
      </c>
      <c r="B23" s="23" t="str">
        <f>HYPERLINK("#'Assumptions'!A1", "Assumptions")</f>
        <v>Assumptions</v>
      </c>
    </row>
    <row r="26" spans="1:4" s="57" customFormat="1" ht="26" x14ac:dyDescent="0.25">
      <c r="A26" s="56" t="s">
        <v>238</v>
      </c>
      <c r="B26" s="56" t="s">
        <v>414</v>
      </c>
      <c r="C26" s="56" t="s">
        <v>421</v>
      </c>
      <c r="D26" s="56" t="s">
        <v>422</v>
      </c>
    </row>
    <row r="27" spans="1:4" x14ac:dyDescent="0.25">
      <c r="A27" s="43">
        <v>18</v>
      </c>
      <c r="B27" s="44">
        <v>7.3</v>
      </c>
      <c r="C27" s="44">
        <v>0.4</v>
      </c>
      <c r="D27" s="44">
        <v>1.88</v>
      </c>
    </row>
    <row r="28" spans="1:4" x14ac:dyDescent="0.25">
      <c r="A28" s="43">
        <v>19</v>
      </c>
      <c r="B28" s="44">
        <v>7.43</v>
      </c>
      <c r="C28" s="44">
        <v>0.41</v>
      </c>
      <c r="D28" s="44">
        <v>1.95</v>
      </c>
    </row>
    <row r="29" spans="1:4" x14ac:dyDescent="0.25">
      <c r="A29" s="43">
        <v>20</v>
      </c>
      <c r="B29" s="44">
        <v>7.56</v>
      </c>
      <c r="C29" s="44">
        <v>0.41</v>
      </c>
      <c r="D29" s="44">
        <v>1.99</v>
      </c>
    </row>
    <row r="30" spans="1:4" x14ac:dyDescent="0.25">
      <c r="A30" s="43">
        <v>21</v>
      </c>
      <c r="B30" s="44">
        <v>7.7</v>
      </c>
      <c r="C30" s="44">
        <v>0.42</v>
      </c>
      <c r="D30" s="44">
        <v>2.02</v>
      </c>
    </row>
    <row r="31" spans="1:4" x14ac:dyDescent="0.25">
      <c r="A31" s="43">
        <v>22</v>
      </c>
      <c r="B31" s="44">
        <v>7.83</v>
      </c>
      <c r="C31" s="44">
        <v>0.43</v>
      </c>
      <c r="D31" s="44">
        <v>2.06</v>
      </c>
    </row>
    <row r="32" spans="1:4" x14ac:dyDescent="0.25">
      <c r="A32" s="43">
        <v>23</v>
      </c>
      <c r="B32" s="44">
        <v>7.97</v>
      </c>
      <c r="C32" s="44">
        <v>0.44</v>
      </c>
      <c r="D32" s="44">
        <v>2.09</v>
      </c>
    </row>
    <row r="33" spans="1:4" x14ac:dyDescent="0.25">
      <c r="A33" s="43">
        <v>24</v>
      </c>
      <c r="B33" s="44">
        <v>8.11</v>
      </c>
      <c r="C33" s="44">
        <v>0.45</v>
      </c>
      <c r="D33" s="44">
        <v>2.12</v>
      </c>
    </row>
    <row r="34" spans="1:4" x14ac:dyDescent="0.25">
      <c r="A34" s="43">
        <v>25</v>
      </c>
      <c r="B34" s="44">
        <v>8.25</v>
      </c>
      <c r="C34" s="44">
        <v>0.46</v>
      </c>
      <c r="D34" s="44">
        <v>2.16</v>
      </c>
    </row>
    <row r="35" spans="1:4" x14ac:dyDescent="0.25">
      <c r="A35" s="43">
        <v>26</v>
      </c>
      <c r="B35" s="44">
        <v>8.4</v>
      </c>
      <c r="C35" s="44">
        <v>0.47</v>
      </c>
      <c r="D35" s="44">
        <v>2.2000000000000002</v>
      </c>
    </row>
    <row r="36" spans="1:4" x14ac:dyDescent="0.25">
      <c r="A36" s="43">
        <v>27</v>
      </c>
      <c r="B36" s="44">
        <v>8.5500000000000007</v>
      </c>
      <c r="C36" s="44">
        <v>0.48</v>
      </c>
      <c r="D36" s="44">
        <v>2.23</v>
      </c>
    </row>
    <row r="37" spans="1:4" x14ac:dyDescent="0.25">
      <c r="A37" s="43">
        <v>28</v>
      </c>
      <c r="B37" s="44">
        <v>8.6999999999999993</v>
      </c>
      <c r="C37" s="44">
        <v>0.49</v>
      </c>
      <c r="D37" s="44">
        <v>2.27</v>
      </c>
    </row>
    <row r="38" spans="1:4" x14ac:dyDescent="0.25">
      <c r="A38" s="43">
        <v>29</v>
      </c>
      <c r="B38" s="44">
        <v>8.85</v>
      </c>
      <c r="C38" s="44">
        <v>0.5</v>
      </c>
      <c r="D38" s="44">
        <v>2.31</v>
      </c>
    </row>
    <row r="39" spans="1:4" x14ac:dyDescent="0.25">
      <c r="A39" s="43">
        <v>30</v>
      </c>
      <c r="B39" s="44">
        <v>9</v>
      </c>
      <c r="C39" s="44">
        <v>0.51</v>
      </c>
      <c r="D39" s="44">
        <v>2.34</v>
      </c>
    </row>
    <row r="40" spans="1:4" x14ac:dyDescent="0.25">
      <c r="A40" s="43">
        <v>31</v>
      </c>
      <c r="B40" s="44">
        <v>9.16</v>
      </c>
      <c r="C40" s="44">
        <v>0.52</v>
      </c>
      <c r="D40" s="44">
        <v>2.38</v>
      </c>
    </row>
    <row r="41" spans="1:4" x14ac:dyDescent="0.25">
      <c r="A41" s="43">
        <v>32</v>
      </c>
      <c r="B41" s="44">
        <v>9.32</v>
      </c>
      <c r="C41" s="44">
        <v>0.53</v>
      </c>
      <c r="D41" s="44">
        <v>2.42</v>
      </c>
    </row>
    <row r="42" spans="1:4" x14ac:dyDescent="0.25">
      <c r="A42" s="43">
        <v>33</v>
      </c>
      <c r="B42" s="44">
        <v>9.49</v>
      </c>
      <c r="C42" s="44">
        <v>0.54</v>
      </c>
      <c r="D42" s="44">
        <v>2.46</v>
      </c>
    </row>
    <row r="43" spans="1:4" x14ac:dyDescent="0.25">
      <c r="A43" s="43">
        <v>34</v>
      </c>
      <c r="B43" s="44">
        <v>9.66</v>
      </c>
      <c r="C43" s="44">
        <v>0.55000000000000004</v>
      </c>
      <c r="D43" s="44">
        <v>2.5</v>
      </c>
    </row>
    <row r="44" spans="1:4" x14ac:dyDescent="0.25">
      <c r="A44" s="43">
        <v>35</v>
      </c>
      <c r="B44" s="44">
        <v>9.83</v>
      </c>
      <c r="C44" s="44">
        <v>0.56000000000000005</v>
      </c>
      <c r="D44" s="44">
        <v>2.54</v>
      </c>
    </row>
    <row r="45" spans="1:4" x14ac:dyDescent="0.25">
      <c r="A45" s="43">
        <v>36</v>
      </c>
      <c r="B45" s="44">
        <v>10</v>
      </c>
      <c r="C45" s="44">
        <v>0.56999999999999995</v>
      </c>
      <c r="D45" s="44">
        <v>2.59</v>
      </c>
    </row>
    <row r="46" spans="1:4" x14ac:dyDescent="0.25">
      <c r="A46" s="43">
        <v>37</v>
      </c>
      <c r="B46" s="44">
        <v>10.18</v>
      </c>
      <c r="C46" s="44">
        <v>0.57999999999999996</v>
      </c>
      <c r="D46" s="44">
        <v>2.63</v>
      </c>
    </row>
    <row r="47" spans="1:4" x14ac:dyDescent="0.25">
      <c r="A47" s="43">
        <v>38</v>
      </c>
      <c r="B47" s="44">
        <v>10.36</v>
      </c>
      <c r="C47" s="44">
        <v>0.59</v>
      </c>
      <c r="D47" s="44">
        <v>2.67</v>
      </c>
    </row>
    <row r="48" spans="1:4" x14ac:dyDescent="0.25">
      <c r="A48" s="43">
        <v>39</v>
      </c>
      <c r="B48" s="44">
        <v>10.54</v>
      </c>
      <c r="C48" s="44">
        <v>0.6</v>
      </c>
      <c r="D48" s="44">
        <v>2.71</v>
      </c>
    </row>
    <row r="49" spans="1:4" x14ac:dyDescent="0.25">
      <c r="A49" s="43">
        <v>40</v>
      </c>
      <c r="B49" s="44">
        <v>10.73</v>
      </c>
      <c r="C49" s="44">
        <v>0.62</v>
      </c>
      <c r="D49" s="44">
        <v>2.75</v>
      </c>
    </row>
    <row r="50" spans="1:4" x14ac:dyDescent="0.25">
      <c r="A50" s="43">
        <v>41</v>
      </c>
      <c r="B50" s="44">
        <v>10.92</v>
      </c>
      <c r="C50" s="44">
        <v>0.63</v>
      </c>
      <c r="D50" s="44">
        <v>2.79</v>
      </c>
    </row>
    <row r="51" spans="1:4" x14ac:dyDescent="0.25">
      <c r="A51" s="43">
        <v>42</v>
      </c>
      <c r="B51" s="44">
        <v>11.11</v>
      </c>
      <c r="C51" s="44">
        <v>0.64</v>
      </c>
      <c r="D51" s="44">
        <v>2.84</v>
      </c>
    </row>
    <row r="52" spans="1:4" x14ac:dyDescent="0.25">
      <c r="A52" s="43">
        <v>43</v>
      </c>
      <c r="B52" s="44">
        <v>11.31</v>
      </c>
      <c r="C52" s="44">
        <v>0.65</v>
      </c>
      <c r="D52" s="44">
        <v>2.88</v>
      </c>
    </row>
    <row r="53" spans="1:4" x14ac:dyDescent="0.25">
      <c r="A53" s="43">
        <v>44</v>
      </c>
      <c r="B53" s="44">
        <v>11.51</v>
      </c>
      <c r="C53" s="44">
        <v>0.67</v>
      </c>
      <c r="D53" s="44">
        <v>2.92</v>
      </c>
    </row>
    <row r="54" spans="1:4" x14ac:dyDescent="0.25">
      <c r="A54" s="43">
        <v>45</v>
      </c>
      <c r="B54" s="44">
        <v>11.72</v>
      </c>
      <c r="C54" s="44">
        <v>0.68</v>
      </c>
      <c r="D54" s="44">
        <v>2.96</v>
      </c>
    </row>
    <row r="55" spans="1:4" x14ac:dyDescent="0.25">
      <c r="A55" s="43">
        <v>46</v>
      </c>
      <c r="B55" s="44">
        <v>11.94</v>
      </c>
      <c r="C55" s="44">
        <v>0.69</v>
      </c>
      <c r="D55" s="44">
        <v>3</v>
      </c>
    </row>
    <row r="56" spans="1:4" x14ac:dyDescent="0.25">
      <c r="A56" s="43">
        <v>47</v>
      </c>
      <c r="B56" s="44">
        <v>12.15</v>
      </c>
      <c r="C56" s="44">
        <v>0.71</v>
      </c>
      <c r="D56" s="44">
        <v>3.03</v>
      </c>
    </row>
    <row r="57" spans="1:4" x14ac:dyDescent="0.25">
      <c r="A57" s="43">
        <v>48</v>
      </c>
      <c r="B57" s="44">
        <v>12.38</v>
      </c>
      <c r="C57" s="44">
        <v>0.72</v>
      </c>
      <c r="D57" s="44">
        <v>3.07</v>
      </c>
    </row>
    <row r="58" spans="1:4" x14ac:dyDescent="0.25">
      <c r="A58" s="43">
        <v>49</v>
      </c>
      <c r="B58" s="44">
        <v>12.61</v>
      </c>
      <c r="C58" s="44">
        <v>0.74</v>
      </c>
      <c r="D58" s="44">
        <v>3.1</v>
      </c>
    </row>
    <row r="59" spans="1:4" x14ac:dyDescent="0.25">
      <c r="A59" s="43">
        <v>50</v>
      </c>
      <c r="B59" s="44">
        <v>12.84</v>
      </c>
      <c r="C59" s="44">
        <v>0.75</v>
      </c>
      <c r="D59" s="44">
        <v>3.13</v>
      </c>
    </row>
    <row r="60" spans="1:4" x14ac:dyDescent="0.25">
      <c r="A60" s="43">
        <v>51</v>
      </c>
      <c r="B60" s="44">
        <v>13.09</v>
      </c>
      <c r="C60" s="44">
        <v>0.77</v>
      </c>
      <c r="D60" s="44">
        <v>3.17</v>
      </c>
    </row>
    <row r="61" spans="1:4" x14ac:dyDescent="0.25">
      <c r="A61" s="43">
        <v>52</v>
      </c>
      <c r="B61" s="44">
        <v>13.33</v>
      </c>
      <c r="C61" s="44">
        <v>0.78</v>
      </c>
      <c r="D61" s="44">
        <v>3.2</v>
      </c>
    </row>
    <row r="62" spans="1:4" x14ac:dyDescent="0.25">
      <c r="A62" s="43">
        <v>53</v>
      </c>
      <c r="B62" s="44">
        <v>13.59</v>
      </c>
      <c r="C62" s="44">
        <v>0.8</v>
      </c>
      <c r="D62" s="44">
        <v>3.22</v>
      </c>
    </row>
    <row r="63" spans="1:4" x14ac:dyDescent="0.25">
      <c r="A63" s="43">
        <v>54</v>
      </c>
      <c r="B63" s="44">
        <v>13.85</v>
      </c>
      <c r="C63" s="44">
        <v>0.81</v>
      </c>
      <c r="D63" s="44">
        <v>3.25</v>
      </c>
    </row>
    <row r="64" spans="1:4" x14ac:dyDescent="0.25">
      <c r="A64" s="43">
        <v>55</v>
      </c>
      <c r="B64" s="44">
        <v>14.13</v>
      </c>
      <c r="C64" s="44">
        <v>0.83</v>
      </c>
      <c r="D64" s="44">
        <v>3.27</v>
      </c>
    </row>
    <row r="65" spans="1:4" x14ac:dyDescent="0.25">
      <c r="A65" s="43">
        <v>56</v>
      </c>
      <c r="B65" s="44">
        <v>14.41</v>
      </c>
      <c r="C65" s="44">
        <v>0.85</v>
      </c>
      <c r="D65" s="44">
        <v>3.28</v>
      </c>
    </row>
    <row r="66" spans="1:4" x14ac:dyDescent="0.25">
      <c r="A66" s="43">
        <v>57</v>
      </c>
      <c r="B66" s="44">
        <v>14.71</v>
      </c>
      <c r="C66" s="44">
        <v>0.86</v>
      </c>
      <c r="D66" s="44">
        <v>3.3</v>
      </c>
    </row>
    <row r="67" spans="1:4" x14ac:dyDescent="0.25">
      <c r="A67" s="43">
        <v>58</v>
      </c>
      <c r="B67" s="44">
        <v>15.01</v>
      </c>
      <c r="C67" s="44">
        <v>0.88</v>
      </c>
      <c r="D67" s="44">
        <v>3.31</v>
      </c>
    </row>
    <row r="68" spans="1:4" x14ac:dyDescent="0.25">
      <c r="A68" s="43">
        <v>59</v>
      </c>
      <c r="B68" s="44">
        <v>15.33</v>
      </c>
      <c r="C68" s="44">
        <v>0.9</v>
      </c>
      <c r="D68" s="44">
        <v>3.32</v>
      </c>
    </row>
  </sheetData>
  <sheetProtection algorithmName="SHA-512" hashValue="F7jRgbmXNnKUt8oA5SMZrSzAy4hCn1U08sVQX2VomjY2eW5QiOMHVGEZSKwFeKdWwgx7UfRAhgxtksk6heL4GQ==" saltValue="1AN89MP15RnT30aD3LI3aw==" spinCount="100000" sheet="1" objects="1" scenarios="1"/>
  <conditionalFormatting sqref="A6:A21">
    <cfRule type="expression" dxfId="986" priority="9" stopIfTrue="1">
      <formula>MOD(ROW(),2)=0</formula>
    </cfRule>
    <cfRule type="expression" dxfId="985" priority="10" stopIfTrue="1">
      <formula>MOD(ROW(),2)&lt;&gt;0</formula>
    </cfRule>
  </conditionalFormatting>
  <conditionalFormatting sqref="B6:D21">
    <cfRule type="expression" dxfId="984" priority="11" stopIfTrue="1">
      <formula>MOD(ROW(),2)=0</formula>
    </cfRule>
    <cfRule type="expression" dxfId="983" priority="12" stopIfTrue="1">
      <formula>MOD(ROW(),2)&lt;&gt;0</formula>
    </cfRule>
  </conditionalFormatting>
  <conditionalFormatting sqref="A26:A68">
    <cfRule type="expression" dxfId="982" priority="13" stopIfTrue="1">
      <formula>MOD(ROW(),2)=0</formula>
    </cfRule>
    <cfRule type="expression" dxfId="981" priority="14" stopIfTrue="1">
      <formula>MOD(ROW(),2)&lt;&gt;0</formula>
    </cfRule>
  </conditionalFormatting>
  <conditionalFormatting sqref="B26:D68">
    <cfRule type="expression" dxfId="980" priority="15" stopIfTrue="1">
      <formula>MOD(ROW(),2)=0</formula>
    </cfRule>
    <cfRule type="expression" dxfId="979" priority="16" stopIfTrue="1">
      <formula>MOD(ROW(),2)&lt;&gt;0</formula>
    </cfRule>
  </conditionalFormatting>
  <pageMargins left="0.7" right="0.7" top="0.75" bottom="0.75" header="0.3" footer="0.3"/>
  <tableParts count="1">
    <tablePart r:id="rId1"/>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2A3E18-0111-4CAD-AE37-28FF93BA3B1A}">
  <sheetPr codeName="Sheet18"/>
  <dimension ref="A1:D31"/>
  <sheetViews>
    <sheetView showGridLines="0" workbookViewId="0">
      <selection activeCell="A6" sqref="A6"/>
    </sheetView>
  </sheetViews>
  <sheetFormatPr defaultRowHeight="12.5" x14ac:dyDescent="0.25"/>
  <cols>
    <col min="1" max="1" width="31.81640625" customWidth="1"/>
    <col min="2" max="4" width="22.81640625" customWidth="1"/>
  </cols>
  <sheetData>
    <row r="1" spans="1:4" s="1" customFormat="1" ht="20" x14ac:dyDescent="0.4">
      <c r="A1" s="2" t="s">
        <v>0</v>
      </c>
    </row>
    <row r="2" spans="1:4" s="1" customFormat="1" ht="15.5" x14ac:dyDescent="0.35">
      <c r="A2" s="30" t="s">
        <v>1</v>
      </c>
      <c r="B2" s="3" t="str">
        <f>wb_title</f>
        <v>Police_S - Consolidated Factor Spreadsheet</v>
      </c>
    </row>
    <row r="3" spans="1:4" s="1" customFormat="1" ht="15.5" x14ac:dyDescent="0.35">
      <c r="A3" s="30" t="s">
        <v>2</v>
      </c>
      <c r="B3" s="3" t="str">
        <f>TABLE_FACTOR_TYPE_1 &amp; " - x-" &amp; TABLE_SERIES_NUMBER_1</f>
        <v>CETV - x-209</v>
      </c>
    </row>
    <row r="6" spans="1:4" x14ac:dyDescent="0.25">
      <c r="A6" s="40" t="s">
        <v>407</v>
      </c>
      <c r="B6" s="48" t="s">
        <v>408</v>
      </c>
      <c r="C6" s="48"/>
      <c r="D6" s="48"/>
    </row>
    <row r="7" spans="1:4" x14ac:dyDescent="0.25">
      <c r="A7" s="40" t="s">
        <v>409</v>
      </c>
      <c r="B7" s="48" t="s">
        <v>31</v>
      </c>
      <c r="C7" s="48"/>
      <c r="D7" s="48"/>
    </row>
    <row r="8" spans="1:4" x14ac:dyDescent="0.25">
      <c r="A8" s="40" t="s">
        <v>110</v>
      </c>
      <c r="B8" s="48">
        <v>2006</v>
      </c>
      <c r="C8" s="48"/>
      <c r="D8" s="48"/>
    </row>
    <row r="9" spans="1:4" x14ac:dyDescent="0.25">
      <c r="A9" s="40" t="s">
        <v>111</v>
      </c>
      <c r="B9" s="48" t="s">
        <v>136</v>
      </c>
      <c r="C9" s="48"/>
      <c r="D9" s="48"/>
    </row>
    <row r="10" spans="1:4" ht="25" x14ac:dyDescent="0.25">
      <c r="A10" s="40" t="s">
        <v>6</v>
      </c>
      <c r="B10" s="48" t="s">
        <v>167</v>
      </c>
      <c r="C10" s="48"/>
      <c r="D10" s="48"/>
    </row>
    <row r="11" spans="1:4" x14ac:dyDescent="0.25">
      <c r="A11" s="40" t="s">
        <v>112</v>
      </c>
      <c r="B11" s="48" t="s">
        <v>145</v>
      </c>
      <c r="C11" s="48"/>
      <c r="D11" s="48"/>
    </row>
    <row r="12" spans="1:4" x14ac:dyDescent="0.25">
      <c r="A12" s="40" t="s">
        <v>113</v>
      </c>
      <c r="B12" s="48" t="s">
        <v>139</v>
      </c>
      <c r="C12" s="48"/>
      <c r="D12" s="48"/>
    </row>
    <row r="13" spans="1:4" x14ac:dyDescent="0.25">
      <c r="A13" s="40" t="s">
        <v>410</v>
      </c>
      <c r="B13" s="48"/>
      <c r="C13" s="48"/>
      <c r="D13" s="48"/>
    </row>
    <row r="14" spans="1:4" x14ac:dyDescent="0.25">
      <c r="A14" s="40" t="s">
        <v>115</v>
      </c>
      <c r="B14" s="48">
        <v>209</v>
      </c>
      <c r="C14" s="48"/>
      <c r="D14" s="48"/>
    </row>
    <row r="15" spans="1:4" x14ac:dyDescent="0.25">
      <c r="A15" s="40" t="s">
        <v>411</v>
      </c>
      <c r="B15" s="48">
        <v>209</v>
      </c>
      <c r="C15" s="48"/>
      <c r="D15" s="48"/>
    </row>
    <row r="16" spans="1:4" x14ac:dyDescent="0.25">
      <c r="A16" s="40" t="s">
        <v>117</v>
      </c>
      <c r="B16" s="48" t="s">
        <v>169</v>
      </c>
      <c r="C16" s="48"/>
      <c r="D16" s="48"/>
    </row>
    <row r="17" spans="1:4" x14ac:dyDescent="0.25">
      <c r="A17" s="41" t="s">
        <v>412</v>
      </c>
      <c r="B17" s="48"/>
      <c r="C17" s="48"/>
      <c r="D17" s="48"/>
    </row>
    <row r="18" spans="1:4" x14ac:dyDescent="0.25">
      <c r="A18" s="40" t="s">
        <v>119</v>
      </c>
      <c r="B18" s="50">
        <v>46163</v>
      </c>
      <c r="C18" s="49"/>
      <c r="D18" s="49"/>
    </row>
    <row r="19" spans="1:4" x14ac:dyDescent="0.25">
      <c r="A19" s="40" t="s">
        <v>120</v>
      </c>
      <c r="B19" s="50"/>
      <c r="C19" s="50"/>
      <c r="D19" s="50"/>
    </row>
    <row r="20" spans="1:4" x14ac:dyDescent="0.25">
      <c r="A20" s="40" t="s">
        <v>121</v>
      </c>
      <c r="B20" s="48" t="s">
        <v>128</v>
      </c>
      <c r="C20" s="48"/>
      <c r="D20" s="48"/>
    </row>
    <row r="21" spans="1:4" x14ac:dyDescent="0.25">
      <c r="A21" s="40" t="s">
        <v>413</v>
      </c>
      <c r="B21" s="48" t="s">
        <v>46</v>
      </c>
      <c r="C21" s="48"/>
      <c r="D21" s="48"/>
    </row>
    <row r="23" spans="1:4" x14ac:dyDescent="0.25">
      <c r="A23" s="23" t="str">
        <f>HYPERLINK("#'Factor List'!A1", "Back to Factor List")</f>
        <v>Back to Factor List</v>
      </c>
      <c r="B23" s="23" t="str">
        <f>HYPERLINK("#'Assumptions'!A1", "Assumptions")</f>
        <v>Assumptions</v>
      </c>
    </row>
    <row r="26" spans="1:4" s="57" customFormat="1" ht="26" x14ac:dyDescent="0.25">
      <c r="A26" s="56" t="s">
        <v>238</v>
      </c>
      <c r="B26" s="56" t="s">
        <v>414</v>
      </c>
      <c r="C26" s="56" t="s">
        <v>421</v>
      </c>
      <c r="D26" s="56" t="s">
        <v>422</v>
      </c>
    </row>
    <row r="27" spans="1:4" x14ac:dyDescent="0.25">
      <c r="A27" s="43">
        <v>60</v>
      </c>
      <c r="B27" s="44">
        <v>15.66</v>
      </c>
      <c r="C27" s="44">
        <v>0.91</v>
      </c>
      <c r="D27" s="44">
        <v>3.33</v>
      </c>
    </row>
    <row r="28" spans="1:4" x14ac:dyDescent="0.25">
      <c r="A28" s="43">
        <v>61</v>
      </c>
      <c r="B28" s="44">
        <v>16</v>
      </c>
      <c r="C28" s="44">
        <v>0.93</v>
      </c>
      <c r="D28" s="44">
        <v>3.33</v>
      </c>
    </row>
    <row r="29" spans="1:4" x14ac:dyDescent="0.25">
      <c r="A29" s="43">
        <v>62</v>
      </c>
      <c r="B29" s="44">
        <v>16.36</v>
      </c>
      <c r="C29" s="44">
        <v>0.95</v>
      </c>
      <c r="D29" s="44">
        <v>3.33</v>
      </c>
    </row>
    <row r="30" spans="1:4" x14ac:dyDescent="0.25">
      <c r="A30" s="43">
        <v>63</v>
      </c>
      <c r="B30" s="44">
        <v>16.739999999999998</v>
      </c>
      <c r="C30" s="44">
        <v>0.97</v>
      </c>
      <c r="D30" s="44">
        <v>3.32</v>
      </c>
    </row>
    <row r="31" spans="1:4" x14ac:dyDescent="0.25">
      <c r="A31" s="43">
        <v>64</v>
      </c>
      <c r="B31" s="44">
        <v>17.13</v>
      </c>
      <c r="C31" s="44">
        <v>0.99</v>
      </c>
      <c r="D31" s="44">
        <v>3.31</v>
      </c>
    </row>
  </sheetData>
  <sheetProtection algorithmName="SHA-512" hashValue="q6Ki5Z2D7NLhlA+pUofhLxyn2r7jjmE1JjVL92ceZsIodkYuQLNlseA2Gh3cMrKKiiuirx580erYinuFtnK9lg==" saltValue="HMA6RLwqxQNyqHh7vU5ZQQ==" spinCount="100000" sheet="1" objects="1" scenarios="1"/>
  <conditionalFormatting sqref="A6:A21">
    <cfRule type="expression" dxfId="976" priority="9" stopIfTrue="1">
      <formula>MOD(ROW(),2)=0</formula>
    </cfRule>
    <cfRule type="expression" dxfId="975" priority="10" stopIfTrue="1">
      <formula>MOD(ROW(),2)&lt;&gt;0</formula>
    </cfRule>
  </conditionalFormatting>
  <conditionalFormatting sqref="B6:D21">
    <cfRule type="expression" dxfId="974" priority="11" stopIfTrue="1">
      <formula>MOD(ROW(),2)=0</formula>
    </cfRule>
    <cfRule type="expression" dxfId="973" priority="12" stopIfTrue="1">
      <formula>MOD(ROW(),2)&lt;&gt;0</formula>
    </cfRule>
  </conditionalFormatting>
  <conditionalFormatting sqref="A26:A31">
    <cfRule type="expression" dxfId="972" priority="13" stopIfTrue="1">
      <formula>MOD(ROW(),2)=0</formula>
    </cfRule>
    <cfRule type="expression" dxfId="971" priority="14" stopIfTrue="1">
      <formula>MOD(ROW(),2)&lt;&gt;0</formula>
    </cfRule>
  </conditionalFormatting>
  <conditionalFormatting sqref="B26:D31">
    <cfRule type="expression" dxfId="970" priority="15" stopIfTrue="1">
      <formula>MOD(ROW(),2)=0</formula>
    </cfRule>
    <cfRule type="expression" dxfId="969" priority="16" stopIfTrue="1">
      <formula>MOD(ROW(),2)&lt;&gt;0</formula>
    </cfRule>
  </conditionalFormatting>
  <pageMargins left="0.7" right="0.7" top="0.75" bottom="0.75" header="0.3" footer="0.3"/>
  <tableParts count="1">
    <tablePart r:id="rId1"/>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3B853A-290A-43AF-8308-69EB3A794753}">
  <sheetPr codeName="Sheet19"/>
  <dimension ref="A1:D36"/>
  <sheetViews>
    <sheetView showGridLines="0" workbookViewId="0">
      <selection activeCell="A6" sqref="A6"/>
    </sheetView>
  </sheetViews>
  <sheetFormatPr defaultRowHeight="12.5" x14ac:dyDescent="0.25"/>
  <cols>
    <col min="1" max="1" width="31.81640625" customWidth="1"/>
    <col min="2" max="4" width="22.81640625" customWidth="1"/>
  </cols>
  <sheetData>
    <row r="1" spans="1:4" s="1" customFormat="1" ht="20" x14ac:dyDescent="0.4">
      <c r="A1" s="2" t="s">
        <v>0</v>
      </c>
    </row>
    <row r="2" spans="1:4" s="1" customFormat="1" ht="15.5" x14ac:dyDescent="0.35">
      <c r="A2" s="30" t="s">
        <v>1</v>
      </c>
      <c r="B2" s="3" t="str">
        <f>wb_title</f>
        <v>Police_S - Consolidated Factor Spreadsheet</v>
      </c>
    </row>
    <row r="3" spans="1:4" s="1" customFormat="1" ht="15.5" x14ac:dyDescent="0.35">
      <c r="A3" s="30" t="s">
        <v>2</v>
      </c>
      <c r="B3" s="3" t="str">
        <f>TABLE_FACTOR_TYPE_1 &amp; " - x-" &amp; TABLE_SERIES_NUMBER_1</f>
        <v>CETV - x-210</v>
      </c>
    </row>
    <row r="6" spans="1:4" x14ac:dyDescent="0.25">
      <c r="A6" s="40" t="s">
        <v>407</v>
      </c>
      <c r="B6" s="48" t="s">
        <v>408</v>
      </c>
      <c r="C6" s="48"/>
      <c r="D6" s="48"/>
    </row>
    <row r="7" spans="1:4" x14ac:dyDescent="0.25">
      <c r="A7" s="40" t="s">
        <v>409</v>
      </c>
      <c r="B7" s="48" t="s">
        <v>31</v>
      </c>
      <c r="C7" s="48"/>
      <c r="D7" s="48"/>
    </row>
    <row r="8" spans="1:4" x14ac:dyDescent="0.25">
      <c r="A8" s="40" t="s">
        <v>110</v>
      </c>
      <c r="B8" s="48">
        <v>2006</v>
      </c>
      <c r="C8" s="48"/>
      <c r="D8" s="48"/>
    </row>
    <row r="9" spans="1:4" x14ac:dyDescent="0.25">
      <c r="A9" s="40" t="s">
        <v>111</v>
      </c>
      <c r="B9" s="48" t="s">
        <v>136</v>
      </c>
      <c r="C9" s="48"/>
      <c r="D9" s="48"/>
    </row>
    <row r="10" spans="1:4" ht="25" x14ac:dyDescent="0.25">
      <c r="A10" s="40" t="s">
        <v>6</v>
      </c>
      <c r="B10" s="48" t="s">
        <v>148</v>
      </c>
      <c r="C10" s="48"/>
      <c r="D10" s="48"/>
    </row>
    <row r="11" spans="1:4" x14ac:dyDescent="0.25">
      <c r="A11" s="40" t="s">
        <v>112</v>
      </c>
      <c r="B11" s="48" t="s">
        <v>138</v>
      </c>
      <c r="C11" s="48"/>
      <c r="D11" s="48"/>
    </row>
    <row r="12" spans="1:4" x14ac:dyDescent="0.25">
      <c r="A12" s="40" t="s">
        <v>113</v>
      </c>
      <c r="B12" s="48" t="s">
        <v>139</v>
      </c>
      <c r="C12" s="48"/>
      <c r="D12" s="48"/>
    </row>
    <row r="13" spans="1:4" x14ac:dyDescent="0.25">
      <c r="A13" s="40" t="s">
        <v>410</v>
      </c>
      <c r="B13" s="48"/>
      <c r="C13" s="48"/>
      <c r="D13" s="48"/>
    </row>
    <row r="14" spans="1:4" x14ac:dyDescent="0.25">
      <c r="A14" s="40" t="s">
        <v>115</v>
      </c>
      <c r="B14" s="48">
        <v>210</v>
      </c>
      <c r="C14" s="48"/>
      <c r="D14" s="48"/>
    </row>
    <row r="15" spans="1:4" x14ac:dyDescent="0.25">
      <c r="A15" s="40" t="s">
        <v>411</v>
      </c>
      <c r="B15" s="48">
        <v>210</v>
      </c>
      <c r="C15" s="48"/>
      <c r="D15" s="48"/>
    </row>
    <row r="16" spans="1:4" x14ac:dyDescent="0.25">
      <c r="A16" s="40" t="s">
        <v>117</v>
      </c>
      <c r="B16" s="48" t="s">
        <v>171</v>
      </c>
      <c r="C16" s="48"/>
      <c r="D16" s="48"/>
    </row>
    <row r="17" spans="1:4" x14ac:dyDescent="0.25">
      <c r="A17" s="41" t="s">
        <v>412</v>
      </c>
      <c r="B17" s="48"/>
      <c r="C17" s="48"/>
      <c r="D17" s="48"/>
    </row>
    <row r="18" spans="1:4" x14ac:dyDescent="0.25">
      <c r="A18" s="40" t="s">
        <v>119</v>
      </c>
      <c r="B18" s="50">
        <v>46163</v>
      </c>
      <c r="C18" s="49"/>
      <c r="D18" s="49"/>
    </row>
    <row r="19" spans="1:4" x14ac:dyDescent="0.25">
      <c r="A19" s="40" t="s">
        <v>120</v>
      </c>
      <c r="B19" s="50"/>
      <c r="C19" s="50"/>
      <c r="D19" s="50"/>
    </row>
    <row r="20" spans="1:4" x14ac:dyDescent="0.25">
      <c r="A20" s="40" t="s">
        <v>121</v>
      </c>
      <c r="B20" s="48" t="s">
        <v>128</v>
      </c>
      <c r="C20" s="48"/>
      <c r="D20" s="48"/>
    </row>
    <row r="21" spans="1:4" x14ac:dyDescent="0.25">
      <c r="A21" s="40" t="s">
        <v>413</v>
      </c>
      <c r="B21" s="48" t="s">
        <v>46</v>
      </c>
      <c r="C21" s="48"/>
      <c r="D21" s="48"/>
    </row>
    <row r="23" spans="1:4" x14ac:dyDescent="0.25">
      <c r="A23" s="23" t="str">
        <f>HYPERLINK("#'Factor List'!A1", "Back to Factor List")</f>
        <v>Back to Factor List</v>
      </c>
      <c r="B23" s="23" t="str">
        <f>HYPERLINK("#'Assumptions'!A1", "Assumptions")</f>
        <v>Assumptions</v>
      </c>
    </row>
    <row r="26" spans="1:4" s="57" customFormat="1" ht="26" x14ac:dyDescent="0.25">
      <c r="A26" s="56" t="s">
        <v>238</v>
      </c>
      <c r="B26" s="56" t="s">
        <v>414</v>
      </c>
      <c r="C26" s="56" t="s">
        <v>421</v>
      </c>
      <c r="D26" s="56" t="s">
        <v>422</v>
      </c>
    </row>
    <row r="27" spans="1:4" x14ac:dyDescent="0.25">
      <c r="A27" s="43">
        <v>55</v>
      </c>
      <c r="B27" s="44">
        <v>22.64</v>
      </c>
      <c r="C27" s="44">
        <v>1</v>
      </c>
      <c r="D27" s="44">
        <v>3.11</v>
      </c>
    </row>
    <row r="28" spans="1:4" x14ac:dyDescent="0.25">
      <c r="A28" s="43">
        <v>56</v>
      </c>
      <c r="B28" s="44">
        <v>22.11</v>
      </c>
      <c r="C28" s="44">
        <v>1</v>
      </c>
      <c r="D28" s="44">
        <v>3.14</v>
      </c>
    </row>
    <row r="29" spans="1:4" x14ac:dyDescent="0.25">
      <c r="A29" s="43">
        <v>57</v>
      </c>
      <c r="B29" s="44">
        <v>21.57</v>
      </c>
      <c r="C29" s="44">
        <v>1</v>
      </c>
      <c r="D29" s="44">
        <v>3.16</v>
      </c>
    </row>
    <row r="30" spans="1:4" x14ac:dyDescent="0.25">
      <c r="A30" s="43">
        <v>58</v>
      </c>
      <c r="B30" s="44">
        <v>21.03</v>
      </c>
      <c r="C30" s="44">
        <v>1</v>
      </c>
      <c r="D30" s="44">
        <v>3.19</v>
      </c>
    </row>
    <row r="31" spans="1:4" x14ac:dyDescent="0.25">
      <c r="A31" s="43">
        <v>59</v>
      </c>
      <c r="B31" s="44">
        <v>20.47</v>
      </c>
      <c r="C31" s="44">
        <v>1</v>
      </c>
      <c r="D31" s="44">
        <v>3.2</v>
      </c>
    </row>
    <row r="32" spans="1:4" x14ac:dyDescent="0.25">
      <c r="A32" s="43">
        <v>60</v>
      </c>
      <c r="B32" s="44">
        <v>19.920000000000002</v>
      </c>
      <c r="C32" s="44">
        <v>1</v>
      </c>
      <c r="D32" s="44">
        <v>3.22</v>
      </c>
    </row>
    <row r="33" spans="1:4" x14ac:dyDescent="0.25">
      <c r="A33" s="43">
        <v>61</v>
      </c>
      <c r="B33" s="44">
        <v>19.350000000000001</v>
      </c>
      <c r="C33" s="44">
        <v>1</v>
      </c>
      <c r="D33" s="44">
        <v>3.24</v>
      </c>
    </row>
    <row r="34" spans="1:4" x14ac:dyDescent="0.25">
      <c r="A34" s="43">
        <v>62</v>
      </c>
      <c r="B34" s="44">
        <v>18.78</v>
      </c>
      <c r="C34" s="44">
        <v>1</v>
      </c>
      <c r="D34" s="44">
        <v>3.25</v>
      </c>
    </row>
    <row r="35" spans="1:4" x14ac:dyDescent="0.25">
      <c r="A35" s="43">
        <v>63</v>
      </c>
      <c r="B35" s="44">
        <v>18.21</v>
      </c>
      <c r="C35" s="44">
        <v>1</v>
      </c>
      <c r="D35" s="44">
        <v>3.27</v>
      </c>
    </row>
    <row r="36" spans="1:4" x14ac:dyDescent="0.25">
      <c r="A36" s="43">
        <v>64</v>
      </c>
      <c r="B36" s="44">
        <v>17.62</v>
      </c>
      <c r="C36" s="44">
        <v>1</v>
      </c>
      <c r="D36" s="44">
        <v>3.16</v>
      </c>
    </row>
  </sheetData>
  <sheetProtection algorithmName="SHA-512" hashValue="Lq0F2TweFri5OgNoW45p/QM3Is9zTeJNeLGuboGyObsw2/j5/MFau04XBYxfyff1HNVa0M45tv9aKIgHsGyHbg==" saltValue="Aon9xgg8KWgazRA0djqGnw==" spinCount="100000" sheet="1" objects="1" scenarios="1"/>
  <conditionalFormatting sqref="A6:A21">
    <cfRule type="expression" dxfId="966" priority="9" stopIfTrue="1">
      <formula>MOD(ROW(),2)=0</formula>
    </cfRule>
    <cfRule type="expression" dxfId="965" priority="10" stopIfTrue="1">
      <formula>MOD(ROW(),2)&lt;&gt;0</formula>
    </cfRule>
  </conditionalFormatting>
  <conditionalFormatting sqref="B6:D21">
    <cfRule type="expression" dxfId="964" priority="11" stopIfTrue="1">
      <formula>MOD(ROW(),2)=0</formula>
    </cfRule>
    <cfRule type="expression" dxfId="963" priority="12" stopIfTrue="1">
      <formula>MOD(ROW(),2)&lt;&gt;0</formula>
    </cfRule>
  </conditionalFormatting>
  <conditionalFormatting sqref="A26:A36">
    <cfRule type="expression" dxfId="962" priority="13" stopIfTrue="1">
      <formula>MOD(ROW(),2)=0</formula>
    </cfRule>
    <cfRule type="expression" dxfId="961" priority="14" stopIfTrue="1">
      <formula>MOD(ROW(),2)&lt;&gt;0</formula>
    </cfRule>
  </conditionalFormatting>
  <conditionalFormatting sqref="B26:D36">
    <cfRule type="expression" dxfId="960" priority="15" stopIfTrue="1">
      <formula>MOD(ROW(),2)=0</formula>
    </cfRule>
    <cfRule type="expression" dxfId="959" priority="16" stopIfTrue="1">
      <formula>MOD(ROW(),2)&lt;&gt;0</formula>
    </cfRule>
  </conditionalFormatting>
  <pageMargins left="0.7" right="0.7" top="0.75" bottom="0.75" header="0.3" footer="0.3"/>
  <tableParts count="1">
    <tablePart r:id="rId1"/>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F3B7B3-21A2-4C81-8246-CD0F3341D79D}">
  <sheetPr codeName="Sheet20"/>
  <dimension ref="A1:D36"/>
  <sheetViews>
    <sheetView showGridLines="0" workbookViewId="0">
      <selection activeCell="A6" sqref="A6"/>
    </sheetView>
  </sheetViews>
  <sheetFormatPr defaultRowHeight="12.5" x14ac:dyDescent="0.25"/>
  <cols>
    <col min="1" max="1" width="31.81640625" customWidth="1"/>
    <col min="2" max="4" width="22.81640625" customWidth="1"/>
  </cols>
  <sheetData>
    <row r="1" spans="1:4" s="1" customFormat="1" ht="20" x14ac:dyDescent="0.4">
      <c r="A1" s="2" t="s">
        <v>0</v>
      </c>
    </row>
    <row r="2" spans="1:4" s="1" customFormat="1" ht="15.5" x14ac:dyDescent="0.35">
      <c r="A2" s="30" t="s">
        <v>1</v>
      </c>
      <c r="B2" s="3" t="str">
        <f>wb_title</f>
        <v>Police_S - Consolidated Factor Spreadsheet</v>
      </c>
    </row>
    <row r="3" spans="1:4" s="1" customFormat="1" ht="15.5" x14ac:dyDescent="0.35">
      <c r="A3" s="30" t="s">
        <v>2</v>
      </c>
      <c r="B3" s="3" t="str">
        <f>TABLE_FACTOR_TYPE_1 &amp; " - x-" &amp; TABLE_SERIES_NUMBER_1</f>
        <v>CETV - x-211</v>
      </c>
    </row>
    <row r="6" spans="1:4" x14ac:dyDescent="0.25">
      <c r="A6" s="40" t="s">
        <v>407</v>
      </c>
      <c r="B6" s="48" t="s">
        <v>408</v>
      </c>
      <c r="C6" s="48"/>
      <c r="D6" s="48"/>
    </row>
    <row r="7" spans="1:4" x14ac:dyDescent="0.25">
      <c r="A7" s="40" t="s">
        <v>409</v>
      </c>
      <c r="B7" s="48" t="s">
        <v>31</v>
      </c>
      <c r="C7" s="48"/>
      <c r="D7" s="48"/>
    </row>
    <row r="8" spans="1:4" x14ac:dyDescent="0.25">
      <c r="A8" s="40" t="s">
        <v>110</v>
      </c>
      <c r="B8" s="48">
        <v>2006</v>
      </c>
      <c r="C8" s="48"/>
      <c r="D8" s="48"/>
    </row>
    <row r="9" spans="1:4" x14ac:dyDescent="0.25">
      <c r="A9" s="40" t="s">
        <v>111</v>
      </c>
      <c r="B9" s="48" t="s">
        <v>136</v>
      </c>
      <c r="C9" s="48"/>
      <c r="D9" s="48"/>
    </row>
    <row r="10" spans="1:4" ht="25" x14ac:dyDescent="0.25">
      <c r="A10" s="40" t="s">
        <v>6</v>
      </c>
      <c r="B10" s="48" t="s">
        <v>148</v>
      </c>
      <c r="C10" s="48"/>
      <c r="D10" s="48"/>
    </row>
    <row r="11" spans="1:4" x14ac:dyDescent="0.25">
      <c r="A11" s="40" t="s">
        <v>112</v>
      </c>
      <c r="B11" s="48" t="s">
        <v>145</v>
      </c>
      <c r="C11" s="48"/>
      <c r="D11" s="48"/>
    </row>
    <row r="12" spans="1:4" x14ac:dyDescent="0.25">
      <c r="A12" s="40" t="s">
        <v>113</v>
      </c>
      <c r="B12" s="48" t="s">
        <v>139</v>
      </c>
      <c r="C12" s="48"/>
      <c r="D12" s="48"/>
    </row>
    <row r="13" spans="1:4" x14ac:dyDescent="0.25">
      <c r="A13" s="40" t="s">
        <v>410</v>
      </c>
      <c r="B13" s="48"/>
      <c r="C13" s="48"/>
      <c r="D13" s="48"/>
    </row>
    <row r="14" spans="1:4" x14ac:dyDescent="0.25">
      <c r="A14" s="40" t="s">
        <v>115</v>
      </c>
      <c r="B14" s="48">
        <v>211</v>
      </c>
      <c r="C14" s="48"/>
      <c r="D14" s="48"/>
    </row>
    <row r="15" spans="1:4" x14ac:dyDescent="0.25">
      <c r="A15" s="40" t="s">
        <v>411</v>
      </c>
      <c r="B15" s="48">
        <v>211</v>
      </c>
      <c r="C15" s="48"/>
      <c r="D15" s="48"/>
    </row>
    <row r="16" spans="1:4" x14ac:dyDescent="0.25">
      <c r="A16" s="40" t="s">
        <v>117</v>
      </c>
      <c r="B16" s="48" t="s">
        <v>173</v>
      </c>
      <c r="C16" s="48"/>
      <c r="D16" s="48"/>
    </row>
    <row r="17" spans="1:4" x14ac:dyDescent="0.25">
      <c r="A17" s="41" t="s">
        <v>412</v>
      </c>
      <c r="B17" s="48"/>
      <c r="C17" s="48"/>
      <c r="D17" s="48"/>
    </row>
    <row r="18" spans="1:4" x14ac:dyDescent="0.25">
      <c r="A18" s="40" t="s">
        <v>119</v>
      </c>
      <c r="B18" s="50">
        <v>46163</v>
      </c>
      <c r="C18" s="49"/>
      <c r="D18" s="49"/>
    </row>
    <row r="19" spans="1:4" x14ac:dyDescent="0.25">
      <c r="A19" s="40" t="s">
        <v>120</v>
      </c>
      <c r="B19" s="50"/>
      <c r="C19" s="50"/>
      <c r="D19" s="50"/>
    </row>
    <row r="20" spans="1:4" x14ac:dyDescent="0.25">
      <c r="A20" s="40" t="s">
        <v>121</v>
      </c>
      <c r="B20" s="48" t="s">
        <v>128</v>
      </c>
      <c r="C20" s="48"/>
      <c r="D20" s="48"/>
    </row>
    <row r="21" spans="1:4" x14ac:dyDescent="0.25">
      <c r="A21" s="40" t="s">
        <v>413</v>
      </c>
      <c r="B21" s="48" t="s">
        <v>46</v>
      </c>
      <c r="C21" s="48"/>
      <c r="D21" s="48"/>
    </row>
    <row r="23" spans="1:4" x14ac:dyDescent="0.25">
      <c r="A23" s="23" t="str">
        <f>HYPERLINK("#'Factor List'!A1", "Back to Factor List")</f>
        <v>Back to Factor List</v>
      </c>
      <c r="B23" s="23" t="str">
        <f>HYPERLINK("#'Assumptions'!A1", "Assumptions")</f>
        <v>Assumptions</v>
      </c>
    </row>
    <row r="26" spans="1:4" s="57" customFormat="1" ht="26" x14ac:dyDescent="0.25">
      <c r="A26" s="56" t="s">
        <v>238</v>
      </c>
      <c r="B26" s="56" t="s">
        <v>414</v>
      </c>
      <c r="C26" s="56" t="s">
        <v>421</v>
      </c>
      <c r="D26" s="56" t="s">
        <v>422</v>
      </c>
    </row>
    <row r="27" spans="1:4" x14ac:dyDescent="0.25">
      <c r="A27" s="43">
        <v>55</v>
      </c>
      <c r="B27" s="44">
        <v>22.64</v>
      </c>
      <c r="C27" s="44">
        <v>1</v>
      </c>
      <c r="D27" s="44">
        <v>3.11</v>
      </c>
    </row>
    <row r="28" spans="1:4" x14ac:dyDescent="0.25">
      <c r="A28" s="43">
        <v>56</v>
      </c>
      <c r="B28" s="44">
        <v>22.11</v>
      </c>
      <c r="C28" s="44">
        <v>1</v>
      </c>
      <c r="D28" s="44">
        <v>3.14</v>
      </c>
    </row>
    <row r="29" spans="1:4" x14ac:dyDescent="0.25">
      <c r="A29" s="43">
        <v>57</v>
      </c>
      <c r="B29" s="44">
        <v>21.57</v>
      </c>
      <c r="C29" s="44">
        <v>1</v>
      </c>
      <c r="D29" s="44">
        <v>3.16</v>
      </c>
    </row>
    <row r="30" spans="1:4" x14ac:dyDescent="0.25">
      <c r="A30" s="43">
        <v>58</v>
      </c>
      <c r="B30" s="44">
        <v>21.03</v>
      </c>
      <c r="C30" s="44">
        <v>1</v>
      </c>
      <c r="D30" s="44">
        <v>3.19</v>
      </c>
    </row>
    <row r="31" spans="1:4" x14ac:dyDescent="0.25">
      <c r="A31" s="43">
        <v>59</v>
      </c>
      <c r="B31" s="44">
        <v>20.47</v>
      </c>
      <c r="C31" s="44">
        <v>1</v>
      </c>
      <c r="D31" s="44">
        <v>3.2</v>
      </c>
    </row>
    <row r="32" spans="1:4" x14ac:dyDescent="0.25">
      <c r="A32" s="43">
        <v>60</v>
      </c>
      <c r="B32" s="44">
        <v>19.920000000000002</v>
      </c>
      <c r="C32" s="44">
        <v>1</v>
      </c>
      <c r="D32" s="44">
        <v>3.22</v>
      </c>
    </row>
    <row r="33" spans="1:4" x14ac:dyDescent="0.25">
      <c r="A33" s="43">
        <v>61</v>
      </c>
      <c r="B33" s="44">
        <v>19.350000000000001</v>
      </c>
      <c r="C33" s="44">
        <v>1</v>
      </c>
      <c r="D33" s="44">
        <v>3.24</v>
      </c>
    </row>
    <row r="34" spans="1:4" x14ac:dyDescent="0.25">
      <c r="A34" s="43">
        <v>62</v>
      </c>
      <c r="B34" s="44">
        <v>18.78</v>
      </c>
      <c r="C34" s="44">
        <v>1</v>
      </c>
      <c r="D34" s="44">
        <v>3.25</v>
      </c>
    </row>
    <row r="35" spans="1:4" x14ac:dyDescent="0.25">
      <c r="A35" s="43">
        <v>63</v>
      </c>
      <c r="B35" s="44">
        <v>18.21</v>
      </c>
      <c r="C35" s="44">
        <v>1</v>
      </c>
      <c r="D35" s="44">
        <v>3.27</v>
      </c>
    </row>
    <row r="36" spans="1:4" x14ac:dyDescent="0.25">
      <c r="A36" s="43">
        <v>64</v>
      </c>
      <c r="B36" s="44">
        <v>17.62</v>
      </c>
      <c r="C36" s="44">
        <v>1</v>
      </c>
      <c r="D36" s="44">
        <v>3.16</v>
      </c>
    </row>
  </sheetData>
  <sheetProtection algorithmName="SHA-512" hashValue="Tahg8NQ6HUEZR71YKiJYcyUebmK6W6IkWva7sX6SSGi/f0DT2BXINmWWBlgNHFk1nHHJ1i6JrufWG/Sbx85j+Q==" saltValue="TrMu74RCjrZwLXLZ1NbWhw==" spinCount="100000" sheet="1" objects="1" scenarios="1"/>
  <conditionalFormatting sqref="A6:A21">
    <cfRule type="expression" dxfId="956" priority="9" stopIfTrue="1">
      <formula>MOD(ROW(),2)=0</formula>
    </cfRule>
    <cfRule type="expression" dxfId="955" priority="10" stopIfTrue="1">
      <formula>MOD(ROW(),2)&lt;&gt;0</formula>
    </cfRule>
  </conditionalFormatting>
  <conditionalFormatting sqref="B6:D21">
    <cfRule type="expression" dxfId="954" priority="11" stopIfTrue="1">
      <formula>MOD(ROW(),2)=0</formula>
    </cfRule>
    <cfRule type="expression" dxfId="953" priority="12" stopIfTrue="1">
      <formula>MOD(ROW(),2)&lt;&gt;0</formula>
    </cfRule>
  </conditionalFormatting>
  <conditionalFormatting sqref="A26:A36">
    <cfRule type="expression" dxfId="952" priority="13" stopIfTrue="1">
      <formula>MOD(ROW(),2)=0</formula>
    </cfRule>
    <cfRule type="expression" dxfId="951" priority="14" stopIfTrue="1">
      <formula>MOD(ROW(),2)&lt;&gt;0</formula>
    </cfRule>
  </conditionalFormatting>
  <conditionalFormatting sqref="B26:D36">
    <cfRule type="expression" dxfId="950" priority="15" stopIfTrue="1">
      <formula>MOD(ROW(),2)=0</formula>
    </cfRule>
    <cfRule type="expression" dxfId="949" priority="16" stopIfTrue="1">
      <formula>MOD(ROW(),2)&lt;&gt;0</formula>
    </cfRule>
  </conditionalFormatting>
  <pageMargins left="0.7" right="0.7" top="0.75" bottom="0.75" header="0.3" footer="0.3"/>
  <tableParts count="1">
    <tablePart r:id="rId1"/>
  </tablePart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C59F47-2CC9-49AE-9BFB-097A204780D9}">
  <sheetPr codeName="Sheet21"/>
  <dimension ref="A1:C73"/>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Police_S - Consolidated Factor Spreadsheet</v>
      </c>
    </row>
    <row r="3" spans="1:3" s="1" customFormat="1" ht="15.5" x14ac:dyDescent="0.35">
      <c r="A3" s="30" t="s">
        <v>2</v>
      </c>
      <c r="B3" s="3" t="str">
        <f>TABLE_FACTOR_TYPE_1 &amp; " - x-" &amp; TABLE_SERIES_NUMBER_1</f>
        <v>CETV - x-212</v>
      </c>
    </row>
    <row r="6" spans="1:3" x14ac:dyDescent="0.25">
      <c r="A6" s="40" t="s">
        <v>407</v>
      </c>
      <c r="B6" s="48" t="s">
        <v>408</v>
      </c>
      <c r="C6" s="48"/>
    </row>
    <row r="7" spans="1:3" x14ac:dyDescent="0.25">
      <c r="A7" s="40" t="s">
        <v>409</v>
      </c>
      <c r="B7" s="48" t="s">
        <v>31</v>
      </c>
      <c r="C7" s="48"/>
    </row>
    <row r="8" spans="1:3" x14ac:dyDescent="0.25">
      <c r="A8" s="40" t="s">
        <v>110</v>
      </c>
      <c r="B8" s="48">
        <v>2015</v>
      </c>
      <c r="C8" s="48"/>
    </row>
    <row r="9" spans="1:3" x14ac:dyDescent="0.25">
      <c r="A9" s="40" t="s">
        <v>111</v>
      </c>
      <c r="B9" s="48" t="s">
        <v>136</v>
      </c>
      <c r="C9" s="48"/>
    </row>
    <row r="10" spans="1:3" ht="37.5" x14ac:dyDescent="0.25">
      <c r="A10" s="40" t="s">
        <v>6</v>
      </c>
      <c r="B10" s="48" t="s">
        <v>174</v>
      </c>
      <c r="C10" s="48"/>
    </row>
    <row r="11" spans="1:3" x14ac:dyDescent="0.25">
      <c r="A11" s="40" t="s">
        <v>112</v>
      </c>
      <c r="B11" s="48" t="s">
        <v>138</v>
      </c>
      <c r="C11" s="48"/>
    </row>
    <row r="12" spans="1:3" x14ac:dyDescent="0.25">
      <c r="A12" s="40" t="s">
        <v>113</v>
      </c>
      <c r="B12" s="48" t="s">
        <v>139</v>
      </c>
      <c r="C12" s="48"/>
    </row>
    <row r="13" spans="1:3" x14ac:dyDescent="0.25">
      <c r="A13" s="40" t="s">
        <v>410</v>
      </c>
      <c r="B13" s="48"/>
      <c r="C13" s="48"/>
    </row>
    <row r="14" spans="1:3" x14ac:dyDescent="0.25">
      <c r="A14" s="40" t="s">
        <v>115</v>
      </c>
      <c r="B14" s="48">
        <v>212</v>
      </c>
      <c r="C14" s="48"/>
    </row>
    <row r="15" spans="1:3" x14ac:dyDescent="0.25">
      <c r="A15" s="40" t="s">
        <v>411</v>
      </c>
      <c r="B15" s="48">
        <v>212</v>
      </c>
      <c r="C15" s="48"/>
    </row>
    <row r="16" spans="1:3" x14ac:dyDescent="0.25">
      <c r="A16" s="40" t="s">
        <v>117</v>
      </c>
      <c r="B16" s="48" t="s">
        <v>176</v>
      </c>
      <c r="C16" s="48"/>
    </row>
    <row r="17" spans="1:3" x14ac:dyDescent="0.25">
      <c r="A17" s="41" t="s">
        <v>412</v>
      </c>
      <c r="B17" s="48"/>
      <c r="C17" s="48"/>
    </row>
    <row r="18" spans="1:3" x14ac:dyDescent="0.25">
      <c r="A18" s="40" t="s">
        <v>119</v>
      </c>
      <c r="B18" s="50">
        <v>46163</v>
      </c>
      <c r="C18" s="49"/>
    </row>
    <row r="19" spans="1:3" x14ac:dyDescent="0.25">
      <c r="A19" s="40" t="s">
        <v>120</v>
      </c>
      <c r="B19" s="50"/>
      <c r="C19" s="50"/>
    </row>
    <row r="20" spans="1:3" x14ac:dyDescent="0.25">
      <c r="A20" s="40" t="s">
        <v>121</v>
      </c>
      <c r="B20" s="48" t="s">
        <v>128</v>
      </c>
      <c r="C20" s="48"/>
    </row>
    <row r="21" spans="1:3" x14ac:dyDescent="0.25">
      <c r="A21" s="40" t="s">
        <v>413</v>
      </c>
      <c r="B21" s="48" t="s">
        <v>46</v>
      </c>
      <c r="C21" s="48"/>
    </row>
    <row r="23" spans="1:3" x14ac:dyDescent="0.25">
      <c r="A23" s="23" t="str">
        <f>HYPERLINK("#'Factor List'!A1", "Back to Factor List")</f>
        <v>Back to Factor List</v>
      </c>
      <c r="B23" s="23" t="str">
        <f>HYPERLINK("#'Assumptions'!A1", "Assumptions")</f>
        <v>Assumptions</v>
      </c>
    </row>
    <row r="26" spans="1:3" s="57" customFormat="1" ht="26" x14ac:dyDescent="0.25">
      <c r="A26" s="56" t="s">
        <v>238</v>
      </c>
      <c r="B26" s="56" t="s">
        <v>414</v>
      </c>
      <c r="C26" s="56" t="s">
        <v>423</v>
      </c>
    </row>
    <row r="27" spans="1:3" x14ac:dyDescent="0.25">
      <c r="A27" s="43">
        <v>18</v>
      </c>
      <c r="B27" s="44">
        <v>7.3</v>
      </c>
      <c r="C27" s="44">
        <v>1.88</v>
      </c>
    </row>
    <row r="28" spans="1:3" x14ac:dyDescent="0.25">
      <c r="A28" s="43">
        <v>19</v>
      </c>
      <c r="B28" s="44">
        <v>7.43</v>
      </c>
      <c r="C28" s="44">
        <v>1.95</v>
      </c>
    </row>
    <row r="29" spans="1:3" x14ac:dyDescent="0.25">
      <c r="A29" s="43">
        <v>20</v>
      </c>
      <c r="B29" s="44">
        <v>7.56</v>
      </c>
      <c r="C29" s="44">
        <v>1.99</v>
      </c>
    </row>
    <row r="30" spans="1:3" x14ac:dyDescent="0.25">
      <c r="A30" s="43">
        <v>21</v>
      </c>
      <c r="B30" s="44">
        <v>7.7</v>
      </c>
      <c r="C30" s="44">
        <v>2.02</v>
      </c>
    </row>
    <row r="31" spans="1:3" x14ac:dyDescent="0.25">
      <c r="A31" s="43">
        <v>22</v>
      </c>
      <c r="B31" s="44">
        <v>7.83</v>
      </c>
      <c r="C31" s="44">
        <v>2.06</v>
      </c>
    </row>
    <row r="32" spans="1:3" x14ac:dyDescent="0.25">
      <c r="A32" s="43">
        <v>23</v>
      </c>
      <c r="B32" s="44">
        <v>7.97</v>
      </c>
      <c r="C32" s="44">
        <v>2.09</v>
      </c>
    </row>
    <row r="33" spans="1:3" x14ac:dyDescent="0.25">
      <c r="A33" s="43">
        <v>24</v>
      </c>
      <c r="B33" s="44">
        <v>8.11</v>
      </c>
      <c r="C33" s="44">
        <v>2.12</v>
      </c>
    </row>
    <row r="34" spans="1:3" x14ac:dyDescent="0.25">
      <c r="A34" s="43">
        <v>25</v>
      </c>
      <c r="B34" s="44">
        <v>8.25</v>
      </c>
      <c r="C34" s="44">
        <v>2.16</v>
      </c>
    </row>
    <row r="35" spans="1:3" x14ac:dyDescent="0.25">
      <c r="A35" s="43">
        <v>26</v>
      </c>
      <c r="B35" s="44">
        <v>8.4</v>
      </c>
      <c r="C35" s="44">
        <v>2.2000000000000002</v>
      </c>
    </row>
    <row r="36" spans="1:3" x14ac:dyDescent="0.25">
      <c r="A36" s="43">
        <v>27</v>
      </c>
      <c r="B36" s="44">
        <v>8.5500000000000007</v>
      </c>
      <c r="C36" s="44">
        <v>2.23</v>
      </c>
    </row>
    <row r="37" spans="1:3" x14ac:dyDescent="0.25">
      <c r="A37" s="43">
        <v>28</v>
      </c>
      <c r="B37" s="44">
        <v>8.6999999999999993</v>
      </c>
      <c r="C37" s="44">
        <v>2.27</v>
      </c>
    </row>
    <row r="38" spans="1:3" x14ac:dyDescent="0.25">
      <c r="A38" s="43">
        <v>29</v>
      </c>
      <c r="B38" s="44">
        <v>8.85</v>
      </c>
      <c r="C38" s="44">
        <v>2.31</v>
      </c>
    </row>
    <row r="39" spans="1:3" x14ac:dyDescent="0.25">
      <c r="A39" s="43">
        <v>30</v>
      </c>
      <c r="B39" s="44">
        <v>9</v>
      </c>
      <c r="C39" s="44">
        <v>2.34</v>
      </c>
    </row>
    <row r="40" spans="1:3" x14ac:dyDescent="0.25">
      <c r="A40" s="43">
        <v>31</v>
      </c>
      <c r="B40" s="44">
        <v>9.16</v>
      </c>
      <c r="C40" s="44">
        <v>2.38</v>
      </c>
    </row>
    <row r="41" spans="1:3" x14ac:dyDescent="0.25">
      <c r="A41" s="43">
        <v>32</v>
      </c>
      <c r="B41" s="44">
        <v>9.32</v>
      </c>
      <c r="C41" s="44">
        <v>2.42</v>
      </c>
    </row>
    <row r="42" spans="1:3" x14ac:dyDescent="0.25">
      <c r="A42" s="43">
        <v>33</v>
      </c>
      <c r="B42" s="44">
        <v>9.49</v>
      </c>
      <c r="C42" s="44">
        <v>2.46</v>
      </c>
    </row>
    <row r="43" spans="1:3" x14ac:dyDescent="0.25">
      <c r="A43" s="43">
        <v>34</v>
      </c>
      <c r="B43" s="44">
        <v>9.66</v>
      </c>
      <c r="C43" s="44">
        <v>2.5</v>
      </c>
    </row>
    <row r="44" spans="1:3" x14ac:dyDescent="0.25">
      <c r="A44" s="43">
        <v>35</v>
      </c>
      <c r="B44" s="44">
        <v>9.83</v>
      </c>
      <c r="C44" s="44">
        <v>2.54</v>
      </c>
    </row>
    <row r="45" spans="1:3" x14ac:dyDescent="0.25">
      <c r="A45" s="43">
        <v>36</v>
      </c>
      <c r="B45" s="44">
        <v>10</v>
      </c>
      <c r="C45" s="44">
        <v>2.59</v>
      </c>
    </row>
    <row r="46" spans="1:3" x14ac:dyDescent="0.25">
      <c r="A46" s="43">
        <v>37</v>
      </c>
      <c r="B46" s="44">
        <v>10.18</v>
      </c>
      <c r="C46" s="44">
        <v>2.63</v>
      </c>
    </row>
    <row r="47" spans="1:3" x14ac:dyDescent="0.25">
      <c r="A47" s="43">
        <v>38</v>
      </c>
      <c r="B47" s="44">
        <v>10.36</v>
      </c>
      <c r="C47" s="44">
        <v>2.67</v>
      </c>
    </row>
    <row r="48" spans="1:3" x14ac:dyDescent="0.25">
      <c r="A48" s="43">
        <v>39</v>
      </c>
      <c r="B48" s="44">
        <v>10.54</v>
      </c>
      <c r="C48" s="44">
        <v>2.71</v>
      </c>
    </row>
    <row r="49" spans="1:3" x14ac:dyDescent="0.25">
      <c r="A49" s="43">
        <v>40</v>
      </c>
      <c r="B49" s="44">
        <v>10.73</v>
      </c>
      <c r="C49" s="44">
        <v>2.75</v>
      </c>
    </row>
    <row r="50" spans="1:3" x14ac:dyDescent="0.25">
      <c r="A50" s="43">
        <v>41</v>
      </c>
      <c r="B50" s="44">
        <v>10.92</v>
      </c>
      <c r="C50" s="44">
        <v>2.79</v>
      </c>
    </row>
    <row r="51" spans="1:3" x14ac:dyDescent="0.25">
      <c r="A51" s="43">
        <v>42</v>
      </c>
      <c r="B51" s="44">
        <v>11.11</v>
      </c>
      <c r="C51" s="44">
        <v>2.84</v>
      </c>
    </row>
    <row r="52" spans="1:3" x14ac:dyDescent="0.25">
      <c r="A52" s="43">
        <v>43</v>
      </c>
      <c r="B52" s="44">
        <v>11.31</v>
      </c>
      <c r="C52" s="44">
        <v>2.88</v>
      </c>
    </row>
    <row r="53" spans="1:3" x14ac:dyDescent="0.25">
      <c r="A53" s="43">
        <v>44</v>
      </c>
      <c r="B53" s="44">
        <v>11.51</v>
      </c>
      <c r="C53" s="44">
        <v>2.92</v>
      </c>
    </row>
    <row r="54" spans="1:3" x14ac:dyDescent="0.25">
      <c r="A54" s="43">
        <v>45</v>
      </c>
      <c r="B54" s="44">
        <v>11.72</v>
      </c>
      <c r="C54" s="44">
        <v>2.96</v>
      </c>
    </row>
    <row r="55" spans="1:3" x14ac:dyDescent="0.25">
      <c r="A55" s="43">
        <v>46</v>
      </c>
      <c r="B55" s="44">
        <v>11.94</v>
      </c>
      <c r="C55" s="44">
        <v>3</v>
      </c>
    </row>
    <row r="56" spans="1:3" x14ac:dyDescent="0.25">
      <c r="A56" s="43">
        <v>47</v>
      </c>
      <c r="B56" s="44">
        <v>12.15</v>
      </c>
      <c r="C56" s="44">
        <v>3.03</v>
      </c>
    </row>
    <row r="57" spans="1:3" x14ac:dyDescent="0.25">
      <c r="A57" s="43">
        <v>48</v>
      </c>
      <c r="B57" s="44">
        <v>12.38</v>
      </c>
      <c r="C57" s="44">
        <v>3.07</v>
      </c>
    </row>
    <row r="58" spans="1:3" x14ac:dyDescent="0.25">
      <c r="A58" s="43">
        <v>49</v>
      </c>
      <c r="B58" s="44">
        <v>12.61</v>
      </c>
      <c r="C58" s="44">
        <v>3.1</v>
      </c>
    </row>
    <row r="59" spans="1:3" x14ac:dyDescent="0.25">
      <c r="A59" s="43">
        <v>50</v>
      </c>
      <c r="B59" s="44">
        <v>12.84</v>
      </c>
      <c r="C59" s="44">
        <v>3.13</v>
      </c>
    </row>
    <row r="60" spans="1:3" x14ac:dyDescent="0.25">
      <c r="A60" s="43">
        <v>51</v>
      </c>
      <c r="B60" s="44">
        <v>13.09</v>
      </c>
      <c r="C60" s="44">
        <v>3.17</v>
      </c>
    </row>
    <row r="61" spans="1:3" x14ac:dyDescent="0.25">
      <c r="A61" s="43">
        <v>52</v>
      </c>
      <c r="B61" s="44">
        <v>13.33</v>
      </c>
      <c r="C61" s="44">
        <v>3.2</v>
      </c>
    </row>
    <row r="62" spans="1:3" x14ac:dyDescent="0.25">
      <c r="A62" s="43">
        <v>53</v>
      </c>
      <c r="B62" s="44">
        <v>13.59</v>
      </c>
      <c r="C62" s="44">
        <v>3.22</v>
      </c>
    </row>
    <row r="63" spans="1:3" x14ac:dyDescent="0.25">
      <c r="A63" s="43">
        <v>54</v>
      </c>
      <c r="B63" s="44">
        <v>13.85</v>
      </c>
      <c r="C63" s="44">
        <v>3.25</v>
      </c>
    </row>
    <row r="64" spans="1:3" x14ac:dyDescent="0.25">
      <c r="A64" s="43">
        <v>55</v>
      </c>
      <c r="B64" s="44">
        <v>14.13</v>
      </c>
      <c r="C64" s="44">
        <v>3.27</v>
      </c>
    </row>
    <row r="65" spans="1:3" x14ac:dyDescent="0.25">
      <c r="A65" s="43">
        <v>56</v>
      </c>
      <c r="B65" s="44">
        <v>14.41</v>
      </c>
      <c r="C65" s="44">
        <v>3.28</v>
      </c>
    </row>
    <row r="66" spans="1:3" x14ac:dyDescent="0.25">
      <c r="A66" s="43">
        <v>57</v>
      </c>
      <c r="B66" s="44">
        <v>14.71</v>
      </c>
      <c r="C66" s="44">
        <v>3.3</v>
      </c>
    </row>
    <row r="67" spans="1:3" x14ac:dyDescent="0.25">
      <c r="A67" s="43">
        <v>58</v>
      </c>
      <c r="B67" s="44">
        <v>15.01</v>
      </c>
      <c r="C67" s="44">
        <v>3.31</v>
      </c>
    </row>
    <row r="68" spans="1:3" x14ac:dyDescent="0.25">
      <c r="A68" s="43">
        <v>59</v>
      </c>
      <c r="B68" s="44">
        <v>15.33</v>
      </c>
      <c r="C68" s="44">
        <v>3.32</v>
      </c>
    </row>
    <row r="69" spans="1:3" x14ac:dyDescent="0.25">
      <c r="A69" s="43">
        <v>60</v>
      </c>
      <c r="B69" s="44">
        <v>15.66</v>
      </c>
      <c r="C69" s="44">
        <v>3.33</v>
      </c>
    </row>
    <row r="70" spans="1:3" x14ac:dyDescent="0.25">
      <c r="A70" s="43">
        <v>61</v>
      </c>
      <c r="B70" s="44">
        <v>16</v>
      </c>
      <c r="C70" s="44">
        <v>3.33</v>
      </c>
    </row>
    <row r="71" spans="1:3" x14ac:dyDescent="0.25">
      <c r="A71" s="43">
        <v>62</v>
      </c>
      <c r="B71" s="44">
        <v>16.36</v>
      </c>
      <c r="C71" s="44">
        <v>3.33</v>
      </c>
    </row>
    <row r="72" spans="1:3" x14ac:dyDescent="0.25">
      <c r="A72" s="43">
        <v>63</v>
      </c>
      <c r="B72" s="44">
        <v>16.739999999999998</v>
      </c>
      <c r="C72" s="44">
        <v>3.32</v>
      </c>
    </row>
    <row r="73" spans="1:3" x14ac:dyDescent="0.25">
      <c r="A73" s="43">
        <v>64</v>
      </c>
      <c r="B73" s="44">
        <v>17.13</v>
      </c>
      <c r="C73" s="44">
        <v>3.31</v>
      </c>
    </row>
  </sheetData>
  <sheetProtection algorithmName="SHA-512" hashValue="EW8Yv17uITqGuzLxQKyxhyLjtN6SUi4uM2a/NfLP24tmaBv4a2EjmkaHp3Lo4nihzmvVWprRQPLFAU+0AldXmQ==" saltValue="Tzp+6TWGvK/m/4WZvEPlag==" spinCount="100000" sheet="1" objects="1" scenarios="1"/>
  <conditionalFormatting sqref="A6:A21">
    <cfRule type="expression" dxfId="946" priority="9" stopIfTrue="1">
      <formula>MOD(ROW(),2)=0</formula>
    </cfRule>
    <cfRule type="expression" dxfId="945" priority="10" stopIfTrue="1">
      <formula>MOD(ROW(),2)&lt;&gt;0</formula>
    </cfRule>
  </conditionalFormatting>
  <conditionalFormatting sqref="B6:C21">
    <cfRule type="expression" dxfId="944" priority="11" stopIfTrue="1">
      <formula>MOD(ROW(),2)=0</formula>
    </cfRule>
    <cfRule type="expression" dxfId="943" priority="12" stopIfTrue="1">
      <formula>MOD(ROW(),2)&lt;&gt;0</formula>
    </cfRule>
  </conditionalFormatting>
  <conditionalFormatting sqref="A26:A73">
    <cfRule type="expression" dxfId="942" priority="13" stopIfTrue="1">
      <formula>MOD(ROW(),2)=0</formula>
    </cfRule>
    <cfRule type="expression" dxfId="941" priority="14" stopIfTrue="1">
      <formula>MOD(ROW(),2)&lt;&gt;0</formula>
    </cfRule>
  </conditionalFormatting>
  <conditionalFormatting sqref="B26:C73">
    <cfRule type="expression" dxfId="940" priority="15" stopIfTrue="1">
      <formula>MOD(ROW(),2)=0</formula>
    </cfRule>
    <cfRule type="expression" dxfId="939" priority="16" stopIfTrue="1">
      <formula>MOD(ROW(),2)&lt;&gt;0</formula>
    </cfRule>
  </conditionalFormatting>
  <pageMargins left="0.7" right="0.7" top="0.75" bottom="0.75" header="0.3" footer="0.3"/>
  <tableParts count="1">
    <tablePart r:id="rId1"/>
  </tablePart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F07F83-71DA-4949-9D50-0CB258B93C83}">
  <sheetPr codeName="Sheet22"/>
  <dimension ref="A1:C74"/>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Police_S - Consolidated Factor Spreadsheet</v>
      </c>
    </row>
    <row r="3" spans="1:3" s="1" customFormat="1" ht="15.5" x14ac:dyDescent="0.35">
      <c r="A3" s="30" t="s">
        <v>2</v>
      </c>
      <c r="B3" s="3" t="str">
        <f>TABLE_FACTOR_TYPE_1 &amp; " - x-" &amp; TABLE_SERIES_NUMBER_1</f>
        <v>CETV - x-213</v>
      </c>
    </row>
    <row r="6" spans="1:3" x14ac:dyDescent="0.25">
      <c r="A6" s="40" t="s">
        <v>407</v>
      </c>
      <c r="B6" s="48" t="s">
        <v>408</v>
      </c>
      <c r="C6" s="48"/>
    </row>
    <row r="7" spans="1:3" x14ac:dyDescent="0.25">
      <c r="A7" s="40" t="s">
        <v>409</v>
      </c>
      <c r="B7" s="48" t="s">
        <v>31</v>
      </c>
      <c r="C7" s="48"/>
    </row>
    <row r="8" spans="1:3" x14ac:dyDescent="0.25">
      <c r="A8" s="40" t="s">
        <v>110</v>
      </c>
      <c r="B8" s="48">
        <v>2015</v>
      </c>
      <c r="C8" s="48"/>
    </row>
    <row r="9" spans="1:3" x14ac:dyDescent="0.25">
      <c r="A9" s="40" t="s">
        <v>111</v>
      </c>
      <c r="B9" s="48" t="s">
        <v>136</v>
      </c>
      <c r="C9" s="48"/>
    </row>
    <row r="10" spans="1:3" ht="37.5" x14ac:dyDescent="0.25">
      <c r="A10" s="40" t="s">
        <v>6</v>
      </c>
      <c r="B10" s="48" t="s">
        <v>177</v>
      </c>
      <c r="C10" s="48"/>
    </row>
    <row r="11" spans="1:3" x14ac:dyDescent="0.25">
      <c r="A11" s="40" t="s">
        <v>112</v>
      </c>
      <c r="B11" s="48" t="s">
        <v>138</v>
      </c>
      <c r="C11" s="48"/>
    </row>
    <row r="12" spans="1:3" x14ac:dyDescent="0.25">
      <c r="A12" s="40" t="s">
        <v>113</v>
      </c>
      <c r="B12" s="48" t="s">
        <v>139</v>
      </c>
      <c r="C12" s="48"/>
    </row>
    <row r="13" spans="1:3" x14ac:dyDescent="0.25">
      <c r="A13" s="40" t="s">
        <v>410</v>
      </c>
      <c r="B13" s="48"/>
      <c r="C13" s="48"/>
    </row>
    <row r="14" spans="1:3" x14ac:dyDescent="0.25">
      <c r="A14" s="40" t="s">
        <v>115</v>
      </c>
      <c r="B14" s="48">
        <v>213</v>
      </c>
      <c r="C14" s="48"/>
    </row>
    <row r="15" spans="1:3" x14ac:dyDescent="0.25">
      <c r="A15" s="40" t="s">
        <v>411</v>
      </c>
      <c r="B15" s="48">
        <v>213</v>
      </c>
      <c r="C15" s="48"/>
    </row>
    <row r="16" spans="1:3" x14ac:dyDescent="0.25">
      <c r="A16" s="40" t="s">
        <v>117</v>
      </c>
      <c r="B16" s="48" t="s">
        <v>179</v>
      </c>
      <c r="C16" s="48"/>
    </row>
    <row r="17" spans="1:3" x14ac:dyDescent="0.25">
      <c r="A17" s="41" t="s">
        <v>412</v>
      </c>
      <c r="B17" s="48"/>
      <c r="C17" s="48"/>
    </row>
    <row r="18" spans="1:3" x14ac:dyDescent="0.25">
      <c r="A18" s="40" t="s">
        <v>119</v>
      </c>
      <c r="B18" s="50">
        <v>46163</v>
      </c>
      <c r="C18" s="49"/>
    </row>
    <row r="19" spans="1:3" x14ac:dyDescent="0.25">
      <c r="A19" s="40" t="s">
        <v>120</v>
      </c>
      <c r="B19" s="50"/>
      <c r="C19" s="50"/>
    </row>
    <row r="20" spans="1:3" x14ac:dyDescent="0.25">
      <c r="A20" s="40" t="s">
        <v>121</v>
      </c>
      <c r="B20" s="48" t="s">
        <v>128</v>
      </c>
      <c r="C20" s="48"/>
    </row>
    <row r="21" spans="1:3" x14ac:dyDescent="0.25">
      <c r="A21" s="40" t="s">
        <v>413</v>
      </c>
      <c r="B21" s="48" t="s">
        <v>46</v>
      </c>
      <c r="C21" s="48"/>
    </row>
    <row r="23" spans="1:3" x14ac:dyDescent="0.25">
      <c r="A23" s="23" t="str">
        <f>HYPERLINK("#'Factor List'!A1", "Back to Factor List")</f>
        <v>Back to Factor List</v>
      </c>
      <c r="B23" s="23" t="str">
        <f>HYPERLINK("#'Assumptions'!A1", "Assumptions")</f>
        <v>Assumptions</v>
      </c>
    </row>
    <row r="26" spans="1:3" s="57" customFormat="1" ht="26" x14ac:dyDescent="0.25">
      <c r="A26" s="56" t="s">
        <v>238</v>
      </c>
      <c r="B26" s="56" t="s">
        <v>414</v>
      </c>
      <c r="C26" s="56" t="s">
        <v>423</v>
      </c>
    </row>
    <row r="27" spans="1:3" x14ac:dyDescent="0.25">
      <c r="A27" s="43">
        <v>18</v>
      </c>
      <c r="B27" s="44">
        <v>6.93</v>
      </c>
      <c r="C27" s="44">
        <v>1.89</v>
      </c>
    </row>
    <row r="28" spans="1:3" x14ac:dyDescent="0.25">
      <c r="A28" s="43">
        <v>19</v>
      </c>
      <c r="B28" s="44">
        <v>7.05</v>
      </c>
      <c r="C28" s="44">
        <v>1.96</v>
      </c>
    </row>
    <row r="29" spans="1:3" x14ac:dyDescent="0.25">
      <c r="A29" s="43">
        <v>20</v>
      </c>
      <c r="B29" s="44">
        <v>7.18</v>
      </c>
      <c r="C29" s="44">
        <v>2</v>
      </c>
    </row>
    <row r="30" spans="1:3" x14ac:dyDescent="0.25">
      <c r="A30" s="43">
        <v>21</v>
      </c>
      <c r="B30" s="44">
        <v>7.3</v>
      </c>
      <c r="C30" s="44">
        <v>2.0299999999999998</v>
      </c>
    </row>
    <row r="31" spans="1:3" x14ac:dyDescent="0.25">
      <c r="A31" s="43">
        <v>22</v>
      </c>
      <c r="B31" s="44">
        <v>7.43</v>
      </c>
      <c r="C31" s="44">
        <v>2.0699999999999998</v>
      </c>
    </row>
    <row r="32" spans="1:3" x14ac:dyDescent="0.25">
      <c r="A32" s="43">
        <v>23</v>
      </c>
      <c r="B32" s="44">
        <v>7.56</v>
      </c>
      <c r="C32" s="44">
        <v>2.1</v>
      </c>
    </row>
    <row r="33" spans="1:3" x14ac:dyDescent="0.25">
      <c r="A33" s="43">
        <v>24</v>
      </c>
      <c r="B33" s="44">
        <v>7.69</v>
      </c>
      <c r="C33" s="44">
        <v>2.14</v>
      </c>
    </row>
    <row r="34" spans="1:3" x14ac:dyDescent="0.25">
      <c r="A34" s="43">
        <v>25</v>
      </c>
      <c r="B34" s="44">
        <v>7.82</v>
      </c>
      <c r="C34" s="44">
        <v>2.17</v>
      </c>
    </row>
    <row r="35" spans="1:3" x14ac:dyDescent="0.25">
      <c r="A35" s="43">
        <v>26</v>
      </c>
      <c r="B35" s="44">
        <v>7.96</v>
      </c>
      <c r="C35" s="44">
        <v>2.21</v>
      </c>
    </row>
    <row r="36" spans="1:3" x14ac:dyDescent="0.25">
      <c r="A36" s="43">
        <v>27</v>
      </c>
      <c r="B36" s="44">
        <v>8.1</v>
      </c>
      <c r="C36" s="44">
        <v>2.2400000000000002</v>
      </c>
    </row>
    <row r="37" spans="1:3" x14ac:dyDescent="0.25">
      <c r="A37" s="43">
        <v>28</v>
      </c>
      <c r="B37" s="44">
        <v>8.24</v>
      </c>
      <c r="C37" s="44">
        <v>2.2799999999999998</v>
      </c>
    </row>
    <row r="38" spans="1:3" x14ac:dyDescent="0.25">
      <c r="A38" s="43">
        <v>29</v>
      </c>
      <c r="B38" s="44">
        <v>8.39</v>
      </c>
      <c r="C38" s="44">
        <v>2.3199999999999998</v>
      </c>
    </row>
    <row r="39" spans="1:3" x14ac:dyDescent="0.25">
      <c r="A39" s="43">
        <v>30</v>
      </c>
      <c r="B39" s="44">
        <v>8.5299999999999994</v>
      </c>
      <c r="C39" s="44">
        <v>2.36</v>
      </c>
    </row>
    <row r="40" spans="1:3" x14ac:dyDescent="0.25">
      <c r="A40" s="43">
        <v>31</v>
      </c>
      <c r="B40" s="44">
        <v>8.68</v>
      </c>
      <c r="C40" s="44">
        <v>2.4</v>
      </c>
    </row>
    <row r="41" spans="1:3" x14ac:dyDescent="0.25">
      <c r="A41" s="43">
        <v>32</v>
      </c>
      <c r="B41" s="44">
        <v>8.83</v>
      </c>
      <c r="C41" s="44">
        <v>2.44</v>
      </c>
    </row>
    <row r="42" spans="1:3" x14ac:dyDescent="0.25">
      <c r="A42" s="43">
        <v>33</v>
      </c>
      <c r="B42" s="44">
        <v>8.99</v>
      </c>
      <c r="C42" s="44">
        <v>2.48</v>
      </c>
    </row>
    <row r="43" spans="1:3" x14ac:dyDescent="0.25">
      <c r="A43" s="43">
        <v>34</v>
      </c>
      <c r="B43" s="44">
        <v>9.15</v>
      </c>
      <c r="C43" s="44">
        <v>2.52</v>
      </c>
    </row>
    <row r="44" spans="1:3" x14ac:dyDescent="0.25">
      <c r="A44" s="43">
        <v>35</v>
      </c>
      <c r="B44" s="44">
        <v>9.31</v>
      </c>
      <c r="C44" s="44">
        <v>2.56</v>
      </c>
    </row>
    <row r="45" spans="1:3" x14ac:dyDescent="0.25">
      <c r="A45" s="43">
        <v>36</v>
      </c>
      <c r="B45" s="44">
        <v>9.4700000000000006</v>
      </c>
      <c r="C45" s="44">
        <v>2.6</v>
      </c>
    </row>
    <row r="46" spans="1:3" x14ac:dyDescent="0.25">
      <c r="A46" s="43">
        <v>37</v>
      </c>
      <c r="B46" s="44">
        <v>9.6300000000000008</v>
      </c>
      <c r="C46" s="44">
        <v>2.64</v>
      </c>
    </row>
    <row r="47" spans="1:3" x14ac:dyDescent="0.25">
      <c r="A47" s="43">
        <v>38</v>
      </c>
      <c r="B47" s="44">
        <v>9.8000000000000007</v>
      </c>
      <c r="C47" s="44">
        <v>2.69</v>
      </c>
    </row>
    <row r="48" spans="1:3" x14ac:dyDescent="0.25">
      <c r="A48" s="43">
        <v>39</v>
      </c>
      <c r="B48" s="44">
        <v>9.98</v>
      </c>
      <c r="C48" s="44">
        <v>2.73</v>
      </c>
    </row>
    <row r="49" spans="1:3" x14ac:dyDescent="0.25">
      <c r="A49" s="43">
        <v>40</v>
      </c>
      <c r="B49" s="44">
        <v>10.15</v>
      </c>
      <c r="C49" s="44">
        <v>2.77</v>
      </c>
    </row>
    <row r="50" spans="1:3" x14ac:dyDescent="0.25">
      <c r="A50" s="43">
        <v>41</v>
      </c>
      <c r="B50" s="44">
        <v>10.33</v>
      </c>
      <c r="C50" s="44">
        <v>2.81</v>
      </c>
    </row>
    <row r="51" spans="1:3" x14ac:dyDescent="0.25">
      <c r="A51" s="43">
        <v>42</v>
      </c>
      <c r="B51" s="44">
        <v>10.51</v>
      </c>
      <c r="C51" s="44">
        <v>2.85</v>
      </c>
    </row>
    <row r="52" spans="1:3" x14ac:dyDescent="0.25">
      <c r="A52" s="43">
        <v>43</v>
      </c>
      <c r="B52" s="44">
        <v>10.7</v>
      </c>
      <c r="C52" s="44">
        <v>2.9</v>
      </c>
    </row>
    <row r="53" spans="1:3" x14ac:dyDescent="0.25">
      <c r="A53" s="43">
        <v>44</v>
      </c>
      <c r="B53" s="44">
        <v>10.89</v>
      </c>
      <c r="C53" s="44">
        <v>2.94</v>
      </c>
    </row>
    <row r="54" spans="1:3" x14ac:dyDescent="0.25">
      <c r="A54" s="43">
        <v>45</v>
      </c>
      <c r="B54" s="44">
        <v>11.09</v>
      </c>
      <c r="C54" s="44">
        <v>2.98</v>
      </c>
    </row>
    <row r="55" spans="1:3" x14ac:dyDescent="0.25">
      <c r="A55" s="43">
        <v>46</v>
      </c>
      <c r="B55" s="44">
        <v>11.29</v>
      </c>
      <c r="C55" s="44">
        <v>3.01</v>
      </c>
    </row>
    <row r="56" spans="1:3" x14ac:dyDescent="0.25">
      <c r="A56" s="43">
        <v>47</v>
      </c>
      <c r="B56" s="44">
        <v>11.49</v>
      </c>
      <c r="C56" s="44">
        <v>3.05</v>
      </c>
    </row>
    <row r="57" spans="1:3" x14ac:dyDescent="0.25">
      <c r="A57" s="43">
        <v>48</v>
      </c>
      <c r="B57" s="44">
        <v>11.7</v>
      </c>
      <c r="C57" s="44">
        <v>3.09</v>
      </c>
    </row>
    <row r="58" spans="1:3" x14ac:dyDescent="0.25">
      <c r="A58" s="43">
        <v>49</v>
      </c>
      <c r="B58" s="44">
        <v>11.92</v>
      </c>
      <c r="C58" s="44">
        <v>3.12</v>
      </c>
    </row>
    <row r="59" spans="1:3" x14ac:dyDescent="0.25">
      <c r="A59" s="43">
        <v>50</v>
      </c>
      <c r="B59" s="44">
        <v>12.14</v>
      </c>
      <c r="C59" s="44">
        <v>3.15</v>
      </c>
    </row>
    <row r="60" spans="1:3" x14ac:dyDescent="0.25">
      <c r="A60" s="43">
        <v>51</v>
      </c>
      <c r="B60" s="44">
        <v>12.36</v>
      </c>
      <c r="C60" s="44">
        <v>3.19</v>
      </c>
    </row>
    <row r="61" spans="1:3" x14ac:dyDescent="0.25">
      <c r="A61" s="43">
        <v>52</v>
      </c>
      <c r="B61" s="44">
        <v>12.6</v>
      </c>
      <c r="C61" s="44">
        <v>3.22</v>
      </c>
    </row>
    <row r="62" spans="1:3" x14ac:dyDescent="0.25">
      <c r="A62" s="43">
        <v>53</v>
      </c>
      <c r="B62" s="44">
        <v>12.84</v>
      </c>
      <c r="C62" s="44">
        <v>3.25</v>
      </c>
    </row>
    <row r="63" spans="1:3" x14ac:dyDescent="0.25">
      <c r="A63" s="43">
        <v>54</v>
      </c>
      <c r="B63" s="44">
        <v>13.08</v>
      </c>
      <c r="C63" s="44">
        <v>3.27</v>
      </c>
    </row>
    <row r="64" spans="1:3" x14ac:dyDescent="0.25">
      <c r="A64" s="43">
        <v>55</v>
      </c>
      <c r="B64" s="44">
        <v>13.34</v>
      </c>
      <c r="C64" s="44">
        <v>3.29</v>
      </c>
    </row>
    <row r="65" spans="1:3" x14ac:dyDescent="0.25">
      <c r="A65" s="43">
        <v>56</v>
      </c>
      <c r="B65" s="44">
        <v>13.61</v>
      </c>
      <c r="C65" s="44">
        <v>3.31</v>
      </c>
    </row>
    <row r="66" spans="1:3" x14ac:dyDescent="0.25">
      <c r="A66" s="43">
        <v>57</v>
      </c>
      <c r="B66" s="44">
        <v>13.89</v>
      </c>
      <c r="C66" s="44">
        <v>3.32</v>
      </c>
    </row>
    <row r="67" spans="1:3" x14ac:dyDescent="0.25">
      <c r="A67" s="43">
        <v>58</v>
      </c>
      <c r="B67" s="44">
        <v>14.17</v>
      </c>
      <c r="C67" s="44">
        <v>3.33</v>
      </c>
    </row>
    <row r="68" spans="1:3" x14ac:dyDescent="0.25">
      <c r="A68" s="43">
        <v>59</v>
      </c>
      <c r="B68" s="44">
        <v>14.47</v>
      </c>
      <c r="C68" s="44">
        <v>3.34</v>
      </c>
    </row>
    <row r="69" spans="1:3" x14ac:dyDescent="0.25">
      <c r="A69" s="43">
        <v>60</v>
      </c>
      <c r="B69" s="44">
        <v>14.78</v>
      </c>
      <c r="C69" s="44">
        <v>3.35</v>
      </c>
    </row>
    <row r="70" spans="1:3" x14ac:dyDescent="0.25">
      <c r="A70" s="43">
        <v>61</v>
      </c>
      <c r="B70" s="44">
        <v>15.1</v>
      </c>
      <c r="C70" s="44">
        <v>3.35</v>
      </c>
    </row>
    <row r="71" spans="1:3" x14ac:dyDescent="0.25">
      <c r="A71" s="43">
        <v>62</v>
      </c>
      <c r="B71" s="44">
        <v>15.44</v>
      </c>
      <c r="C71" s="44">
        <v>3.35</v>
      </c>
    </row>
    <row r="72" spans="1:3" x14ac:dyDescent="0.25">
      <c r="A72" s="43">
        <v>63</v>
      </c>
      <c r="B72" s="44">
        <v>15.79</v>
      </c>
      <c r="C72" s="44">
        <v>3.35</v>
      </c>
    </row>
    <row r="73" spans="1:3" x14ac:dyDescent="0.25">
      <c r="A73" s="43">
        <v>64</v>
      </c>
      <c r="B73" s="44">
        <v>16.16</v>
      </c>
      <c r="C73" s="44">
        <v>3.34</v>
      </c>
    </row>
    <row r="74" spans="1:3" x14ac:dyDescent="0.25">
      <c r="A74" s="43">
        <v>65</v>
      </c>
      <c r="B74" s="44">
        <v>16.54</v>
      </c>
      <c r="C74" s="44">
        <v>3.32</v>
      </c>
    </row>
  </sheetData>
  <sheetProtection algorithmName="SHA-512" hashValue="nwUeLMYxqvijZJBsr6yurKxuwnt7VHc7Yi9jKW1wKe7nyNBDMn5/xYJB5XO9bUnnqTmfFzR8Sf8L3TCXhJjJPw==" saltValue="sMfUaNWyASGv35c7gl58yA==" spinCount="100000" sheet="1" objects="1" scenarios="1"/>
  <conditionalFormatting sqref="A6:A21">
    <cfRule type="expression" dxfId="936" priority="9" stopIfTrue="1">
      <formula>MOD(ROW(),2)=0</formula>
    </cfRule>
    <cfRule type="expression" dxfId="935" priority="10" stopIfTrue="1">
      <formula>MOD(ROW(),2)&lt;&gt;0</formula>
    </cfRule>
  </conditionalFormatting>
  <conditionalFormatting sqref="B6:C21">
    <cfRule type="expression" dxfId="934" priority="11" stopIfTrue="1">
      <formula>MOD(ROW(),2)=0</formula>
    </cfRule>
    <cfRule type="expression" dxfId="933" priority="12" stopIfTrue="1">
      <formula>MOD(ROW(),2)&lt;&gt;0</formula>
    </cfRule>
  </conditionalFormatting>
  <conditionalFormatting sqref="A26:A74">
    <cfRule type="expression" dxfId="932" priority="13" stopIfTrue="1">
      <formula>MOD(ROW(),2)=0</formula>
    </cfRule>
    <cfRule type="expression" dxfId="931" priority="14" stopIfTrue="1">
      <formula>MOD(ROW(),2)&lt;&gt;0</formula>
    </cfRule>
  </conditionalFormatting>
  <conditionalFormatting sqref="B26:C74">
    <cfRule type="expression" dxfId="930" priority="15" stopIfTrue="1">
      <formula>MOD(ROW(),2)=0</formula>
    </cfRule>
    <cfRule type="expression" dxfId="929" priority="16" stopIfTrue="1">
      <formula>MOD(ROW(),2)&lt;&gt;0</formula>
    </cfRule>
  </conditionalFormatting>
  <pageMargins left="0.7" right="0.7" top="0.75" bottom="0.75" header="0.3" footer="0.3"/>
  <tableParts count="1">
    <tablePart r:id="rId1"/>
  </tablePart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80B0D8-C4FE-451F-AA1F-3DB2AB2B51BF}">
  <sheetPr codeName="Sheet23"/>
  <dimension ref="A1:C75"/>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Police_S - Consolidated Factor Spreadsheet</v>
      </c>
    </row>
    <row r="3" spans="1:3" s="1" customFormat="1" ht="15.5" x14ac:dyDescent="0.35">
      <c r="A3" s="30" t="s">
        <v>2</v>
      </c>
      <c r="B3" s="3" t="str">
        <f>TABLE_FACTOR_TYPE_1 &amp; " - x-" &amp; TABLE_SERIES_NUMBER_1</f>
        <v>CETV - x-214</v>
      </c>
    </row>
    <row r="6" spans="1:3" x14ac:dyDescent="0.25">
      <c r="A6" s="40" t="s">
        <v>407</v>
      </c>
      <c r="B6" s="48" t="s">
        <v>408</v>
      </c>
      <c r="C6" s="48"/>
    </row>
    <row r="7" spans="1:3" x14ac:dyDescent="0.25">
      <c r="A7" s="40" t="s">
        <v>409</v>
      </c>
      <c r="B7" s="48" t="s">
        <v>31</v>
      </c>
      <c r="C7" s="48"/>
    </row>
    <row r="8" spans="1:3" x14ac:dyDescent="0.25">
      <c r="A8" s="40" t="s">
        <v>110</v>
      </c>
      <c r="B8" s="48">
        <v>2015</v>
      </c>
      <c r="C8" s="48"/>
    </row>
    <row r="9" spans="1:3" x14ac:dyDescent="0.25">
      <c r="A9" s="40" t="s">
        <v>111</v>
      </c>
      <c r="B9" s="48" t="s">
        <v>136</v>
      </c>
      <c r="C9" s="48"/>
    </row>
    <row r="10" spans="1:3" ht="37.5" x14ac:dyDescent="0.25">
      <c r="A10" s="40" t="s">
        <v>6</v>
      </c>
      <c r="B10" s="48" t="s">
        <v>180</v>
      </c>
      <c r="C10" s="48"/>
    </row>
    <row r="11" spans="1:3" x14ac:dyDescent="0.25">
      <c r="A11" s="40" t="s">
        <v>112</v>
      </c>
      <c r="B11" s="48" t="s">
        <v>138</v>
      </c>
      <c r="C11" s="48"/>
    </row>
    <row r="12" spans="1:3" x14ac:dyDescent="0.25">
      <c r="A12" s="40" t="s">
        <v>113</v>
      </c>
      <c r="B12" s="48" t="s">
        <v>139</v>
      </c>
      <c r="C12" s="48"/>
    </row>
    <row r="13" spans="1:3" x14ac:dyDescent="0.25">
      <c r="A13" s="40" t="s">
        <v>410</v>
      </c>
      <c r="B13" s="48"/>
      <c r="C13" s="48"/>
    </row>
    <row r="14" spans="1:3" x14ac:dyDescent="0.25">
      <c r="A14" s="40" t="s">
        <v>115</v>
      </c>
      <c r="B14" s="48">
        <v>214</v>
      </c>
      <c r="C14" s="48"/>
    </row>
    <row r="15" spans="1:3" x14ac:dyDescent="0.25">
      <c r="A15" s="40" t="s">
        <v>411</v>
      </c>
      <c r="B15" s="48">
        <v>214</v>
      </c>
      <c r="C15" s="48"/>
    </row>
    <row r="16" spans="1:3" x14ac:dyDescent="0.25">
      <c r="A16" s="40" t="s">
        <v>117</v>
      </c>
      <c r="B16" s="48" t="s">
        <v>182</v>
      </c>
      <c r="C16" s="48"/>
    </row>
    <row r="17" spans="1:3" x14ac:dyDescent="0.25">
      <c r="A17" s="41" t="s">
        <v>412</v>
      </c>
      <c r="B17" s="48"/>
      <c r="C17" s="48"/>
    </row>
    <row r="18" spans="1:3" x14ac:dyDescent="0.25">
      <c r="A18" s="40" t="s">
        <v>119</v>
      </c>
      <c r="B18" s="50">
        <v>46163</v>
      </c>
      <c r="C18" s="49"/>
    </row>
    <row r="19" spans="1:3" x14ac:dyDescent="0.25">
      <c r="A19" s="40" t="s">
        <v>120</v>
      </c>
      <c r="B19" s="50"/>
      <c r="C19" s="50"/>
    </row>
    <row r="20" spans="1:3" x14ac:dyDescent="0.25">
      <c r="A20" s="40" t="s">
        <v>121</v>
      </c>
      <c r="B20" s="48" t="s">
        <v>128</v>
      </c>
      <c r="C20" s="48"/>
    </row>
    <row r="21" spans="1:3" x14ac:dyDescent="0.25">
      <c r="A21" s="40" t="s">
        <v>413</v>
      </c>
      <c r="B21" s="48" t="s">
        <v>46</v>
      </c>
      <c r="C21" s="48"/>
    </row>
    <row r="23" spans="1:3" x14ac:dyDescent="0.25">
      <c r="A23" s="23" t="str">
        <f>HYPERLINK("#'Factor List'!A1", "Back to Factor List")</f>
        <v>Back to Factor List</v>
      </c>
      <c r="B23" s="23" t="str">
        <f>HYPERLINK("#'Assumptions'!A1", "Assumptions")</f>
        <v>Assumptions</v>
      </c>
    </row>
    <row r="26" spans="1:3" s="57" customFormat="1" ht="26" x14ac:dyDescent="0.25">
      <c r="A26" s="56" t="s">
        <v>238</v>
      </c>
      <c r="B26" s="56" t="s">
        <v>414</v>
      </c>
      <c r="C26" s="56" t="s">
        <v>423</v>
      </c>
    </row>
    <row r="27" spans="1:3" x14ac:dyDescent="0.25">
      <c r="A27" s="43">
        <v>18</v>
      </c>
      <c r="B27" s="44">
        <v>6.57</v>
      </c>
      <c r="C27" s="44">
        <v>1.9</v>
      </c>
    </row>
    <row r="28" spans="1:3" x14ac:dyDescent="0.25">
      <c r="A28" s="43">
        <v>19</v>
      </c>
      <c r="B28" s="44">
        <v>6.68</v>
      </c>
      <c r="C28" s="44">
        <v>1.97</v>
      </c>
    </row>
    <row r="29" spans="1:3" x14ac:dyDescent="0.25">
      <c r="A29" s="43">
        <v>20</v>
      </c>
      <c r="B29" s="44">
        <v>6.8</v>
      </c>
      <c r="C29" s="44">
        <v>2.0099999999999998</v>
      </c>
    </row>
    <row r="30" spans="1:3" x14ac:dyDescent="0.25">
      <c r="A30" s="43">
        <v>21</v>
      </c>
      <c r="B30" s="44">
        <v>6.92</v>
      </c>
      <c r="C30" s="44">
        <v>2.04</v>
      </c>
    </row>
    <row r="31" spans="1:3" x14ac:dyDescent="0.25">
      <c r="A31" s="43">
        <v>22</v>
      </c>
      <c r="B31" s="44">
        <v>7.04</v>
      </c>
      <c r="C31" s="44">
        <v>2.08</v>
      </c>
    </row>
    <row r="32" spans="1:3" x14ac:dyDescent="0.25">
      <c r="A32" s="43">
        <v>23</v>
      </c>
      <c r="B32" s="44">
        <v>7.16</v>
      </c>
      <c r="C32" s="44">
        <v>2.11</v>
      </c>
    </row>
    <row r="33" spans="1:3" x14ac:dyDescent="0.25">
      <c r="A33" s="43">
        <v>24</v>
      </c>
      <c r="B33" s="44">
        <v>7.28</v>
      </c>
      <c r="C33" s="44">
        <v>2.15</v>
      </c>
    </row>
    <row r="34" spans="1:3" x14ac:dyDescent="0.25">
      <c r="A34" s="43">
        <v>25</v>
      </c>
      <c r="B34" s="44">
        <v>7.41</v>
      </c>
      <c r="C34" s="44">
        <v>2.1800000000000002</v>
      </c>
    </row>
    <row r="35" spans="1:3" x14ac:dyDescent="0.25">
      <c r="A35" s="43">
        <v>26</v>
      </c>
      <c r="B35" s="44">
        <v>7.54</v>
      </c>
      <c r="C35" s="44">
        <v>2.2200000000000002</v>
      </c>
    </row>
    <row r="36" spans="1:3" x14ac:dyDescent="0.25">
      <c r="A36" s="43">
        <v>27</v>
      </c>
      <c r="B36" s="44">
        <v>7.67</v>
      </c>
      <c r="C36" s="44">
        <v>2.2599999999999998</v>
      </c>
    </row>
    <row r="37" spans="1:3" x14ac:dyDescent="0.25">
      <c r="A37" s="43">
        <v>28</v>
      </c>
      <c r="B37" s="44">
        <v>7.8</v>
      </c>
      <c r="C37" s="44">
        <v>2.29</v>
      </c>
    </row>
    <row r="38" spans="1:3" x14ac:dyDescent="0.25">
      <c r="A38" s="43">
        <v>29</v>
      </c>
      <c r="B38" s="44">
        <v>7.94</v>
      </c>
      <c r="C38" s="44">
        <v>2.33</v>
      </c>
    </row>
    <row r="39" spans="1:3" x14ac:dyDescent="0.25">
      <c r="A39" s="43">
        <v>30</v>
      </c>
      <c r="B39" s="44">
        <v>8.07</v>
      </c>
      <c r="C39" s="44">
        <v>2.37</v>
      </c>
    </row>
    <row r="40" spans="1:3" x14ac:dyDescent="0.25">
      <c r="A40" s="43">
        <v>31</v>
      </c>
      <c r="B40" s="44">
        <v>8.2100000000000009</v>
      </c>
      <c r="C40" s="44">
        <v>2.41</v>
      </c>
    </row>
    <row r="41" spans="1:3" x14ac:dyDescent="0.25">
      <c r="A41" s="43">
        <v>32</v>
      </c>
      <c r="B41" s="44">
        <v>8.36</v>
      </c>
      <c r="C41" s="44">
        <v>2.4500000000000002</v>
      </c>
    </row>
    <row r="42" spans="1:3" x14ac:dyDescent="0.25">
      <c r="A42" s="43">
        <v>33</v>
      </c>
      <c r="B42" s="44">
        <v>8.5</v>
      </c>
      <c r="C42" s="44">
        <v>2.4900000000000002</v>
      </c>
    </row>
    <row r="43" spans="1:3" x14ac:dyDescent="0.25">
      <c r="A43" s="43">
        <v>34</v>
      </c>
      <c r="B43" s="44">
        <v>8.65</v>
      </c>
      <c r="C43" s="44">
        <v>2.5299999999999998</v>
      </c>
    </row>
    <row r="44" spans="1:3" x14ac:dyDescent="0.25">
      <c r="A44" s="43">
        <v>35</v>
      </c>
      <c r="B44" s="44">
        <v>8.8000000000000007</v>
      </c>
      <c r="C44" s="44">
        <v>2.57</v>
      </c>
    </row>
    <row r="45" spans="1:3" x14ac:dyDescent="0.25">
      <c r="A45" s="43">
        <v>36</v>
      </c>
      <c r="B45" s="44">
        <v>8.9499999999999993</v>
      </c>
      <c r="C45" s="44">
        <v>2.62</v>
      </c>
    </row>
    <row r="46" spans="1:3" x14ac:dyDescent="0.25">
      <c r="A46" s="43">
        <v>37</v>
      </c>
      <c r="B46" s="44">
        <v>9.11</v>
      </c>
      <c r="C46" s="44">
        <v>2.66</v>
      </c>
    </row>
    <row r="47" spans="1:3" x14ac:dyDescent="0.25">
      <c r="A47" s="43">
        <v>38</v>
      </c>
      <c r="B47" s="44">
        <v>9.27</v>
      </c>
      <c r="C47" s="44">
        <v>2.7</v>
      </c>
    </row>
    <row r="48" spans="1:3" x14ac:dyDescent="0.25">
      <c r="A48" s="43">
        <v>39</v>
      </c>
      <c r="B48" s="44">
        <v>9.43</v>
      </c>
      <c r="C48" s="44">
        <v>2.75</v>
      </c>
    </row>
    <row r="49" spans="1:3" x14ac:dyDescent="0.25">
      <c r="A49" s="43">
        <v>40</v>
      </c>
      <c r="B49" s="44">
        <v>9.59</v>
      </c>
      <c r="C49" s="44">
        <v>2.79</v>
      </c>
    </row>
    <row r="50" spans="1:3" x14ac:dyDescent="0.25">
      <c r="A50" s="43">
        <v>41</v>
      </c>
      <c r="B50" s="44">
        <v>9.76</v>
      </c>
      <c r="C50" s="44">
        <v>2.83</v>
      </c>
    </row>
    <row r="51" spans="1:3" x14ac:dyDescent="0.25">
      <c r="A51" s="43">
        <v>42</v>
      </c>
      <c r="B51" s="44">
        <v>9.93</v>
      </c>
      <c r="C51" s="44">
        <v>2.87</v>
      </c>
    </row>
    <row r="52" spans="1:3" x14ac:dyDescent="0.25">
      <c r="A52" s="43">
        <v>43</v>
      </c>
      <c r="B52" s="44">
        <v>10.11</v>
      </c>
      <c r="C52" s="44">
        <v>2.91</v>
      </c>
    </row>
    <row r="53" spans="1:3" x14ac:dyDescent="0.25">
      <c r="A53" s="43">
        <v>44</v>
      </c>
      <c r="B53" s="44">
        <v>10.28</v>
      </c>
      <c r="C53" s="44">
        <v>2.96</v>
      </c>
    </row>
    <row r="54" spans="1:3" x14ac:dyDescent="0.25">
      <c r="A54" s="43">
        <v>45</v>
      </c>
      <c r="B54" s="44">
        <v>10.47</v>
      </c>
      <c r="C54" s="44">
        <v>3</v>
      </c>
    </row>
    <row r="55" spans="1:3" x14ac:dyDescent="0.25">
      <c r="A55" s="43">
        <v>46</v>
      </c>
      <c r="B55" s="44">
        <v>10.65</v>
      </c>
      <c r="C55" s="44">
        <v>3.04</v>
      </c>
    </row>
    <row r="56" spans="1:3" x14ac:dyDescent="0.25">
      <c r="A56" s="43">
        <v>47</v>
      </c>
      <c r="B56" s="44">
        <v>10.85</v>
      </c>
      <c r="C56" s="44">
        <v>3.07</v>
      </c>
    </row>
    <row r="57" spans="1:3" x14ac:dyDescent="0.25">
      <c r="A57" s="43">
        <v>48</v>
      </c>
      <c r="B57" s="44">
        <v>11.04</v>
      </c>
      <c r="C57" s="44">
        <v>3.11</v>
      </c>
    </row>
    <row r="58" spans="1:3" x14ac:dyDescent="0.25">
      <c r="A58" s="43">
        <v>49</v>
      </c>
      <c r="B58" s="44">
        <v>11.25</v>
      </c>
      <c r="C58" s="44">
        <v>3.14</v>
      </c>
    </row>
    <row r="59" spans="1:3" x14ac:dyDescent="0.25">
      <c r="A59" s="43">
        <v>50</v>
      </c>
      <c r="B59" s="44">
        <v>11.45</v>
      </c>
      <c r="C59" s="44">
        <v>3.18</v>
      </c>
    </row>
    <row r="60" spans="1:3" x14ac:dyDescent="0.25">
      <c r="A60" s="43">
        <v>51</v>
      </c>
      <c r="B60" s="44">
        <v>11.66</v>
      </c>
      <c r="C60" s="44">
        <v>3.21</v>
      </c>
    </row>
    <row r="61" spans="1:3" x14ac:dyDescent="0.25">
      <c r="A61" s="43">
        <v>52</v>
      </c>
      <c r="B61" s="44">
        <v>11.88</v>
      </c>
      <c r="C61" s="44">
        <v>3.24</v>
      </c>
    </row>
    <row r="62" spans="1:3" x14ac:dyDescent="0.25">
      <c r="A62" s="43">
        <v>53</v>
      </c>
      <c r="B62" s="44">
        <v>12.1</v>
      </c>
      <c r="C62" s="44">
        <v>3.27</v>
      </c>
    </row>
    <row r="63" spans="1:3" x14ac:dyDescent="0.25">
      <c r="A63" s="43">
        <v>54</v>
      </c>
      <c r="B63" s="44">
        <v>12.34</v>
      </c>
      <c r="C63" s="44">
        <v>3.29</v>
      </c>
    </row>
    <row r="64" spans="1:3" x14ac:dyDescent="0.25">
      <c r="A64" s="43">
        <v>55</v>
      </c>
      <c r="B64" s="44">
        <v>12.58</v>
      </c>
      <c r="C64" s="44">
        <v>3.32</v>
      </c>
    </row>
    <row r="65" spans="1:3" x14ac:dyDescent="0.25">
      <c r="A65" s="43">
        <v>56</v>
      </c>
      <c r="B65" s="44">
        <v>12.83</v>
      </c>
      <c r="C65" s="44">
        <v>3.33</v>
      </c>
    </row>
    <row r="66" spans="1:3" x14ac:dyDescent="0.25">
      <c r="A66" s="43">
        <v>57</v>
      </c>
      <c r="B66" s="44">
        <v>13.09</v>
      </c>
      <c r="C66" s="44">
        <v>3.35</v>
      </c>
    </row>
    <row r="67" spans="1:3" x14ac:dyDescent="0.25">
      <c r="A67" s="43">
        <v>58</v>
      </c>
      <c r="B67" s="44">
        <v>13.35</v>
      </c>
      <c r="C67" s="44">
        <v>3.36</v>
      </c>
    </row>
    <row r="68" spans="1:3" x14ac:dyDescent="0.25">
      <c r="A68" s="43">
        <v>59</v>
      </c>
      <c r="B68" s="44">
        <v>13.63</v>
      </c>
      <c r="C68" s="44">
        <v>3.37</v>
      </c>
    </row>
    <row r="69" spans="1:3" x14ac:dyDescent="0.25">
      <c r="A69" s="43">
        <v>60</v>
      </c>
      <c r="B69" s="44">
        <v>13.92</v>
      </c>
      <c r="C69" s="44">
        <v>3.38</v>
      </c>
    </row>
    <row r="70" spans="1:3" x14ac:dyDescent="0.25">
      <c r="A70" s="43">
        <v>61</v>
      </c>
      <c r="B70" s="44">
        <v>14.22</v>
      </c>
      <c r="C70" s="44">
        <v>3.38</v>
      </c>
    </row>
    <row r="71" spans="1:3" x14ac:dyDescent="0.25">
      <c r="A71" s="43">
        <v>62</v>
      </c>
      <c r="B71" s="44">
        <v>14.53</v>
      </c>
      <c r="C71" s="44">
        <v>3.38</v>
      </c>
    </row>
    <row r="72" spans="1:3" x14ac:dyDescent="0.25">
      <c r="A72" s="43">
        <v>63</v>
      </c>
      <c r="B72" s="44">
        <v>14.86</v>
      </c>
      <c r="C72" s="44">
        <v>3.37</v>
      </c>
    </row>
    <row r="73" spans="1:3" x14ac:dyDescent="0.25">
      <c r="A73" s="43">
        <v>64</v>
      </c>
      <c r="B73" s="44">
        <v>15.21</v>
      </c>
      <c r="C73" s="44">
        <v>3.36</v>
      </c>
    </row>
    <row r="74" spans="1:3" x14ac:dyDescent="0.25">
      <c r="A74" s="43">
        <v>65</v>
      </c>
      <c r="B74" s="44">
        <v>15.57</v>
      </c>
      <c r="C74" s="44">
        <v>3.35</v>
      </c>
    </row>
    <row r="75" spans="1:3" x14ac:dyDescent="0.25">
      <c r="A75" s="43">
        <v>66</v>
      </c>
      <c r="B75" s="44">
        <v>15.95</v>
      </c>
      <c r="C75" s="44">
        <v>3.33</v>
      </c>
    </row>
  </sheetData>
  <sheetProtection algorithmName="SHA-512" hashValue="wfIlXWlpZGN0eSPq9OjtVeI9ApByhytYjOsUxyx1QSMrzN3EcPsfMo39KGLifqptOqxFaNMRNxtxOXVehxPJcQ==" saltValue="cQNjkt9dvMtjK5GGwUY17w==" spinCount="100000" sheet="1" objects="1" scenarios="1"/>
  <conditionalFormatting sqref="A6:A21">
    <cfRule type="expression" dxfId="926" priority="9" stopIfTrue="1">
      <formula>MOD(ROW(),2)=0</formula>
    </cfRule>
    <cfRule type="expression" dxfId="925" priority="10" stopIfTrue="1">
      <formula>MOD(ROW(),2)&lt;&gt;0</formula>
    </cfRule>
  </conditionalFormatting>
  <conditionalFormatting sqref="B6:C21">
    <cfRule type="expression" dxfId="924" priority="11" stopIfTrue="1">
      <formula>MOD(ROW(),2)=0</formula>
    </cfRule>
    <cfRule type="expression" dxfId="923" priority="12" stopIfTrue="1">
      <formula>MOD(ROW(),2)&lt;&gt;0</formula>
    </cfRule>
  </conditionalFormatting>
  <conditionalFormatting sqref="A26:A75">
    <cfRule type="expression" dxfId="922" priority="13" stopIfTrue="1">
      <formula>MOD(ROW(),2)=0</formula>
    </cfRule>
    <cfRule type="expression" dxfId="921" priority="14" stopIfTrue="1">
      <formula>MOD(ROW(),2)&lt;&gt;0</formula>
    </cfRule>
  </conditionalFormatting>
  <conditionalFormatting sqref="B26:C75">
    <cfRule type="expression" dxfId="920" priority="15" stopIfTrue="1">
      <formula>MOD(ROW(),2)=0</formula>
    </cfRule>
    <cfRule type="expression" dxfId="919" priority="16" stopIfTrue="1">
      <formula>MOD(ROW(),2)&lt;&gt;0</formula>
    </cfRule>
  </conditionalFormatting>
  <pageMargins left="0.7" right="0.7" top="0.75" bottom="0.75" header="0.3" footer="0.3"/>
  <tableParts count="1">
    <tablePart r:id="rId1"/>
  </tablePart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5BBAD5-7FCE-419D-9FE4-5746B8987273}">
  <sheetPr codeName="Sheet24"/>
  <dimension ref="A1:C76"/>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Police_S - Consolidated Factor Spreadsheet</v>
      </c>
    </row>
    <row r="3" spans="1:3" s="1" customFormat="1" ht="15.5" x14ac:dyDescent="0.35">
      <c r="A3" s="30" t="s">
        <v>2</v>
      </c>
      <c r="B3" s="3" t="str">
        <f>TABLE_FACTOR_TYPE_1 &amp; " - x-" &amp; TABLE_SERIES_NUMBER_1</f>
        <v>CETV - x-215</v>
      </c>
    </row>
    <row r="6" spans="1:3" x14ac:dyDescent="0.25">
      <c r="A6" s="40" t="s">
        <v>407</v>
      </c>
      <c r="B6" s="48" t="s">
        <v>408</v>
      </c>
      <c r="C6" s="48"/>
    </row>
    <row r="7" spans="1:3" x14ac:dyDescent="0.25">
      <c r="A7" s="40" t="s">
        <v>409</v>
      </c>
      <c r="B7" s="48" t="s">
        <v>31</v>
      </c>
      <c r="C7" s="48"/>
    </row>
    <row r="8" spans="1:3" x14ac:dyDescent="0.25">
      <c r="A8" s="40" t="s">
        <v>110</v>
      </c>
      <c r="B8" s="48">
        <v>2015</v>
      </c>
      <c r="C8" s="48"/>
    </row>
    <row r="9" spans="1:3" x14ac:dyDescent="0.25">
      <c r="A9" s="40" t="s">
        <v>111</v>
      </c>
      <c r="B9" s="48" t="s">
        <v>136</v>
      </c>
      <c r="C9" s="48"/>
    </row>
    <row r="10" spans="1:3" ht="37.5" x14ac:dyDescent="0.25">
      <c r="A10" s="40" t="s">
        <v>6</v>
      </c>
      <c r="B10" s="48" t="s">
        <v>183</v>
      </c>
      <c r="C10" s="48"/>
    </row>
    <row r="11" spans="1:3" x14ac:dyDescent="0.25">
      <c r="A11" s="40" t="s">
        <v>112</v>
      </c>
      <c r="B11" s="48" t="s">
        <v>138</v>
      </c>
      <c r="C11" s="48"/>
    </row>
    <row r="12" spans="1:3" x14ac:dyDescent="0.25">
      <c r="A12" s="40" t="s">
        <v>113</v>
      </c>
      <c r="B12" s="48" t="s">
        <v>139</v>
      </c>
      <c r="C12" s="48"/>
    </row>
    <row r="13" spans="1:3" x14ac:dyDescent="0.25">
      <c r="A13" s="40" t="s">
        <v>410</v>
      </c>
      <c r="B13" s="48"/>
      <c r="C13" s="48"/>
    </row>
    <row r="14" spans="1:3" x14ac:dyDescent="0.25">
      <c r="A14" s="40" t="s">
        <v>115</v>
      </c>
      <c r="B14" s="48">
        <v>215</v>
      </c>
      <c r="C14" s="48"/>
    </row>
    <row r="15" spans="1:3" x14ac:dyDescent="0.25">
      <c r="A15" s="40" t="s">
        <v>411</v>
      </c>
      <c r="B15" s="48">
        <v>215</v>
      </c>
      <c r="C15" s="48"/>
    </row>
    <row r="16" spans="1:3" x14ac:dyDescent="0.25">
      <c r="A16" s="40" t="s">
        <v>117</v>
      </c>
      <c r="B16" s="48" t="s">
        <v>185</v>
      </c>
      <c r="C16" s="48"/>
    </row>
    <row r="17" spans="1:3" x14ac:dyDescent="0.25">
      <c r="A17" s="41" t="s">
        <v>412</v>
      </c>
      <c r="B17" s="48"/>
      <c r="C17" s="48"/>
    </row>
    <row r="18" spans="1:3" x14ac:dyDescent="0.25">
      <c r="A18" s="40" t="s">
        <v>119</v>
      </c>
      <c r="B18" s="50">
        <v>46163</v>
      </c>
      <c r="C18" s="49"/>
    </row>
    <row r="19" spans="1:3" x14ac:dyDescent="0.25">
      <c r="A19" s="40" t="s">
        <v>120</v>
      </c>
      <c r="B19" s="50"/>
      <c r="C19" s="50"/>
    </row>
    <row r="20" spans="1:3" x14ac:dyDescent="0.25">
      <c r="A20" s="40" t="s">
        <v>121</v>
      </c>
      <c r="B20" s="48" t="s">
        <v>128</v>
      </c>
      <c r="C20" s="48"/>
    </row>
    <row r="21" spans="1:3" x14ac:dyDescent="0.25">
      <c r="A21" s="40" t="s">
        <v>413</v>
      </c>
      <c r="B21" s="48" t="s">
        <v>46</v>
      </c>
      <c r="C21" s="48"/>
    </row>
    <row r="23" spans="1:3" x14ac:dyDescent="0.25">
      <c r="A23" s="23" t="str">
        <f>HYPERLINK("#'Factor List'!A1", "Back to Factor List")</f>
        <v>Back to Factor List</v>
      </c>
      <c r="B23" s="23" t="str">
        <f>HYPERLINK("#'Assumptions'!A1", "Assumptions")</f>
        <v>Assumptions</v>
      </c>
    </row>
    <row r="26" spans="1:3" s="57" customFormat="1" ht="26" x14ac:dyDescent="0.25">
      <c r="A26" s="56" t="s">
        <v>238</v>
      </c>
      <c r="B26" s="56" t="s">
        <v>414</v>
      </c>
      <c r="C26" s="56" t="s">
        <v>423</v>
      </c>
    </row>
    <row r="27" spans="1:3" x14ac:dyDescent="0.25">
      <c r="A27" s="43">
        <v>18</v>
      </c>
      <c r="B27" s="44">
        <v>6.21</v>
      </c>
      <c r="C27" s="44">
        <v>1.91</v>
      </c>
    </row>
    <row r="28" spans="1:3" x14ac:dyDescent="0.25">
      <c r="A28" s="43">
        <v>19</v>
      </c>
      <c r="B28" s="44">
        <v>6.32</v>
      </c>
      <c r="C28" s="44">
        <v>1.99</v>
      </c>
    </row>
    <row r="29" spans="1:3" x14ac:dyDescent="0.25">
      <c r="A29" s="43">
        <v>20</v>
      </c>
      <c r="B29" s="44">
        <v>6.43</v>
      </c>
      <c r="C29" s="44">
        <v>2.02</v>
      </c>
    </row>
    <row r="30" spans="1:3" x14ac:dyDescent="0.25">
      <c r="A30" s="43">
        <v>21</v>
      </c>
      <c r="B30" s="44">
        <v>6.54</v>
      </c>
      <c r="C30" s="44">
        <v>2.0499999999999998</v>
      </c>
    </row>
    <row r="31" spans="1:3" x14ac:dyDescent="0.25">
      <c r="A31" s="43">
        <v>22</v>
      </c>
      <c r="B31" s="44">
        <v>6.65</v>
      </c>
      <c r="C31" s="44">
        <v>2.09</v>
      </c>
    </row>
    <row r="32" spans="1:3" x14ac:dyDescent="0.25">
      <c r="A32" s="43">
        <v>23</v>
      </c>
      <c r="B32" s="44">
        <v>6.77</v>
      </c>
      <c r="C32" s="44">
        <v>2.12</v>
      </c>
    </row>
    <row r="33" spans="1:3" x14ac:dyDescent="0.25">
      <c r="A33" s="43">
        <v>24</v>
      </c>
      <c r="B33" s="44">
        <v>6.88</v>
      </c>
      <c r="C33" s="44">
        <v>2.16</v>
      </c>
    </row>
    <row r="34" spans="1:3" x14ac:dyDescent="0.25">
      <c r="A34" s="43">
        <v>25</v>
      </c>
      <c r="B34" s="44">
        <v>7</v>
      </c>
      <c r="C34" s="44">
        <v>2.2000000000000002</v>
      </c>
    </row>
    <row r="35" spans="1:3" x14ac:dyDescent="0.25">
      <c r="A35" s="43">
        <v>26</v>
      </c>
      <c r="B35" s="44">
        <v>7.12</v>
      </c>
      <c r="C35" s="44">
        <v>2.23</v>
      </c>
    </row>
    <row r="36" spans="1:3" x14ac:dyDescent="0.25">
      <c r="A36" s="43">
        <v>27</v>
      </c>
      <c r="B36" s="44">
        <v>7.25</v>
      </c>
      <c r="C36" s="44">
        <v>2.27</v>
      </c>
    </row>
    <row r="37" spans="1:3" x14ac:dyDescent="0.25">
      <c r="A37" s="43">
        <v>28</v>
      </c>
      <c r="B37" s="44">
        <v>7.37</v>
      </c>
      <c r="C37" s="44">
        <v>2.31</v>
      </c>
    </row>
    <row r="38" spans="1:3" x14ac:dyDescent="0.25">
      <c r="A38" s="43">
        <v>29</v>
      </c>
      <c r="B38" s="44">
        <v>7.5</v>
      </c>
      <c r="C38" s="44">
        <v>2.35</v>
      </c>
    </row>
    <row r="39" spans="1:3" x14ac:dyDescent="0.25">
      <c r="A39" s="43">
        <v>30</v>
      </c>
      <c r="B39" s="44">
        <v>7.63</v>
      </c>
      <c r="C39" s="44">
        <v>2.38</v>
      </c>
    </row>
    <row r="40" spans="1:3" x14ac:dyDescent="0.25">
      <c r="A40" s="43">
        <v>31</v>
      </c>
      <c r="B40" s="44">
        <v>7.76</v>
      </c>
      <c r="C40" s="44">
        <v>2.42</v>
      </c>
    </row>
    <row r="41" spans="1:3" x14ac:dyDescent="0.25">
      <c r="A41" s="43">
        <v>32</v>
      </c>
      <c r="B41" s="44">
        <v>7.89</v>
      </c>
      <c r="C41" s="44">
        <v>2.4700000000000002</v>
      </c>
    </row>
    <row r="42" spans="1:3" x14ac:dyDescent="0.25">
      <c r="A42" s="43">
        <v>33</v>
      </c>
      <c r="B42" s="44">
        <v>8.0299999999999994</v>
      </c>
      <c r="C42" s="44">
        <v>2.5099999999999998</v>
      </c>
    </row>
    <row r="43" spans="1:3" x14ac:dyDescent="0.25">
      <c r="A43" s="43">
        <v>34</v>
      </c>
      <c r="B43" s="44">
        <v>8.16</v>
      </c>
      <c r="C43" s="44">
        <v>2.5499999999999998</v>
      </c>
    </row>
    <row r="44" spans="1:3" x14ac:dyDescent="0.25">
      <c r="A44" s="43">
        <v>35</v>
      </c>
      <c r="B44" s="44">
        <v>8.3000000000000007</v>
      </c>
      <c r="C44" s="44">
        <v>2.59</v>
      </c>
    </row>
    <row r="45" spans="1:3" x14ac:dyDescent="0.25">
      <c r="A45" s="43">
        <v>36</v>
      </c>
      <c r="B45" s="44">
        <v>8.4499999999999993</v>
      </c>
      <c r="C45" s="44">
        <v>2.63</v>
      </c>
    </row>
    <row r="46" spans="1:3" x14ac:dyDescent="0.25">
      <c r="A46" s="43">
        <v>37</v>
      </c>
      <c r="B46" s="44">
        <v>8.59</v>
      </c>
      <c r="C46" s="44">
        <v>2.68</v>
      </c>
    </row>
    <row r="47" spans="1:3" x14ac:dyDescent="0.25">
      <c r="A47" s="43">
        <v>38</v>
      </c>
      <c r="B47" s="44">
        <v>8.74</v>
      </c>
      <c r="C47" s="44">
        <v>2.72</v>
      </c>
    </row>
    <row r="48" spans="1:3" x14ac:dyDescent="0.25">
      <c r="A48" s="43">
        <v>39</v>
      </c>
      <c r="B48" s="44">
        <v>8.89</v>
      </c>
      <c r="C48" s="44">
        <v>2.76</v>
      </c>
    </row>
    <row r="49" spans="1:3" x14ac:dyDescent="0.25">
      <c r="A49" s="43">
        <v>40</v>
      </c>
      <c r="B49" s="44">
        <v>9.0500000000000007</v>
      </c>
      <c r="C49" s="44">
        <v>2.81</v>
      </c>
    </row>
    <row r="50" spans="1:3" x14ac:dyDescent="0.25">
      <c r="A50" s="43">
        <v>41</v>
      </c>
      <c r="B50" s="44">
        <v>9.1999999999999993</v>
      </c>
      <c r="C50" s="44">
        <v>2.85</v>
      </c>
    </row>
    <row r="51" spans="1:3" x14ac:dyDescent="0.25">
      <c r="A51" s="43">
        <v>42</v>
      </c>
      <c r="B51" s="44">
        <v>9.36</v>
      </c>
      <c r="C51" s="44">
        <v>2.89</v>
      </c>
    </row>
    <row r="52" spans="1:3" x14ac:dyDescent="0.25">
      <c r="A52" s="43">
        <v>43</v>
      </c>
      <c r="B52" s="44">
        <v>9.5299999999999994</v>
      </c>
      <c r="C52" s="44">
        <v>2.94</v>
      </c>
    </row>
    <row r="53" spans="1:3" x14ac:dyDescent="0.25">
      <c r="A53" s="43">
        <v>44</v>
      </c>
      <c r="B53" s="44">
        <v>9.69</v>
      </c>
      <c r="C53" s="44">
        <v>2.98</v>
      </c>
    </row>
    <row r="54" spans="1:3" x14ac:dyDescent="0.25">
      <c r="A54" s="43">
        <v>45</v>
      </c>
      <c r="B54" s="44">
        <v>9.86</v>
      </c>
      <c r="C54" s="44">
        <v>3.02</v>
      </c>
    </row>
    <row r="55" spans="1:3" x14ac:dyDescent="0.25">
      <c r="A55" s="43">
        <v>46</v>
      </c>
      <c r="B55" s="44">
        <v>10.039999999999999</v>
      </c>
      <c r="C55" s="44">
        <v>3.06</v>
      </c>
    </row>
    <row r="56" spans="1:3" x14ac:dyDescent="0.25">
      <c r="A56" s="43">
        <v>47</v>
      </c>
      <c r="B56" s="44">
        <v>10.220000000000001</v>
      </c>
      <c r="C56" s="44">
        <v>3.1</v>
      </c>
    </row>
    <row r="57" spans="1:3" x14ac:dyDescent="0.25">
      <c r="A57" s="43">
        <v>48</v>
      </c>
      <c r="B57" s="44">
        <v>10.4</v>
      </c>
      <c r="C57" s="44">
        <v>3.13</v>
      </c>
    </row>
    <row r="58" spans="1:3" x14ac:dyDescent="0.25">
      <c r="A58" s="43">
        <v>49</v>
      </c>
      <c r="B58" s="44">
        <v>10.59</v>
      </c>
      <c r="C58" s="44">
        <v>3.17</v>
      </c>
    </row>
    <row r="59" spans="1:3" x14ac:dyDescent="0.25">
      <c r="A59" s="43">
        <v>50</v>
      </c>
      <c r="B59" s="44">
        <v>10.78</v>
      </c>
      <c r="C59" s="44">
        <v>3.2</v>
      </c>
    </row>
    <row r="60" spans="1:3" x14ac:dyDescent="0.25">
      <c r="A60" s="43">
        <v>51</v>
      </c>
      <c r="B60" s="44">
        <v>10.98</v>
      </c>
      <c r="C60" s="44">
        <v>3.23</v>
      </c>
    </row>
    <row r="61" spans="1:3" x14ac:dyDescent="0.25">
      <c r="A61" s="43">
        <v>52</v>
      </c>
      <c r="B61" s="44">
        <v>11.18</v>
      </c>
      <c r="C61" s="44">
        <v>3.27</v>
      </c>
    </row>
    <row r="62" spans="1:3" x14ac:dyDescent="0.25">
      <c r="A62" s="43">
        <v>53</v>
      </c>
      <c r="B62" s="44">
        <v>11.39</v>
      </c>
      <c r="C62" s="44">
        <v>3.3</v>
      </c>
    </row>
    <row r="63" spans="1:3" x14ac:dyDescent="0.25">
      <c r="A63" s="43">
        <v>54</v>
      </c>
      <c r="B63" s="44">
        <v>11.61</v>
      </c>
      <c r="C63" s="44">
        <v>3.32</v>
      </c>
    </row>
    <row r="64" spans="1:3" x14ac:dyDescent="0.25">
      <c r="A64" s="43">
        <v>55</v>
      </c>
      <c r="B64" s="44">
        <v>11.83</v>
      </c>
      <c r="C64" s="44">
        <v>3.34</v>
      </c>
    </row>
    <row r="65" spans="1:3" x14ac:dyDescent="0.25">
      <c r="A65" s="43">
        <v>56</v>
      </c>
      <c r="B65" s="44">
        <v>12.07</v>
      </c>
      <c r="C65" s="44">
        <v>3.36</v>
      </c>
    </row>
    <row r="66" spans="1:3" x14ac:dyDescent="0.25">
      <c r="A66" s="43">
        <v>57</v>
      </c>
      <c r="B66" s="44">
        <v>12.31</v>
      </c>
      <c r="C66" s="44">
        <v>3.37</v>
      </c>
    </row>
    <row r="67" spans="1:3" x14ac:dyDescent="0.25">
      <c r="A67" s="43">
        <v>58</v>
      </c>
      <c r="B67" s="44">
        <v>12.56</v>
      </c>
      <c r="C67" s="44">
        <v>3.39</v>
      </c>
    </row>
    <row r="68" spans="1:3" x14ac:dyDescent="0.25">
      <c r="A68" s="43">
        <v>59</v>
      </c>
      <c r="B68" s="44">
        <v>12.81</v>
      </c>
      <c r="C68" s="44">
        <v>3.4</v>
      </c>
    </row>
    <row r="69" spans="1:3" x14ac:dyDescent="0.25">
      <c r="A69" s="43">
        <v>60</v>
      </c>
      <c r="B69" s="44">
        <v>13.08</v>
      </c>
      <c r="C69" s="44">
        <v>3.4</v>
      </c>
    </row>
    <row r="70" spans="1:3" x14ac:dyDescent="0.25">
      <c r="A70" s="43">
        <v>61</v>
      </c>
      <c r="B70" s="44">
        <v>13.36</v>
      </c>
      <c r="C70" s="44">
        <v>3.41</v>
      </c>
    </row>
    <row r="71" spans="1:3" x14ac:dyDescent="0.25">
      <c r="A71" s="43">
        <v>62</v>
      </c>
      <c r="B71" s="44">
        <v>13.66</v>
      </c>
      <c r="C71" s="44">
        <v>3.41</v>
      </c>
    </row>
    <row r="72" spans="1:3" x14ac:dyDescent="0.25">
      <c r="A72" s="43">
        <v>63</v>
      </c>
      <c r="B72" s="44">
        <v>13.96</v>
      </c>
      <c r="C72" s="44">
        <v>3.4</v>
      </c>
    </row>
    <row r="73" spans="1:3" x14ac:dyDescent="0.25">
      <c r="A73" s="43">
        <v>64</v>
      </c>
      <c r="B73" s="44">
        <v>14.29</v>
      </c>
      <c r="C73" s="44">
        <v>3.39</v>
      </c>
    </row>
    <row r="74" spans="1:3" x14ac:dyDescent="0.25">
      <c r="A74" s="43">
        <v>65</v>
      </c>
      <c r="B74" s="44">
        <v>14.62</v>
      </c>
      <c r="C74" s="44">
        <v>3.38</v>
      </c>
    </row>
    <row r="75" spans="1:3" x14ac:dyDescent="0.25">
      <c r="A75" s="43">
        <v>66</v>
      </c>
      <c r="B75" s="44">
        <v>14.98</v>
      </c>
      <c r="C75" s="44">
        <v>3.36</v>
      </c>
    </row>
    <row r="76" spans="1:3" x14ac:dyDescent="0.25">
      <c r="A76" s="43">
        <v>67</v>
      </c>
      <c r="B76" s="44">
        <v>15.35</v>
      </c>
      <c r="C76" s="44">
        <v>3.34</v>
      </c>
    </row>
  </sheetData>
  <sheetProtection algorithmName="SHA-512" hashValue="BHMEB0SWJHsCjncopoaWC5U+r3Ms85WmX7dBiKxVA2JZkqu8NQQFQZckRGeaw61J3JTz84vw6e3nukiPItCigQ==" saltValue="jK8jCPH9dnz2bP0oNpmiRQ==" spinCount="100000" sheet="1" objects="1" scenarios="1"/>
  <conditionalFormatting sqref="A6:A21">
    <cfRule type="expression" dxfId="916" priority="9" stopIfTrue="1">
      <formula>MOD(ROW(),2)=0</formula>
    </cfRule>
    <cfRule type="expression" dxfId="915" priority="10" stopIfTrue="1">
      <formula>MOD(ROW(),2)&lt;&gt;0</formula>
    </cfRule>
  </conditionalFormatting>
  <conditionalFormatting sqref="B6:C21">
    <cfRule type="expression" dxfId="914" priority="11" stopIfTrue="1">
      <formula>MOD(ROW(),2)=0</formula>
    </cfRule>
    <cfRule type="expression" dxfId="913" priority="12" stopIfTrue="1">
      <formula>MOD(ROW(),2)&lt;&gt;0</formula>
    </cfRule>
  </conditionalFormatting>
  <conditionalFormatting sqref="A26:A76">
    <cfRule type="expression" dxfId="912" priority="13" stopIfTrue="1">
      <formula>MOD(ROW(),2)=0</formula>
    </cfRule>
    <cfRule type="expression" dxfId="911" priority="14" stopIfTrue="1">
      <formula>MOD(ROW(),2)&lt;&gt;0</formula>
    </cfRule>
  </conditionalFormatting>
  <conditionalFormatting sqref="B26:C76">
    <cfRule type="expression" dxfId="910" priority="15" stopIfTrue="1">
      <formula>MOD(ROW(),2)=0</formula>
    </cfRule>
    <cfRule type="expression" dxfId="909" priority="16" stopIfTrue="1">
      <formula>MOD(ROW(),2)&lt;&gt;0</formula>
    </cfRule>
  </conditionalFormatting>
  <pageMargins left="0.7" right="0.7" top="0.75" bottom="0.75" header="0.3" footer="0.3"/>
  <tableParts count="1">
    <tablePart r:id="rId1"/>
  </tablePart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28DC3D-AE62-4B74-9C5F-773090D0B83F}">
  <sheetPr codeName="Sheet25"/>
  <dimension ref="A1:C73"/>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Police_S - Consolidated Factor Spreadsheet</v>
      </c>
    </row>
    <row r="3" spans="1:3" s="1" customFormat="1" ht="15.5" x14ac:dyDescent="0.35">
      <c r="A3" s="30" t="s">
        <v>2</v>
      </c>
      <c r="B3" s="3" t="str">
        <f>TABLE_FACTOR_TYPE_1 &amp; " - x-" &amp; TABLE_SERIES_NUMBER_1</f>
        <v>CETV - x-216</v>
      </c>
    </row>
    <row r="6" spans="1:3" x14ac:dyDescent="0.25">
      <c r="A6" s="40" t="s">
        <v>407</v>
      </c>
      <c r="B6" s="48" t="s">
        <v>408</v>
      </c>
      <c r="C6" s="48"/>
    </row>
    <row r="7" spans="1:3" x14ac:dyDescent="0.25">
      <c r="A7" s="40" t="s">
        <v>409</v>
      </c>
      <c r="B7" s="48" t="s">
        <v>31</v>
      </c>
      <c r="C7" s="48"/>
    </row>
    <row r="8" spans="1:3" x14ac:dyDescent="0.25">
      <c r="A8" s="40" t="s">
        <v>110</v>
      </c>
      <c r="B8" s="48">
        <v>2015</v>
      </c>
      <c r="C8" s="48"/>
    </row>
    <row r="9" spans="1:3" x14ac:dyDescent="0.25">
      <c r="A9" s="40" t="s">
        <v>111</v>
      </c>
      <c r="B9" s="48" t="s">
        <v>136</v>
      </c>
      <c r="C9" s="48"/>
    </row>
    <row r="10" spans="1:3" ht="37.5" x14ac:dyDescent="0.25">
      <c r="A10" s="40" t="s">
        <v>6</v>
      </c>
      <c r="B10" s="48" t="s">
        <v>174</v>
      </c>
      <c r="C10" s="48"/>
    </row>
    <row r="11" spans="1:3" x14ac:dyDescent="0.25">
      <c r="A11" s="40" t="s">
        <v>112</v>
      </c>
      <c r="B11" s="48" t="s">
        <v>145</v>
      </c>
      <c r="C11" s="48"/>
    </row>
    <row r="12" spans="1:3" x14ac:dyDescent="0.25">
      <c r="A12" s="40" t="s">
        <v>113</v>
      </c>
      <c r="B12" s="48" t="s">
        <v>139</v>
      </c>
      <c r="C12" s="48"/>
    </row>
    <row r="13" spans="1:3" x14ac:dyDescent="0.25">
      <c r="A13" s="40" t="s">
        <v>410</v>
      </c>
      <c r="B13" s="48"/>
      <c r="C13" s="48"/>
    </row>
    <row r="14" spans="1:3" x14ac:dyDescent="0.25">
      <c r="A14" s="40" t="s">
        <v>115</v>
      </c>
      <c r="B14" s="48">
        <v>216</v>
      </c>
      <c r="C14" s="48"/>
    </row>
    <row r="15" spans="1:3" x14ac:dyDescent="0.25">
      <c r="A15" s="40" t="s">
        <v>411</v>
      </c>
      <c r="B15" s="48">
        <v>216</v>
      </c>
      <c r="C15" s="48"/>
    </row>
    <row r="16" spans="1:3" x14ac:dyDescent="0.25">
      <c r="A16" s="40" t="s">
        <v>117</v>
      </c>
      <c r="B16" s="48" t="s">
        <v>187</v>
      </c>
      <c r="C16" s="48"/>
    </row>
    <row r="17" spans="1:3" x14ac:dyDescent="0.25">
      <c r="A17" s="41" t="s">
        <v>412</v>
      </c>
      <c r="B17" s="48"/>
      <c r="C17" s="48"/>
    </row>
    <row r="18" spans="1:3" x14ac:dyDescent="0.25">
      <c r="A18" s="40" t="s">
        <v>119</v>
      </c>
      <c r="B18" s="50">
        <v>46163</v>
      </c>
      <c r="C18" s="49"/>
    </row>
    <row r="19" spans="1:3" x14ac:dyDescent="0.25">
      <c r="A19" s="40" t="s">
        <v>120</v>
      </c>
      <c r="B19" s="50"/>
      <c r="C19" s="50"/>
    </row>
    <row r="20" spans="1:3" x14ac:dyDescent="0.25">
      <c r="A20" s="40" t="s">
        <v>121</v>
      </c>
      <c r="B20" s="48" t="s">
        <v>128</v>
      </c>
      <c r="C20" s="48"/>
    </row>
    <row r="21" spans="1:3" x14ac:dyDescent="0.25">
      <c r="A21" s="40" t="s">
        <v>413</v>
      </c>
      <c r="B21" s="48" t="s">
        <v>46</v>
      </c>
      <c r="C21" s="48"/>
    </row>
    <row r="23" spans="1:3" x14ac:dyDescent="0.25">
      <c r="A23" s="23" t="str">
        <f>HYPERLINK("#'Factor List'!A1", "Back to Factor List")</f>
        <v>Back to Factor List</v>
      </c>
      <c r="B23" s="23" t="str">
        <f>HYPERLINK("#'Assumptions'!A1", "Assumptions")</f>
        <v>Assumptions</v>
      </c>
    </row>
    <row r="26" spans="1:3" s="57" customFormat="1" ht="26" x14ac:dyDescent="0.25">
      <c r="A26" s="56" t="s">
        <v>238</v>
      </c>
      <c r="B26" s="56" t="s">
        <v>414</v>
      </c>
      <c r="C26" s="56" t="s">
        <v>423</v>
      </c>
    </row>
    <row r="27" spans="1:3" x14ac:dyDescent="0.25">
      <c r="A27" s="43">
        <v>18</v>
      </c>
      <c r="B27" s="44">
        <v>7.3</v>
      </c>
      <c r="C27" s="44">
        <v>1.88</v>
      </c>
    </row>
    <row r="28" spans="1:3" x14ac:dyDescent="0.25">
      <c r="A28" s="43">
        <v>19</v>
      </c>
      <c r="B28" s="44">
        <v>7.43</v>
      </c>
      <c r="C28" s="44">
        <v>1.95</v>
      </c>
    </row>
    <row r="29" spans="1:3" x14ac:dyDescent="0.25">
      <c r="A29" s="43">
        <v>20</v>
      </c>
      <c r="B29" s="44">
        <v>7.56</v>
      </c>
      <c r="C29" s="44">
        <v>1.99</v>
      </c>
    </row>
    <row r="30" spans="1:3" x14ac:dyDescent="0.25">
      <c r="A30" s="43">
        <v>21</v>
      </c>
      <c r="B30" s="44">
        <v>7.7</v>
      </c>
      <c r="C30" s="44">
        <v>2.02</v>
      </c>
    </row>
    <row r="31" spans="1:3" x14ac:dyDescent="0.25">
      <c r="A31" s="43">
        <v>22</v>
      </c>
      <c r="B31" s="44">
        <v>7.83</v>
      </c>
      <c r="C31" s="44">
        <v>2.06</v>
      </c>
    </row>
    <row r="32" spans="1:3" x14ac:dyDescent="0.25">
      <c r="A32" s="43">
        <v>23</v>
      </c>
      <c r="B32" s="44">
        <v>7.97</v>
      </c>
      <c r="C32" s="44">
        <v>2.09</v>
      </c>
    </row>
    <row r="33" spans="1:3" x14ac:dyDescent="0.25">
      <c r="A33" s="43">
        <v>24</v>
      </c>
      <c r="B33" s="44">
        <v>8.11</v>
      </c>
      <c r="C33" s="44">
        <v>2.12</v>
      </c>
    </row>
    <row r="34" spans="1:3" x14ac:dyDescent="0.25">
      <c r="A34" s="43">
        <v>25</v>
      </c>
      <c r="B34" s="44">
        <v>8.25</v>
      </c>
      <c r="C34" s="44">
        <v>2.16</v>
      </c>
    </row>
    <row r="35" spans="1:3" x14ac:dyDescent="0.25">
      <c r="A35" s="43">
        <v>26</v>
      </c>
      <c r="B35" s="44">
        <v>8.4</v>
      </c>
      <c r="C35" s="44">
        <v>2.2000000000000002</v>
      </c>
    </row>
    <row r="36" spans="1:3" x14ac:dyDescent="0.25">
      <c r="A36" s="43">
        <v>27</v>
      </c>
      <c r="B36" s="44">
        <v>8.5500000000000007</v>
      </c>
      <c r="C36" s="44">
        <v>2.23</v>
      </c>
    </row>
    <row r="37" spans="1:3" x14ac:dyDescent="0.25">
      <c r="A37" s="43">
        <v>28</v>
      </c>
      <c r="B37" s="44">
        <v>8.6999999999999993</v>
      </c>
      <c r="C37" s="44">
        <v>2.27</v>
      </c>
    </row>
    <row r="38" spans="1:3" x14ac:dyDescent="0.25">
      <c r="A38" s="43">
        <v>29</v>
      </c>
      <c r="B38" s="44">
        <v>8.85</v>
      </c>
      <c r="C38" s="44">
        <v>2.31</v>
      </c>
    </row>
    <row r="39" spans="1:3" x14ac:dyDescent="0.25">
      <c r="A39" s="43">
        <v>30</v>
      </c>
      <c r="B39" s="44">
        <v>9</v>
      </c>
      <c r="C39" s="44">
        <v>2.34</v>
      </c>
    </row>
    <row r="40" spans="1:3" x14ac:dyDescent="0.25">
      <c r="A40" s="43">
        <v>31</v>
      </c>
      <c r="B40" s="44">
        <v>9.16</v>
      </c>
      <c r="C40" s="44">
        <v>2.38</v>
      </c>
    </row>
    <row r="41" spans="1:3" x14ac:dyDescent="0.25">
      <c r="A41" s="43">
        <v>32</v>
      </c>
      <c r="B41" s="44">
        <v>9.32</v>
      </c>
      <c r="C41" s="44">
        <v>2.42</v>
      </c>
    </row>
    <row r="42" spans="1:3" x14ac:dyDescent="0.25">
      <c r="A42" s="43">
        <v>33</v>
      </c>
      <c r="B42" s="44">
        <v>9.49</v>
      </c>
      <c r="C42" s="44">
        <v>2.46</v>
      </c>
    </row>
    <row r="43" spans="1:3" x14ac:dyDescent="0.25">
      <c r="A43" s="43">
        <v>34</v>
      </c>
      <c r="B43" s="44">
        <v>9.66</v>
      </c>
      <c r="C43" s="44">
        <v>2.5</v>
      </c>
    </row>
    <row r="44" spans="1:3" x14ac:dyDescent="0.25">
      <c r="A44" s="43">
        <v>35</v>
      </c>
      <c r="B44" s="44">
        <v>9.83</v>
      </c>
      <c r="C44" s="44">
        <v>2.54</v>
      </c>
    </row>
    <row r="45" spans="1:3" x14ac:dyDescent="0.25">
      <c r="A45" s="43">
        <v>36</v>
      </c>
      <c r="B45" s="44">
        <v>10</v>
      </c>
      <c r="C45" s="44">
        <v>2.59</v>
      </c>
    </row>
    <row r="46" spans="1:3" x14ac:dyDescent="0.25">
      <c r="A46" s="43">
        <v>37</v>
      </c>
      <c r="B46" s="44">
        <v>10.18</v>
      </c>
      <c r="C46" s="44">
        <v>2.63</v>
      </c>
    </row>
    <row r="47" spans="1:3" x14ac:dyDescent="0.25">
      <c r="A47" s="43">
        <v>38</v>
      </c>
      <c r="B47" s="44">
        <v>10.36</v>
      </c>
      <c r="C47" s="44">
        <v>2.67</v>
      </c>
    </row>
    <row r="48" spans="1:3" x14ac:dyDescent="0.25">
      <c r="A48" s="43">
        <v>39</v>
      </c>
      <c r="B48" s="44">
        <v>10.54</v>
      </c>
      <c r="C48" s="44">
        <v>2.71</v>
      </c>
    </row>
    <row r="49" spans="1:3" x14ac:dyDescent="0.25">
      <c r="A49" s="43">
        <v>40</v>
      </c>
      <c r="B49" s="44">
        <v>10.73</v>
      </c>
      <c r="C49" s="44">
        <v>2.75</v>
      </c>
    </row>
    <row r="50" spans="1:3" x14ac:dyDescent="0.25">
      <c r="A50" s="43">
        <v>41</v>
      </c>
      <c r="B50" s="44">
        <v>10.92</v>
      </c>
      <c r="C50" s="44">
        <v>2.79</v>
      </c>
    </row>
    <row r="51" spans="1:3" x14ac:dyDescent="0.25">
      <c r="A51" s="43">
        <v>42</v>
      </c>
      <c r="B51" s="44">
        <v>11.11</v>
      </c>
      <c r="C51" s="44">
        <v>2.84</v>
      </c>
    </row>
    <row r="52" spans="1:3" x14ac:dyDescent="0.25">
      <c r="A52" s="43">
        <v>43</v>
      </c>
      <c r="B52" s="44">
        <v>11.31</v>
      </c>
      <c r="C52" s="44">
        <v>2.88</v>
      </c>
    </row>
    <row r="53" spans="1:3" x14ac:dyDescent="0.25">
      <c r="A53" s="43">
        <v>44</v>
      </c>
      <c r="B53" s="44">
        <v>11.51</v>
      </c>
      <c r="C53" s="44">
        <v>2.92</v>
      </c>
    </row>
    <row r="54" spans="1:3" x14ac:dyDescent="0.25">
      <c r="A54" s="43">
        <v>45</v>
      </c>
      <c r="B54" s="44">
        <v>11.72</v>
      </c>
      <c r="C54" s="44">
        <v>2.96</v>
      </c>
    </row>
    <row r="55" spans="1:3" x14ac:dyDescent="0.25">
      <c r="A55" s="43">
        <v>46</v>
      </c>
      <c r="B55" s="44">
        <v>11.94</v>
      </c>
      <c r="C55" s="44">
        <v>3</v>
      </c>
    </row>
    <row r="56" spans="1:3" x14ac:dyDescent="0.25">
      <c r="A56" s="43">
        <v>47</v>
      </c>
      <c r="B56" s="44">
        <v>12.15</v>
      </c>
      <c r="C56" s="44">
        <v>3.03</v>
      </c>
    </row>
    <row r="57" spans="1:3" x14ac:dyDescent="0.25">
      <c r="A57" s="43">
        <v>48</v>
      </c>
      <c r="B57" s="44">
        <v>12.38</v>
      </c>
      <c r="C57" s="44">
        <v>3.07</v>
      </c>
    </row>
    <row r="58" spans="1:3" x14ac:dyDescent="0.25">
      <c r="A58" s="43">
        <v>49</v>
      </c>
      <c r="B58" s="44">
        <v>12.61</v>
      </c>
      <c r="C58" s="44">
        <v>3.1</v>
      </c>
    </row>
    <row r="59" spans="1:3" x14ac:dyDescent="0.25">
      <c r="A59" s="43">
        <v>50</v>
      </c>
      <c r="B59" s="44">
        <v>12.84</v>
      </c>
      <c r="C59" s="44">
        <v>3.13</v>
      </c>
    </row>
    <row r="60" spans="1:3" x14ac:dyDescent="0.25">
      <c r="A60" s="43">
        <v>51</v>
      </c>
      <c r="B60" s="44">
        <v>13.09</v>
      </c>
      <c r="C60" s="44">
        <v>3.17</v>
      </c>
    </row>
    <row r="61" spans="1:3" x14ac:dyDescent="0.25">
      <c r="A61" s="43">
        <v>52</v>
      </c>
      <c r="B61" s="44">
        <v>13.33</v>
      </c>
      <c r="C61" s="44">
        <v>3.2</v>
      </c>
    </row>
    <row r="62" spans="1:3" x14ac:dyDescent="0.25">
      <c r="A62" s="43">
        <v>53</v>
      </c>
      <c r="B62" s="44">
        <v>13.59</v>
      </c>
      <c r="C62" s="44">
        <v>3.22</v>
      </c>
    </row>
    <row r="63" spans="1:3" x14ac:dyDescent="0.25">
      <c r="A63" s="43">
        <v>54</v>
      </c>
      <c r="B63" s="44">
        <v>13.85</v>
      </c>
      <c r="C63" s="44">
        <v>3.25</v>
      </c>
    </row>
    <row r="64" spans="1:3" x14ac:dyDescent="0.25">
      <c r="A64" s="43">
        <v>55</v>
      </c>
      <c r="B64" s="44">
        <v>14.13</v>
      </c>
      <c r="C64" s="44">
        <v>3.27</v>
      </c>
    </row>
    <row r="65" spans="1:3" x14ac:dyDescent="0.25">
      <c r="A65" s="43">
        <v>56</v>
      </c>
      <c r="B65" s="44">
        <v>14.41</v>
      </c>
      <c r="C65" s="44">
        <v>3.28</v>
      </c>
    </row>
    <row r="66" spans="1:3" x14ac:dyDescent="0.25">
      <c r="A66" s="43">
        <v>57</v>
      </c>
      <c r="B66" s="44">
        <v>14.71</v>
      </c>
      <c r="C66" s="44">
        <v>3.3</v>
      </c>
    </row>
    <row r="67" spans="1:3" x14ac:dyDescent="0.25">
      <c r="A67" s="43">
        <v>58</v>
      </c>
      <c r="B67" s="44">
        <v>15.01</v>
      </c>
      <c r="C67" s="44">
        <v>3.31</v>
      </c>
    </row>
    <row r="68" spans="1:3" x14ac:dyDescent="0.25">
      <c r="A68" s="43">
        <v>59</v>
      </c>
      <c r="B68" s="44">
        <v>15.33</v>
      </c>
      <c r="C68" s="44">
        <v>3.32</v>
      </c>
    </row>
    <row r="69" spans="1:3" x14ac:dyDescent="0.25">
      <c r="A69" s="43">
        <v>60</v>
      </c>
      <c r="B69" s="44">
        <v>15.66</v>
      </c>
      <c r="C69" s="44">
        <v>3.33</v>
      </c>
    </row>
    <row r="70" spans="1:3" x14ac:dyDescent="0.25">
      <c r="A70" s="43">
        <v>61</v>
      </c>
      <c r="B70" s="44">
        <v>16</v>
      </c>
      <c r="C70" s="44">
        <v>3.33</v>
      </c>
    </row>
    <row r="71" spans="1:3" x14ac:dyDescent="0.25">
      <c r="A71" s="43">
        <v>62</v>
      </c>
      <c r="B71" s="44">
        <v>16.36</v>
      </c>
      <c r="C71" s="44">
        <v>3.33</v>
      </c>
    </row>
    <row r="72" spans="1:3" x14ac:dyDescent="0.25">
      <c r="A72" s="43">
        <v>63</v>
      </c>
      <c r="B72" s="44">
        <v>16.739999999999998</v>
      </c>
      <c r="C72" s="44">
        <v>3.32</v>
      </c>
    </row>
    <row r="73" spans="1:3" x14ac:dyDescent="0.25">
      <c r="A73" s="43">
        <v>64</v>
      </c>
      <c r="B73" s="44">
        <v>17.13</v>
      </c>
      <c r="C73" s="44">
        <v>3.31</v>
      </c>
    </row>
  </sheetData>
  <sheetProtection algorithmName="SHA-512" hashValue="u2MyQFuzIqNWI+22RIVMKbUrfDbgbIQRjimpRtCfe4M2kTsJNhd5alJ3r+yu9B6Tlah4bMmEZ+IgTbPuGG1QLw==" saltValue="1OHb6VpxktmxbCZX3UrDaw==" spinCount="100000" sheet="1" objects="1" scenarios="1"/>
  <conditionalFormatting sqref="A6:A21">
    <cfRule type="expression" dxfId="906" priority="9" stopIfTrue="1">
      <formula>MOD(ROW(),2)=0</formula>
    </cfRule>
    <cfRule type="expression" dxfId="905" priority="10" stopIfTrue="1">
      <formula>MOD(ROW(),2)&lt;&gt;0</formula>
    </cfRule>
  </conditionalFormatting>
  <conditionalFormatting sqref="B6:C21">
    <cfRule type="expression" dxfId="904" priority="11" stopIfTrue="1">
      <formula>MOD(ROW(),2)=0</formula>
    </cfRule>
    <cfRule type="expression" dxfId="903" priority="12" stopIfTrue="1">
      <formula>MOD(ROW(),2)&lt;&gt;0</formula>
    </cfRule>
  </conditionalFormatting>
  <conditionalFormatting sqref="A26:A73">
    <cfRule type="expression" dxfId="902" priority="13" stopIfTrue="1">
      <formula>MOD(ROW(),2)=0</formula>
    </cfRule>
    <cfRule type="expression" dxfId="901" priority="14" stopIfTrue="1">
      <formula>MOD(ROW(),2)&lt;&gt;0</formula>
    </cfRule>
  </conditionalFormatting>
  <conditionalFormatting sqref="B26:C73">
    <cfRule type="expression" dxfId="900" priority="15" stopIfTrue="1">
      <formula>MOD(ROW(),2)=0</formula>
    </cfRule>
    <cfRule type="expression" dxfId="899" priority="16" stopIfTrue="1">
      <formula>MOD(ROW(),2)&lt;&gt;0</formula>
    </cfRule>
  </conditionalFormatting>
  <pageMargins left="0.7" right="0.7" top="0.75" bottom="0.75" header="0.3" footer="0.3"/>
  <tableParts count="1">
    <tablePart r:id="rId1"/>
  </tablePart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4EAE62-0558-4926-B4D0-5900EA1311A1}">
  <sheetPr codeName="Sheet26"/>
  <dimension ref="A1:C74"/>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Police_S - Consolidated Factor Spreadsheet</v>
      </c>
    </row>
    <row r="3" spans="1:3" s="1" customFormat="1" ht="15.5" x14ac:dyDescent="0.35">
      <c r="A3" s="30" t="s">
        <v>2</v>
      </c>
      <c r="B3" s="3" t="str">
        <f>TABLE_FACTOR_TYPE_1 &amp; " - x-" &amp; TABLE_SERIES_NUMBER_1</f>
        <v>CETV - x-217</v>
      </c>
    </row>
    <row r="6" spans="1:3" x14ac:dyDescent="0.25">
      <c r="A6" s="40" t="s">
        <v>407</v>
      </c>
      <c r="B6" s="48" t="s">
        <v>408</v>
      </c>
      <c r="C6" s="48"/>
    </row>
    <row r="7" spans="1:3" x14ac:dyDescent="0.25">
      <c r="A7" s="40" t="s">
        <v>409</v>
      </c>
      <c r="B7" s="48" t="s">
        <v>31</v>
      </c>
      <c r="C7" s="48"/>
    </row>
    <row r="8" spans="1:3" x14ac:dyDescent="0.25">
      <c r="A8" s="40" t="s">
        <v>110</v>
      </c>
      <c r="B8" s="48">
        <v>2015</v>
      </c>
      <c r="C8" s="48"/>
    </row>
    <row r="9" spans="1:3" x14ac:dyDescent="0.25">
      <c r="A9" s="40" t="s">
        <v>111</v>
      </c>
      <c r="B9" s="48" t="s">
        <v>136</v>
      </c>
      <c r="C9" s="48"/>
    </row>
    <row r="10" spans="1:3" ht="37.5" x14ac:dyDescent="0.25">
      <c r="A10" s="40" t="s">
        <v>6</v>
      </c>
      <c r="B10" s="48" t="s">
        <v>177</v>
      </c>
      <c r="C10" s="48"/>
    </row>
    <row r="11" spans="1:3" x14ac:dyDescent="0.25">
      <c r="A11" s="40" t="s">
        <v>112</v>
      </c>
      <c r="B11" s="48" t="s">
        <v>145</v>
      </c>
      <c r="C11" s="48"/>
    </row>
    <row r="12" spans="1:3" x14ac:dyDescent="0.25">
      <c r="A12" s="40" t="s">
        <v>113</v>
      </c>
      <c r="B12" s="48" t="s">
        <v>139</v>
      </c>
      <c r="C12" s="48"/>
    </row>
    <row r="13" spans="1:3" x14ac:dyDescent="0.25">
      <c r="A13" s="40" t="s">
        <v>410</v>
      </c>
      <c r="B13" s="48"/>
      <c r="C13" s="48"/>
    </row>
    <row r="14" spans="1:3" x14ac:dyDescent="0.25">
      <c r="A14" s="40" t="s">
        <v>115</v>
      </c>
      <c r="B14" s="48">
        <v>217</v>
      </c>
      <c r="C14" s="48"/>
    </row>
    <row r="15" spans="1:3" x14ac:dyDescent="0.25">
      <c r="A15" s="40" t="s">
        <v>411</v>
      </c>
      <c r="B15" s="48">
        <v>217</v>
      </c>
      <c r="C15" s="48"/>
    </row>
    <row r="16" spans="1:3" x14ac:dyDescent="0.25">
      <c r="A16" s="40" t="s">
        <v>117</v>
      </c>
      <c r="B16" s="48" t="s">
        <v>189</v>
      </c>
      <c r="C16" s="48"/>
    </row>
    <row r="17" spans="1:3" x14ac:dyDescent="0.25">
      <c r="A17" s="41" t="s">
        <v>412</v>
      </c>
      <c r="B17" s="48"/>
      <c r="C17" s="48"/>
    </row>
    <row r="18" spans="1:3" x14ac:dyDescent="0.25">
      <c r="A18" s="40" t="s">
        <v>119</v>
      </c>
      <c r="B18" s="50">
        <v>46163</v>
      </c>
      <c r="C18" s="49"/>
    </row>
    <row r="19" spans="1:3" x14ac:dyDescent="0.25">
      <c r="A19" s="40" t="s">
        <v>120</v>
      </c>
      <c r="B19" s="50"/>
      <c r="C19" s="50"/>
    </row>
    <row r="20" spans="1:3" x14ac:dyDescent="0.25">
      <c r="A20" s="40" t="s">
        <v>121</v>
      </c>
      <c r="B20" s="48" t="s">
        <v>128</v>
      </c>
      <c r="C20" s="48"/>
    </row>
    <row r="21" spans="1:3" x14ac:dyDescent="0.25">
      <c r="A21" s="40" t="s">
        <v>413</v>
      </c>
      <c r="B21" s="48" t="s">
        <v>46</v>
      </c>
      <c r="C21" s="48"/>
    </row>
    <row r="23" spans="1:3" x14ac:dyDescent="0.25">
      <c r="A23" s="23" t="str">
        <f>HYPERLINK("#'Factor List'!A1", "Back to Factor List")</f>
        <v>Back to Factor List</v>
      </c>
      <c r="B23" s="23" t="str">
        <f>HYPERLINK("#'Assumptions'!A1", "Assumptions")</f>
        <v>Assumptions</v>
      </c>
    </row>
    <row r="26" spans="1:3" s="57" customFormat="1" ht="26" x14ac:dyDescent="0.25">
      <c r="A26" s="56" t="s">
        <v>238</v>
      </c>
      <c r="B26" s="56" t="s">
        <v>414</v>
      </c>
      <c r="C26" s="56" t="s">
        <v>423</v>
      </c>
    </row>
    <row r="27" spans="1:3" x14ac:dyDescent="0.25">
      <c r="A27" s="43">
        <v>18</v>
      </c>
      <c r="B27" s="44">
        <v>6.93</v>
      </c>
      <c r="C27" s="44">
        <v>1.89</v>
      </c>
    </row>
    <row r="28" spans="1:3" x14ac:dyDescent="0.25">
      <c r="A28" s="43">
        <v>19</v>
      </c>
      <c r="B28" s="44">
        <v>7.05</v>
      </c>
      <c r="C28" s="44">
        <v>1.96</v>
      </c>
    </row>
    <row r="29" spans="1:3" x14ac:dyDescent="0.25">
      <c r="A29" s="43">
        <v>20</v>
      </c>
      <c r="B29" s="44">
        <v>7.18</v>
      </c>
      <c r="C29" s="44">
        <v>2</v>
      </c>
    </row>
    <row r="30" spans="1:3" x14ac:dyDescent="0.25">
      <c r="A30" s="43">
        <v>21</v>
      </c>
      <c r="B30" s="44">
        <v>7.3</v>
      </c>
      <c r="C30" s="44">
        <v>2.0299999999999998</v>
      </c>
    </row>
    <row r="31" spans="1:3" x14ac:dyDescent="0.25">
      <c r="A31" s="43">
        <v>22</v>
      </c>
      <c r="B31" s="44">
        <v>7.43</v>
      </c>
      <c r="C31" s="44">
        <v>2.0699999999999998</v>
      </c>
    </row>
    <row r="32" spans="1:3" x14ac:dyDescent="0.25">
      <c r="A32" s="43">
        <v>23</v>
      </c>
      <c r="B32" s="44">
        <v>7.56</v>
      </c>
      <c r="C32" s="44">
        <v>2.1</v>
      </c>
    </row>
    <row r="33" spans="1:3" x14ac:dyDescent="0.25">
      <c r="A33" s="43">
        <v>24</v>
      </c>
      <c r="B33" s="44">
        <v>7.69</v>
      </c>
      <c r="C33" s="44">
        <v>2.14</v>
      </c>
    </row>
    <row r="34" spans="1:3" x14ac:dyDescent="0.25">
      <c r="A34" s="43">
        <v>25</v>
      </c>
      <c r="B34" s="44">
        <v>7.82</v>
      </c>
      <c r="C34" s="44">
        <v>2.17</v>
      </c>
    </row>
    <row r="35" spans="1:3" x14ac:dyDescent="0.25">
      <c r="A35" s="43">
        <v>26</v>
      </c>
      <c r="B35" s="44">
        <v>7.96</v>
      </c>
      <c r="C35" s="44">
        <v>2.21</v>
      </c>
    </row>
    <row r="36" spans="1:3" x14ac:dyDescent="0.25">
      <c r="A36" s="43">
        <v>27</v>
      </c>
      <c r="B36" s="44">
        <v>8.1</v>
      </c>
      <c r="C36" s="44">
        <v>2.2400000000000002</v>
      </c>
    </row>
    <row r="37" spans="1:3" x14ac:dyDescent="0.25">
      <c r="A37" s="43">
        <v>28</v>
      </c>
      <c r="B37" s="44">
        <v>8.24</v>
      </c>
      <c r="C37" s="44">
        <v>2.2799999999999998</v>
      </c>
    </row>
    <row r="38" spans="1:3" x14ac:dyDescent="0.25">
      <c r="A38" s="43">
        <v>29</v>
      </c>
      <c r="B38" s="44">
        <v>8.39</v>
      </c>
      <c r="C38" s="44">
        <v>2.3199999999999998</v>
      </c>
    </row>
    <row r="39" spans="1:3" x14ac:dyDescent="0.25">
      <c r="A39" s="43">
        <v>30</v>
      </c>
      <c r="B39" s="44">
        <v>8.5299999999999994</v>
      </c>
      <c r="C39" s="44">
        <v>2.36</v>
      </c>
    </row>
    <row r="40" spans="1:3" x14ac:dyDescent="0.25">
      <c r="A40" s="43">
        <v>31</v>
      </c>
      <c r="B40" s="44">
        <v>8.68</v>
      </c>
      <c r="C40" s="44">
        <v>2.4</v>
      </c>
    </row>
    <row r="41" spans="1:3" x14ac:dyDescent="0.25">
      <c r="A41" s="43">
        <v>32</v>
      </c>
      <c r="B41" s="44">
        <v>8.83</v>
      </c>
      <c r="C41" s="44">
        <v>2.44</v>
      </c>
    </row>
    <row r="42" spans="1:3" x14ac:dyDescent="0.25">
      <c r="A42" s="43">
        <v>33</v>
      </c>
      <c r="B42" s="44">
        <v>8.99</v>
      </c>
      <c r="C42" s="44">
        <v>2.48</v>
      </c>
    </row>
    <row r="43" spans="1:3" x14ac:dyDescent="0.25">
      <c r="A43" s="43">
        <v>34</v>
      </c>
      <c r="B43" s="44">
        <v>9.15</v>
      </c>
      <c r="C43" s="44">
        <v>2.52</v>
      </c>
    </row>
    <row r="44" spans="1:3" x14ac:dyDescent="0.25">
      <c r="A44" s="43">
        <v>35</v>
      </c>
      <c r="B44" s="44">
        <v>9.31</v>
      </c>
      <c r="C44" s="44">
        <v>2.56</v>
      </c>
    </row>
    <row r="45" spans="1:3" x14ac:dyDescent="0.25">
      <c r="A45" s="43">
        <v>36</v>
      </c>
      <c r="B45" s="44">
        <v>9.4700000000000006</v>
      </c>
      <c r="C45" s="44">
        <v>2.6</v>
      </c>
    </row>
    <row r="46" spans="1:3" x14ac:dyDescent="0.25">
      <c r="A46" s="43">
        <v>37</v>
      </c>
      <c r="B46" s="44">
        <v>9.6300000000000008</v>
      </c>
      <c r="C46" s="44">
        <v>2.64</v>
      </c>
    </row>
    <row r="47" spans="1:3" x14ac:dyDescent="0.25">
      <c r="A47" s="43">
        <v>38</v>
      </c>
      <c r="B47" s="44">
        <v>9.8000000000000007</v>
      </c>
      <c r="C47" s="44">
        <v>2.69</v>
      </c>
    </row>
    <row r="48" spans="1:3" x14ac:dyDescent="0.25">
      <c r="A48" s="43">
        <v>39</v>
      </c>
      <c r="B48" s="44">
        <v>9.98</v>
      </c>
      <c r="C48" s="44">
        <v>2.73</v>
      </c>
    </row>
    <row r="49" spans="1:3" x14ac:dyDescent="0.25">
      <c r="A49" s="43">
        <v>40</v>
      </c>
      <c r="B49" s="44">
        <v>10.15</v>
      </c>
      <c r="C49" s="44">
        <v>2.77</v>
      </c>
    </row>
    <row r="50" spans="1:3" x14ac:dyDescent="0.25">
      <c r="A50" s="43">
        <v>41</v>
      </c>
      <c r="B50" s="44">
        <v>10.33</v>
      </c>
      <c r="C50" s="44">
        <v>2.81</v>
      </c>
    </row>
    <row r="51" spans="1:3" x14ac:dyDescent="0.25">
      <c r="A51" s="43">
        <v>42</v>
      </c>
      <c r="B51" s="44">
        <v>10.51</v>
      </c>
      <c r="C51" s="44">
        <v>2.85</v>
      </c>
    </row>
    <row r="52" spans="1:3" x14ac:dyDescent="0.25">
      <c r="A52" s="43">
        <v>43</v>
      </c>
      <c r="B52" s="44">
        <v>10.7</v>
      </c>
      <c r="C52" s="44">
        <v>2.9</v>
      </c>
    </row>
    <row r="53" spans="1:3" x14ac:dyDescent="0.25">
      <c r="A53" s="43">
        <v>44</v>
      </c>
      <c r="B53" s="44">
        <v>10.89</v>
      </c>
      <c r="C53" s="44">
        <v>2.94</v>
      </c>
    </row>
    <row r="54" spans="1:3" x14ac:dyDescent="0.25">
      <c r="A54" s="43">
        <v>45</v>
      </c>
      <c r="B54" s="44">
        <v>11.09</v>
      </c>
      <c r="C54" s="44">
        <v>2.98</v>
      </c>
    </row>
    <row r="55" spans="1:3" x14ac:dyDescent="0.25">
      <c r="A55" s="43">
        <v>46</v>
      </c>
      <c r="B55" s="44">
        <v>11.29</v>
      </c>
      <c r="C55" s="44">
        <v>3.01</v>
      </c>
    </row>
    <row r="56" spans="1:3" x14ac:dyDescent="0.25">
      <c r="A56" s="43">
        <v>47</v>
      </c>
      <c r="B56" s="44">
        <v>11.49</v>
      </c>
      <c r="C56" s="44">
        <v>3.05</v>
      </c>
    </row>
    <row r="57" spans="1:3" x14ac:dyDescent="0.25">
      <c r="A57" s="43">
        <v>48</v>
      </c>
      <c r="B57" s="44">
        <v>11.7</v>
      </c>
      <c r="C57" s="44">
        <v>3.09</v>
      </c>
    </row>
    <row r="58" spans="1:3" x14ac:dyDescent="0.25">
      <c r="A58" s="43">
        <v>49</v>
      </c>
      <c r="B58" s="44">
        <v>11.92</v>
      </c>
      <c r="C58" s="44">
        <v>3.12</v>
      </c>
    </row>
    <row r="59" spans="1:3" x14ac:dyDescent="0.25">
      <c r="A59" s="43">
        <v>50</v>
      </c>
      <c r="B59" s="44">
        <v>12.14</v>
      </c>
      <c r="C59" s="44">
        <v>3.15</v>
      </c>
    </row>
    <row r="60" spans="1:3" x14ac:dyDescent="0.25">
      <c r="A60" s="43">
        <v>51</v>
      </c>
      <c r="B60" s="44">
        <v>12.36</v>
      </c>
      <c r="C60" s="44">
        <v>3.19</v>
      </c>
    </row>
    <row r="61" spans="1:3" x14ac:dyDescent="0.25">
      <c r="A61" s="43">
        <v>52</v>
      </c>
      <c r="B61" s="44">
        <v>12.6</v>
      </c>
      <c r="C61" s="44">
        <v>3.22</v>
      </c>
    </row>
    <row r="62" spans="1:3" x14ac:dyDescent="0.25">
      <c r="A62" s="43">
        <v>53</v>
      </c>
      <c r="B62" s="44">
        <v>12.84</v>
      </c>
      <c r="C62" s="44">
        <v>3.25</v>
      </c>
    </row>
    <row r="63" spans="1:3" x14ac:dyDescent="0.25">
      <c r="A63" s="43">
        <v>54</v>
      </c>
      <c r="B63" s="44">
        <v>13.08</v>
      </c>
      <c r="C63" s="44">
        <v>3.27</v>
      </c>
    </row>
    <row r="64" spans="1:3" x14ac:dyDescent="0.25">
      <c r="A64" s="43">
        <v>55</v>
      </c>
      <c r="B64" s="44">
        <v>13.34</v>
      </c>
      <c r="C64" s="44">
        <v>3.29</v>
      </c>
    </row>
    <row r="65" spans="1:3" x14ac:dyDescent="0.25">
      <c r="A65" s="43">
        <v>56</v>
      </c>
      <c r="B65" s="44">
        <v>13.61</v>
      </c>
      <c r="C65" s="44">
        <v>3.31</v>
      </c>
    </row>
    <row r="66" spans="1:3" x14ac:dyDescent="0.25">
      <c r="A66" s="43">
        <v>57</v>
      </c>
      <c r="B66" s="44">
        <v>13.89</v>
      </c>
      <c r="C66" s="44">
        <v>3.32</v>
      </c>
    </row>
    <row r="67" spans="1:3" x14ac:dyDescent="0.25">
      <c r="A67" s="43">
        <v>58</v>
      </c>
      <c r="B67" s="44">
        <v>14.17</v>
      </c>
      <c r="C67" s="44">
        <v>3.33</v>
      </c>
    </row>
    <row r="68" spans="1:3" x14ac:dyDescent="0.25">
      <c r="A68" s="43">
        <v>59</v>
      </c>
      <c r="B68" s="44">
        <v>14.47</v>
      </c>
      <c r="C68" s="44">
        <v>3.34</v>
      </c>
    </row>
    <row r="69" spans="1:3" x14ac:dyDescent="0.25">
      <c r="A69" s="43">
        <v>60</v>
      </c>
      <c r="B69" s="44">
        <v>14.78</v>
      </c>
      <c r="C69" s="44">
        <v>3.35</v>
      </c>
    </row>
    <row r="70" spans="1:3" x14ac:dyDescent="0.25">
      <c r="A70" s="43">
        <v>61</v>
      </c>
      <c r="B70" s="44">
        <v>15.1</v>
      </c>
      <c r="C70" s="44">
        <v>3.35</v>
      </c>
    </row>
    <row r="71" spans="1:3" x14ac:dyDescent="0.25">
      <c r="A71" s="43">
        <v>62</v>
      </c>
      <c r="B71" s="44">
        <v>15.44</v>
      </c>
      <c r="C71" s="44">
        <v>3.35</v>
      </c>
    </row>
    <row r="72" spans="1:3" x14ac:dyDescent="0.25">
      <c r="A72" s="43">
        <v>63</v>
      </c>
      <c r="B72" s="44">
        <v>15.79</v>
      </c>
      <c r="C72" s="44">
        <v>3.35</v>
      </c>
    </row>
    <row r="73" spans="1:3" x14ac:dyDescent="0.25">
      <c r="A73" s="43">
        <v>64</v>
      </c>
      <c r="B73" s="44">
        <v>16.16</v>
      </c>
      <c r="C73" s="44">
        <v>3.34</v>
      </c>
    </row>
    <row r="74" spans="1:3" x14ac:dyDescent="0.25">
      <c r="A74" s="43">
        <v>65</v>
      </c>
      <c r="B74" s="44">
        <v>16.54</v>
      </c>
      <c r="C74" s="44">
        <v>3.32</v>
      </c>
    </row>
  </sheetData>
  <sheetProtection algorithmName="SHA-512" hashValue="3Ip0Mm0tf44UQX9Kr7lcRdl7Xq25qa9gLAoG5P3uUaX8AuBMpnlC13Kph2zJutqa5oT6M/Nv7ggeNj8Z2aeigA==" saltValue="+dNSM07m+L6KXWOf/1lOHw==" spinCount="100000" sheet="1" objects="1" scenarios="1"/>
  <conditionalFormatting sqref="A6:A21">
    <cfRule type="expression" dxfId="896" priority="9" stopIfTrue="1">
      <formula>MOD(ROW(),2)=0</formula>
    </cfRule>
    <cfRule type="expression" dxfId="895" priority="10" stopIfTrue="1">
      <formula>MOD(ROW(),2)&lt;&gt;0</formula>
    </cfRule>
  </conditionalFormatting>
  <conditionalFormatting sqref="B6:C21">
    <cfRule type="expression" dxfId="894" priority="11" stopIfTrue="1">
      <formula>MOD(ROW(),2)=0</formula>
    </cfRule>
    <cfRule type="expression" dxfId="893" priority="12" stopIfTrue="1">
      <formula>MOD(ROW(),2)&lt;&gt;0</formula>
    </cfRule>
  </conditionalFormatting>
  <conditionalFormatting sqref="A26:A74">
    <cfRule type="expression" dxfId="892" priority="13" stopIfTrue="1">
      <formula>MOD(ROW(),2)=0</formula>
    </cfRule>
    <cfRule type="expression" dxfId="891" priority="14" stopIfTrue="1">
      <formula>MOD(ROW(),2)&lt;&gt;0</formula>
    </cfRule>
  </conditionalFormatting>
  <conditionalFormatting sqref="B26:C74">
    <cfRule type="expression" dxfId="890" priority="15" stopIfTrue="1">
      <formula>MOD(ROW(),2)=0</formula>
    </cfRule>
    <cfRule type="expression" dxfId="889" priority="16" stopIfTrue="1">
      <formula>MOD(ROW(),2)&lt;&gt;0</formula>
    </cfRule>
  </conditionalFormatting>
  <pageMargins left="0.7" right="0.7" top="0.75" bottom="0.75" header="0.3" footer="0.3"/>
  <tableParts count="1">
    <tablePart r:id="rId1"/>
  </tablePart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C45733-4199-442E-AA22-79E031411668}">
  <sheetPr codeName="Sheet27"/>
  <dimension ref="A1:C75"/>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Police_S - Consolidated Factor Spreadsheet</v>
      </c>
    </row>
    <row r="3" spans="1:3" s="1" customFormat="1" ht="15.5" x14ac:dyDescent="0.35">
      <c r="A3" s="30" t="s">
        <v>2</v>
      </c>
      <c r="B3" s="3" t="str">
        <f>TABLE_FACTOR_TYPE_1 &amp; " - x-" &amp; TABLE_SERIES_NUMBER_1</f>
        <v>CETV - x-218</v>
      </c>
    </row>
    <row r="6" spans="1:3" x14ac:dyDescent="0.25">
      <c r="A6" s="40" t="s">
        <v>407</v>
      </c>
      <c r="B6" s="48" t="s">
        <v>408</v>
      </c>
      <c r="C6" s="48"/>
    </row>
    <row r="7" spans="1:3" x14ac:dyDescent="0.25">
      <c r="A7" s="40" t="s">
        <v>409</v>
      </c>
      <c r="B7" s="48" t="s">
        <v>31</v>
      </c>
      <c r="C7" s="48"/>
    </row>
    <row r="8" spans="1:3" x14ac:dyDescent="0.25">
      <c r="A8" s="40" t="s">
        <v>110</v>
      </c>
      <c r="B8" s="48">
        <v>2015</v>
      </c>
      <c r="C8" s="48"/>
    </row>
    <row r="9" spans="1:3" x14ac:dyDescent="0.25">
      <c r="A9" s="40" t="s">
        <v>111</v>
      </c>
      <c r="B9" s="48" t="s">
        <v>136</v>
      </c>
      <c r="C9" s="48"/>
    </row>
    <row r="10" spans="1:3" ht="37.5" x14ac:dyDescent="0.25">
      <c r="A10" s="40" t="s">
        <v>6</v>
      </c>
      <c r="B10" s="48" t="s">
        <v>180</v>
      </c>
      <c r="C10" s="48"/>
    </row>
    <row r="11" spans="1:3" x14ac:dyDescent="0.25">
      <c r="A11" s="40" t="s">
        <v>112</v>
      </c>
      <c r="B11" s="48" t="s">
        <v>145</v>
      </c>
      <c r="C11" s="48"/>
    </row>
    <row r="12" spans="1:3" x14ac:dyDescent="0.25">
      <c r="A12" s="40" t="s">
        <v>113</v>
      </c>
      <c r="B12" s="48" t="s">
        <v>139</v>
      </c>
      <c r="C12" s="48"/>
    </row>
    <row r="13" spans="1:3" x14ac:dyDescent="0.25">
      <c r="A13" s="40" t="s">
        <v>410</v>
      </c>
      <c r="B13" s="48"/>
      <c r="C13" s="48"/>
    </row>
    <row r="14" spans="1:3" x14ac:dyDescent="0.25">
      <c r="A14" s="40" t="s">
        <v>115</v>
      </c>
      <c r="B14" s="48">
        <v>218</v>
      </c>
      <c r="C14" s="48"/>
    </row>
    <row r="15" spans="1:3" x14ac:dyDescent="0.25">
      <c r="A15" s="40" t="s">
        <v>411</v>
      </c>
      <c r="B15" s="48">
        <v>218</v>
      </c>
      <c r="C15" s="48"/>
    </row>
    <row r="16" spans="1:3" x14ac:dyDescent="0.25">
      <c r="A16" s="40" t="s">
        <v>117</v>
      </c>
      <c r="B16" s="48" t="s">
        <v>191</v>
      </c>
      <c r="C16" s="48"/>
    </row>
    <row r="17" spans="1:3" x14ac:dyDescent="0.25">
      <c r="A17" s="41" t="s">
        <v>412</v>
      </c>
      <c r="B17" s="48"/>
      <c r="C17" s="48"/>
    </row>
    <row r="18" spans="1:3" x14ac:dyDescent="0.25">
      <c r="A18" s="40" t="s">
        <v>119</v>
      </c>
      <c r="B18" s="50">
        <v>46163</v>
      </c>
      <c r="C18" s="49"/>
    </row>
    <row r="19" spans="1:3" x14ac:dyDescent="0.25">
      <c r="A19" s="40" t="s">
        <v>120</v>
      </c>
      <c r="B19" s="50"/>
      <c r="C19" s="50"/>
    </row>
    <row r="20" spans="1:3" x14ac:dyDescent="0.25">
      <c r="A20" s="40" t="s">
        <v>121</v>
      </c>
      <c r="B20" s="48" t="s">
        <v>128</v>
      </c>
      <c r="C20" s="48"/>
    </row>
    <row r="21" spans="1:3" x14ac:dyDescent="0.25">
      <c r="A21" s="40" t="s">
        <v>413</v>
      </c>
      <c r="B21" s="48" t="s">
        <v>46</v>
      </c>
      <c r="C21" s="48"/>
    </row>
    <row r="23" spans="1:3" x14ac:dyDescent="0.25">
      <c r="A23" s="23" t="str">
        <f>HYPERLINK("#'Factor List'!A1", "Back to Factor List")</f>
        <v>Back to Factor List</v>
      </c>
      <c r="B23" s="23" t="str">
        <f>HYPERLINK("#'Assumptions'!A1", "Assumptions")</f>
        <v>Assumptions</v>
      </c>
    </row>
    <row r="26" spans="1:3" s="57" customFormat="1" ht="26" x14ac:dyDescent="0.25">
      <c r="A26" s="56" t="s">
        <v>238</v>
      </c>
      <c r="B26" s="56" t="s">
        <v>414</v>
      </c>
      <c r="C26" s="56" t="s">
        <v>423</v>
      </c>
    </row>
    <row r="27" spans="1:3" x14ac:dyDescent="0.25">
      <c r="A27" s="43">
        <v>18</v>
      </c>
      <c r="B27" s="44">
        <v>6.57</v>
      </c>
      <c r="C27" s="44">
        <v>1.9</v>
      </c>
    </row>
    <row r="28" spans="1:3" x14ac:dyDescent="0.25">
      <c r="A28" s="43">
        <v>19</v>
      </c>
      <c r="B28" s="44">
        <v>6.68</v>
      </c>
      <c r="C28" s="44">
        <v>1.97</v>
      </c>
    </row>
    <row r="29" spans="1:3" x14ac:dyDescent="0.25">
      <c r="A29" s="43">
        <v>20</v>
      </c>
      <c r="B29" s="44">
        <v>6.8</v>
      </c>
      <c r="C29" s="44">
        <v>2.0099999999999998</v>
      </c>
    </row>
    <row r="30" spans="1:3" x14ac:dyDescent="0.25">
      <c r="A30" s="43">
        <v>21</v>
      </c>
      <c r="B30" s="44">
        <v>6.92</v>
      </c>
      <c r="C30" s="44">
        <v>2.04</v>
      </c>
    </row>
    <row r="31" spans="1:3" x14ac:dyDescent="0.25">
      <c r="A31" s="43">
        <v>22</v>
      </c>
      <c r="B31" s="44">
        <v>7.04</v>
      </c>
      <c r="C31" s="44">
        <v>2.08</v>
      </c>
    </row>
    <row r="32" spans="1:3" x14ac:dyDescent="0.25">
      <c r="A32" s="43">
        <v>23</v>
      </c>
      <c r="B32" s="44">
        <v>7.16</v>
      </c>
      <c r="C32" s="44">
        <v>2.11</v>
      </c>
    </row>
    <row r="33" spans="1:3" x14ac:dyDescent="0.25">
      <c r="A33" s="43">
        <v>24</v>
      </c>
      <c r="B33" s="44">
        <v>7.28</v>
      </c>
      <c r="C33" s="44">
        <v>2.15</v>
      </c>
    </row>
    <row r="34" spans="1:3" x14ac:dyDescent="0.25">
      <c r="A34" s="43">
        <v>25</v>
      </c>
      <c r="B34" s="44">
        <v>7.41</v>
      </c>
      <c r="C34" s="44">
        <v>2.1800000000000002</v>
      </c>
    </row>
    <row r="35" spans="1:3" x14ac:dyDescent="0.25">
      <c r="A35" s="43">
        <v>26</v>
      </c>
      <c r="B35" s="44">
        <v>7.54</v>
      </c>
      <c r="C35" s="44">
        <v>2.2200000000000002</v>
      </c>
    </row>
    <row r="36" spans="1:3" x14ac:dyDescent="0.25">
      <c r="A36" s="43">
        <v>27</v>
      </c>
      <c r="B36" s="44">
        <v>7.67</v>
      </c>
      <c r="C36" s="44">
        <v>2.2599999999999998</v>
      </c>
    </row>
    <row r="37" spans="1:3" x14ac:dyDescent="0.25">
      <c r="A37" s="43">
        <v>28</v>
      </c>
      <c r="B37" s="44">
        <v>7.8</v>
      </c>
      <c r="C37" s="44">
        <v>2.29</v>
      </c>
    </row>
    <row r="38" spans="1:3" x14ac:dyDescent="0.25">
      <c r="A38" s="43">
        <v>29</v>
      </c>
      <c r="B38" s="44">
        <v>7.94</v>
      </c>
      <c r="C38" s="44">
        <v>2.33</v>
      </c>
    </row>
    <row r="39" spans="1:3" x14ac:dyDescent="0.25">
      <c r="A39" s="43">
        <v>30</v>
      </c>
      <c r="B39" s="44">
        <v>8.07</v>
      </c>
      <c r="C39" s="44">
        <v>2.37</v>
      </c>
    </row>
    <row r="40" spans="1:3" x14ac:dyDescent="0.25">
      <c r="A40" s="43">
        <v>31</v>
      </c>
      <c r="B40" s="44">
        <v>8.2100000000000009</v>
      </c>
      <c r="C40" s="44">
        <v>2.41</v>
      </c>
    </row>
    <row r="41" spans="1:3" x14ac:dyDescent="0.25">
      <c r="A41" s="43">
        <v>32</v>
      </c>
      <c r="B41" s="44">
        <v>8.36</v>
      </c>
      <c r="C41" s="44">
        <v>2.4500000000000002</v>
      </c>
    </row>
    <row r="42" spans="1:3" x14ac:dyDescent="0.25">
      <c r="A42" s="43">
        <v>33</v>
      </c>
      <c r="B42" s="44">
        <v>8.5</v>
      </c>
      <c r="C42" s="44">
        <v>2.4900000000000002</v>
      </c>
    </row>
    <row r="43" spans="1:3" x14ac:dyDescent="0.25">
      <c r="A43" s="43">
        <v>34</v>
      </c>
      <c r="B43" s="44">
        <v>8.65</v>
      </c>
      <c r="C43" s="44">
        <v>2.5299999999999998</v>
      </c>
    </row>
    <row r="44" spans="1:3" x14ac:dyDescent="0.25">
      <c r="A44" s="43">
        <v>35</v>
      </c>
      <c r="B44" s="44">
        <v>8.8000000000000007</v>
      </c>
      <c r="C44" s="44">
        <v>2.57</v>
      </c>
    </row>
    <row r="45" spans="1:3" x14ac:dyDescent="0.25">
      <c r="A45" s="43">
        <v>36</v>
      </c>
      <c r="B45" s="44">
        <v>8.9499999999999993</v>
      </c>
      <c r="C45" s="44">
        <v>2.62</v>
      </c>
    </row>
    <row r="46" spans="1:3" x14ac:dyDescent="0.25">
      <c r="A46" s="43">
        <v>37</v>
      </c>
      <c r="B46" s="44">
        <v>9.11</v>
      </c>
      <c r="C46" s="44">
        <v>2.66</v>
      </c>
    </row>
    <row r="47" spans="1:3" x14ac:dyDescent="0.25">
      <c r="A47" s="43">
        <v>38</v>
      </c>
      <c r="B47" s="44">
        <v>9.27</v>
      </c>
      <c r="C47" s="44">
        <v>2.7</v>
      </c>
    </row>
    <row r="48" spans="1:3" x14ac:dyDescent="0.25">
      <c r="A48" s="43">
        <v>39</v>
      </c>
      <c r="B48" s="44">
        <v>9.43</v>
      </c>
      <c r="C48" s="44">
        <v>2.75</v>
      </c>
    </row>
    <row r="49" spans="1:3" x14ac:dyDescent="0.25">
      <c r="A49" s="43">
        <v>40</v>
      </c>
      <c r="B49" s="44">
        <v>9.59</v>
      </c>
      <c r="C49" s="44">
        <v>2.79</v>
      </c>
    </row>
    <row r="50" spans="1:3" x14ac:dyDescent="0.25">
      <c r="A50" s="43">
        <v>41</v>
      </c>
      <c r="B50" s="44">
        <v>9.76</v>
      </c>
      <c r="C50" s="44">
        <v>2.83</v>
      </c>
    </row>
    <row r="51" spans="1:3" x14ac:dyDescent="0.25">
      <c r="A51" s="43">
        <v>42</v>
      </c>
      <c r="B51" s="44">
        <v>9.93</v>
      </c>
      <c r="C51" s="44">
        <v>2.87</v>
      </c>
    </row>
    <row r="52" spans="1:3" x14ac:dyDescent="0.25">
      <c r="A52" s="43">
        <v>43</v>
      </c>
      <c r="B52" s="44">
        <v>10.11</v>
      </c>
      <c r="C52" s="44">
        <v>2.91</v>
      </c>
    </row>
    <row r="53" spans="1:3" x14ac:dyDescent="0.25">
      <c r="A53" s="43">
        <v>44</v>
      </c>
      <c r="B53" s="44">
        <v>10.28</v>
      </c>
      <c r="C53" s="44">
        <v>2.96</v>
      </c>
    </row>
    <row r="54" spans="1:3" x14ac:dyDescent="0.25">
      <c r="A54" s="43">
        <v>45</v>
      </c>
      <c r="B54" s="44">
        <v>10.47</v>
      </c>
      <c r="C54" s="44">
        <v>3</v>
      </c>
    </row>
    <row r="55" spans="1:3" x14ac:dyDescent="0.25">
      <c r="A55" s="43">
        <v>46</v>
      </c>
      <c r="B55" s="44">
        <v>10.65</v>
      </c>
      <c r="C55" s="44">
        <v>3.04</v>
      </c>
    </row>
    <row r="56" spans="1:3" x14ac:dyDescent="0.25">
      <c r="A56" s="43">
        <v>47</v>
      </c>
      <c r="B56" s="44">
        <v>10.85</v>
      </c>
      <c r="C56" s="44">
        <v>3.07</v>
      </c>
    </row>
    <row r="57" spans="1:3" x14ac:dyDescent="0.25">
      <c r="A57" s="43">
        <v>48</v>
      </c>
      <c r="B57" s="44">
        <v>11.04</v>
      </c>
      <c r="C57" s="44">
        <v>3.11</v>
      </c>
    </row>
    <row r="58" spans="1:3" x14ac:dyDescent="0.25">
      <c r="A58" s="43">
        <v>49</v>
      </c>
      <c r="B58" s="44">
        <v>11.25</v>
      </c>
      <c r="C58" s="44">
        <v>3.14</v>
      </c>
    </row>
    <row r="59" spans="1:3" x14ac:dyDescent="0.25">
      <c r="A59" s="43">
        <v>50</v>
      </c>
      <c r="B59" s="44">
        <v>11.45</v>
      </c>
      <c r="C59" s="44">
        <v>3.18</v>
      </c>
    </row>
    <row r="60" spans="1:3" x14ac:dyDescent="0.25">
      <c r="A60" s="43">
        <v>51</v>
      </c>
      <c r="B60" s="44">
        <v>11.66</v>
      </c>
      <c r="C60" s="44">
        <v>3.21</v>
      </c>
    </row>
    <row r="61" spans="1:3" x14ac:dyDescent="0.25">
      <c r="A61" s="43">
        <v>52</v>
      </c>
      <c r="B61" s="44">
        <v>11.88</v>
      </c>
      <c r="C61" s="44">
        <v>3.24</v>
      </c>
    </row>
    <row r="62" spans="1:3" x14ac:dyDescent="0.25">
      <c r="A62" s="43">
        <v>53</v>
      </c>
      <c r="B62" s="44">
        <v>12.1</v>
      </c>
      <c r="C62" s="44">
        <v>3.27</v>
      </c>
    </row>
    <row r="63" spans="1:3" x14ac:dyDescent="0.25">
      <c r="A63" s="43">
        <v>54</v>
      </c>
      <c r="B63" s="44">
        <v>12.34</v>
      </c>
      <c r="C63" s="44">
        <v>3.29</v>
      </c>
    </row>
    <row r="64" spans="1:3" x14ac:dyDescent="0.25">
      <c r="A64" s="43">
        <v>55</v>
      </c>
      <c r="B64" s="44">
        <v>12.58</v>
      </c>
      <c r="C64" s="44">
        <v>3.32</v>
      </c>
    </row>
    <row r="65" spans="1:3" x14ac:dyDescent="0.25">
      <c r="A65" s="43">
        <v>56</v>
      </c>
      <c r="B65" s="44">
        <v>12.83</v>
      </c>
      <c r="C65" s="44">
        <v>3.33</v>
      </c>
    </row>
    <row r="66" spans="1:3" x14ac:dyDescent="0.25">
      <c r="A66" s="43">
        <v>57</v>
      </c>
      <c r="B66" s="44">
        <v>13.09</v>
      </c>
      <c r="C66" s="44">
        <v>3.35</v>
      </c>
    </row>
    <row r="67" spans="1:3" x14ac:dyDescent="0.25">
      <c r="A67" s="43">
        <v>58</v>
      </c>
      <c r="B67" s="44">
        <v>13.35</v>
      </c>
      <c r="C67" s="44">
        <v>3.36</v>
      </c>
    </row>
    <row r="68" spans="1:3" x14ac:dyDescent="0.25">
      <c r="A68" s="43">
        <v>59</v>
      </c>
      <c r="B68" s="44">
        <v>13.63</v>
      </c>
      <c r="C68" s="44">
        <v>3.37</v>
      </c>
    </row>
    <row r="69" spans="1:3" x14ac:dyDescent="0.25">
      <c r="A69" s="43">
        <v>60</v>
      </c>
      <c r="B69" s="44">
        <v>13.92</v>
      </c>
      <c r="C69" s="44">
        <v>3.38</v>
      </c>
    </row>
    <row r="70" spans="1:3" x14ac:dyDescent="0.25">
      <c r="A70" s="43">
        <v>61</v>
      </c>
      <c r="B70" s="44">
        <v>14.22</v>
      </c>
      <c r="C70" s="44">
        <v>3.38</v>
      </c>
    </row>
    <row r="71" spans="1:3" x14ac:dyDescent="0.25">
      <c r="A71" s="43">
        <v>62</v>
      </c>
      <c r="B71" s="44">
        <v>14.53</v>
      </c>
      <c r="C71" s="44">
        <v>3.38</v>
      </c>
    </row>
    <row r="72" spans="1:3" x14ac:dyDescent="0.25">
      <c r="A72" s="43">
        <v>63</v>
      </c>
      <c r="B72" s="44">
        <v>14.86</v>
      </c>
      <c r="C72" s="44">
        <v>3.37</v>
      </c>
    </row>
    <row r="73" spans="1:3" x14ac:dyDescent="0.25">
      <c r="A73" s="43">
        <v>64</v>
      </c>
      <c r="B73" s="44">
        <v>15.21</v>
      </c>
      <c r="C73" s="44">
        <v>3.36</v>
      </c>
    </row>
    <row r="74" spans="1:3" x14ac:dyDescent="0.25">
      <c r="A74" s="43">
        <v>65</v>
      </c>
      <c r="B74" s="44">
        <v>15.57</v>
      </c>
      <c r="C74" s="44">
        <v>3.35</v>
      </c>
    </row>
    <row r="75" spans="1:3" x14ac:dyDescent="0.25">
      <c r="A75" s="43">
        <v>66</v>
      </c>
      <c r="B75" s="44">
        <v>15.95</v>
      </c>
      <c r="C75" s="44">
        <v>3.33</v>
      </c>
    </row>
  </sheetData>
  <sheetProtection algorithmName="SHA-512" hashValue="xfNCxlNexrvJ55DmfQryyPX+x25615/zWV86mVE9cefDRkVqauydoJRSELpBH4+zN6ikRb8KgzNj9VUm3SAiDg==" saltValue="hJtpN/+hv5jIjkv6ZjY0fA==" spinCount="100000" sheet="1" objects="1" scenarios="1"/>
  <conditionalFormatting sqref="A6:A21">
    <cfRule type="expression" dxfId="886" priority="9" stopIfTrue="1">
      <formula>MOD(ROW(),2)=0</formula>
    </cfRule>
    <cfRule type="expression" dxfId="885" priority="10" stopIfTrue="1">
      <formula>MOD(ROW(),2)&lt;&gt;0</formula>
    </cfRule>
  </conditionalFormatting>
  <conditionalFormatting sqref="B6:C21">
    <cfRule type="expression" dxfId="884" priority="11" stopIfTrue="1">
      <formula>MOD(ROW(),2)=0</formula>
    </cfRule>
    <cfRule type="expression" dxfId="883" priority="12" stopIfTrue="1">
      <formula>MOD(ROW(),2)&lt;&gt;0</formula>
    </cfRule>
  </conditionalFormatting>
  <conditionalFormatting sqref="A26:A75">
    <cfRule type="expression" dxfId="882" priority="13" stopIfTrue="1">
      <formula>MOD(ROW(),2)=0</formula>
    </cfRule>
    <cfRule type="expression" dxfId="881" priority="14" stopIfTrue="1">
      <formula>MOD(ROW(),2)&lt;&gt;0</formula>
    </cfRule>
  </conditionalFormatting>
  <conditionalFormatting sqref="B26:C75">
    <cfRule type="expression" dxfId="880" priority="15" stopIfTrue="1">
      <formula>MOD(ROW(),2)=0</formula>
    </cfRule>
    <cfRule type="expression" dxfId="879" priority="16" stopIfTrue="1">
      <formula>MOD(ROW(),2)&lt;&gt;0</formula>
    </cfRule>
  </conditionalFormatting>
  <pageMargins left="0.7" right="0.7" top="0.75" bottom="0.75" header="0.3" footer="0.3"/>
  <tableParts count="1">
    <tablePart r:id="rId1"/>
  </tablePart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5547FD-291F-47B2-9F61-5CCF35285112}">
  <sheetPr codeName="Sheet28"/>
  <dimension ref="A1:C76"/>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Police_S - Consolidated Factor Spreadsheet</v>
      </c>
    </row>
    <row r="3" spans="1:3" s="1" customFormat="1" ht="15.5" x14ac:dyDescent="0.35">
      <c r="A3" s="30" t="s">
        <v>2</v>
      </c>
      <c r="B3" s="3" t="str">
        <f>TABLE_FACTOR_TYPE_1 &amp; " - x-" &amp; TABLE_SERIES_NUMBER_1</f>
        <v>CETV - x-219</v>
      </c>
    </row>
    <row r="6" spans="1:3" x14ac:dyDescent="0.25">
      <c r="A6" s="40" t="s">
        <v>407</v>
      </c>
      <c r="B6" s="48" t="s">
        <v>408</v>
      </c>
      <c r="C6" s="48"/>
    </row>
    <row r="7" spans="1:3" x14ac:dyDescent="0.25">
      <c r="A7" s="40" t="s">
        <v>409</v>
      </c>
      <c r="B7" s="48" t="s">
        <v>31</v>
      </c>
      <c r="C7" s="48"/>
    </row>
    <row r="8" spans="1:3" x14ac:dyDescent="0.25">
      <c r="A8" s="40" t="s">
        <v>110</v>
      </c>
      <c r="B8" s="48">
        <v>2015</v>
      </c>
      <c r="C8" s="48"/>
    </row>
    <row r="9" spans="1:3" x14ac:dyDescent="0.25">
      <c r="A9" s="40" t="s">
        <v>111</v>
      </c>
      <c r="B9" s="48" t="s">
        <v>136</v>
      </c>
      <c r="C9" s="48"/>
    </row>
    <row r="10" spans="1:3" ht="37.5" x14ac:dyDescent="0.25">
      <c r="A10" s="40" t="s">
        <v>6</v>
      </c>
      <c r="B10" s="48" t="s">
        <v>183</v>
      </c>
      <c r="C10" s="48"/>
    </row>
    <row r="11" spans="1:3" x14ac:dyDescent="0.25">
      <c r="A11" s="40" t="s">
        <v>112</v>
      </c>
      <c r="B11" s="48" t="s">
        <v>145</v>
      </c>
      <c r="C11" s="48"/>
    </row>
    <row r="12" spans="1:3" x14ac:dyDescent="0.25">
      <c r="A12" s="40" t="s">
        <v>113</v>
      </c>
      <c r="B12" s="48" t="s">
        <v>139</v>
      </c>
      <c r="C12" s="48"/>
    </row>
    <row r="13" spans="1:3" x14ac:dyDescent="0.25">
      <c r="A13" s="40" t="s">
        <v>410</v>
      </c>
      <c r="B13" s="48"/>
      <c r="C13" s="48"/>
    </row>
    <row r="14" spans="1:3" x14ac:dyDescent="0.25">
      <c r="A14" s="40" t="s">
        <v>115</v>
      </c>
      <c r="B14" s="48">
        <v>219</v>
      </c>
      <c r="C14" s="48"/>
    </row>
    <row r="15" spans="1:3" x14ac:dyDescent="0.25">
      <c r="A15" s="40" t="s">
        <v>411</v>
      </c>
      <c r="B15" s="48">
        <v>219</v>
      </c>
      <c r="C15" s="48"/>
    </row>
    <row r="16" spans="1:3" x14ac:dyDescent="0.25">
      <c r="A16" s="40" t="s">
        <v>117</v>
      </c>
      <c r="B16" s="48" t="s">
        <v>193</v>
      </c>
      <c r="C16" s="48"/>
    </row>
    <row r="17" spans="1:3" x14ac:dyDescent="0.25">
      <c r="A17" s="41" t="s">
        <v>412</v>
      </c>
      <c r="B17" s="48"/>
      <c r="C17" s="48"/>
    </row>
    <row r="18" spans="1:3" x14ac:dyDescent="0.25">
      <c r="A18" s="40" t="s">
        <v>119</v>
      </c>
      <c r="B18" s="50">
        <v>46163</v>
      </c>
      <c r="C18" s="49"/>
    </row>
    <row r="19" spans="1:3" x14ac:dyDescent="0.25">
      <c r="A19" s="40" t="s">
        <v>120</v>
      </c>
      <c r="B19" s="50"/>
      <c r="C19" s="50"/>
    </row>
    <row r="20" spans="1:3" x14ac:dyDescent="0.25">
      <c r="A20" s="40" t="s">
        <v>121</v>
      </c>
      <c r="B20" s="48" t="s">
        <v>128</v>
      </c>
      <c r="C20" s="48"/>
    </row>
    <row r="21" spans="1:3" x14ac:dyDescent="0.25">
      <c r="A21" s="40" t="s">
        <v>413</v>
      </c>
      <c r="B21" s="48" t="s">
        <v>46</v>
      </c>
      <c r="C21" s="48"/>
    </row>
    <row r="23" spans="1:3" x14ac:dyDescent="0.25">
      <c r="A23" s="23" t="str">
        <f>HYPERLINK("#'Factor List'!A1", "Back to Factor List")</f>
        <v>Back to Factor List</v>
      </c>
      <c r="B23" s="23" t="str">
        <f>HYPERLINK("#'Assumptions'!A1", "Assumptions")</f>
        <v>Assumptions</v>
      </c>
    </row>
    <row r="26" spans="1:3" s="57" customFormat="1" ht="26" x14ac:dyDescent="0.25">
      <c r="A26" s="56" t="s">
        <v>238</v>
      </c>
      <c r="B26" s="56" t="s">
        <v>414</v>
      </c>
      <c r="C26" s="56" t="s">
        <v>423</v>
      </c>
    </row>
    <row r="27" spans="1:3" x14ac:dyDescent="0.25">
      <c r="A27" s="43">
        <v>18</v>
      </c>
      <c r="B27" s="44">
        <v>6.21</v>
      </c>
      <c r="C27" s="44">
        <v>1.91</v>
      </c>
    </row>
    <row r="28" spans="1:3" x14ac:dyDescent="0.25">
      <c r="A28" s="43">
        <v>19</v>
      </c>
      <c r="B28" s="44">
        <v>6.32</v>
      </c>
      <c r="C28" s="44">
        <v>1.99</v>
      </c>
    </row>
    <row r="29" spans="1:3" x14ac:dyDescent="0.25">
      <c r="A29" s="43">
        <v>20</v>
      </c>
      <c r="B29" s="44">
        <v>6.43</v>
      </c>
      <c r="C29" s="44">
        <v>2.02</v>
      </c>
    </row>
    <row r="30" spans="1:3" x14ac:dyDescent="0.25">
      <c r="A30" s="43">
        <v>21</v>
      </c>
      <c r="B30" s="44">
        <v>6.54</v>
      </c>
      <c r="C30" s="44">
        <v>2.0499999999999998</v>
      </c>
    </row>
    <row r="31" spans="1:3" x14ac:dyDescent="0.25">
      <c r="A31" s="43">
        <v>22</v>
      </c>
      <c r="B31" s="44">
        <v>6.65</v>
      </c>
      <c r="C31" s="44">
        <v>2.09</v>
      </c>
    </row>
    <row r="32" spans="1:3" x14ac:dyDescent="0.25">
      <c r="A32" s="43">
        <v>23</v>
      </c>
      <c r="B32" s="44">
        <v>6.77</v>
      </c>
      <c r="C32" s="44">
        <v>2.12</v>
      </c>
    </row>
    <row r="33" spans="1:3" x14ac:dyDescent="0.25">
      <c r="A33" s="43">
        <v>24</v>
      </c>
      <c r="B33" s="44">
        <v>6.88</v>
      </c>
      <c r="C33" s="44">
        <v>2.16</v>
      </c>
    </row>
    <row r="34" spans="1:3" x14ac:dyDescent="0.25">
      <c r="A34" s="43">
        <v>25</v>
      </c>
      <c r="B34" s="44">
        <v>7</v>
      </c>
      <c r="C34" s="44">
        <v>2.2000000000000002</v>
      </c>
    </row>
    <row r="35" spans="1:3" x14ac:dyDescent="0.25">
      <c r="A35" s="43">
        <v>26</v>
      </c>
      <c r="B35" s="44">
        <v>7.12</v>
      </c>
      <c r="C35" s="44">
        <v>2.23</v>
      </c>
    </row>
    <row r="36" spans="1:3" x14ac:dyDescent="0.25">
      <c r="A36" s="43">
        <v>27</v>
      </c>
      <c r="B36" s="44">
        <v>7.25</v>
      </c>
      <c r="C36" s="44">
        <v>2.27</v>
      </c>
    </row>
    <row r="37" spans="1:3" x14ac:dyDescent="0.25">
      <c r="A37" s="43">
        <v>28</v>
      </c>
      <c r="B37" s="44">
        <v>7.37</v>
      </c>
      <c r="C37" s="44">
        <v>2.31</v>
      </c>
    </row>
    <row r="38" spans="1:3" x14ac:dyDescent="0.25">
      <c r="A38" s="43">
        <v>29</v>
      </c>
      <c r="B38" s="44">
        <v>7.5</v>
      </c>
      <c r="C38" s="44">
        <v>2.35</v>
      </c>
    </row>
    <row r="39" spans="1:3" x14ac:dyDescent="0.25">
      <c r="A39" s="43">
        <v>30</v>
      </c>
      <c r="B39" s="44">
        <v>7.63</v>
      </c>
      <c r="C39" s="44">
        <v>2.38</v>
      </c>
    </row>
    <row r="40" spans="1:3" x14ac:dyDescent="0.25">
      <c r="A40" s="43">
        <v>31</v>
      </c>
      <c r="B40" s="44">
        <v>7.76</v>
      </c>
      <c r="C40" s="44">
        <v>2.42</v>
      </c>
    </row>
    <row r="41" spans="1:3" x14ac:dyDescent="0.25">
      <c r="A41" s="43">
        <v>32</v>
      </c>
      <c r="B41" s="44">
        <v>7.89</v>
      </c>
      <c r="C41" s="44">
        <v>2.4700000000000002</v>
      </c>
    </row>
    <row r="42" spans="1:3" x14ac:dyDescent="0.25">
      <c r="A42" s="43">
        <v>33</v>
      </c>
      <c r="B42" s="44">
        <v>8.0299999999999994</v>
      </c>
      <c r="C42" s="44">
        <v>2.5099999999999998</v>
      </c>
    </row>
    <row r="43" spans="1:3" x14ac:dyDescent="0.25">
      <c r="A43" s="43">
        <v>34</v>
      </c>
      <c r="B43" s="44">
        <v>8.16</v>
      </c>
      <c r="C43" s="44">
        <v>2.5499999999999998</v>
      </c>
    </row>
    <row r="44" spans="1:3" x14ac:dyDescent="0.25">
      <c r="A44" s="43">
        <v>35</v>
      </c>
      <c r="B44" s="44">
        <v>8.3000000000000007</v>
      </c>
      <c r="C44" s="44">
        <v>2.59</v>
      </c>
    </row>
    <row r="45" spans="1:3" x14ac:dyDescent="0.25">
      <c r="A45" s="43">
        <v>36</v>
      </c>
      <c r="B45" s="44">
        <v>8.4499999999999993</v>
      </c>
      <c r="C45" s="44">
        <v>2.63</v>
      </c>
    </row>
    <row r="46" spans="1:3" x14ac:dyDescent="0.25">
      <c r="A46" s="43">
        <v>37</v>
      </c>
      <c r="B46" s="44">
        <v>8.59</v>
      </c>
      <c r="C46" s="44">
        <v>2.68</v>
      </c>
    </row>
    <row r="47" spans="1:3" x14ac:dyDescent="0.25">
      <c r="A47" s="43">
        <v>38</v>
      </c>
      <c r="B47" s="44">
        <v>8.74</v>
      </c>
      <c r="C47" s="44">
        <v>2.72</v>
      </c>
    </row>
    <row r="48" spans="1:3" x14ac:dyDescent="0.25">
      <c r="A48" s="43">
        <v>39</v>
      </c>
      <c r="B48" s="44">
        <v>8.89</v>
      </c>
      <c r="C48" s="44">
        <v>2.76</v>
      </c>
    </row>
    <row r="49" spans="1:3" x14ac:dyDescent="0.25">
      <c r="A49" s="43">
        <v>40</v>
      </c>
      <c r="B49" s="44">
        <v>9.0500000000000007</v>
      </c>
      <c r="C49" s="44">
        <v>2.81</v>
      </c>
    </row>
    <row r="50" spans="1:3" x14ac:dyDescent="0.25">
      <c r="A50" s="43">
        <v>41</v>
      </c>
      <c r="B50" s="44">
        <v>9.1999999999999993</v>
      </c>
      <c r="C50" s="44">
        <v>2.85</v>
      </c>
    </row>
    <row r="51" spans="1:3" x14ac:dyDescent="0.25">
      <c r="A51" s="43">
        <v>42</v>
      </c>
      <c r="B51" s="44">
        <v>9.36</v>
      </c>
      <c r="C51" s="44">
        <v>2.89</v>
      </c>
    </row>
    <row r="52" spans="1:3" x14ac:dyDescent="0.25">
      <c r="A52" s="43">
        <v>43</v>
      </c>
      <c r="B52" s="44">
        <v>9.5299999999999994</v>
      </c>
      <c r="C52" s="44">
        <v>2.94</v>
      </c>
    </row>
    <row r="53" spans="1:3" x14ac:dyDescent="0.25">
      <c r="A53" s="43">
        <v>44</v>
      </c>
      <c r="B53" s="44">
        <v>9.69</v>
      </c>
      <c r="C53" s="44">
        <v>2.98</v>
      </c>
    </row>
    <row r="54" spans="1:3" x14ac:dyDescent="0.25">
      <c r="A54" s="43">
        <v>45</v>
      </c>
      <c r="B54" s="44">
        <v>9.86</v>
      </c>
      <c r="C54" s="44">
        <v>3.02</v>
      </c>
    </row>
    <row r="55" spans="1:3" x14ac:dyDescent="0.25">
      <c r="A55" s="43">
        <v>46</v>
      </c>
      <c r="B55" s="44">
        <v>10.039999999999999</v>
      </c>
      <c r="C55" s="44">
        <v>3.06</v>
      </c>
    </row>
    <row r="56" spans="1:3" x14ac:dyDescent="0.25">
      <c r="A56" s="43">
        <v>47</v>
      </c>
      <c r="B56" s="44">
        <v>10.220000000000001</v>
      </c>
      <c r="C56" s="44">
        <v>3.1</v>
      </c>
    </row>
    <row r="57" spans="1:3" x14ac:dyDescent="0.25">
      <c r="A57" s="43">
        <v>48</v>
      </c>
      <c r="B57" s="44">
        <v>10.4</v>
      </c>
      <c r="C57" s="44">
        <v>3.13</v>
      </c>
    </row>
    <row r="58" spans="1:3" x14ac:dyDescent="0.25">
      <c r="A58" s="43">
        <v>49</v>
      </c>
      <c r="B58" s="44">
        <v>10.59</v>
      </c>
      <c r="C58" s="44">
        <v>3.17</v>
      </c>
    </row>
    <row r="59" spans="1:3" x14ac:dyDescent="0.25">
      <c r="A59" s="43">
        <v>50</v>
      </c>
      <c r="B59" s="44">
        <v>10.78</v>
      </c>
      <c r="C59" s="44">
        <v>3.2</v>
      </c>
    </row>
    <row r="60" spans="1:3" x14ac:dyDescent="0.25">
      <c r="A60" s="43">
        <v>51</v>
      </c>
      <c r="B60" s="44">
        <v>10.98</v>
      </c>
      <c r="C60" s="44">
        <v>3.23</v>
      </c>
    </row>
    <row r="61" spans="1:3" x14ac:dyDescent="0.25">
      <c r="A61" s="43">
        <v>52</v>
      </c>
      <c r="B61" s="44">
        <v>11.18</v>
      </c>
      <c r="C61" s="44">
        <v>3.27</v>
      </c>
    </row>
    <row r="62" spans="1:3" x14ac:dyDescent="0.25">
      <c r="A62" s="43">
        <v>53</v>
      </c>
      <c r="B62" s="44">
        <v>11.39</v>
      </c>
      <c r="C62" s="44">
        <v>3.3</v>
      </c>
    </row>
    <row r="63" spans="1:3" x14ac:dyDescent="0.25">
      <c r="A63" s="43">
        <v>54</v>
      </c>
      <c r="B63" s="44">
        <v>11.61</v>
      </c>
      <c r="C63" s="44">
        <v>3.32</v>
      </c>
    </row>
    <row r="64" spans="1:3" x14ac:dyDescent="0.25">
      <c r="A64" s="43">
        <v>55</v>
      </c>
      <c r="B64" s="44">
        <v>11.83</v>
      </c>
      <c r="C64" s="44">
        <v>3.34</v>
      </c>
    </row>
    <row r="65" spans="1:3" x14ac:dyDescent="0.25">
      <c r="A65" s="43">
        <v>56</v>
      </c>
      <c r="B65" s="44">
        <v>12.07</v>
      </c>
      <c r="C65" s="44">
        <v>3.36</v>
      </c>
    </row>
    <row r="66" spans="1:3" x14ac:dyDescent="0.25">
      <c r="A66" s="43">
        <v>57</v>
      </c>
      <c r="B66" s="44">
        <v>12.31</v>
      </c>
      <c r="C66" s="44">
        <v>3.37</v>
      </c>
    </row>
    <row r="67" spans="1:3" x14ac:dyDescent="0.25">
      <c r="A67" s="43">
        <v>58</v>
      </c>
      <c r="B67" s="44">
        <v>12.56</v>
      </c>
      <c r="C67" s="44">
        <v>3.39</v>
      </c>
    </row>
    <row r="68" spans="1:3" x14ac:dyDescent="0.25">
      <c r="A68" s="43">
        <v>59</v>
      </c>
      <c r="B68" s="44">
        <v>12.81</v>
      </c>
      <c r="C68" s="44">
        <v>3.4</v>
      </c>
    </row>
    <row r="69" spans="1:3" x14ac:dyDescent="0.25">
      <c r="A69" s="43">
        <v>60</v>
      </c>
      <c r="B69" s="44">
        <v>13.08</v>
      </c>
      <c r="C69" s="44">
        <v>3.4</v>
      </c>
    </row>
    <row r="70" spans="1:3" x14ac:dyDescent="0.25">
      <c r="A70" s="43">
        <v>61</v>
      </c>
      <c r="B70" s="44">
        <v>13.36</v>
      </c>
      <c r="C70" s="44">
        <v>3.41</v>
      </c>
    </row>
    <row r="71" spans="1:3" x14ac:dyDescent="0.25">
      <c r="A71" s="43">
        <v>62</v>
      </c>
      <c r="B71" s="44">
        <v>13.66</v>
      </c>
      <c r="C71" s="44">
        <v>3.41</v>
      </c>
    </row>
    <row r="72" spans="1:3" x14ac:dyDescent="0.25">
      <c r="A72" s="43">
        <v>63</v>
      </c>
      <c r="B72" s="44">
        <v>13.96</v>
      </c>
      <c r="C72" s="44">
        <v>3.4</v>
      </c>
    </row>
    <row r="73" spans="1:3" x14ac:dyDescent="0.25">
      <c r="A73" s="43">
        <v>64</v>
      </c>
      <c r="B73" s="44">
        <v>14.29</v>
      </c>
      <c r="C73" s="44">
        <v>3.39</v>
      </c>
    </row>
    <row r="74" spans="1:3" x14ac:dyDescent="0.25">
      <c r="A74" s="43">
        <v>65</v>
      </c>
      <c r="B74" s="44">
        <v>14.62</v>
      </c>
      <c r="C74" s="44">
        <v>3.38</v>
      </c>
    </row>
    <row r="75" spans="1:3" x14ac:dyDescent="0.25">
      <c r="A75" s="43">
        <v>66</v>
      </c>
      <c r="B75" s="44">
        <v>14.98</v>
      </c>
      <c r="C75" s="44">
        <v>3.36</v>
      </c>
    </row>
    <row r="76" spans="1:3" x14ac:dyDescent="0.25">
      <c r="A76" s="43">
        <v>67</v>
      </c>
      <c r="B76" s="44">
        <v>15.35</v>
      </c>
      <c r="C76" s="44">
        <v>3.34</v>
      </c>
    </row>
  </sheetData>
  <sheetProtection algorithmName="SHA-512" hashValue="T6CdjndxsdH5Gt3no1+bhJaqt1C1HnXNWVgX9qLQZ0tUjjAAjjV/NG6ofpKJWEjOkGrei/OArPLVQ9WQ0465cw==" saltValue="/Pbxc19vTyR2BHYho7dhMA==" spinCount="100000" sheet="1" objects="1" scenarios="1"/>
  <conditionalFormatting sqref="A6:A21">
    <cfRule type="expression" dxfId="876" priority="9" stopIfTrue="1">
      <formula>MOD(ROW(),2)=0</formula>
    </cfRule>
    <cfRule type="expression" dxfId="875" priority="10" stopIfTrue="1">
      <formula>MOD(ROW(),2)&lt;&gt;0</formula>
    </cfRule>
  </conditionalFormatting>
  <conditionalFormatting sqref="B6:C21">
    <cfRule type="expression" dxfId="874" priority="11" stopIfTrue="1">
      <formula>MOD(ROW(),2)=0</formula>
    </cfRule>
    <cfRule type="expression" dxfId="873" priority="12" stopIfTrue="1">
      <formula>MOD(ROW(),2)&lt;&gt;0</formula>
    </cfRule>
  </conditionalFormatting>
  <conditionalFormatting sqref="A26:A76">
    <cfRule type="expression" dxfId="872" priority="13" stopIfTrue="1">
      <formula>MOD(ROW(),2)=0</formula>
    </cfRule>
    <cfRule type="expression" dxfId="871" priority="14" stopIfTrue="1">
      <formula>MOD(ROW(),2)&lt;&gt;0</formula>
    </cfRule>
  </conditionalFormatting>
  <conditionalFormatting sqref="B26:C76">
    <cfRule type="expression" dxfId="870" priority="15" stopIfTrue="1">
      <formula>MOD(ROW(),2)=0</formula>
    </cfRule>
    <cfRule type="expression" dxfId="869" priority="16" stopIfTrue="1">
      <formula>MOD(ROW(),2)&lt;&gt;0</formula>
    </cfRule>
  </conditionalFormatting>
  <pageMargins left="0.7" right="0.7" top="0.75" bottom="0.75" header="0.3" footer="0.3"/>
  <tableParts count="1">
    <tablePart r:id="rId1"/>
  </tablePart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B39A32-B20F-4C48-82A8-BDDF76A95459}">
  <sheetPr codeName="Sheet29"/>
  <dimension ref="A1:C31"/>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Police_S - Consolidated Factor Spreadsheet</v>
      </c>
    </row>
    <row r="3" spans="1:3" s="1" customFormat="1" ht="15.5" x14ac:dyDescent="0.35">
      <c r="A3" s="30" t="s">
        <v>2</v>
      </c>
      <c r="B3" s="3" t="str">
        <f>TABLE_FACTOR_TYPE_1 &amp; " - x-" &amp; TABLE_SERIES_NUMBER_1</f>
        <v>CETV - x-220</v>
      </c>
    </row>
    <row r="6" spans="1:3" x14ac:dyDescent="0.25">
      <c r="A6" s="40" t="s">
        <v>407</v>
      </c>
      <c r="B6" s="48" t="s">
        <v>408</v>
      </c>
      <c r="C6" s="48"/>
    </row>
    <row r="7" spans="1:3" x14ac:dyDescent="0.25">
      <c r="A7" s="40" t="s">
        <v>409</v>
      </c>
      <c r="B7" s="48" t="s">
        <v>31</v>
      </c>
      <c r="C7" s="48"/>
    </row>
    <row r="8" spans="1:3" x14ac:dyDescent="0.25">
      <c r="A8" s="40" t="s">
        <v>110</v>
      </c>
      <c r="B8" s="48">
        <v>2015</v>
      </c>
      <c r="C8" s="48"/>
    </row>
    <row r="9" spans="1:3" x14ac:dyDescent="0.25">
      <c r="A9" s="40" t="s">
        <v>111</v>
      </c>
      <c r="B9" s="48" t="s">
        <v>136</v>
      </c>
      <c r="C9" s="48"/>
    </row>
    <row r="10" spans="1:3" ht="37.5" x14ac:dyDescent="0.25">
      <c r="A10" s="40" t="s">
        <v>6</v>
      </c>
      <c r="B10" s="48" t="s">
        <v>148</v>
      </c>
      <c r="C10" s="48"/>
    </row>
    <row r="11" spans="1:3" x14ac:dyDescent="0.25">
      <c r="A11" s="40" t="s">
        <v>112</v>
      </c>
      <c r="B11" s="48" t="s">
        <v>138</v>
      </c>
      <c r="C11" s="48"/>
    </row>
    <row r="12" spans="1:3" x14ac:dyDescent="0.25">
      <c r="A12" s="40" t="s">
        <v>113</v>
      </c>
      <c r="B12" s="48" t="s">
        <v>139</v>
      </c>
      <c r="C12" s="48"/>
    </row>
    <row r="13" spans="1:3" x14ac:dyDescent="0.25">
      <c r="A13" s="40" t="s">
        <v>410</v>
      </c>
      <c r="B13" s="48"/>
      <c r="C13" s="48"/>
    </row>
    <row r="14" spans="1:3" x14ac:dyDescent="0.25">
      <c r="A14" s="40" t="s">
        <v>115</v>
      </c>
      <c r="B14" s="48">
        <v>220</v>
      </c>
      <c r="C14" s="48"/>
    </row>
    <row r="15" spans="1:3" x14ac:dyDescent="0.25">
      <c r="A15" s="40" t="s">
        <v>411</v>
      </c>
      <c r="B15" s="48">
        <v>220</v>
      </c>
      <c r="C15" s="48"/>
    </row>
    <row r="16" spans="1:3" x14ac:dyDescent="0.25">
      <c r="A16" s="40" t="s">
        <v>117</v>
      </c>
      <c r="B16" s="48" t="s">
        <v>195</v>
      </c>
      <c r="C16" s="48"/>
    </row>
    <row r="17" spans="1:3" x14ac:dyDescent="0.25">
      <c r="A17" s="41" t="s">
        <v>412</v>
      </c>
      <c r="B17" s="48"/>
      <c r="C17" s="48"/>
    </row>
    <row r="18" spans="1:3" x14ac:dyDescent="0.25">
      <c r="A18" s="40" t="s">
        <v>119</v>
      </c>
      <c r="B18" s="50">
        <v>46163</v>
      </c>
      <c r="C18" s="49"/>
    </row>
    <row r="19" spans="1:3" x14ac:dyDescent="0.25">
      <c r="A19" s="40" t="s">
        <v>120</v>
      </c>
      <c r="B19" s="50"/>
      <c r="C19" s="50"/>
    </row>
    <row r="20" spans="1:3" x14ac:dyDescent="0.25">
      <c r="A20" s="40" t="s">
        <v>121</v>
      </c>
      <c r="B20" s="48" t="s">
        <v>128</v>
      </c>
      <c r="C20" s="48"/>
    </row>
    <row r="21" spans="1:3" x14ac:dyDescent="0.25">
      <c r="A21" s="40" t="s">
        <v>413</v>
      </c>
      <c r="B21" s="48" t="s">
        <v>46</v>
      </c>
      <c r="C21" s="48"/>
    </row>
    <row r="23" spans="1:3" x14ac:dyDescent="0.25">
      <c r="A23" s="23" t="str">
        <f>HYPERLINK("#'Factor List'!A1", "Back to Factor List")</f>
        <v>Back to Factor List</v>
      </c>
      <c r="B23" s="23" t="str">
        <f>HYPERLINK("#'Assumptions'!A1", "Assumptions")</f>
        <v>Assumptions</v>
      </c>
    </row>
    <row r="26" spans="1:3" s="57" customFormat="1" ht="26" x14ac:dyDescent="0.25">
      <c r="A26" s="56" t="s">
        <v>238</v>
      </c>
      <c r="B26" s="56" t="s">
        <v>414</v>
      </c>
      <c r="C26" s="56" t="s">
        <v>418</v>
      </c>
    </row>
    <row r="27" spans="1:3" x14ac:dyDescent="0.25">
      <c r="A27" s="43">
        <v>60</v>
      </c>
      <c r="B27" s="44">
        <v>19.920000000000002</v>
      </c>
      <c r="C27" s="44">
        <v>3.22</v>
      </c>
    </row>
    <row r="28" spans="1:3" x14ac:dyDescent="0.25">
      <c r="A28" s="43">
        <v>61</v>
      </c>
      <c r="B28" s="44">
        <v>19.350000000000001</v>
      </c>
      <c r="C28" s="44">
        <v>3.24</v>
      </c>
    </row>
    <row r="29" spans="1:3" x14ac:dyDescent="0.25">
      <c r="A29" s="43">
        <v>62</v>
      </c>
      <c r="B29" s="44">
        <v>18.78</v>
      </c>
      <c r="C29" s="44">
        <v>3.25</v>
      </c>
    </row>
    <row r="30" spans="1:3" x14ac:dyDescent="0.25">
      <c r="A30" s="43">
        <v>63</v>
      </c>
      <c r="B30" s="44">
        <v>18.21</v>
      </c>
      <c r="C30" s="44">
        <v>3.27</v>
      </c>
    </row>
    <row r="31" spans="1:3" x14ac:dyDescent="0.25">
      <c r="A31" s="43">
        <v>64</v>
      </c>
      <c r="B31" s="44">
        <v>17.62</v>
      </c>
      <c r="C31" s="44">
        <v>3.16</v>
      </c>
    </row>
  </sheetData>
  <sheetProtection algorithmName="SHA-512" hashValue="/xPN7misiVU5eGM+ouJ1+navAWjZlB5UgSVKV0Jf1uJHddukc0tLhFn/ECzPqDTlpy72asRW8i2+5WcpW3nmKg==" saltValue="twmPIQyUu9SpHRpCWnu3rA==" spinCount="100000" sheet="1" objects="1" scenarios="1"/>
  <conditionalFormatting sqref="A6:A21">
    <cfRule type="expression" dxfId="866" priority="9" stopIfTrue="1">
      <formula>MOD(ROW(),2)=0</formula>
    </cfRule>
    <cfRule type="expression" dxfId="865" priority="10" stopIfTrue="1">
      <formula>MOD(ROW(),2)&lt;&gt;0</formula>
    </cfRule>
  </conditionalFormatting>
  <conditionalFormatting sqref="B6:C21">
    <cfRule type="expression" dxfId="864" priority="11" stopIfTrue="1">
      <formula>MOD(ROW(),2)=0</formula>
    </cfRule>
    <cfRule type="expression" dxfId="863" priority="12" stopIfTrue="1">
      <formula>MOD(ROW(),2)&lt;&gt;0</formula>
    </cfRule>
  </conditionalFormatting>
  <conditionalFormatting sqref="A26:A31">
    <cfRule type="expression" dxfId="862" priority="13" stopIfTrue="1">
      <formula>MOD(ROW(),2)=0</formula>
    </cfRule>
    <cfRule type="expression" dxfId="861" priority="14" stopIfTrue="1">
      <formula>MOD(ROW(),2)&lt;&gt;0</formula>
    </cfRule>
  </conditionalFormatting>
  <conditionalFormatting sqref="B26:C31">
    <cfRule type="expression" dxfId="860" priority="15" stopIfTrue="1">
      <formula>MOD(ROW(),2)=0</formula>
    </cfRule>
    <cfRule type="expression" dxfId="859" priority="16" stopIfTrue="1">
      <formula>MOD(ROW(),2)&lt;&gt;0</formula>
    </cfRule>
  </conditionalFormatting>
  <pageMargins left="0.7" right="0.7" top="0.75" bottom="0.75" header="0.3" footer="0.3"/>
  <tableParts count="1">
    <tablePart r:id="rId1"/>
  </tablePart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9FAA31-380C-4208-8D60-240E1E104853}">
  <sheetPr codeName="Sheet115"/>
  <dimension ref="A1:C31"/>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Police_S - Consolidated Factor Spreadsheet</v>
      </c>
    </row>
    <row r="3" spans="1:3" s="1" customFormat="1" ht="15.5" x14ac:dyDescent="0.35">
      <c r="A3" s="30" t="s">
        <v>2</v>
      </c>
      <c r="B3" s="3" t="str">
        <f>TABLE_FACTOR_TYPE_1 &amp; " - x-" &amp; TABLE_SERIES_NUMBER_1</f>
        <v>CETV - x-221</v>
      </c>
    </row>
    <row r="6" spans="1:3" x14ac:dyDescent="0.25">
      <c r="A6" s="40" t="s">
        <v>407</v>
      </c>
      <c r="B6" s="48" t="s">
        <v>408</v>
      </c>
      <c r="C6" s="51"/>
    </row>
    <row r="7" spans="1:3" x14ac:dyDescent="0.25">
      <c r="A7" s="40" t="s">
        <v>409</v>
      </c>
      <c r="B7" s="48" t="s">
        <v>31</v>
      </c>
      <c r="C7" s="51"/>
    </row>
    <row r="8" spans="1:3" x14ac:dyDescent="0.25">
      <c r="A8" s="40" t="s">
        <v>110</v>
      </c>
      <c r="B8" s="48">
        <v>2015</v>
      </c>
      <c r="C8" s="51"/>
    </row>
    <row r="9" spans="1:3" x14ac:dyDescent="0.25">
      <c r="A9" s="40" t="s">
        <v>111</v>
      </c>
      <c r="B9" s="48" t="s">
        <v>136</v>
      </c>
      <c r="C9" s="51"/>
    </row>
    <row r="10" spans="1:3" ht="37.5" x14ac:dyDescent="0.25">
      <c r="A10" s="40" t="s">
        <v>6</v>
      </c>
      <c r="B10" s="48" t="s">
        <v>148</v>
      </c>
      <c r="C10" s="51"/>
    </row>
    <row r="11" spans="1:3" x14ac:dyDescent="0.25">
      <c r="A11" s="40" t="s">
        <v>112</v>
      </c>
      <c r="B11" s="48" t="s">
        <v>145</v>
      </c>
      <c r="C11" s="51"/>
    </row>
    <row r="12" spans="1:3" x14ac:dyDescent="0.25">
      <c r="A12" s="40" t="s">
        <v>113</v>
      </c>
      <c r="B12" s="48" t="s">
        <v>139</v>
      </c>
      <c r="C12" s="51"/>
    </row>
    <row r="13" spans="1:3" x14ac:dyDescent="0.25">
      <c r="A13" s="40" t="s">
        <v>410</v>
      </c>
      <c r="B13" s="48"/>
      <c r="C13" s="51"/>
    </row>
    <row r="14" spans="1:3" x14ac:dyDescent="0.25">
      <c r="A14" s="40" t="s">
        <v>115</v>
      </c>
      <c r="B14" s="48">
        <v>221</v>
      </c>
      <c r="C14" s="51"/>
    </row>
    <row r="15" spans="1:3" x14ac:dyDescent="0.25">
      <c r="A15" s="40" t="s">
        <v>411</v>
      </c>
      <c r="B15" s="48">
        <v>221</v>
      </c>
      <c r="C15" s="51"/>
    </row>
    <row r="16" spans="1:3" x14ac:dyDescent="0.25">
      <c r="A16" s="40" t="s">
        <v>117</v>
      </c>
      <c r="B16" s="48" t="s">
        <v>197</v>
      </c>
      <c r="C16" s="51"/>
    </row>
    <row r="17" spans="1:3" x14ac:dyDescent="0.25">
      <c r="A17" s="41" t="s">
        <v>412</v>
      </c>
      <c r="B17" s="48"/>
      <c r="C17" s="51"/>
    </row>
    <row r="18" spans="1:3" x14ac:dyDescent="0.25">
      <c r="A18" s="40" t="s">
        <v>119</v>
      </c>
      <c r="B18" s="50">
        <v>46163</v>
      </c>
      <c r="C18" s="52"/>
    </row>
    <row r="19" spans="1:3" x14ac:dyDescent="0.25">
      <c r="A19" s="40" t="s">
        <v>120</v>
      </c>
      <c r="B19" s="50"/>
      <c r="C19" s="52"/>
    </row>
    <row r="20" spans="1:3" x14ac:dyDescent="0.25">
      <c r="A20" s="40" t="s">
        <v>121</v>
      </c>
      <c r="B20" s="48" t="s">
        <v>128</v>
      </c>
      <c r="C20" s="51"/>
    </row>
    <row r="21" spans="1:3" x14ac:dyDescent="0.25">
      <c r="A21" s="40" t="s">
        <v>413</v>
      </c>
      <c r="B21" s="48" t="s">
        <v>46</v>
      </c>
      <c r="C21" s="51"/>
    </row>
    <row r="23" spans="1:3" x14ac:dyDescent="0.25">
      <c r="A23" s="23" t="str">
        <f>HYPERLINK("#'Factor List'!A1", "Back to Factor List")</f>
        <v>Back to Factor List</v>
      </c>
      <c r="B23" s="23" t="str">
        <f>HYPERLINK("#'Assumptions'!A1", "Assumptions")</f>
        <v>Assumptions</v>
      </c>
    </row>
    <row r="26" spans="1:3" s="57" customFormat="1" ht="26" x14ac:dyDescent="0.25">
      <c r="A26" s="56" t="s">
        <v>238</v>
      </c>
      <c r="B26" s="56" t="s">
        <v>414</v>
      </c>
      <c r="C26" s="56" t="s">
        <v>418</v>
      </c>
    </row>
    <row r="27" spans="1:3" x14ac:dyDescent="0.25">
      <c r="A27" s="43">
        <v>60</v>
      </c>
      <c r="B27" s="44">
        <v>19.920000000000002</v>
      </c>
      <c r="C27" s="44">
        <v>3.22</v>
      </c>
    </row>
    <row r="28" spans="1:3" x14ac:dyDescent="0.25">
      <c r="A28" s="43">
        <v>61</v>
      </c>
      <c r="B28" s="44">
        <v>19.350000000000001</v>
      </c>
      <c r="C28" s="44">
        <v>3.24</v>
      </c>
    </row>
    <row r="29" spans="1:3" x14ac:dyDescent="0.25">
      <c r="A29" s="43">
        <v>62</v>
      </c>
      <c r="B29" s="44">
        <v>18.78</v>
      </c>
      <c r="C29" s="44">
        <v>3.25</v>
      </c>
    </row>
    <row r="30" spans="1:3" x14ac:dyDescent="0.25">
      <c r="A30" s="43">
        <v>63</v>
      </c>
      <c r="B30" s="44">
        <v>18.21</v>
      </c>
      <c r="C30" s="44">
        <v>3.27</v>
      </c>
    </row>
    <row r="31" spans="1:3" x14ac:dyDescent="0.25">
      <c r="A31" s="43">
        <v>64</v>
      </c>
      <c r="B31" s="44">
        <v>17.62</v>
      </c>
      <c r="C31" s="44">
        <v>3.16</v>
      </c>
    </row>
  </sheetData>
  <sheetProtection algorithmName="SHA-512" hashValue="2GH7z8zxDwEFjbMM+Fw5c/XKZwzpj8kicyqQvPLWvz+4rcVUBKwVHq0VKs2iaEaSXACVkSoGanHmAVv4gGGaIA==" saltValue="nN5RgEHy2ZJfajNW4/o1CQ==" spinCount="100000" sheet="1" objects="1" scenarios="1"/>
  <conditionalFormatting sqref="A6:A21">
    <cfRule type="expression" dxfId="856" priority="1" stopIfTrue="1">
      <formula>MOD(ROW(),2)=0</formula>
    </cfRule>
    <cfRule type="expression" dxfId="855" priority="2" stopIfTrue="1">
      <formula>MOD(ROW(),2)&lt;&gt;0</formula>
    </cfRule>
  </conditionalFormatting>
  <conditionalFormatting sqref="B6:C21">
    <cfRule type="expression" dxfId="854" priority="3" stopIfTrue="1">
      <formula>MOD(ROW(),2)=0</formula>
    </cfRule>
    <cfRule type="expression" dxfId="853" priority="4" stopIfTrue="1">
      <formula>MOD(ROW(),2)&lt;&gt;0</formula>
    </cfRule>
  </conditionalFormatting>
  <conditionalFormatting sqref="A26:A31">
    <cfRule type="expression" dxfId="852" priority="5" stopIfTrue="1">
      <formula>MOD(ROW(),2)=0</formula>
    </cfRule>
    <cfRule type="expression" dxfId="851" priority="6" stopIfTrue="1">
      <formula>MOD(ROW(),2)&lt;&gt;0</formula>
    </cfRule>
  </conditionalFormatting>
  <conditionalFormatting sqref="B26:C31">
    <cfRule type="expression" dxfId="850" priority="7" stopIfTrue="1">
      <formula>MOD(ROW(),2)=0</formula>
    </cfRule>
    <cfRule type="expression" dxfId="849" priority="8" stopIfTrue="1">
      <formula>MOD(ROW(),2)&lt;&gt;0</formula>
    </cfRule>
  </conditionalFormatting>
  <pageMargins left="0.7" right="0.7" top="0.75" bottom="0.75" header="0.3" footer="0.3"/>
  <tableParts count="1">
    <tablePart r:id="rId1"/>
  </tablePart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237532-B5BD-4640-9EC3-F5EBCCE1AC58}">
  <sheetPr codeName="Sheet31"/>
  <dimension ref="A1:B76"/>
  <sheetViews>
    <sheetView showGridLines="0" workbookViewId="0">
      <selection activeCell="A6" sqref="A6"/>
    </sheetView>
  </sheetViews>
  <sheetFormatPr defaultRowHeight="12.5" x14ac:dyDescent="0.25"/>
  <cols>
    <col min="1" max="1" width="31.54296875" customWidth="1"/>
    <col min="2" max="2" width="40.54296875" customWidth="1"/>
  </cols>
  <sheetData>
    <row r="1" spans="1:2" s="1" customFormat="1" ht="20" x14ac:dyDescent="0.4">
      <c r="A1" s="2" t="s">
        <v>0</v>
      </c>
    </row>
    <row r="2" spans="1:2" s="1" customFormat="1" ht="15.5" x14ac:dyDescent="0.35">
      <c r="A2" s="30" t="s">
        <v>1</v>
      </c>
      <c r="B2" s="3" t="str">
        <f>wb_title</f>
        <v>Police_S - Consolidated Factor Spreadsheet</v>
      </c>
    </row>
    <row r="3" spans="1:2" s="1" customFormat="1" ht="15.5" x14ac:dyDescent="0.35">
      <c r="A3" s="30" t="s">
        <v>2</v>
      </c>
      <c r="B3" s="3" t="str">
        <f>TABLE_FACTOR_TYPE_1 &amp; " - x-" &amp; TABLE_SERIES_NUMBER_1</f>
        <v>TV In (non-club) - x-226</v>
      </c>
    </row>
    <row r="6" spans="1:2" x14ac:dyDescent="0.25">
      <c r="A6" s="40" t="s">
        <v>407</v>
      </c>
      <c r="B6" s="48" t="s">
        <v>408</v>
      </c>
    </row>
    <row r="7" spans="1:2" x14ac:dyDescent="0.25">
      <c r="A7" s="40" t="s">
        <v>409</v>
      </c>
      <c r="B7" s="48" t="s">
        <v>32</v>
      </c>
    </row>
    <row r="8" spans="1:2" x14ac:dyDescent="0.25">
      <c r="A8" s="40" t="s">
        <v>110</v>
      </c>
      <c r="B8" s="48">
        <v>2015</v>
      </c>
    </row>
    <row r="9" spans="1:2" x14ac:dyDescent="0.25">
      <c r="A9" s="40" t="s">
        <v>111</v>
      </c>
      <c r="B9" s="48" t="s">
        <v>401</v>
      </c>
    </row>
    <row r="10" spans="1:2" ht="25" x14ac:dyDescent="0.25">
      <c r="A10" s="40" t="s">
        <v>6</v>
      </c>
      <c r="B10" s="48" t="s">
        <v>402</v>
      </c>
    </row>
    <row r="11" spans="1:2" x14ac:dyDescent="0.25">
      <c r="A11" s="40" t="s">
        <v>112</v>
      </c>
      <c r="B11" s="48" t="s">
        <v>138</v>
      </c>
    </row>
    <row r="12" spans="1:2" ht="25" x14ac:dyDescent="0.25">
      <c r="A12" s="40" t="s">
        <v>113</v>
      </c>
      <c r="B12" s="48" t="s">
        <v>139</v>
      </c>
    </row>
    <row r="13" spans="1:2" x14ac:dyDescent="0.25">
      <c r="A13" s="40" t="s">
        <v>410</v>
      </c>
      <c r="B13" s="48">
        <v>0</v>
      </c>
    </row>
    <row r="14" spans="1:2" x14ac:dyDescent="0.25">
      <c r="A14" s="40" t="s">
        <v>115</v>
      </c>
      <c r="B14" s="48">
        <v>226</v>
      </c>
    </row>
    <row r="15" spans="1:2" x14ac:dyDescent="0.25">
      <c r="A15" s="40" t="s">
        <v>411</v>
      </c>
      <c r="B15" s="48">
        <v>226</v>
      </c>
    </row>
    <row r="16" spans="1:2" x14ac:dyDescent="0.25">
      <c r="A16" s="40" t="s">
        <v>117</v>
      </c>
      <c r="B16" s="48" t="s">
        <v>424</v>
      </c>
    </row>
    <row r="17" spans="1:2" x14ac:dyDescent="0.25">
      <c r="A17" s="41" t="s">
        <v>412</v>
      </c>
      <c r="B17" s="48"/>
    </row>
    <row r="18" spans="1:2" x14ac:dyDescent="0.25">
      <c r="A18" s="40" t="s">
        <v>119</v>
      </c>
      <c r="B18" s="50">
        <v>45106</v>
      </c>
    </row>
    <row r="19" spans="1:2" x14ac:dyDescent="0.25">
      <c r="A19" s="40" t="s">
        <v>120</v>
      </c>
      <c r="B19" s="50">
        <v>45014</v>
      </c>
    </row>
    <row r="20" spans="1:2" x14ac:dyDescent="0.25">
      <c r="A20" s="40" t="s">
        <v>121</v>
      </c>
      <c r="B20" s="48" t="s">
        <v>128</v>
      </c>
    </row>
    <row r="21" spans="1:2" x14ac:dyDescent="0.25">
      <c r="A21" s="40" t="s">
        <v>413</v>
      </c>
      <c r="B21" s="48" t="s">
        <v>47</v>
      </c>
    </row>
    <row r="23" spans="1:2" x14ac:dyDescent="0.25">
      <c r="A23" s="23" t="str">
        <f>HYPERLINK("#'Factor List'!A1", "Back to Factor List")</f>
        <v>Back to Factor List</v>
      </c>
      <c r="B23" s="23" t="str">
        <f>HYPERLINK("#'Assumptions'!A1", "Assumptions")</f>
        <v>Assumptions</v>
      </c>
    </row>
    <row r="26" spans="1:2" s="57" customFormat="1" ht="13" x14ac:dyDescent="0.25">
      <c r="A26" s="56" t="s">
        <v>238</v>
      </c>
      <c r="B26" s="56" t="s">
        <v>425</v>
      </c>
    </row>
    <row r="27" spans="1:2" x14ac:dyDescent="0.25">
      <c r="A27" s="43">
        <v>18</v>
      </c>
      <c r="B27" s="44">
        <v>20.62</v>
      </c>
    </row>
    <row r="28" spans="1:2" x14ac:dyDescent="0.25">
      <c r="A28" s="43">
        <v>19</v>
      </c>
      <c r="B28" s="44">
        <v>20.73</v>
      </c>
    </row>
    <row r="29" spans="1:2" x14ac:dyDescent="0.25">
      <c r="A29" s="43">
        <v>20</v>
      </c>
      <c r="B29" s="44">
        <v>20.89</v>
      </c>
    </row>
    <row r="30" spans="1:2" x14ac:dyDescent="0.25">
      <c r="A30" s="43">
        <v>21</v>
      </c>
      <c r="B30" s="44">
        <v>21.02</v>
      </c>
    </row>
    <row r="31" spans="1:2" x14ac:dyDescent="0.25">
      <c r="A31" s="43">
        <v>22</v>
      </c>
      <c r="B31" s="44">
        <v>21.08</v>
      </c>
    </row>
    <row r="32" spans="1:2" x14ac:dyDescent="0.25">
      <c r="A32" s="43">
        <v>23</v>
      </c>
      <c r="B32" s="44">
        <v>21.14</v>
      </c>
    </row>
    <row r="33" spans="1:2" x14ac:dyDescent="0.25">
      <c r="A33" s="43">
        <v>24</v>
      </c>
      <c r="B33" s="44">
        <v>21.19</v>
      </c>
    </row>
    <row r="34" spans="1:2" x14ac:dyDescent="0.25">
      <c r="A34" s="43">
        <v>25</v>
      </c>
      <c r="B34" s="44">
        <v>21.25</v>
      </c>
    </row>
    <row r="35" spans="1:2" x14ac:dyDescent="0.25">
      <c r="A35" s="43">
        <v>26</v>
      </c>
      <c r="B35" s="44">
        <v>21.31</v>
      </c>
    </row>
    <row r="36" spans="1:2" x14ac:dyDescent="0.25">
      <c r="A36" s="43">
        <v>27</v>
      </c>
      <c r="B36" s="44">
        <v>21.36</v>
      </c>
    </row>
    <row r="37" spans="1:2" x14ac:dyDescent="0.25">
      <c r="A37" s="43">
        <v>28</v>
      </c>
      <c r="B37" s="44">
        <v>21.42</v>
      </c>
    </row>
    <row r="38" spans="1:2" x14ac:dyDescent="0.25">
      <c r="A38" s="43">
        <v>29</v>
      </c>
      <c r="B38" s="44">
        <v>21.47</v>
      </c>
    </row>
    <row r="39" spans="1:2" x14ac:dyDescent="0.25">
      <c r="A39" s="43">
        <v>30</v>
      </c>
      <c r="B39" s="44">
        <v>21.52</v>
      </c>
    </row>
    <row r="40" spans="1:2" x14ac:dyDescent="0.25">
      <c r="A40" s="43">
        <v>31</v>
      </c>
      <c r="B40" s="44">
        <v>21.57</v>
      </c>
    </row>
    <row r="41" spans="1:2" x14ac:dyDescent="0.25">
      <c r="A41" s="43">
        <v>32</v>
      </c>
      <c r="B41" s="44">
        <v>21.62</v>
      </c>
    </row>
    <row r="42" spans="1:2" x14ac:dyDescent="0.25">
      <c r="A42" s="43">
        <v>33</v>
      </c>
      <c r="B42" s="44">
        <v>21.67</v>
      </c>
    </row>
    <row r="43" spans="1:2" x14ac:dyDescent="0.25">
      <c r="A43" s="43">
        <v>34</v>
      </c>
      <c r="B43" s="44">
        <v>21.71</v>
      </c>
    </row>
    <row r="44" spans="1:2" x14ac:dyDescent="0.25">
      <c r="A44" s="43">
        <v>35</v>
      </c>
      <c r="B44" s="44">
        <v>21.76</v>
      </c>
    </row>
    <row r="45" spans="1:2" x14ac:dyDescent="0.25">
      <c r="A45" s="43">
        <v>36</v>
      </c>
      <c r="B45" s="44">
        <v>21.8</v>
      </c>
    </row>
    <row r="46" spans="1:2" x14ac:dyDescent="0.25">
      <c r="A46" s="43">
        <v>37</v>
      </c>
      <c r="B46" s="44">
        <v>21.84</v>
      </c>
    </row>
    <row r="47" spans="1:2" x14ac:dyDescent="0.25">
      <c r="A47" s="43">
        <v>38</v>
      </c>
      <c r="B47" s="44">
        <v>21.88</v>
      </c>
    </row>
    <row r="48" spans="1:2" x14ac:dyDescent="0.25">
      <c r="A48" s="43">
        <v>39</v>
      </c>
      <c r="B48" s="44">
        <v>21.92</v>
      </c>
    </row>
    <row r="49" spans="1:2" x14ac:dyDescent="0.25">
      <c r="A49" s="43">
        <v>40</v>
      </c>
      <c r="B49" s="44">
        <v>21.95</v>
      </c>
    </row>
    <row r="50" spans="1:2" x14ac:dyDescent="0.25">
      <c r="A50" s="43">
        <v>41</v>
      </c>
      <c r="B50" s="44">
        <v>21.99</v>
      </c>
    </row>
    <row r="51" spans="1:2" x14ac:dyDescent="0.25">
      <c r="A51" s="43">
        <v>42</v>
      </c>
      <c r="B51" s="44">
        <v>22.01</v>
      </c>
    </row>
    <row r="52" spans="1:2" x14ac:dyDescent="0.25">
      <c r="A52" s="43">
        <v>43</v>
      </c>
      <c r="B52" s="44">
        <v>22.04</v>
      </c>
    </row>
    <row r="53" spans="1:2" x14ac:dyDescent="0.25">
      <c r="A53" s="43">
        <v>44</v>
      </c>
      <c r="B53" s="44">
        <v>22.05</v>
      </c>
    </row>
    <row r="54" spans="1:2" x14ac:dyDescent="0.25">
      <c r="A54" s="43">
        <v>45</v>
      </c>
      <c r="B54" s="44">
        <v>22.07</v>
      </c>
    </row>
    <row r="55" spans="1:2" x14ac:dyDescent="0.25">
      <c r="A55" s="43">
        <v>46</v>
      </c>
      <c r="B55" s="44">
        <v>22.08</v>
      </c>
    </row>
    <row r="56" spans="1:2" x14ac:dyDescent="0.25">
      <c r="A56" s="43">
        <v>47</v>
      </c>
      <c r="B56" s="44">
        <v>22.08</v>
      </c>
    </row>
    <row r="57" spans="1:2" x14ac:dyDescent="0.25">
      <c r="A57" s="43">
        <v>48</v>
      </c>
      <c r="B57" s="44">
        <v>22.09</v>
      </c>
    </row>
    <row r="58" spans="1:2" x14ac:dyDescent="0.25">
      <c r="A58" s="43">
        <v>49</v>
      </c>
      <c r="B58" s="44">
        <v>22.1</v>
      </c>
    </row>
    <row r="59" spans="1:2" x14ac:dyDescent="0.25">
      <c r="A59" s="43">
        <v>50</v>
      </c>
      <c r="B59" s="44">
        <v>22.11</v>
      </c>
    </row>
    <row r="60" spans="1:2" x14ac:dyDescent="0.25">
      <c r="A60" s="43">
        <v>51</v>
      </c>
      <c r="B60" s="44">
        <v>22.12</v>
      </c>
    </row>
    <row r="61" spans="1:2" x14ac:dyDescent="0.25">
      <c r="A61" s="43">
        <v>52</v>
      </c>
      <c r="B61" s="44">
        <v>22.14</v>
      </c>
    </row>
    <row r="62" spans="1:2" x14ac:dyDescent="0.25">
      <c r="A62" s="43">
        <v>53</v>
      </c>
      <c r="B62" s="44">
        <v>22.16</v>
      </c>
    </row>
    <row r="63" spans="1:2" x14ac:dyDescent="0.25">
      <c r="A63" s="43">
        <v>54</v>
      </c>
      <c r="B63" s="44">
        <v>22.19</v>
      </c>
    </row>
    <row r="64" spans="1:2" x14ac:dyDescent="0.25">
      <c r="A64" s="43">
        <v>55</v>
      </c>
      <c r="B64" s="44">
        <v>22.23</v>
      </c>
    </row>
    <row r="65" spans="1:2" x14ac:dyDescent="0.25">
      <c r="A65" s="43">
        <v>56</v>
      </c>
      <c r="B65" s="44">
        <v>22.28</v>
      </c>
    </row>
    <row r="66" spans="1:2" x14ac:dyDescent="0.25">
      <c r="A66" s="43">
        <v>57</v>
      </c>
      <c r="B66" s="44">
        <v>22.34</v>
      </c>
    </row>
    <row r="67" spans="1:2" x14ac:dyDescent="0.25">
      <c r="A67" s="43">
        <v>58</v>
      </c>
      <c r="B67" s="44">
        <v>22.42</v>
      </c>
    </row>
    <row r="68" spans="1:2" x14ac:dyDescent="0.25">
      <c r="A68" s="43">
        <v>59</v>
      </c>
      <c r="B68" s="44">
        <v>22.52</v>
      </c>
    </row>
    <row r="69" spans="1:2" x14ac:dyDescent="0.25">
      <c r="A69" s="43">
        <v>60</v>
      </c>
      <c r="B69" s="44">
        <v>22.26</v>
      </c>
    </row>
    <row r="70" spans="1:2" x14ac:dyDescent="0.25">
      <c r="A70" s="43">
        <v>61</v>
      </c>
      <c r="B70" s="44">
        <v>21.64</v>
      </c>
    </row>
    <row r="71" spans="1:2" x14ac:dyDescent="0.25">
      <c r="A71" s="43">
        <v>62</v>
      </c>
      <c r="B71" s="44">
        <v>21.02</v>
      </c>
    </row>
    <row r="72" spans="1:2" x14ac:dyDescent="0.25">
      <c r="A72" s="43">
        <v>63</v>
      </c>
      <c r="B72" s="44">
        <v>20.39</v>
      </c>
    </row>
    <row r="73" spans="1:2" x14ac:dyDescent="0.25">
      <c r="A73" s="43">
        <v>64</v>
      </c>
      <c r="B73" s="44">
        <v>19.75</v>
      </c>
    </row>
    <row r="74" spans="1:2" x14ac:dyDescent="0.25">
      <c r="A74" s="43">
        <v>65</v>
      </c>
      <c r="B74" s="44">
        <v>19.12</v>
      </c>
    </row>
    <row r="75" spans="1:2" x14ac:dyDescent="0.25">
      <c r="A75" s="43">
        <v>66</v>
      </c>
      <c r="B75" s="44">
        <v>18.47</v>
      </c>
    </row>
    <row r="76" spans="1:2" x14ac:dyDescent="0.25">
      <c r="A76" s="43">
        <v>67</v>
      </c>
      <c r="B76" s="44">
        <v>17.829999999999998</v>
      </c>
    </row>
  </sheetData>
  <sheetProtection algorithmName="SHA-512" hashValue="FWcuJ8hetiacJMKV8+PjKGj3OnW3Jy1HMtHuO6HhupANHKGLoCGEaoQzCpOjrikjPAa4tbS00anoDh9pKKYjqQ==" saltValue="nurV/4LwJOhaTcZs4AFS8w==" spinCount="100000" sheet="1" objects="1" scenarios="1"/>
  <conditionalFormatting sqref="A6:A21">
    <cfRule type="expression" dxfId="846" priority="1" stopIfTrue="1">
      <formula>MOD(ROW(),2)=0</formula>
    </cfRule>
    <cfRule type="expression" dxfId="845" priority="2" stopIfTrue="1">
      <formula>MOD(ROW(),2)&lt;&gt;0</formula>
    </cfRule>
  </conditionalFormatting>
  <conditionalFormatting sqref="B6:B21">
    <cfRule type="expression" dxfId="844" priority="3" stopIfTrue="1">
      <formula>MOD(ROW(),2)=0</formula>
    </cfRule>
    <cfRule type="expression" dxfId="843" priority="4" stopIfTrue="1">
      <formula>MOD(ROW(),2)&lt;&gt;0</formula>
    </cfRule>
  </conditionalFormatting>
  <conditionalFormatting sqref="A26:A76">
    <cfRule type="expression" dxfId="842" priority="5" stopIfTrue="1">
      <formula>MOD(ROW(),2)=0</formula>
    </cfRule>
    <cfRule type="expression" dxfId="841" priority="6" stopIfTrue="1">
      <formula>MOD(ROW(),2)&lt;&gt;0</formula>
    </cfRule>
  </conditionalFormatting>
  <conditionalFormatting sqref="B26:B76">
    <cfRule type="expression" dxfId="840" priority="7" stopIfTrue="1">
      <formula>MOD(ROW(),2)=0</formula>
    </cfRule>
    <cfRule type="expression" dxfId="839" priority="8" stopIfTrue="1">
      <formula>MOD(ROW(),2)&lt;&gt;0</formula>
    </cfRule>
  </conditionalFormatting>
  <pageMargins left="0.7" right="0.7" top="0.75" bottom="0.75" header="0.3" footer="0.3"/>
  <tableParts count="1">
    <tablePart r:id="rId1"/>
  </tablePart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B1E392-0F6A-4E84-80F6-AFFA52D7722B}">
  <sheetPr codeName="Sheet32"/>
  <dimension ref="A1:B76"/>
  <sheetViews>
    <sheetView showGridLines="0" workbookViewId="0">
      <selection activeCell="A6" sqref="A6"/>
    </sheetView>
  </sheetViews>
  <sheetFormatPr defaultRowHeight="12.5" x14ac:dyDescent="0.25"/>
  <cols>
    <col min="1" max="1" width="31.54296875" customWidth="1"/>
    <col min="2" max="2" width="40.54296875" customWidth="1"/>
  </cols>
  <sheetData>
    <row r="1" spans="1:2" s="1" customFormat="1" ht="20" x14ac:dyDescent="0.4">
      <c r="A1" s="2" t="s">
        <v>0</v>
      </c>
    </row>
    <row r="2" spans="1:2" s="1" customFormat="1" ht="15.5" x14ac:dyDescent="0.35">
      <c r="A2" s="30" t="s">
        <v>1</v>
      </c>
      <c r="B2" s="3" t="str">
        <f>wb_title</f>
        <v>Police_S - Consolidated Factor Spreadsheet</v>
      </c>
    </row>
    <row r="3" spans="1:2" s="1" customFormat="1" ht="15.5" x14ac:dyDescent="0.35">
      <c r="A3" s="30" t="s">
        <v>2</v>
      </c>
      <c r="B3" s="3" t="str">
        <f>TABLE_FACTOR_TYPE_1 &amp; " - x-" &amp; TABLE_SERIES_NUMBER_1</f>
        <v>TV In (non-club) - x-227</v>
      </c>
    </row>
    <row r="6" spans="1:2" x14ac:dyDescent="0.25">
      <c r="A6" s="40" t="s">
        <v>407</v>
      </c>
      <c r="B6" s="48" t="s">
        <v>408</v>
      </c>
    </row>
    <row r="7" spans="1:2" x14ac:dyDescent="0.25">
      <c r="A7" s="40" t="s">
        <v>409</v>
      </c>
      <c r="B7" s="48" t="s">
        <v>32</v>
      </c>
    </row>
    <row r="8" spans="1:2" x14ac:dyDescent="0.25">
      <c r="A8" s="40" t="s">
        <v>110</v>
      </c>
      <c r="B8" s="48">
        <v>2015</v>
      </c>
    </row>
    <row r="9" spans="1:2" x14ac:dyDescent="0.25">
      <c r="A9" s="40" t="s">
        <v>111</v>
      </c>
      <c r="B9" s="48" t="s">
        <v>401</v>
      </c>
    </row>
    <row r="10" spans="1:2" ht="25" x14ac:dyDescent="0.25">
      <c r="A10" s="40" t="s">
        <v>6</v>
      </c>
      <c r="B10" s="48" t="s">
        <v>402</v>
      </c>
    </row>
    <row r="11" spans="1:2" x14ac:dyDescent="0.25">
      <c r="A11" s="40" t="s">
        <v>112</v>
      </c>
      <c r="B11" s="48" t="s">
        <v>145</v>
      </c>
    </row>
    <row r="12" spans="1:2" ht="25" x14ac:dyDescent="0.25">
      <c r="A12" s="40" t="s">
        <v>113</v>
      </c>
      <c r="B12" s="48" t="s">
        <v>139</v>
      </c>
    </row>
    <row r="13" spans="1:2" x14ac:dyDescent="0.25">
      <c r="A13" s="40" t="s">
        <v>410</v>
      </c>
      <c r="B13" s="48">
        <v>0</v>
      </c>
    </row>
    <row r="14" spans="1:2" x14ac:dyDescent="0.25">
      <c r="A14" s="40" t="s">
        <v>115</v>
      </c>
      <c r="B14" s="48">
        <v>227</v>
      </c>
    </row>
    <row r="15" spans="1:2" x14ac:dyDescent="0.25">
      <c r="A15" s="40" t="s">
        <v>411</v>
      </c>
      <c r="B15" s="48">
        <v>227</v>
      </c>
    </row>
    <row r="16" spans="1:2" x14ac:dyDescent="0.25">
      <c r="A16" s="40" t="s">
        <v>117</v>
      </c>
      <c r="B16" s="48" t="s">
        <v>426</v>
      </c>
    </row>
    <row r="17" spans="1:2" x14ac:dyDescent="0.25">
      <c r="A17" s="41" t="s">
        <v>412</v>
      </c>
      <c r="B17" s="48"/>
    </row>
    <row r="18" spans="1:2" x14ac:dyDescent="0.25">
      <c r="A18" s="40" t="s">
        <v>119</v>
      </c>
      <c r="B18" s="50">
        <v>45106</v>
      </c>
    </row>
    <row r="19" spans="1:2" x14ac:dyDescent="0.25">
      <c r="A19" s="40" t="s">
        <v>120</v>
      </c>
      <c r="B19" s="50">
        <v>45014</v>
      </c>
    </row>
    <row r="20" spans="1:2" x14ac:dyDescent="0.25">
      <c r="A20" s="40" t="s">
        <v>121</v>
      </c>
      <c r="B20" s="48" t="s">
        <v>128</v>
      </c>
    </row>
    <row r="21" spans="1:2" x14ac:dyDescent="0.25">
      <c r="A21" s="40" t="s">
        <v>413</v>
      </c>
      <c r="B21" s="48" t="s">
        <v>47</v>
      </c>
    </row>
    <row r="23" spans="1:2" x14ac:dyDescent="0.25">
      <c r="A23" s="23" t="str">
        <f>HYPERLINK("#'Factor List'!A1", "Back to Factor List")</f>
        <v>Back to Factor List</v>
      </c>
      <c r="B23" s="23" t="str">
        <f>HYPERLINK("#'Assumptions'!A1", "Assumptions")</f>
        <v>Assumptions</v>
      </c>
    </row>
    <row r="26" spans="1:2" s="57" customFormat="1" ht="13" x14ac:dyDescent="0.25">
      <c r="A26" s="56" t="s">
        <v>238</v>
      </c>
      <c r="B26" s="56" t="s">
        <v>425</v>
      </c>
    </row>
    <row r="27" spans="1:2" x14ac:dyDescent="0.25">
      <c r="A27" s="43">
        <v>18</v>
      </c>
      <c r="B27" s="44">
        <v>20.62</v>
      </c>
    </row>
    <row r="28" spans="1:2" x14ac:dyDescent="0.25">
      <c r="A28" s="43">
        <v>19</v>
      </c>
      <c r="B28" s="44">
        <v>20.73</v>
      </c>
    </row>
    <row r="29" spans="1:2" x14ac:dyDescent="0.25">
      <c r="A29" s="43">
        <v>20</v>
      </c>
      <c r="B29" s="44">
        <v>20.89</v>
      </c>
    </row>
    <row r="30" spans="1:2" x14ac:dyDescent="0.25">
      <c r="A30" s="43">
        <v>21</v>
      </c>
      <c r="B30" s="44">
        <v>21.02</v>
      </c>
    </row>
    <row r="31" spans="1:2" x14ac:dyDescent="0.25">
      <c r="A31" s="43">
        <v>22</v>
      </c>
      <c r="B31" s="44">
        <v>21.08</v>
      </c>
    </row>
    <row r="32" spans="1:2" x14ac:dyDescent="0.25">
      <c r="A32" s="43">
        <v>23</v>
      </c>
      <c r="B32" s="44">
        <v>21.14</v>
      </c>
    </row>
    <row r="33" spans="1:2" x14ac:dyDescent="0.25">
      <c r="A33" s="43">
        <v>24</v>
      </c>
      <c r="B33" s="44">
        <v>21.19</v>
      </c>
    </row>
    <row r="34" spans="1:2" x14ac:dyDescent="0.25">
      <c r="A34" s="43">
        <v>25</v>
      </c>
      <c r="B34" s="44">
        <v>21.25</v>
      </c>
    </row>
    <row r="35" spans="1:2" x14ac:dyDescent="0.25">
      <c r="A35" s="43">
        <v>26</v>
      </c>
      <c r="B35" s="44">
        <v>21.31</v>
      </c>
    </row>
    <row r="36" spans="1:2" x14ac:dyDescent="0.25">
      <c r="A36" s="43">
        <v>27</v>
      </c>
      <c r="B36" s="44">
        <v>21.36</v>
      </c>
    </row>
    <row r="37" spans="1:2" x14ac:dyDescent="0.25">
      <c r="A37" s="43">
        <v>28</v>
      </c>
      <c r="B37" s="44">
        <v>21.42</v>
      </c>
    </row>
    <row r="38" spans="1:2" x14ac:dyDescent="0.25">
      <c r="A38" s="43">
        <v>29</v>
      </c>
      <c r="B38" s="44">
        <v>21.47</v>
      </c>
    </row>
    <row r="39" spans="1:2" x14ac:dyDescent="0.25">
      <c r="A39" s="43">
        <v>30</v>
      </c>
      <c r="B39" s="44">
        <v>21.52</v>
      </c>
    </row>
    <row r="40" spans="1:2" x14ac:dyDescent="0.25">
      <c r="A40" s="43">
        <v>31</v>
      </c>
      <c r="B40" s="44">
        <v>21.57</v>
      </c>
    </row>
    <row r="41" spans="1:2" x14ac:dyDescent="0.25">
      <c r="A41" s="43">
        <v>32</v>
      </c>
      <c r="B41" s="44">
        <v>21.62</v>
      </c>
    </row>
    <row r="42" spans="1:2" x14ac:dyDescent="0.25">
      <c r="A42" s="43">
        <v>33</v>
      </c>
      <c r="B42" s="44">
        <v>21.67</v>
      </c>
    </row>
    <row r="43" spans="1:2" x14ac:dyDescent="0.25">
      <c r="A43" s="43">
        <v>34</v>
      </c>
      <c r="B43" s="44">
        <v>21.71</v>
      </c>
    </row>
    <row r="44" spans="1:2" x14ac:dyDescent="0.25">
      <c r="A44" s="43">
        <v>35</v>
      </c>
      <c r="B44" s="44">
        <v>21.76</v>
      </c>
    </row>
    <row r="45" spans="1:2" x14ac:dyDescent="0.25">
      <c r="A45" s="43">
        <v>36</v>
      </c>
      <c r="B45" s="44">
        <v>21.8</v>
      </c>
    </row>
    <row r="46" spans="1:2" x14ac:dyDescent="0.25">
      <c r="A46" s="43">
        <v>37</v>
      </c>
      <c r="B46" s="44">
        <v>21.84</v>
      </c>
    </row>
    <row r="47" spans="1:2" x14ac:dyDescent="0.25">
      <c r="A47" s="43">
        <v>38</v>
      </c>
      <c r="B47" s="44">
        <v>21.88</v>
      </c>
    </row>
    <row r="48" spans="1:2" x14ac:dyDescent="0.25">
      <c r="A48" s="43">
        <v>39</v>
      </c>
      <c r="B48" s="44">
        <v>21.92</v>
      </c>
    </row>
    <row r="49" spans="1:2" x14ac:dyDescent="0.25">
      <c r="A49" s="43">
        <v>40</v>
      </c>
      <c r="B49" s="44">
        <v>21.95</v>
      </c>
    </row>
    <row r="50" spans="1:2" x14ac:dyDescent="0.25">
      <c r="A50" s="43">
        <v>41</v>
      </c>
      <c r="B50" s="44">
        <v>21.99</v>
      </c>
    </row>
    <row r="51" spans="1:2" x14ac:dyDescent="0.25">
      <c r="A51" s="43">
        <v>42</v>
      </c>
      <c r="B51" s="44">
        <v>22.01</v>
      </c>
    </row>
    <row r="52" spans="1:2" x14ac:dyDescent="0.25">
      <c r="A52" s="43">
        <v>43</v>
      </c>
      <c r="B52" s="44">
        <v>22.04</v>
      </c>
    </row>
    <row r="53" spans="1:2" x14ac:dyDescent="0.25">
      <c r="A53" s="43">
        <v>44</v>
      </c>
      <c r="B53" s="44">
        <v>22.05</v>
      </c>
    </row>
    <row r="54" spans="1:2" x14ac:dyDescent="0.25">
      <c r="A54" s="43">
        <v>45</v>
      </c>
      <c r="B54" s="44">
        <v>22.07</v>
      </c>
    </row>
    <row r="55" spans="1:2" x14ac:dyDescent="0.25">
      <c r="A55" s="43">
        <v>46</v>
      </c>
      <c r="B55" s="44">
        <v>22.08</v>
      </c>
    </row>
    <row r="56" spans="1:2" x14ac:dyDescent="0.25">
      <c r="A56" s="43">
        <v>47</v>
      </c>
      <c r="B56" s="44">
        <v>22.08</v>
      </c>
    </row>
    <row r="57" spans="1:2" x14ac:dyDescent="0.25">
      <c r="A57" s="43">
        <v>48</v>
      </c>
      <c r="B57" s="44">
        <v>22.09</v>
      </c>
    </row>
    <row r="58" spans="1:2" x14ac:dyDescent="0.25">
      <c r="A58" s="43">
        <v>49</v>
      </c>
      <c r="B58" s="44">
        <v>22.1</v>
      </c>
    </row>
    <row r="59" spans="1:2" x14ac:dyDescent="0.25">
      <c r="A59" s="43">
        <v>50</v>
      </c>
      <c r="B59" s="44">
        <v>22.11</v>
      </c>
    </row>
    <row r="60" spans="1:2" x14ac:dyDescent="0.25">
      <c r="A60" s="43">
        <v>51</v>
      </c>
      <c r="B60" s="44">
        <v>22.12</v>
      </c>
    </row>
    <row r="61" spans="1:2" x14ac:dyDescent="0.25">
      <c r="A61" s="43">
        <v>52</v>
      </c>
      <c r="B61" s="44">
        <v>22.14</v>
      </c>
    </row>
    <row r="62" spans="1:2" x14ac:dyDescent="0.25">
      <c r="A62" s="43">
        <v>53</v>
      </c>
      <c r="B62" s="44">
        <v>22.16</v>
      </c>
    </row>
    <row r="63" spans="1:2" x14ac:dyDescent="0.25">
      <c r="A63" s="43">
        <v>54</v>
      </c>
      <c r="B63" s="44">
        <v>22.19</v>
      </c>
    </row>
    <row r="64" spans="1:2" x14ac:dyDescent="0.25">
      <c r="A64" s="43">
        <v>55</v>
      </c>
      <c r="B64" s="44">
        <v>22.23</v>
      </c>
    </row>
    <row r="65" spans="1:2" x14ac:dyDescent="0.25">
      <c r="A65" s="43">
        <v>56</v>
      </c>
      <c r="B65" s="44">
        <v>22.28</v>
      </c>
    </row>
    <row r="66" spans="1:2" x14ac:dyDescent="0.25">
      <c r="A66" s="43">
        <v>57</v>
      </c>
      <c r="B66" s="44">
        <v>22.34</v>
      </c>
    </row>
    <row r="67" spans="1:2" x14ac:dyDescent="0.25">
      <c r="A67" s="43">
        <v>58</v>
      </c>
      <c r="B67" s="44">
        <v>22.42</v>
      </c>
    </row>
    <row r="68" spans="1:2" x14ac:dyDescent="0.25">
      <c r="A68" s="43">
        <v>59</v>
      </c>
      <c r="B68" s="44">
        <v>22.52</v>
      </c>
    </row>
    <row r="69" spans="1:2" x14ac:dyDescent="0.25">
      <c r="A69" s="43">
        <v>60</v>
      </c>
      <c r="B69" s="44">
        <v>22.26</v>
      </c>
    </row>
    <row r="70" spans="1:2" x14ac:dyDescent="0.25">
      <c r="A70" s="43">
        <v>61</v>
      </c>
      <c r="B70" s="44">
        <v>21.64</v>
      </c>
    </row>
    <row r="71" spans="1:2" x14ac:dyDescent="0.25">
      <c r="A71" s="43">
        <v>62</v>
      </c>
      <c r="B71" s="44">
        <v>21.02</v>
      </c>
    </row>
    <row r="72" spans="1:2" x14ac:dyDescent="0.25">
      <c r="A72" s="43">
        <v>63</v>
      </c>
      <c r="B72" s="44">
        <v>20.39</v>
      </c>
    </row>
    <row r="73" spans="1:2" x14ac:dyDescent="0.25">
      <c r="A73" s="43">
        <v>64</v>
      </c>
      <c r="B73" s="44">
        <v>19.75</v>
      </c>
    </row>
    <row r="74" spans="1:2" x14ac:dyDescent="0.25">
      <c r="A74" s="43">
        <v>65</v>
      </c>
      <c r="B74" s="44">
        <v>19.12</v>
      </c>
    </row>
    <row r="75" spans="1:2" x14ac:dyDescent="0.25">
      <c r="A75" s="43">
        <v>66</v>
      </c>
      <c r="B75" s="44">
        <v>18.47</v>
      </c>
    </row>
    <row r="76" spans="1:2" x14ac:dyDescent="0.25">
      <c r="A76" s="43">
        <v>67</v>
      </c>
      <c r="B76" s="44">
        <v>17.829999999999998</v>
      </c>
    </row>
  </sheetData>
  <sheetProtection algorithmName="SHA-512" hashValue="wbgQFL8z6MYHczG3xcg8q8jzk2YRY3zD62XjFBW/f5NoFp6tjmxZNFmyDyIxJg4RiIWU+yGR93UaFxHWZ9gt1A==" saltValue="MydJKhNu4hNOexmcKWItuw==" spinCount="100000" sheet="1" objects="1" scenarios="1"/>
  <conditionalFormatting sqref="A6:A21">
    <cfRule type="expression" dxfId="836" priority="1" stopIfTrue="1">
      <formula>MOD(ROW(),2)=0</formula>
    </cfRule>
    <cfRule type="expression" dxfId="835" priority="2" stopIfTrue="1">
      <formula>MOD(ROW(),2)&lt;&gt;0</formula>
    </cfRule>
  </conditionalFormatting>
  <conditionalFormatting sqref="B6:B21">
    <cfRule type="expression" dxfId="834" priority="3" stopIfTrue="1">
      <formula>MOD(ROW(),2)=0</formula>
    </cfRule>
    <cfRule type="expression" dxfId="833" priority="4" stopIfTrue="1">
      <formula>MOD(ROW(),2)&lt;&gt;0</formula>
    </cfRule>
  </conditionalFormatting>
  <conditionalFormatting sqref="A26:A76">
    <cfRule type="expression" dxfId="832" priority="5" stopIfTrue="1">
      <formula>MOD(ROW(),2)=0</formula>
    </cfRule>
    <cfRule type="expression" dxfId="831" priority="6" stopIfTrue="1">
      <formula>MOD(ROW(),2)&lt;&gt;0</formula>
    </cfRule>
  </conditionalFormatting>
  <conditionalFormatting sqref="B26:B76">
    <cfRule type="expression" dxfId="830" priority="7" stopIfTrue="1">
      <formula>MOD(ROW(),2)=0</formula>
    </cfRule>
    <cfRule type="expression" dxfId="829" priority="8" stopIfTrue="1">
      <formula>MOD(ROW(),2)&lt;&gt;0</formula>
    </cfRule>
  </conditionalFormatting>
  <pageMargins left="0.7" right="0.7" top="0.75" bottom="0.75" header="0.3" footer="0.3"/>
  <tableParts count="1">
    <tablePart r:id="rId1"/>
  </tablePart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1BB213-9098-4FD2-B327-51C73012AB41}">
  <sheetPr codeName="Sheet33"/>
  <dimension ref="A1:C31"/>
  <sheetViews>
    <sheetView showGridLines="0" workbookViewId="0">
      <selection activeCell="A6" sqref="A6"/>
    </sheetView>
  </sheetViews>
  <sheetFormatPr defaultRowHeight="12.5" x14ac:dyDescent="0.25"/>
  <cols>
    <col min="1" max="1" width="31.54296875" customWidth="1"/>
    <col min="2" max="3" width="22.54296875" customWidth="1"/>
  </cols>
  <sheetData>
    <row r="1" spans="1:3" s="1" customFormat="1" ht="20" x14ac:dyDescent="0.4">
      <c r="A1" s="2" t="s">
        <v>0</v>
      </c>
    </row>
    <row r="2" spans="1:3" s="1" customFormat="1" ht="15.5" x14ac:dyDescent="0.35">
      <c r="A2" s="30" t="s">
        <v>1</v>
      </c>
      <c r="B2" s="3" t="str">
        <f>wb_title</f>
        <v>Police_S - Consolidated Factor Spreadsheet</v>
      </c>
    </row>
    <row r="3" spans="1:3" s="1" customFormat="1" ht="15.5" x14ac:dyDescent="0.35">
      <c r="A3" s="30" t="s">
        <v>2</v>
      </c>
      <c r="B3" s="3" t="str">
        <f>TABLE_FACTOR_TYPE_1 &amp; " - x-" &amp; TABLE_SERIES_NUMBER_1</f>
        <v>TV In (non-club) - x-228</v>
      </c>
    </row>
    <row r="6" spans="1:3" x14ac:dyDescent="0.25">
      <c r="A6" s="40" t="s">
        <v>407</v>
      </c>
      <c r="B6" s="48" t="s">
        <v>408</v>
      </c>
      <c r="C6" s="48"/>
    </row>
    <row r="7" spans="1:3" x14ac:dyDescent="0.25">
      <c r="A7" s="40" t="s">
        <v>409</v>
      </c>
      <c r="B7" s="48" t="s">
        <v>32</v>
      </c>
      <c r="C7" s="48"/>
    </row>
    <row r="8" spans="1:3" x14ac:dyDescent="0.25">
      <c r="A8" s="40" t="s">
        <v>110</v>
      </c>
      <c r="B8" s="48">
        <v>2015</v>
      </c>
      <c r="C8" s="48"/>
    </row>
    <row r="9" spans="1:3" x14ac:dyDescent="0.25">
      <c r="A9" s="40" t="s">
        <v>111</v>
      </c>
      <c r="B9" s="48" t="s">
        <v>401</v>
      </c>
      <c r="C9" s="48"/>
    </row>
    <row r="10" spans="1:3" x14ac:dyDescent="0.25">
      <c r="A10" s="40" t="s">
        <v>6</v>
      </c>
      <c r="B10" s="48" t="s">
        <v>405</v>
      </c>
      <c r="C10" s="48"/>
    </row>
    <row r="11" spans="1:3" x14ac:dyDescent="0.25">
      <c r="A11" s="40" t="s">
        <v>112</v>
      </c>
      <c r="B11" s="48" t="s">
        <v>131</v>
      </c>
      <c r="C11" s="48"/>
    </row>
    <row r="12" spans="1:3" x14ac:dyDescent="0.25">
      <c r="A12" s="40" t="s">
        <v>113</v>
      </c>
      <c r="B12" s="48" t="s">
        <v>139</v>
      </c>
      <c r="C12" s="48"/>
    </row>
    <row r="13" spans="1:3" x14ac:dyDescent="0.25">
      <c r="A13" s="40" t="s">
        <v>410</v>
      </c>
      <c r="B13" s="48">
        <v>0</v>
      </c>
      <c r="C13" s="48"/>
    </row>
    <row r="14" spans="1:3" x14ac:dyDescent="0.25">
      <c r="A14" s="40" t="s">
        <v>115</v>
      </c>
      <c r="B14" s="48">
        <v>228</v>
      </c>
      <c r="C14" s="48"/>
    </row>
    <row r="15" spans="1:3" x14ac:dyDescent="0.25">
      <c r="A15" s="40" t="s">
        <v>411</v>
      </c>
      <c r="B15" s="48">
        <v>228</v>
      </c>
      <c r="C15" s="48"/>
    </row>
    <row r="16" spans="1:3" x14ac:dyDescent="0.25">
      <c r="A16" s="40" t="s">
        <v>117</v>
      </c>
      <c r="B16" s="48" t="s">
        <v>427</v>
      </c>
      <c r="C16" s="48"/>
    </row>
    <row r="17" spans="1:3" x14ac:dyDescent="0.25">
      <c r="A17" s="41" t="s">
        <v>412</v>
      </c>
      <c r="B17" s="48"/>
      <c r="C17" s="48"/>
    </row>
    <row r="18" spans="1:3" x14ac:dyDescent="0.25">
      <c r="A18" s="40" t="s">
        <v>119</v>
      </c>
      <c r="B18" s="50">
        <v>45106</v>
      </c>
      <c r="C18" s="50"/>
    </row>
    <row r="19" spans="1:3" x14ac:dyDescent="0.25">
      <c r="A19" s="40" t="s">
        <v>120</v>
      </c>
      <c r="B19" s="50">
        <v>45014</v>
      </c>
      <c r="C19" s="50"/>
    </row>
    <row r="20" spans="1:3" x14ac:dyDescent="0.25">
      <c r="A20" s="40" t="s">
        <v>121</v>
      </c>
      <c r="B20" s="48" t="s">
        <v>128</v>
      </c>
      <c r="C20" s="48"/>
    </row>
    <row r="21" spans="1:3" x14ac:dyDescent="0.25">
      <c r="A21" s="40" t="s">
        <v>413</v>
      </c>
      <c r="B21" s="48" t="s">
        <v>47</v>
      </c>
      <c r="C21" s="48"/>
    </row>
    <row r="23" spans="1:3" x14ac:dyDescent="0.25">
      <c r="A23" s="23" t="str">
        <f>HYPERLINK("#'Factor List'!A1", "Back to Factor List")</f>
        <v>Back to Factor List</v>
      </c>
      <c r="B23" s="23" t="str">
        <f>HYPERLINK("#'Assumptions'!A1", "Assumptions")</f>
        <v>Assumptions</v>
      </c>
    </row>
    <row r="26" spans="1:3" s="57" customFormat="1" ht="13" x14ac:dyDescent="0.25">
      <c r="A26" s="56" t="s">
        <v>238</v>
      </c>
      <c r="B26" s="56" t="s">
        <v>428</v>
      </c>
      <c r="C26" s="56" t="s">
        <v>429</v>
      </c>
    </row>
    <row r="27" spans="1:3" x14ac:dyDescent="0.25">
      <c r="A27" s="43" t="s">
        <v>430</v>
      </c>
      <c r="B27" s="45">
        <v>12.4</v>
      </c>
      <c r="C27" s="45">
        <v>13</v>
      </c>
    </row>
    <row r="28" spans="1:3" x14ac:dyDescent="0.25">
      <c r="A28" s="43" t="s">
        <v>431</v>
      </c>
      <c r="B28" s="45">
        <v>12.5</v>
      </c>
      <c r="C28" s="45">
        <v>13.2</v>
      </c>
    </row>
    <row r="29" spans="1:3" x14ac:dyDescent="0.25">
      <c r="A29" s="43" t="s">
        <v>432</v>
      </c>
      <c r="B29" s="45">
        <v>12.7</v>
      </c>
      <c r="C29" s="45">
        <v>13.4</v>
      </c>
    </row>
    <row r="30" spans="1:3" x14ac:dyDescent="0.25">
      <c r="A30" s="43" t="s">
        <v>433</v>
      </c>
      <c r="B30" s="45">
        <v>12.9</v>
      </c>
      <c r="C30" s="45">
        <v>13.9</v>
      </c>
    </row>
    <row r="31" spans="1:3" x14ac:dyDescent="0.25">
      <c r="A31" s="43" t="s">
        <v>434</v>
      </c>
      <c r="B31" s="45">
        <v>13.4</v>
      </c>
      <c r="C31" s="45">
        <v>13.8</v>
      </c>
    </row>
  </sheetData>
  <sheetProtection algorithmName="SHA-512" hashValue="XxHmp0SX+aIx5Xr0bmjAEoelIUw9Dbv2699pAsTpqIPmD9FZB2vNFg/U2+ltH+Orf7lN+mOvGq9jUwQXEHa4Mg==" saltValue="QD2CIc8mcAKBUJHl8mo+uQ==" spinCount="100000" sheet="1" objects="1" scenarios="1"/>
  <conditionalFormatting sqref="A6:A21">
    <cfRule type="expression" dxfId="826" priority="1" stopIfTrue="1">
      <formula>MOD(ROW(),2)=0</formula>
    </cfRule>
    <cfRule type="expression" dxfId="825" priority="2" stopIfTrue="1">
      <formula>MOD(ROW(),2)&lt;&gt;0</formula>
    </cfRule>
  </conditionalFormatting>
  <conditionalFormatting sqref="B6:C21">
    <cfRule type="expression" dxfId="824" priority="3" stopIfTrue="1">
      <formula>MOD(ROW(),2)=0</formula>
    </cfRule>
    <cfRule type="expression" dxfId="823" priority="4" stopIfTrue="1">
      <formula>MOD(ROW(),2)&lt;&gt;0</formula>
    </cfRule>
  </conditionalFormatting>
  <conditionalFormatting sqref="A26:A31">
    <cfRule type="expression" dxfId="822" priority="5" stopIfTrue="1">
      <formula>MOD(ROW(),2)=0</formula>
    </cfRule>
    <cfRule type="expression" dxfId="821" priority="6" stopIfTrue="1">
      <formula>MOD(ROW(),2)&lt;&gt;0</formula>
    </cfRule>
  </conditionalFormatting>
  <conditionalFormatting sqref="B26:C31">
    <cfRule type="expression" dxfId="820" priority="7" stopIfTrue="1">
      <formula>MOD(ROW(),2)=0</formula>
    </cfRule>
    <cfRule type="expression" dxfId="819" priority="8" stopIfTrue="1">
      <formula>MOD(ROW(),2)&lt;&gt;0</formula>
    </cfRule>
  </conditionalFormatting>
  <pageMargins left="0.7" right="0.7" top="0.75" bottom="0.75" header="0.3" footer="0.3"/>
  <tableParts count="1">
    <tablePart r:id="rId1"/>
  </tablePart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6154EE-CB7D-4A32-B636-18B1D2FA9C6B}">
  <sheetPr codeName="Sheet34"/>
  <dimension ref="A1:C38"/>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Police_S - Consolidated Factor Spreadsheet</v>
      </c>
    </row>
    <row r="3" spans="1:3" s="1" customFormat="1" ht="15.5" x14ac:dyDescent="0.35">
      <c r="A3" s="30" t="s">
        <v>2</v>
      </c>
      <c r="B3" s="3" t="str">
        <f>TABLE_FACTOR_TYPE_1 &amp; " - x-" &amp; TABLE_SERIES_NUMBER_1</f>
        <v>CETV - x-229</v>
      </c>
    </row>
    <row r="6" spans="1:3" x14ac:dyDescent="0.25">
      <c r="A6" s="40" t="s">
        <v>407</v>
      </c>
      <c r="B6" s="48" t="s">
        <v>408</v>
      </c>
      <c r="C6" s="48"/>
    </row>
    <row r="7" spans="1:3" x14ac:dyDescent="0.25">
      <c r="A7" s="40" t="s">
        <v>409</v>
      </c>
      <c r="B7" s="48" t="s">
        <v>31</v>
      </c>
      <c r="C7" s="48"/>
    </row>
    <row r="8" spans="1:3" x14ac:dyDescent="0.25">
      <c r="A8" s="40" t="s">
        <v>110</v>
      </c>
      <c r="B8" s="48">
        <v>1987</v>
      </c>
      <c r="C8" s="48"/>
    </row>
    <row r="9" spans="1:3" x14ac:dyDescent="0.25">
      <c r="A9" s="40" t="s">
        <v>111</v>
      </c>
      <c r="B9" s="48" t="s">
        <v>136</v>
      </c>
      <c r="C9" s="48"/>
    </row>
    <row r="10" spans="1:3" ht="25" x14ac:dyDescent="0.25">
      <c r="A10" s="40" t="s">
        <v>6</v>
      </c>
      <c r="B10" s="48" t="s">
        <v>198</v>
      </c>
      <c r="C10" s="48"/>
    </row>
    <row r="11" spans="1:3" x14ac:dyDescent="0.25">
      <c r="A11" s="40" t="s">
        <v>112</v>
      </c>
      <c r="B11" s="48" t="s">
        <v>131</v>
      </c>
      <c r="C11" s="48"/>
    </row>
    <row r="12" spans="1:3" x14ac:dyDescent="0.25">
      <c r="A12" s="40" t="s">
        <v>113</v>
      </c>
      <c r="B12" s="48" t="s">
        <v>139</v>
      </c>
      <c r="C12" s="48"/>
    </row>
    <row r="13" spans="1:3" x14ac:dyDescent="0.25">
      <c r="A13" s="40" t="s">
        <v>410</v>
      </c>
      <c r="B13" s="48"/>
      <c r="C13" s="48"/>
    </row>
    <row r="14" spans="1:3" x14ac:dyDescent="0.25">
      <c r="A14" s="40" t="s">
        <v>115</v>
      </c>
      <c r="B14" s="48">
        <v>229</v>
      </c>
      <c r="C14" s="48"/>
    </row>
    <row r="15" spans="1:3" x14ac:dyDescent="0.25">
      <c r="A15" s="40" t="s">
        <v>411</v>
      </c>
      <c r="B15" s="48">
        <v>229</v>
      </c>
      <c r="C15" s="48"/>
    </row>
    <row r="16" spans="1:3" x14ac:dyDescent="0.25">
      <c r="A16" s="40" t="s">
        <v>117</v>
      </c>
      <c r="B16" s="48" t="s">
        <v>200</v>
      </c>
      <c r="C16" s="48"/>
    </row>
    <row r="17" spans="1:3" x14ac:dyDescent="0.25">
      <c r="A17" s="41" t="s">
        <v>412</v>
      </c>
      <c r="B17" s="48"/>
      <c r="C17" s="48"/>
    </row>
    <row r="18" spans="1:3" x14ac:dyDescent="0.25">
      <c r="A18" s="40" t="s">
        <v>119</v>
      </c>
      <c r="B18" s="50" t="s">
        <v>605</v>
      </c>
      <c r="C18" s="49"/>
    </row>
    <row r="19" spans="1:3" x14ac:dyDescent="0.25">
      <c r="A19" s="40" t="s">
        <v>120</v>
      </c>
      <c r="B19" s="50"/>
      <c r="C19" s="50"/>
    </row>
    <row r="20" spans="1:3" x14ac:dyDescent="0.25">
      <c r="A20" s="40" t="s">
        <v>121</v>
      </c>
      <c r="B20" s="48" t="s">
        <v>606</v>
      </c>
      <c r="C20" s="48"/>
    </row>
    <row r="21" spans="1:3" x14ac:dyDescent="0.25">
      <c r="A21" s="40" t="s">
        <v>413</v>
      </c>
      <c r="B21" s="48" t="s">
        <v>46</v>
      </c>
      <c r="C21" s="48"/>
    </row>
    <row r="23" spans="1:3" x14ac:dyDescent="0.25">
      <c r="A23" s="23" t="str">
        <f>HYPERLINK("#'Factor List'!A1", "Back to Factor List")</f>
        <v>Back to Factor List</v>
      </c>
      <c r="B23" s="23" t="str">
        <f>HYPERLINK("#'Assumptions'!A1", "Assumptions")</f>
        <v>Assumptions</v>
      </c>
    </row>
    <row r="26" spans="1:3" s="57" customFormat="1" ht="13" x14ac:dyDescent="0.25">
      <c r="A26" s="56" t="s">
        <v>238</v>
      </c>
      <c r="B26" s="56" t="s">
        <v>435</v>
      </c>
      <c r="C26" s="56" t="s">
        <v>436</v>
      </c>
    </row>
    <row r="27" spans="1:3" x14ac:dyDescent="0.25">
      <c r="A27" s="43">
        <v>43</v>
      </c>
      <c r="B27" s="44"/>
      <c r="C27" s="44"/>
    </row>
    <row r="28" spans="1:3" x14ac:dyDescent="0.25">
      <c r="A28" s="43">
        <v>44</v>
      </c>
      <c r="B28" s="44"/>
      <c r="C28" s="44"/>
    </row>
    <row r="29" spans="1:3" x14ac:dyDescent="0.25">
      <c r="A29" s="43">
        <v>45</v>
      </c>
      <c r="B29" s="44"/>
      <c r="C29" s="44"/>
    </row>
    <row r="30" spans="1:3" x14ac:dyDescent="0.25">
      <c r="A30" s="43">
        <v>46</v>
      </c>
      <c r="B30" s="44"/>
      <c r="C30" s="44"/>
    </row>
    <row r="31" spans="1:3" x14ac:dyDescent="0.25">
      <c r="A31" s="43">
        <v>47</v>
      </c>
      <c r="B31" s="44"/>
      <c r="C31" s="44"/>
    </row>
    <row r="32" spans="1:3" x14ac:dyDescent="0.25">
      <c r="A32" s="43">
        <v>48</v>
      </c>
      <c r="B32" s="44"/>
      <c r="C32" s="44"/>
    </row>
    <row r="33" spans="1:3" x14ac:dyDescent="0.25">
      <c r="A33" s="43">
        <v>49</v>
      </c>
      <c r="B33" s="44"/>
      <c r="C33" s="44"/>
    </row>
    <row r="34" spans="1:3" x14ac:dyDescent="0.25">
      <c r="A34" s="43">
        <v>50</v>
      </c>
      <c r="B34" s="44"/>
      <c r="C34" s="44"/>
    </row>
    <row r="35" spans="1:3" x14ac:dyDescent="0.25">
      <c r="A35" s="43">
        <v>51</v>
      </c>
      <c r="B35" s="44"/>
      <c r="C35" s="44"/>
    </row>
    <row r="36" spans="1:3" x14ac:dyDescent="0.25">
      <c r="A36" s="43">
        <v>52</v>
      </c>
      <c r="B36" s="44"/>
      <c r="C36" s="44"/>
    </row>
    <row r="37" spans="1:3" x14ac:dyDescent="0.25">
      <c r="A37" s="43">
        <v>53</v>
      </c>
      <c r="B37" s="44"/>
      <c r="C37" s="44"/>
    </row>
    <row r="38" spans="1:3" x14ac:dyDescent="0.25">
      <c r="A38" s="43">
        <v>54</v>
      </c>
      <c r="B38" s="44"/>
      <c r="C38" s="44"/>
    </row>
  </sheetData>
  <sheetProtection algorithmName="SHA-512" hashValue="SXN0wXZyQROa+D7HL9UHj3D2zxFpm55tXoSYyoPZvDUTurOZEoj1l/Igp8y7pAnG+UvuhpjRS77Tj1Cv/fVHPw==" saltValue="UcIHMJ1j3nC8B+f1IcQ5Hg==" spinCount="100000" sheet="1" objects="1" scenarios="1"/>
  <conditionalFormatting sqref="A6:A21">
    <cfRule type="expression" dxfId="816" priority="9" stopIfTrue="1">
      <formula>MOD(ROW(),2)=0</formula>
    </cfRule>
    <cfRule type="expression" dxfId="815" priority="10" stopIfTrue="1">
      <formula>MOD(ROW(),2)&lt;&gt;0</formula>
    </cfRule>
  </conditionalFormatting>
  <conditionalFormatting sqref="B6:C21">
    <cfRule type="expression" dxfId="814" priority="11" stopIfTrue="1">
      <formula>MOD(ROW(),2)=0</formula>
    </cfRule>
    <cfRule type="expression" dxfId="813" priority="12" stopIfTrue="1">
      <formula>MOD(ROW(),2)&lt;&gt;0</formula>
    </cfRule>
  </conditionalFormatting>
  <conditionalFormatting sqref="A26:A38">
    <cfRule type="expression" dxfId="812" priority="13" stopIfTrue="1">
      <formula>MOD(ROW(),2)=0</formula>
    </cfRule>
    <cfRule type="expression" dxfId="811" priority="14" stopIfTrue="1">
      <formula>MOD(ROW(),2)&lt;&gt;0</formula>
    </cfRule>
  </conditionalFormatting>
  <conditionalFormatting sqref="B26:C38">
    <cfRule type="expression" dxfId="810" priority="15" stopIfTrue="1">
      <formula>MOD(ROW(),2)=0</formula>
    </cfRule>
    <cfRule type="expression" dxfId="809" priority="16" stopIfTrue="1">
      <formula>MOD(ROW(),2)&lt;&gt;0</formula>
    </cfRule>
  </conditionalFormatting>
  <pageMargins left="0.7" right="0.7" top="0.75" bottom="0.75" header="0.3" footer="0.3"/>
  <tableParts count="1">
    <tablePart r:id="rId1"/>
  </tablePart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4143D7-5597-4FCA-B18D-31ADF3F21554}">
  <sheetPr codeName="Sheet35"/>
  <dimension ref="A1:D74"/>
  <sheetViews>
    <sheetView showGridLines="0" workbookViewId="0">
      <selection activeCell="A6" sqref="A6"/>
    </sheetView>
  </sheetViews>
  <sheetFormatPr defaultRowHeight="12.5" x14ac:dyDescent="0.25"/>
  <cols>
    <col min="1" max="1" width="31.81640625" customWidth="1"/>
    <col min="2" max="4" width="22.81640625" customWidth="1"/>
  </cols>
  <sheetData>
    <row r="1" spans="1:4" s="1" customFormat="1" ht="20" x14ac:dyDescent="0.4">
      <c r="A1" s="2" t="s">
        <v>0</v>
      </c>
    </row>
    <row r="2" spans="1:4" s="1" customFormat="1" ht="15.5" x14ac:dyDescent="0.35">
      <c r="A2" s="30" t="s">
        <v>1</v>
      </c>
      <c r="B2" s="3" t="str">
        <f>wb_title</f>
        <v>Police_S - Consolidated Factor Spreadsheet</v>
      </c>
    </row>
    <row r="3" spans="1:4" s="1" customFormat="1" ht="15.5" x14ac:dyDescent="0.35">
      <c r="A3" s="30" t="s">
        <v>2</v>
      </c>
      <c r="B3" s="3" t="str">
        <f>TABLE_FACTOR_TYPE_1 &amp; " - x-" &amp; TABLE_SERIES_NUMBER_1</f>
        <v>PenCE - x-301</v>
      </c>
    </row>
    <row r="6" spans="1:4" x14ac:dyDescent="0.25">
      <c r="A6" s="40" t="s">
        <v>407</v>
      </c>
      <c r="B6" s="48" t="s">
        <v>408</v>
      </c>
      <c r="C6" s="48"/>
      <c r="D6" s="48"/>
    </row>
    <row r="7" spans="1:4" x14ac:dyDescent="0.25">
      <c r="A7" s="40" t="s">
        <v>409</v>
      </c>
      <c r="B7" s="48" t="s">
        <v>31</v>
      </c>
      <c r="C7" s="48"/>
      <c r="D7" s="48"/>
    </row>
    <row r="8" spans="1:4" x14ac:dyDescent="0.25">
      <c r="A8" s="40" t="s">
        <v>110</v>
      </c>
      <c r="B8" s="48">
        <v>1987</v>
      </c>
      <c r="C8" s="48"/>
      <c r="D8" s="48"/>
    </row>
    <row r="9" spans="1:4" x14ac:dyDescent="0.25">
      <c r="A9" s="40" t="s">
        <v>111</v>
      </c>
      <c r="B9" s="48" t="s">
        <v>242</v>
      </c>
      <c r="C9" s="48"/>
      <c r="D9" s="48"/>
    </row>
    <row r="10" spans="1:4" ht="25" x14ac:dyDescent="0.25">
      <c r="A10" s="40" t="s">
        <v>6</v>
      </c>
      <c r="B10" s="48" t="s">
        <v>243</v>
      </c>
      <c r="C10" s="48"/>
      <c r="D10" s="48"/>
    </row>
    <row r="11" spans="1:4" x14ac:dyDescent="0.25">
      <c r="A11" s="40" t="s">
        <v>112</v>
      </c>
      <c r="B11" s="48" t="s">
        <v>138</v>
      </c>
      <c r="C11" s="48"/>
      <c r="D11" s="48"/>
    </row>
    <row r="12" spans="1:4" x14ac:dyDescent="0.25">
      <c r="A12" s="40" t="s">
        <v>113</v>
      </c>
      <c r="B12" s="48" t="s">
        <v>139</v>
      </c>
      <c r="C12" s="48"/>
      <c r="D12" s="48"/>
    </row>
    <row r="13" spans="1:4" x14ac:dyDescent="0.25">
      <c r="A13" s="40" t="s">
        <v>410</v>
      </c>
      <c r="B13" s="48"/>
      <c r="C13" s="48"/>
      <c r="D13" s="48"/>
    </row>
    <row r="14" spans="1:4" x14ac:dyDescent="0.25">
      <c r="A14" s="40" t="s">
        <v>115</v>
      </c>
      <c r="B14" s="48">
        <v>301</v>
      </c>
      <c r="C14" s="48"/>
      <c r="D14" s="48"/>
    </row>
    <row r="15" spans="1:4" x14ac:dyDescent="0.25">
      <c r="A15" s="40" t="s">
        <v>411</v>
      </c>
      <c r="B15" s="48">
        <v>301</v>
      </c>
      <c r="C15" s="48"/>
      <c r="D15" s="48"/>
    </row>
    <row r="16" spans="1:4" x14ac:dyDescent="0.25">
      <c r="A16" s="40" t="s">
        <v>117</v>
      </c>
      <c r="B16" s="48" t="s">
        <v>245</v>
      </c>
      <c r="C16" s="48"/>
      <c r="D16" s="48"/>
    </row>
    <row r="17" spans="1:4" x14ac:dyDescent="0.25">
      <c r="A17" s="41" t="s">
        <v>412</v>
      </c>
      <c r="B17" s="48"/>
      <c r="C17" s="48"/>
      <c r="D17" s="48"/>
    </row>
    <row r="18" spans="1:4" x14ac:dyDescent="0.25">
      <c r="A18" s="40" t="s">
        <v>119</v>
      </c>
      <c r="B18" s="50">
        <v>46163</v>
      </c>
      <c r="C18" s="49"/>
      <c r="D18" s="49"/>
    </row>
    <row r="19" spans="1:4" x14ac:dyDescent="0.25">
      <c r="A19" s="40" t="s">
        <v>120</v>
      </c>
      <c r="B19" s="50"/>
      <c r="C19" s="50"/>
      <c r="D19" s="50"/>
    </row>
    <row r="20" spans="1:4" x14ac:dyDescent="0.25">
      <c r="A20" s="40" t="s">
        <v>121</v>
      </c>
      <c r="B20" s="48" t="s">
        <v>128</v>
      </c>
      <c r="C20" s="48"/>
      <c r="D20" s="48"/>
    </row>
    <row r="21" spans="1:4" x14ac:dyDescent="0.25">
      <c r="A21" s="40" t="s">
        <v>413</v>
      </c>
      <c r="B21" s="48" t="s">
        <v>46</v>
      </c>
      <c r="C21" s="48"/>
      <c r="D21" s="48"/>
    </row>
    <row r="23" spans="1:4" x14ac:dyDescent="0.25">
      <c r="A23" s="23" t="str">
        <f>HYPERLINK("#'Factor List'!A1", "Back to Factor List")</f>
        <v>Back to Factor List</v>
      </c>
      <c r="B23" s="23" t="str">
        <f>HYPERLINK("#'Assumptions'!A1", "Assumptions")</f>
        <v>Assumptions</v>
      </c>
    </row>
    <row r="26" spans="1:4" s="57" customFormat="1" ht="26" x14ac:dyDescent="0.25">
      <c r="A26" s="56" t="s">
        <v>238</v>
      </c>
      <c r="B26" s="56" t="s">
        <v>414</v>
      </c>
      <c r="C26" s="56" t="s">
        <v>418</v>
      </c>
      <c r="D26" s="56" t="s">
        <v>437</v>
      </c>
    </row>
    <row r="27" spans="1:4" x14ac:dyDescent="0.25">
      <c r="A27" s="43">
        <v>48</v>
      </c>
      <c r="B27" s="44">
        <v>25.81</v>
      </c>
      <c r="C27" s="44">
        <v>2.7</v>
      </c>
      <c r="D27" s="44"/>
    </row>
    <row r="28" spans="1:4" x14ac:dyDescent="0.25">
      <c r="A28" s="43">
        <v>49</v>
      </c>
      <c r="B28" s="44">
        <v>25.43</v>
      </c>
      <c r="C28" s="44">
        <v>2.73</v>
      </c>
      <c r="D28" s="44"/>
    </row>
    <row r="29" spans="1:4" x14ac:dyDescent="0.25">
      <c r="A29" s="43">
        <v>50</v>
      </c>
      <c r="B29" s="44">
        <v>25.02</v>
      </c>
      <c r="C29" s="44">
        <v>2.76</v>
      </c>
      <c r="D29" s="44"/>
    </row>
    <row r="30" spans="1:4" x14ac:dyDescent="0.25">
      <c r="A30" s="43">
        <v>51</v>
      </c>
      <c r="B30" s="44">
        <v>24.59</v>
      </c>
      <c r="C30" s="44">
        <v>2.8</v>
      </c>
      <c r="D30" s="44"/>
    </row>
    <row r="31" spans="1:4" x14ac:dyDescent="0.25">
      <c r="A31" s="43">
        <v>52</v>
      </c>
      <c r="B31" s="44">
        <v>24.14</v>
      </c>
      <c r="C31" s="44">
        <v>2.83</v>
      </c>
      <c r="D31" s="44"/>
    </row>
    <row r="32" spans="1:4" x14ac:dyDescent="0.25">
      <c r="A32" s="43">
        <v>53</v>
      </c>
      <c r="B32" s="44">
        <v>23.66</v>
      </c>
      <c r="C32" s="44">
        <v>2.87</v>
      </c>
      <c r="D32" s="44"/>
    </row>
    <row r="33" spans="1:4" x14ac:dyDescent="0.25">
      <c r="A33" s="43">
        <v>54</v>
      </c>
      <c r="B33" s="44">
        <v>23.16</v>
      </c>
      <c r="C33" s="44">
        <v>2.9</v>
      </c>
      <c r="D33" s="44"/>
    </row>
    <row r="34" spans="1:4" x14ac:dyDescent="0.25">
      <c r="A34" s="43">
        <v>55</v>
      </c>
      <c r="B34" s="44">
        <v>22.64</v>
      </c>
      <c r="C34" s="44">
        <v>2.92</v>
      </c>
      <c r="D34" s="44"/>
    </row>
    <row r="35" spans="1:4" x14ac:dyDescent="0.25">
      <c r="A35" s="43">
        <v>56</v>
      </c>
      <c r="B35" s="44">
        <v>22.11</v>
      </c>
      <c r="C35" s="44">
        <v>2.95</v>
      </c>
      <c r="D35" s="44"/>
    </row>
    <row r="36" spans="1:4" x14ac:dyDescent="0.25">
      <c r="A36" s="43">
        <v>57</v>
      </c>
      <c r="B36" s="44">
        <v>21.57</v>
      </c>
      <c r="C36" s="44">
        <v>2.97</v>
      </c>
      <c r="D36" s="44"/>
    </row>
    <row r="37" spans="1:4" x14ac:dyDescent="0.25">
      <c r="A37" s="43">
        <v>58</v>
      </c>
      <c r="B37" s="44">
        <v>21.03</v>
      </c>
      <c r="C37" s="44">
        <v>3</v>
      </c>
      <c r="D37" s="44"/>
    </row>
    <row r="38" spans="1:4" x14ac:dyDescent="0.25">
      <c r="A38" s="43">
        <v>59</v>
      </c>
      <c r="B38" s="44">
        <v>20.47</v>
      </c>
      <c r="C38" s="44">
        <v>3.02</v>
      </c>
      <c r="D38" s="44"/>
    </row>
    <row r="39" spans="1:4" x14ac:dyDescent="0.25">
      <c r="A39" s="43">
        <v>60</v>
      </c>
      <c r="B39" s="44">
        <v>19.920000000000002</v>
      </c>
      <c r="C39" s="44">
        <v>3.03</v>
      </c>
      <c r="D39" s="44"/>
    </row>
    <row r="40" spans="1:4" x14ac:dyDescent="0.25">
      <c r="A40" s="43">
        <v>61</v>
      </c>
      <c r="B40" s="44">
        <v>19.350000000000001</v>
      </c>
      <c r="C40" s="44">
        <v>3.05</v>
      </c>
      <c r="D40" s="44"/>
    </row>
    <row r="41" spans="1:4" x14ac:dyDescent="0.25">
      <c r="A41" s="43">
        <v>62</v>
      </c>
      <c r="B41" s="44">
        <v>18.78</v>
      </c>
      <c r="C41" s="44">
        <v>3.07</v>
      </c>
      <c r="D41" s="44"/>
    </row>
    <row r="42" spans="1:4" x14ac:dyDescent="0.25">
      <c r="A42" s="43">
        <v>63</v>
      </c>
      <c r="B42" s="44">
        <v>18.21</v>
      </c>
      <c r="C42" s="44">
        <v>3.08</v>
      </c>
      <c r="D42" s="44"/>
    </row>
    <row r="43" spans="1:4" x14ac:dyDescent="0.25">
      <c r="A43" s="43">
        <v>64</v>
      </c>
      <c r="B43" s="44">
        <v>17.62</v>
      </c>
      <c r="C43" s="44">
        <v>3.01</v>
      </c>
      <c r="D43" s="44"/>
    </row>
    <row r="44" spans="1:4" x14ac:dyDescent="0.25">
      <c r="A44" s="43">
        <v>65</v>
      </c>
      <c r="B44" s="44">
        <v>17.04</v>
      </c>
      <c r="C44" s="44">
        <v>2.94</v>
      </c>
      <c r="D44" s="44"/>
    </row>
    <row r="45" spans="1:4" x14ac:dyDescent="0.25">
      <c r="A45" s="43">
        <v>66</v>
      </c>
      <c r="B45" s="44">
        <v>16.440000000000001</v>
      </c>
      <c r="C45" s="44">
        <v>2.95</v>
      </c>
      <c r="D45" s="44"/>
    </row>
    <row r="46" spans="1:4" x14ac:dyDescent="0.25">
      <c r="A46" s="43">
        <v>67</v>
      </c>
      <c r="B46" s="44">
        <v>15.85</v>
      </c>
      <c r="C46" s="44">
        <v>2.95</v>
      </c>
      <c r="D46" s="44"/>
    </row>
    <row r="47" spans="1:4" x14ac:dyDescent="0.25">
      <c r="A47" s="43">
        <v>68</v>
      </c>
      <c r="B47" s="44">
        <v>15.24</v>
      </c>
      <c r="C47" s="44">
        <v>2.95</v>
      </c>
      <c r="D47" s="44"/>
    </row>
    <row r="48" spans="1:4" x14ac:dyDescent="0.25">
      <c r="A48" s="43">
        <v>69</v>
      </c>
      <c r="B48" s="44">
        <v>14.63</v>
      </c>
      <c r="C48" s="44">
        <v>2.91</v>
      </c>
      <c r="D48" s="44"/>
    </row>
    <row r="49" spans="1:4" x14ac:dyDescent="0.25">
      <c r="A49" s="43">
        <v>70</v>
      </c>
      <c r="B49" s="44">
        <v>14.02</v>
      </c>
      <c r="C49" s="44">
        <v>2.86</v>
      </c>
      <c r="D49" s="44"/>
    </row>
    <row r="50" spans="1:4" x14ac:dyDescent="0.25">
      <c r="A50" s="43">
        <v>71</v>
      </c>
      <c r="B50" s="44">
        <v>13.4</v>
      </c>
      <c r="C50" s="44">
        <v>2.86</v>
      </c>
      <c r="D50" s="44"/>
    </row>
    <row r="51" spans="1:4" x14ac:dyDescent="0.25">
      <c r="A51" s="43">
        <v>72</v>
      </c>
      <c r="B51" s="44">
        <v>12.79</v>
      </c>
      <c r="C51" s="44">
        <v>2.85</v>
      </c>
      <c r="D51" s="44"/>
    </row>
    <row r="52" spans="1:4" x14ac:dyDescent="0.25">
      <c r="A52" s="43">
        <v>73</v>
      </c>
      <c r="B52" s="44">
        <v>12.17</v>
      </c>
      <c r="C52" s="44">
        <v>2.83</v>
      </c>
      <c r="D52" s="44">
        <v>2.09</v>
      </c>
    </row>
    <row r="53" spans="1:4" x14ac:dyDescent="0.25">
      <c r="A53" s="43">
        <v>74</v>
      </c>
      <c r="B53" s="44">
        <v>11.57</v>
      </c>
      <c r="C53" s="44">
        <v>2.71</v>
      </c>
      <c r="D53" s="44">
        <v>1.9</v>
      </c>
    </row>
    <row r="54" spans="1:4" x14ac:dyDescent="0.25">
      <c r="A54" s="43">
        <v>75</v>
      </c>
      <c r="B54" s="44">
        <v>10.97</v>
      </c>
      <c r="C54" s="44">
        <v>2.57</v>
      </c>
      <c r="D54" s="44">
        <v>1.73</v>
      </c>
    </row>
    <row r="55" spans="1:4" x14ac:dyDescent="0.25">
      <c r="A55" s="43">
        <v>76</v>
      </c>
      <c r="B55" s="44">
        <v>10.38</v>
      </c>
      <c r="C55" s="44">
        <v>2.54</v>
      </c>
      <c r="D55" s="44">
        <v>1.58</v>
      </c>
    </row>
    <row r="56" spans="1:4" x14ac:dyDescent="0.25">
      <c r="A56" s="43">
        <v>77</v>
      </c>
      <c r="B56" s="44">
        <v>9.8000000000000007</v>
      </c>
      <c r="C56" s="44">
        <v>2.5</v>
      </c>
      <c r="D56" s="44">
        <v>1.43</v>
      </c>
    </row>
    <row r="57" spans="1:4" x14ac:dyDescent="0.25">
      <c r="A57" s="43">
        <v>78</v>
      </c>
      <c r="B57" s="44">
        <v>9.24</v>
      </c>
      <c r="C57" s="44">
        <v>2.4500000000000002</v>
      </c>
      <c r="D57" s="44">
        <v>1.3</v>
      </c>
    </row>
    <row r="58" spans="1:4" x14ac:dyDescent="0.25">
      <c r="A58" s="43">
        <v>79</v>
      </c>
      <c r="B58" s="44">
        <v>8.68</v>
      </c>
      <c r="C58" s="44">
        <v>2.23</v>
      </c>
      <c r="D58" s="44">
        <v>1.1499999999999999</v>
      </c>
    </row>
    <row r="59" spans="1:4" x14ac:dyDescent="0.25">
      <c r="A59" s="43">
        <v>80</v>
      </c>
      <c r="B59" s="44">
        <v>8.1300000000000008</v>
      </c>
      <c r="C59" s="44">
        <v>2.02</v>
      </c>
      <c r="D59" s="44">
        <v>1.02</v>
      </c>
    </row>
    <row r="60" spans="1:4" x14ac:dyDescent="0.25">
      <c r="A60" s="43">
        <v>81</v>
      </c>
      <c r="B60" s="44">
        <v>7.58</v>
      </c>
      <c r="C60" s="44">
        <v>1.97</v>
      </c>
      <c r="D60" s="44">
        <v>0.9</v>
      </c>
    </row>
    <row r="61" spans="1:4" x14ac:dyDescent="0.25">
      <c r="A61" s="43">
        <v>82</v>
      </c>
      <c r="B61" s="44">
        <v>7.03</v>
      </c>
      <c r="C61" s="44">
        <v>1.92</v>
      </c>
      <c r="D61" s="44">
        <v>0.8</v>
      </c>
    </row>
    <row r="62" spans="1:4" x14ac:dyDescent="0.25">
      <c r="A62" s="43">
        <v>83</v>
      </c>
      <c r="B62" s="44">
        <v>6.5</v>
      </c>
      <c r="C62" s="44">
        <v>1.86</v>
      </c>
      <c r="D62" s="44">
        <v>0.7</v>
      </c>
    </row>
    <row r="63" spans="1:4" x14ac:dyDescent="0.25">
      <c r="A63" s="43">
        <v>84</v>
      </c>
      <c r="B63" s="44">
        <v>5.98</v>
      </c>
      <c r="C63" s="44">
        <v>1.63</v>
      </c>
      <c r="D63" s="44">
        <v>0.6</v>
      </c>
    </row>
    <row r="64" spans="1:4" x14ac:dyDescent="0.25">
      <c r="A64" s="43">
        <v>85</v>
      </c>
      <c r="B64" s="44">
        <v>5.49</v>
      </c>
      <c r="C64" s="44">
        <v>1.39</v>
      </c>
      <c r="D64" s="44">
        <v>0.51</v>
      </c>
    </row>
    <row r="65" spans="1:4" x14ac:dyDescent="0.25">
      <c r="A65" s="43">
        <v>86</v>
      </c>
      <c r="B65" s="44">
        <v>5.03</v>
      </c>
      <c r="C65" s="44">
        <v>1.33</v>
      </c>
      <c r="D65" s="44">
        <v>0.44</v>
      </c>
    </row>
    <row r="66" spans="1:4" x14ac:dyDescent="0.25">
      <c r="A66" s="43">
        <v>87</v>
      </c>
      <c r="B66" s="44">
        <v>4.59</v>
      </c>
      <c r="C66" s="44">
        <v>1.26</v>
      </c>
      <c r="D66" s="44">
        <v>0.37</v>
      </c>
    </row>
    <row r="67" spans="1:4" x14ac:dyDescent="0.25">
      <c r="A67" s="43">
        <v>88</v>
      </c>
      <c r="B67" s="44">
        <v>4.1900000000000004</v>
      </c>
      <c r="C67" s="44">
        <v>1.19</v>
      </c>
      <c r="D67" s="44">
        <v>0.32</v>
      </c>
    </row>
    <row r="68" spans="1:4" x14ac:dyDescent="0.25">
      <c r="A68" s="43">
        <v>89</v>
      </c>
      <c r="B68" s="44">
        <v>3.81</v>
      </c>
      <c r="C68" s="44">
        <v>0.95</v>
      </c>
      <c r="D68" s="44">
        <v>0.26</v>
      </c>
    </row>
    <row r="69" spans="1:4" x14ac:dyDescent="0.25">
      <c r="A69" s="43">
        <v>90</v>
      </c>
      <c r="B69" s="44">
        <v>3.45</v>
      </c>
      <c r="C69" s="44">
        <v>0.72</v>
      </c>
      <c r="D69" s="44">
        <v>0.21</v>
      </c>
    </row>
    <row r="70" spans="1:4" x14ac:dyDescent="0.25">
      <c r="A70" s="43">
        <v>91</v>
      </c>
      <c r="B70" s="44">
        <v>3.12</v>
      </c>
      <c r="C70" s="44">
        <v>0.67</v>
      </c>
      <c r="D70" s="44">
        <v>0.18</v>
      </c>
    </row>
    <row r="71" spans="1:4" x14ac:dyDescent="0.25">
      <c r="A71" s="43">
        <v>92</v>
      </c>
      <c r="B71" s="44">
        <v>2.82</v>
      </c>
      <c r="C71" s="44">
        <v>0.63</v>
      </c>
      <c r="D71" s="44">
        <v>0.15</v>
      </c>
    </row>
    <row r="72" spans="1:4" x14ac:dyDescent="0.25">
      <c r="A72" s="43">
        <v>93</v>
      </c>
      <c r="B72" s="44">
        <v>2.54</v>
      </c>
      <c r="C72" s="44">
        <v>0.57999999999999996</v>
      </c>
      <c r="D72" s="44">
        <v>0.12</v>
      </c>
    </row>
    <row r="73" spans="1:4" x14ac:dyDescent="0.25">
      <c r="A73" s="43">
        <v>94</v>
      </c>
      <c r="B73" s="44">
        <v>2.29</v>
      </c>
      <c r="C73" s="44">
        <v>0.53</v>
      </c>
      <c r="D73" s="44">
        <v>0.1</v>
      </c>
    </row>
    <row r="74" spans="1:4" x14ac:dyDescent="0.25">
      <c r="A74" s="43">
        <v>95</v>
      </c>
      <c r="B74" s="44">
        <v>2.0699999999999998</v>
      </c>
      <c r="C74" s="44">
        <v>0.49</v>
      </c>
      <c r="D74" s="44">
        <v>0.08</v>
      </c>
    </row>
  </sheetData>
  <sheetProtection algorithmName="SHA-512" hashValue="rO6mmdS5un6E1vbUUSiSGNbrzNxHFX/5zbrUcBiQLnkjaL9UbC5E0jYl19/dIN912JcYz7GftRgRe8vt+w1PRA==" saltValue="R64z6yVjopwl9KwsyPl7qg==" spinCount="100000" sheet="1" objects="1" scenarios="1"/>
  <conditionalFormatting sqref="A6:A21">
    <cfRule type="expression" dxfId="806" priority="9" stopIfTrue="1">
      <formula>MOD(ROW(),2)=0</formula>
    </cfRule>
    <cfRule type="expression" dxfId="805" priority="10" stopIfTrue="1">
      <formula>MOD(ROW(),2)&lt;&gt;0</formula>
    </cfRule>
  </conditionalFormatting>
  <conditionalFormatting sqref="B6:D21">
    <cfRule type="expression" dxfId="804" priority="11" stopIfTrue="1">
      <formula>MOD(ROW(),2)=0</formula>
    </cfRule>
    <cfRule type="expression" dxfId="803" priority="12" stopIfTrue="1">
      <formula>MOD(ROW(),2)&lt;&gt;0</formula>
    </cfRule>
  </conditionalFormatting>
  <conditionalFormatting sqref="A26:A74">
    <cfRule type="expression" dxfId="802" priority="13" stopIfTrue="1">
      <formula>MOD(ROW(),2)=0</formula>
    </cfRule>
    <cfRule type="expression" dxfId="801" priority="14" stopIfTrue="1">
      <formula>MOD(ROW(),2)&lt;&gt;0</formula>
    </cfRule>
  </conditionalFormatting>
  <conditionalFormatting sqref="B26:D74">
    <cfRule type="expression" dxfId="800" priority="15" stopIfTrue="1">
      <formula>MOD(ROW(),2)=0</formula>
    </cfRule>
    <cfRule type="expression" dxfId="799" priority="16" stopIfTrue="1">
      <formula>MOD(ROW(),2)&lt;&gt;0</formula>
    </cfRule>
  </conditionalFormatting>
  <pageMargins left="0.7" right="0.7" top="0.75" bottom="0.75" header="0.3" footer="0.3"/>
  <tableParts count="1">
    <tablePart r:id="rId1"/>
  </tablePart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FF15FB-C270-45C4-9D23-E186CA0DD8DF}">
  <sheetPr codeName="Sheet36"/>
  <dimension ref="A1:D74"/>
  <sheetViews>
    <sheetView showGridLines="0" workbookViewId="0">
      <selection activeCell="A6" sqref="A6"/>
    </sheetView>
  </sheetViews>
  <sheetFormatPr defaultRowHeight="12.5" x14ac:dyDescent="0.25"/>
  <cols>
    <col min="1" max="1" width="31.81640625" customWidth="1"/>
    <col min="2" max="4" width="22.81640625" customWidth="1"/>
  </cols>
  <sheetData>
    <row r="1" spans="1:4" s="1" customFormat="1" ht="20" x14ac:dyDescent="0.4">
      <c r="A1" s="2" t="s">
        <v>0</v>
      </c>
    </row>
    <row r="2" spans="1:4" s="1" customFormat="1" ht="15.5" x14ac:dyDescent="0.35">
      <c r="A2" s="30" t="s">
        <v>1</v>
      </c>
      <c r="B2" s="3" t="str">
        <f>wb_title</f>
        <v>Police_S - Consolidated Factor Spreadsheet</v>
      </c>
    </row>
    <row r="3" spans="1:4" s="1" customFormat="1" ht="15.5" x14ac:dyDescent="0.35">
      <c r="A3" s="30" t="s">
        <v>2</v>
      </c>
      <c r="B3" s="3" t="str">
        <f>TABLE_FACTOR_TYPE_1 &amp; " - x-" &amp; TABLE_SERIES_NUMBER_1</f>
        <v>PenCE - x-302</v>
      </c>
    </row>
    <row r="6" spans="1:4" x14ac:dyDescent="0.25">
      <c r="A6" s="40" t="s">
        <v>407</v>
      </c>
      <c r="B6" s="48" t="s">
        <v>408</v>
      </c>
      <c r="C6" s="48"/>
      <c r="D6" s="48"/>
    </row>
    <row r="7" spans="1:4" x14ac:dyDescent="0.25">
      <c r="A7" s="40" t="s">
        <v>409</v>
      </c>
      <c r="B7" s="48" t="s">
        <v>31</v>
      </c>
      <c r="C7" s="48"/>
      <c r="D7" s="48"/>
    </row>
    <row r="8" spans="1:4" x14ac:dyDescent="0.25">
      <c r="A8" s="40" t="s">
        <v>110</v>
      </c>
      <c r="B8" s="48">
        <v>1987</v>
      </c>
      <c r="C8" s="48"/>
      <c r="D8" s="48"/>
    </row>
    <row r="9" spans="1:4" x14ac:dyDescent="0.25">
      <c r="A9" s="40" t="s">
        <v>111</v>
      </c>
      <c r="B9" s="48" t="s">
        <v>242</v>
      </c>
      <c r="C9" s="48"/>
      <c r="D9" s="48"/>
    </row>
    <row r="10" spans="1:4" ht="25" x14ac:dyDescent="0.25">
      <c r="A10" s="40" t="s">
        <v>6</v>
      </c>
      <c r="B10" s="48" t="s">
        <v>243</v>
      </c>
      <c r="C10" s="48"/>
      <c r="D10" s="48"/>
    </row>
    <row r="11" spans="1:4" x14ac:dyDescent="0.25">
      <c r="A11" s="40" t="s">
        <v>112</v>
      </c>
      <c r="B11" s="48" t="s">
        <v>145</v>
      </c>
      <c r="C11" s="48"/>
      <c r="D11" s="48"/>
    </row>
    <row r="12" spans="1:4" x14ac:dyDescent="0.25">
      <c r="A12" s="40" t="s">
        <v>113</v>
      </c>
      <c r="B12" s="48" t="s">
        <v>139</v>
      </c>
      <c r="C12" s="48"/>
      <c r="D12" s="48"/>
    </row>
    <row r="13" spans="1:4" x14ac:dyDescent="0.25">
      <c r="A13" s="40" t="s">
        <v>410</v>
      </c>
      <c r="B13" s="48"/>
      <c r="C13" s="48"/>
      <c r="D13" s="48"/>
    </row>
    <row r="14" spans="1:4" x14ac:dyDescent="0.25">
      <c r="A14" s="40" t="s">
        <v>115</v>
      </c>
      <c r="B14" s="48">
        <v>302</v>
      </c>
      <c r="C14" s="48"/>
      <c r="D14" s="48"/>
    </row>
    <row r="15" spans="1:4" x14ac:dyDescent="0.25">
      <c r="A15" s="40" t="s">
        <v>411</v>
      </c>
      <c r="B15" s="48">
        <v>302</v>
      </c>
      <c r="C15" s="48"/>
      <c r="D15" s="48"/>
    </row>
    <row r="16" spans="1:4" x14ac:dyDescent="0.25">
      <c r="A16" s="40" t="s">
        <v>117</v>
      </c>
      <c r="B16" s="48" t="s">
        <v>247</v>
      </c>
      <c r="C16" s="48"/>
      <c r="D16" s="48"/>
    </row>
    <row r="17" spans="1:4" x14ac:dyDescent="0.25">
      <c r="A17" s="41" t="s">
        <v>412</v>
      </c>
      <c r="B17" s="48"/>
      <c r="C17" s="48"/>
      <c r="D17" s="48"/>
    </row>
    <row r="18" spans="1:4" x14ac:dyDescent="0.25">
      <c r="A18" s="40" t="s">
        <v>119</v>
      </c>
      <c r="B18" s="50">
        <v>46163</v>
      </c>
      <c r="C18" s="49"/>
      <c r="D18" s="49"/>
    </row>
    <row r="19" spans="1:4" x14ac:dyDescent="0.25">
      <c r="A19" s="40" t="s">
        <v>120</v>
      </c>
      <c r="B19" s="50"/>
      <c r="C19" s="50"/>
      <c r="D19" s="50"/>
    </row>
    <row r="20" spans="1:4" x14ac:dyDescent="0.25">
      <c r="A20" s="40" t="s">
        <v>121</v>
      </c>
      <c r="B20" s="48" t="s">
        <v>128</v>
      </c>
      <c r="C20" s="48"/>
      <c r="D20" s="48"/>
    </row>
    <row r="21" spans="1:4" x14ac:dyDescent="0.25">
      <c r="A21" s="40" t="s">
        <v>413</v>
      </c>
      <c r="B21" s="48" t="s">
        <v>46</v>
      </c>
      <c r="C21" s="48"/>
      <c r="D21" s="48"/>
    </row>
    <row r="23" spans="1:4" x14ac:dyDescent="0.25">
      <c r="A23" s="23" t="str">
        <f>HYPERLINK("#'Factor List'!A1", "Back to Factor List")</f>
        <v>Back to Factor List</v>
      </c>
      <c r="B23" s="23" t="str">
        <f>HYPERLINK("#'Assumptions'!A1", "Assumptions")</f>
        <v>Assumptions</v>
      </c>
    </row>
    <row r="26" spans="1:4" s="57" customFormat="1" ht="26" x14ac:dyDescent="0.25">
      <c r="A26" s="56" t="s">
        <v>238</v>
      </c>
      <c r="B26" s="56" t="s">
        <v>414</v>
      </c>
      <c r="C26" s="56" t="s">
        <v>418</v>
      </c>
      <c r="D26" s="56" t="s">
        <v>437</v>
      </c>
    </row>
    <row r="27" spans="1:4" x14ac:dyDescent="0.25">
      <c r="A27" s="43">
        <v>48</v>
      </c>
      <c r="B27" s="44">
        <v>25.81</v>
      </c>
      <c r="C27" s="44">
        <v>2.7</v>
      </c>
      <c r="D27" s="44"/>
    </row>
    <row r="28" spans="1:4" x14ac:dyDescent="0.25">
      <c r="A28" s="43">
        <v>49</v>
      </c>
      <c r="B28" s="44">
        <v>25.43</v>
      </c>
      <c r="C28" s="44">
        <v>2.73</v>
      </c>
      <c r="D28" s="44"/>
    </row>
    <row r="29" spans="1:4" x14ac:dyDescent="0.25">
      <c r="A29" s="43">
        <v>50</v>
      </c>
      <c r="B29" s="44">
        <v>25.02</v>
      </c>
      <c r="C29" s="44">
        <v>2.76</v>
      </c>
      <c r="D29" s="44"/>
    </row>
    <row r="30" spans="1:4" x14ac:dyDescent="0.25">
      <c r="A30" s="43">
        <v>51</v>
      </c>
      <c r="B30" s="44">
        <v>24.59</v>
      </c>
      <c r="C30" s="44">
        <v>2.8</v>
      </c>
      <c r="D30" s="44"/>
    </row>
    <row r="31" spans="1:4" x14ac:dyDescent="0.25">
      <c r="A31" s="43">
        <v>52</v>
      </c>
      <c r="B31" s="44">
        <v>24.14</v>
      </c>
      <c r="C31" s="44">
        <v>2.83</v>
      </c>
      <c r="D31" s="44"/>
    </row>
    <row r="32" spans="1:4" x14ac:dyDescent="0.25">
      <c r="A32" s="43">
        <v>53</v>
      </c>
      <c r="B32" s="44">
        <v>23.66</v>
      </c>
      <c r="C32" s="44">
        <v>2.87</v>
      </c>
      <c r="D32" s="44"/>
    </row>
    <row r="33" spans="1:4" x14ac:dyDescent="0.25">
      <c r="A33" s="43">
        <v>54</v>
      </c>
      <c r="B33" s="44">
        <v>23.16</v>
      </c>
      <c r="C33" s="44">
        <v>2.9</v>
      </c>
      <c r="D33" s="44"/>
    </row>
    <row r="34" spans="1:4" x14ac:dyDescent="0.25">
      <c r="A34" s="43">
        <v>55</v>
      </c>
      <c r="B34" s="44">
        <v>22.64</v>
      </c>
      <c r="C34" s="44">
        <v>2.92</v>
      </c>
      <c r="D34" s="44"/>
    </row>
    <row r="35" spans="1:4" x14ac:dyDescent="0.25">
      <c r="A35" s="43">
        <v>56</v>
      </c>
      <c r="B35" s="44">
        <v>22.11</v>
      </c>
      <c r="C35" s="44">
        <v>2.95</v>
      </c>
      <c r="D35" s="44"/>
    </row>
    <row r="36" spans="1:4" x14ac:dyDescent="0.25">
      <c r="A36" s="43">
        <v>57</v>
      </c>
      <c r="B36" s="44">
        <v>21.57</v>
      </c>
      <c r="C36" s="44">
        <v>2.97</v>
      </c>
      <c r="D36" s="44"/>
    </row>
    <row r="37" spans="1:4" x14ac:dyDescent="0.25">
      <c r="A37" s="43">
        <v>58</v>
      </c>
      <c r="B37" s="44">
        <v>21.03</v>
      </c>
      <c r="C37" s="44">
        <v>3</v>
      </c>
      <c r="D37" s="44"/>
    </row>
    <row r="38" spans="1:4" x14ac:dyDescent="0.25">
      <c r="A38" s="43">
        <v>59</v>
      </c>
      <c r="B38" s="44">
        <v>20.47</v>
      </c>
      <c r="C38" s="44">
        <v>3.02</v>
      </c>
      <c r="D38" s="44"/>
    </row>
    <row r="39" spans="1:4" x14ac:dyDescent="0.25">
      <c r="A39" s="43">
        <v>60</v>
      </c>
      <c r="B39" s="44">
        <v>19.920000000000002</v>
      </c>
      <c r="C39" s="44">
        <v>3.03</v>
      </c>
      <c r="D39" s="44"/>
    </row>
    <row r="40" spans="1:4" x14ac:dyDescent="0.25">
      <c r="A40" s="43">
        <v>61</v>
      </c>
      <c r="B40" s="44">
        <v>19.350000000000001</v>
      </c>
      <c r="C40" s="44">
        <v>3.05</v>
      </c>
      <c r="D40" s="44"/>
    </row>
    <row r="41" spans="1:4" x14ac:dyDescent="0.25">
      <c r="A41" s="43">
        <v>62</v>
      </c>
      <c r="B41" s="44">
        <v>18.78</v>
      </c>
      <c r="C41" s="44">
        <v>3.07</v>
      </c>
      <c r="D41" s="44"/>
    </row>
    <row r="42" spans="1:4" x14ac:dyDescent="0.25">
      <c r="A42" s="43">
        <v>63</v>
      </c>
      <c r="B42" s="44">
        <v>18.21</v>
      </c>
      <c r="C42" s="44">
        <v>3.08</v>
      </c>
      <c r="D42" s="44"/>
    </row>
    <row r="43" spans="1:4" x14ac:dyDescent="0.25">
      <c r="A43" s="43">
        <v>64</v>
      </c>
      <c r="B43" s="44">
        <v>17.62</v>
      </c>
      <c r="C43" s="44">
        <v>3.01</v>
      </c>
      <c r="D43" s="44"/>
    </row>
    <row r="44" spans="1:4" x14ac:dyDescent="0.25">
      <c r="A44" s="43">
        <v>65</v>
      </c>
      <c r="B44" s="44">
        <v>17.04</v>
      </c>
      <c r="C44" s="44">
        <v>2.94</v>
      </c>
      <c r="D44" s="44"/>
    </row>
    <row r="45" spans="1:4" x14ac:dyDescent="0.25">
      <c r="A45" s="43">
        <v>66</v>
      </c>
      <c r="B45" s="44">
        <v>16.440000000000001</v>
      </c>
      <c r="C45" s="44">
        <v>2.95</v>
      </c>
      <c r="D45" s="44"/>
    </row>
    <row r="46" spans="1:4" x14ac:dyDescent="0.25">
      <c r="A46" s="43">
        <v>67</v>
      </c>
      <c r="B46" s="44">
        <v>15.85</v>
      </c>
      <c r="C46" s="44">
        <v>2.95</v>
      </c>
      <c r="D46" s="44"/>
    </row>
    <row r="47" spans="1:4" x14ac:dyDescent="0.25">
      <c r="A47" s="43">
        <v>68</v>
      </c>
      <c r="B47" s="44">
        <v>15.24</v>
      </c>
      <c r="C47" s="44">
        <v>2.95</v>
      </c>
      <c r="D47" s="44"/>
    </row>
    <row r="48" spans="1:4" x14ac:dyDescent="0.25">
      <c r="A48" s="43">
        <v>69</v>
      </c>
      <c r="B48" s="44">
        <v>14.63</v>
      </c>
      <c r="C48" s="44">
        <v>2.91</v>
      </c>
      <c r="D48" s="44"/>
    </row>
    <row r="49" spans="1:4" x14ac:dyDescent="0.25">
      <c r="A49" s="43">
        <v>70</v>
      </c>
      <c r="B49" s="44">
        <v>14.02</v>
      </c>
      <c r="C49" s="44">
        <v>2.86</v>
      </c>
      <c r="D49" s="44"/>
    </row>
    <row r="50" spans="1:4" x14ac:dyDescent="0.25">
      <c r="A50" s="43">
        <v>71</v>
      </c>
      <c r="B50" s="44">
        <v>13.4</v>
      </c>
      <c r="C50" s="44">
        <v>2.86</v>
      </c>
      <c r="D50" s="44"/>
    </row>
    <row r="51" spans="1:4" x14ac:dyDescent="0.25">
      <c r="A51" s="43">
        <v>72</v>
      </c>
      <c r="B51" s="44">
        <v>12.79</v>
      </c>
      <c r="C51" s="44">
        <v>2.85</v>
      </c>
      <c r="D51" s="44"/>
    </row>
    <row r="52" spans="1:4" x14ac:dyDescent="0.25">
      <c r="A52" s="43">
        <v>73</v>
      </c>
      <c r="B52" s="44">
        <v>12.17</v>
      </c>
      <c r="C52" s="44">
        <v>2.83</v>
      </c>
      <c r="D52" s="44">
        <v>1.72</v>
      </c>
    </row>
    <row r="53" spans="1:4" x14ac:dyDescent="0.25">
      <c r="A53" s="43">
        <v>74</v>
      </c>
      <c r="B53" s="44">
        <v>11.57</v>
      </c>
      <c r="C53" s="44">
        <v>2.71</v>
      </c>
      <c r="D53" s="44">
        <v>1.57</v>
      </c>
    </row>
    <row r="54" spans="1:4" x14ac:dyDescent="0.25">
      <c r="A54" s="43">
        <v>75</v>
      </c>
      <c r="B54" s="44">
        <v>10.97</v>
      </c>
      <c r="C54" s="44">
        <v>2.57</v>
      </c>
      <c r="D54" s="44">
        <v>1.42</v>
      </c>
    </row>
    <row r="55" spans="1:4" x14ac:dyDescent="0.25">
      <c r="A55" s="43">
        <v>76</v>
      </c>
      <c r="B55" s="44">
        <v>10.38</v>
      </c>
      <c r="C55" s="44">
        <v>2.54</v>
      </c>
      <c r="D55" s="44">
        <v>1.29</v>
      </c>
    </row>
    <row r="56" spans="1:4" x14ac:dyDescent="0.25">
      <c r="A56" s="43">
        <v>77</v>
      </c>
      <c r="B56" s="44">
        <v>9.8000000000000007</v>
      </c>
      <c r="C56" s="44">
        <v>2.5</v>
      </c>
      <c r="D56" s="44">
        <v>1.1599999999999999</v>
      </c>
    </row>
    <row r="57" spans="1:4" x14ac:dyDescent="0.25">
      <c r="A57" s="43">
        <v>78</v>
      </c>
      <c r="B57" s="44">
        <v>9.24</v>
      </c>
      <c r="C57" s="44">
        <v>2.4500000000000002</v>
      </c>
      <c r="D57" s="44">
        <v>1.04</v>
      </c>
    </row>
    <row r="58" spans="1:4" x14ac:dyDescent="0.25">
      <c r="A58" s="43">
        <v>79</v>
      </c>
      <c r="B58" s="44">
        <v>8.68</v>
      </c>
      <c r="C58" s="44">
        <v>2.23</v>
      </c>
      <c r="D58" s="44">
        <v>0.93</v>
      </c>
    </row>
    <row r="59" spans="1:4" x14ac:dyDescent="0.25">
      <c r="A59" s="43">
        <v>80</v>
      </c>
      <c r="B59" s="44">
        <v>8.1300000000000008</v>
      </c>
      <c r="C59" s="44">
        <v>2.02</v>
      </c>
      <c r="D59" s="44">
        <v>0.83</v>
      </c>
    </row>
    <row r="60" spans="1:4" x14ac:dyDescent="0.25">
      <c r="A60" s="43">
        <v>81</v>
      </c>
      <c r="B60" s="44">
        <v>7.58</v>
      </c>
      <c r="C60" s="44">
        <v>1.97</v>
      </c>
      <c r="D60" s="44">
        <v>0.73</v>
      </c>
    </row>
    <row r="61" spans="1:4" x14ac:dyDescent="0.25">
      <c r="A61" s="43">
        <v>82</v>
      </c>
      <c r="B61" s="44">
        <v>7.03</v>
      </c>
      <c r="C61" s="44">
        <v>1.92</v>
      </c>
      <c r="D61" s="44">
        <v>0.64</v>
      </c>
    </row>
    <row r="62" spans="1:4" x14ac:dyDescent="0.25">
      <c r="A62" s="43">
        <v>83</v>
      </c>
      <c r="B62" s="44">
        <v>6.5</v>
      </c>
      <c r="C62" s="44">
        <v>1.86</v>
      </c>
      <c r="D62" s="44">
        <v>0.55000000000000004</v>
      </c>
    </row>
    <row r="63" spans="1:4" x14ac:dyDescent="0.25">
      <c r="A63" s="43">
        <v>84</v>
      </c>
      <c r="B63" s="44">
        <v>5.98</v>
      </c>
      <c r="C63" s="44">
        <v>1.63</v>
      </c>
      <c r="D63" s="44">
        <v>0.47</v>
      </c>
    </row>
    <row r="64" spans="1:4" x14ac:dyDescent="0.25">
      <c r="A64" s="43">
        <v>85</v>
      </c>
      <c r="B64" s="44">
        <v>5.49</v>
      </c>
      <c r="C64" s="44">
        <v>1.39</v>
      </c>
      <c r="D64" s="44">
        <v>0.41</v>
      </c>
    </row>
    <row r="65" spans="1:4" x14ac:dyDescent="0.25">
      <c r="A65" s="43">
        <v>86</v>
      </c>
      <c r="B65" s="44">
        <v>5.03</v>
      </c>
      <c r="C65" s="44">
        <v>1.33</v>
      </c>
      <c r="D65" s="44">
        <v>0.35</v>
      </c>
    </row>
    <row r="66" spans="1:4" x14ac:dyDescent="0.25">
      <c r="A66" s="43">
        <v>87</v>
      </c>
      <c r="B66" s="44">
        <v>4.59</v>
      </c>
      <c r="C66" s="44">
        <v>1.26</v>
      </c>
      <c r="D66" s="44">
        <v>0.28999999999999998</v>
      </c>
    </row>
    <row r="67" spans="1:4" x14ac:dyDescent="0.25">
      <c r="A67" s="43">
        <v>88</v>
      </c>
      <c r="B67" s="44">
        <v>4.1900000000000004</v>
      </c>
      <c r="C67" s="44">
        <v>1.19</v>
      </c>
      <c r="D67" s="44">
        <v>0.25</v>
      </c>
    </row>
    <row r="68" spans="1:4" x14ac:dyDescent="0.25">
      <c r="A68" s="43">
        <v>89</v>
      </c>
      <c r="B68" s="44">
        <v>3.81</v>
      </c>
      <c r="C68" s="44">
        <v>0.95</v>
      </c>
      <c r="D68" s="44">
        <v>0.21</v>
      </c>
    </row>
    <row r="69" spans="1:4" x14ac:dyDescent="0.25">
      <c r="A69" s="43">
        <v>90</v>
      </c>
      <c r="B69" s="44">
        <v>3.45</v>
      </c>
      <c r="C69" s="44">
        <v>0.72</v>
      </c>
      <c r="D69" s="44">
        <v>0.17</v>
      </c>
    </row>
    <row r="70" spans="1:4" x14ac:dyDescent="0.25">
      <c r="A70" s="43">
        <v>91</v>
      </c>
      <c r="B70" s="44">
        <v>3.12</v>
      </c>
      <c r="C70" s="44">
        <v>0.67</v>
      </c>
      <c r="D70" s="44">
        <v>0.15</v>
      </c>
    </row>
    <row r="71" spans="1:4" x14ac:dyDescent="0.25">
      <c r="A71" s="43">
        <v>92</v>
      </c>
      <c r="B71" s="44">
        <v>2.82</v>
      </c>
      <c r="C71" s="44">
        <v>0.63</v>
      </c>
      <c r="D71" s="44">
        <v>0.12</v>
      </c>
    </row>
    <row r="72" spans="1:4" x14ac:dyDescent="0.25">
      <c r="A72" s="43">
        <v>93</v>
      </c>
      <c r="B72" s="44">
        <v>2.54</v>
      </c>
      <c r="C72" s="44">
        <v>0.57999999999999996</v>
      </c>
      <c r="D72" s="44">
        <v>0.1</v>
      </c>
    </row>
    <row r="73" spans="1:4" x14ac:dyDescent="0.25">
      <c r="A73" s="43">
        <v>94</v>
      </c>
      <c r="B73" s="44">
        <v>2.29</v>
      </c>
      <c r="C73" s="44">
        <v>0.53</v>
      </c>
      <c r="D73" s="44">
        <v>0.08</v>
      </c>
    </row>
    <row r="74" spans="1:4" x14ac:dyDescent="0.25">
      <c r="A74" s="43">
        <v>95</v>
      </c>
      <c r="B74" s="44">
        <v>2.0699999999999998</v>
      </c>
      <c r="C74" s="44">
        <v>0.49</v>
      </c>
      <c r="D74" s="44">
        <v>7.0000000000000007E-2</v>
      </c>
    </row>
  </sheetData>
  <sheetProtection algorithmName="SHA-512" hashValue="Rn4PFWf+N2EdiUKpRVtO6AOAlciUv/W6fPcuPhKfDm7RqOnkk2Xq/Ud9p4aQOZi69B5MmOT0n0ZXF6Qz0pQ9FA==" saltValue="FfsEekciSKaXOPRzo+Uy5g==" spinCount="100000" sheet="1" objects="1" scenarios="1"/>
  <conditionalFormatting sqref="A6:A21">
    <cfRule type="expression" dxfId="796" priority="9" stopIfTrue="1">
      <formula>MOD(ROW(),2)=0</formula>
    </cfRule>
    <cfRule type="expression" dxfId="795" priority="10" stopIfTrue="1">
      <formula>MOD(ROW(),2)&lt;&gt;0</formula>
    </cfRule>
  </conditionalFormatting>
  <conditionalFormatting sqref="B6:D21">
    <cfRule type="expression" dxfId="794" priority="11" stopIfTrue="1">
      <formula>MOD(ROW(),2)=0</formula>
    </cfRule>
    <cfRule type="expression" dxfId="793" priority="12" stopIfTrue="1">
      <formula>MOD(ROW(),2)&lt;&gt;0</formula>
    </cfRule>
  </conditionalFormatting>
  <conditionalFormatting sqref="A26:A74">
    <cfRule type="expression" dxfId="792" priority="13" stopIfTrue="1">
      <formula>MOD(ROW(),2)=0</formula>
    </cfRule>
    <cfRule type="expression" dxfId="791" priority="14" stopIfTrue="1">
      <formula>MOD(ROW(),2)&lt;&gt;0</formula>
    </cfRule>
  </conditionalFormatting>
  <conditionalFormatting sqref="B26:D74">
    <cfRule type="expression" dxfId="790" priority="15" stopIfTrue="1">
      <formula>MOD(ROW(),2)=0</formula>
    </cfRule>
    <cfRule type="expression" dxfId="789" priority="16" stopIfTrue="1">
      <formula>MOD(ROW(),2)&lt;&gt;0</formula>
    </cfRule>
  </conditionalFormatting>
  <pageMargins left="0.7" right="0.7" top="0.75" bottom="0.75" header="0.3" footer="0.3"/>
  <tableParts count="1">
    <tablePart r:id="rId1"/>
  </tablePart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795472-AF1E-4234-9AE9-4895F2771418}">
  <sheetPr codeName="Sheet37"/>
  <dimension ref="A1:D102"/>
  <sheetViews>
    <sheetView showGridLines="0" workbookViewId="0">
      <selection activeCell="A6" sqref="A6"/>
    </sheetView>
  </sheetViews>
  <sheetFormatPr defaultRowHeight="12.5" x14ac:dyDescent="0.25"/>
  <cols>
    <col min="1" max="1" width="31.81640625" customWidth="1"/>
    <col min="2" max="4" width="22.81640625" customWidth="1"/>
  </cols>
  <sheetData>
    <row r="1" spans="1:4" s="1" customFormat="1" ht="20" x14ac:dyDescent="0.4">
      <c r="A1" s="2" t="s">
        <v>0</v>
      </c>
    </row>
    <row r="2" spans="1:4" s="1" customFormat="1" ht="15.5" x14ac:dyDescent="0.35">
      <c r="A2" s="30" t="s">
        <v>1</v>
      </c>
      <c r="B2" s="3" t="str">
        <f>wb_title</f>
        <v>Police_S - Consolidated Factor Spreadsheet</v>
      </c>
    </row>
    <row r="3" spans="1:4" s="1" customFormat="1" ht="15.5" x14ac:dyDescent="0.35">
      <c r="A3" s="30" t="s">
        <v>2</v>
      </c>
      <c r="B3" s="3" t="str">
        <f>TABLE_FACTOR_TYPE_1 &amp; " - x-" &amp; TABLE_SERIES_NUMBER_1</f>
        <v>PenCE - x-303</v>
      </c>
    </row>
    <row r="6" spans="1:4" x14ac:dyDescent="0.25">
      <c r="A6" s="40" t="s">
        <v>407</v>
      </c>
      <c r="B6" s="48" t="s">
        <v>408</v>
      </c>
      <c r="C6" s="48"/>
      <c r="D6" s="48"/>
    </row>
    <row r="7" spans="1:4" x14ac:dyDescent="0.25">
      <c r="A7" s="40" t="s">
        <v>409</v>
      </c>
      <c r="B7" s="48" t="s">
        <v>31</v>
      </c>
      <c r="C7" s="48"/>
      <c r="D7" s="48"/>
    </row>
    <row r="8" spans="1:4" x14ac:dyDescent="0.25">
      <c r="A8" s="40" t="s">
        <v>110</v>
      </c>
      <c r="B8" s="48">
        <v>1987</v>
      </c>
      <c r="C8" s="48"/>
      <c r="D8" s="48"/>
    </row>
    <row r="9" spans="1:4" x14ac:dyDescent="0.25">
      <c r="A9" s="40" t="s">
        <v>111</v>
      </c>
      <c r="B9" s="48" t="s">
        <v>242</v>
      </c>
      <c r="C9" s="48"/>
      <c r="D9" s="48"/>
    </row>
    <row r="10" spans="1:4" ht="25" x14ac:dyDescent="0.25">
      <c r="A10" s="40" t="s">
        <v>6</v>
      </c>
      <c r="B10" s="48" t="s">
        <v>248</v>
      </c>
      <c r="C10" s="48"/>
      <c r="D10" s="48"/>
    </row>
    <row r="11" spans="1:4" x14ac:dyDescent="0.25">
      <c r="A11" s="40" t="s">
        <v>112</v>
      </c>
      <c r="B11" s="48" t="s">
        <v>138</v>
      </c>
      <c r="C11" s="48"/>
      <c r="D11" s="48"/>
    </row>
    <row r="12" spans="1:4" x14ac:dyDescent="0.25">
      <c r="A12" s="40" t="s">
        <v>113</v>
      </c>
      <c r="B12" s="48" t="s">
        <v>139</v>
      </c>
      <c r="C12" s="48"/>
      <c r="D12" s="48"/>
    </row>
    <row r="13" spans="1:4" x14ac:dyDescent="0.25">
      <c r="A13" s="40" t="s">
        <v>410</v>
      </c>
      <c r="B13" s="48"/>
      <c r="C13" s="48"/>
      <c r="D13" s="48"/>
    </row>
    <row r="14" spans="1:4" x14ac:dyDescent="0.25">
      <c r="A14" s="40" t="s">
        <v>115</v>
      </c>
      <c r="B14" s="48">
        <v>303</v>
      </c>
      <c r="C14" s="48"/>
      <c r="D14" s="48"/>
    </row>
    <row r="15" spans="1:4" x14ac:dyDescent="0.25">
      <c r="A15" s="40" t="s">
        <v>411</v>
      </c>
      <c r="B15" s="48">
        <v>303</v>
      </c>
      <c r="C15" s="48"/>
      <c r="D15" s="48"/>
    </row>
    <row r="16" spans="1:4" x14ac:dyDescent="0.25">
      <c r="A16" s="40" t="s">
        <v>117</v>
      </c>
      <c r="B16" s="48" t="s">
        <v>250</v>
      </c>
      <c r="C16" s="48"/>
      <c r="D16" s="48"/>
    </row>
    <row r="17" spans="1:4" x14ac:dyDescent="0.25">
      <c r="A17" s="41" t="s">
        <v>412</v>
      </c>
      <c r="B17" s="48"/>
      <c r="C17" s="48"/>
      <c r="D17" s="48"/>
    </row>
    <row r="18" spans="1:4" x14ac:dyDescent="0.25">
      <c r="A18" s="40" t="s">
        <v>119</v>
      </c>
      <c r="B18" s="50">
        <v>46163</v>
      </c>
      <c r="C18" s="49"/>
      <c r="D18" s="49"/>
    </row>
    <row r="19" spans="1:4" x14ac:dyDescent="0.25">
      <c r="A19" s="40" t="s">
        <v>120</v>
      </c>
      <c r="B19" s="50"/>
      <c r="C19" s="50"/>
      <c r="D19" s="50"/>
    </row>
    <row r="20" spans="1:4" x14ac:dyDescent="0.25">
      <c r="A20" s="40" t="s">
        <v>121</v>
      </c>
      <c r="B20" s="48" t="s">
        <v>128</v>
      </c>
      <c r="C20" s="48"/>
      <c r="D20" s="48"/>
    </row>
    <row r="21" spans="1:4" x14ac:dyDescent="0.25">
      <c r="A21" s="40" t="s">
        <v>413</v>
      </c>
      <c r="B21" s="48" t="s">
        <v>46</v>
      </c>
      <c r="C21" s="48"/>
      <c r="D21" s="48"/>
    </row>
    <row r="23" spans="1:4" x14ac:dyDescent="0.25">
      <c r="A23" s="23" t="str">
        <f>HYPERLINK("#'Factor List'!A1", "Back to Factor List")</f>
        <v>Back to Factor List</v>
      </c>
      <c r="B23" s="23" t="str">
        <f>HYPERLINK("#'Assumptions'!A1", "Assumptions")</f>
        <v>Assumptions</v>
      </c>
    </row>
    <row r="26" spans="1:4" s="57" customFormat="1" ht="26" x14ac:dyDescent="0.25">
      <c r="A26" s="56" t="s">
        <v>238</v>
      </c>
      <c r="B26" s="56" t="s">
        <v>414</v>
      </c>
      <c r="C26" s="56" t="s">
        <v>418</v>
      </c>
      <c r="D26" s="56" t="s">
        <v>437</v>
      </c>
    </row>
    <row r="27" spans="1:4" x14ac:dyDescent="0.25">
      <c r="A27" s="43">
        <v>20</v>
      </c>
      <c r="B27" s="44">
        <v>35.97</v>
      </c>
      <c r="C27" s="44">
        <v>2.21</v>
      </c>
      <c r="D27" s="44"/>
    </row>
    <row r="28" spans="1:4" x14ac:dyDescent="0.25">
      <c r="A28" s="43">
        <v>21</v>
      </c>
      <c r="B28" s="44">
        <v>35.659999999999997</v>
      </c>
      <c r="C28" s="44">
        <v>2.25</v>
      </c>
      <c r="D28" s="44"/>
    </row>
    <row r="29" spans="1:4" x14ac:dyDescent="0.25">
      <c r="A29" s="43">
        <v>22</v>
      </c>
      <c r="B29" s="44">
        <v>35.35</v>
      </c>
      <c r="C29" s="44">
        <v>2.29</v>
      </c>
      <c r="D29" s="44"/>
    </row>
    <row r="30" spans="1:4" x14ac:dyDescent="0.25">
      <c r="A30" s="43">
        <v>23</v>
      </c>
      <c r="B30" s="44">
        <v>35.03</v>
      </c>
      <c r="C30" s="44">
        <v>2.33</v>
      </c>
      <c r="D30" s="44"/>
    </row>
    <row r="31" spans="1:4" x14ac:dyDescent="0.25">
      <c r="A31" s="43">
        <v>24</v>
      </c>
      <c r="B31" s="44">
        <v>34.71</v>
      </c>
      <c r="C31" s="44">
        <v>2.37</v>
      </c>
      <c r="D31" s="44"/>
    </row>
    <row r="32" spans="1:4" x14ac:dyDescent="0.25">
      <c r="A32" s="43">
        <v>25</v>
      </c>
      <c r="B32" s="44">
        <v>34.380000000000003</v>
      </c>
      <c r="C32" s="44">
        <v>2.42</v>
      </c>
      <c r="D32" s="44"/>
    </row>
    <row r="33" spans="1:4" x14ac:dyDescent="0.25">
      <c r="A33" s="43">
        <v>26</v>
      </c>
      <c r="B33" s="44">
        <v>34.04</v>
      </c>
      <c r="C33" s="44">
        <v>2.46</v>
      </c>
      <c r="D33" s="44"/>
    </row>
    <row r="34" spans="1:4" x14ac:dyDescent="0.25">
      <c r="A34" s="43">
        <v>27</v>
      </c>
      <c r="B34" s="44">
        <v>33.700000000000003</v>
      </c>
      <c r="C34" s="44">
        <v>2.5</v>
      </c>
      <c r="D34" s="44"/>
    </row>
    <row r="35" spans="1:4" x14ac:dyDescent="0.25">
      <c r="A35" s="43">
        <v>28</v>
      </c>
      <c r="B35" s="44">
        <v>33.35</v>
      </c>
      <c r="C35" s="44">
        <v>2.5499999999999998</v>
      </c>
      <c r="D35" s="44"/>
    </row>
    <row r="36" spans="1:4" x14ac:dyDescent="0.25">
      <c r="A36" s="43">
        <v>29</v>
      </c>
      <c r="B36" s="44">
        <v>32.99</v>
      </c>
      <c r="C36" s="44">
        <v>2.59</v>
      </c>
      <c r="D36" s="44"/>
    </row>
    <row r="37" spans="1:4" x14ac:dyDescent="0.25">
      <c r="A37" s="43">
        <v>30</v>
      </c>
      <c r="B37" s="44">
        <v>32.630000000000003</v>
      </c>
      <c r="C37" s="44">
        <v>2.64</v>
      </c>
      <c r="D37" s="44"/>
    </row>
    <row r="38" spans="1:4" x14ac:dyDescent="0.25">
      <c r="A38" s="43">
        <v>31</v>
      </c>
      <c r="B38" s="44">
        <v>32.25</v>
      </c>
      <c r="C38" s="44">
        <v>2.68</v>
      </c>
      <c r="D38" s="44"/>
    </row>
    <row r="39" spans="1:4" x14ac:dyDescent="0.25">
      <c r="A39" s="43">
        <v>32</v>
      </c>
      <c r="B39" s="44">
        <v>31.87</v>
      </c>
      <c r="C39" s="44">
        <v>2.73</v>
      </c>
      <c r="D39" s="44"/>
    </row>
    <row r="40" spans="1:4" x14ac:dyDescent="0.25">
      <c r="A40" s="43">
        <v>33</v>
      </c>
      <c r="B40" s="44">
        <v>31.49</v>
      </c>
      <c r="C40" s="44">
        <v>2.78</v>
      </c>
      <c r="D40" s="44"/>
    </row>
    <row r="41" spans="1:4" x14ac:dyDescent="0.25">
      <c r="A41" s="43">
        <v>34</v>
      </c>
      <c r="B41" s="44">
        <v>31.09</v>
      </c>
      <c r="C41" s="44">
        <v>2.83</v>
      </c>
      <c r="D41" s="44"/>
    </row>
    <row r="42" spans="1:4" x14ac:dyDescent="0.25">
      <c r="A42" s="43">
        <v>35</v>
      </c>
      <c r="B42" s="44">
        <v>30.69</v>
      </c>
      <c r="C42" s="44">
        <v>2.87</v>
      </c>
      <c r="D42" s="44"/>
    </row>
    <row r="43" spans="1:4" x14ac:dyDescent="0.25">
      <c r="A43" s="43">
        <v>36</v>
      </c>
      <c r="B43" s="44">
        <v>30.27</v>
      </c>
      <c r="C43" s="44">
        <v>2.92</v>
      </c>
      <c r="D43" s="44"/>
    </row>
    <row r="44" spans="1:4" x14ac:dyDescent="0.25">
      <c r="A44" s="43">
        <v>37</v>
      </c>
      <c r="B44" s="44">
        <v>29.86</v>
      </c>
      <c r="C44" s="44">
        <v>2.97</v>
      </c>
      <c r="D44" s="44"/>
    </row>
    <row r="45" spans="1:4" x14ac:dyDescent="0.25">
      <c r="A45" s="43">
        <v>38</v>
      </c>
      <c r="B45" s="44">
        <v>29.43</v>
      </c>
      <c r="C45" s="44">
        <v>3.02</v>
      </c>
      <c r="D45" s="44"/>
    </row>
    <row r="46" spans="1:4" x14ac:dyDescent="0.25">
      <c r="A46" s="43">
        <v>39</v>
      </c>
      <c r="B46" s="44">
        <v>28.99</v>
      </c>
      <c r="C46" s="44">
        <v>3.07</v>
      </c>
      <c r="D46" s="44"/>
    </row>
    <row r="47" spans="1:4" x14ac:dyDescent="0.25">
      <c r="A47" s="43">
        <v>40</v>
      </c>
      <c r="B47" s="44">
        <v>28.55</v>
      </c>
      <c r="C47" s="44">
        <v>3.12</v>
      </c>
      <c r="D47" s="44"/>
    </row>
    <row r="48" spans="1:4" x14ac:dyDescent="0.25">
      <c r="A48" s="43">
        <v>41</v>
      </c>
      <c r="B48" s="44">
        <v>28.1</v>
      </c>
      <c r="C48" s="44">
        <v>3.17</v>
      </c>
      <c r="D48" s="44"/>
    </row>
    <row r="49" spans="1:4" x14ac:dyDescent="0.25">
      <c r="A49" s="43">
        <v>42</v>
      </c>
      <c r="B49" s="44">
        <v>27.64</v>
      </c>
      <c r="C49" s="44">
        <v>3.22</v>
      </c>
      <c r="D49" s="44"/>
    </row>
    <row r="50" spans="1:4" x14ac:dyDescent="0.25">
      <c r="A50" s="43">
        <v>43</v>
      </c>
      <c r="B50" s="44">
        <v>27.18</v>
      </c>
      <c r="C50" s="44">
        <v>3.27</v>
      </c>
      <c r="D50" s="44"/>
    </row>
    <row r="51" spans="1:4" x14ac:dyDescent="0.25">
      <c r="A51" s="43">
        <v>44</v>
      </c>
      <c r="B51" s="44">
        <v>26.71</v>
      </c>
      <c r="C51" s="44">
        <v>3.32</v>
      </c>
      <c r="D51" s="44"/>
    </row>
    <row r="52" spans="1:4" x14ac:dyDescent="0.25">
      <c r="A52" s="43">
        <v>45</v>
      </c>
      <c r="B52" s="44">
        <v>26.23</v>
      </c>
      <c r="C52" s="44">
        <v>3.37</v>
      </c>
      <c r="D52" s="44"/>
    </row>
    <row r="53" spans="1:4" x14ac:dyDescent="0.25">
      <c r="A53" s="43">
        <v>46</v>
      </c>
      <c r="B53" s="44">
        <v>25.74</v>
      </c>
      <c r="C53" s="44">
        <v>3.42</v>
      </c>
      <c r="D53" s="44"/>
    </row>
    <row r="54" spans="1:4" x14ac:dyDescent="0.25">
      <c r="A54" s="43">
        <v>47</v>
      </c>
      <c r="B54" s="44">
        <v>25.25</v>
      </c>
      <c r="C54" s="44">
        <v>3.46</v>
      </c>
      <c r="D54" s="44"/>
    </row>
    <row r="55" spans="1:4" x14ac:dyDescent="0.25">
      <c r="A55" s="43">
        <v>48</v>
      </c>
      <c r="B55" s="44">
        <v>24.75</v>
      </c>
      <c r="C55" s="44">
        <v>3.51</v>
      </c>
      <c r="D55" s="44"/>
    </row>
    <row r="56" spans="1:4" x14ac:dyDescent="0.25">
      <c r="A56" s="43">
        <v>49</v>
      </c>
      <c r="B56" s="44">
        <v>24.25</v>
      </c>
      <c r="C56" s="44">
        <v>3.55</v>
      </c>
      <c r="D56" s="44"/>
    </row>
    <row r="57" spans="1:4" x14ac:dyDescent="0.25">
      <c r="A57" s="43">
        <v>50</v>
      </c>
      <c r="B57" s="44">
        <v>23.74</v>
      </c>
      <c r="C57" s="44">
        <v>3.6</v>
      </c>
      <c r="D57" s="44"/>
    </row>
    <row r="58" spans="1:4" x14ac:dyDescent="0.25">
      <c r="A58" s="43">
        <v>51</v>
      </c>
      <c r="B58" s="44">
        <v>23.22</v>
      </c>
      <c r="C58" s="44">
        <v>3.64</v>
      </c>
      <c r="D58" s="44"/>
    </row>
    <row r="59" spans="1:4" x14ac:dyDescent="0.25">
      <c r="A59" s="43">
        <v>52</v>
      </c>
      <c r="B59" s="44">
        <v>22.69</v>
      </c>
      <c r="C59" s="44">
        <v>3.68</v>
      </c>
      <c r="D59" s="44"/>
    </row>
    <row r="60" spans="1:4" x14ac:dyDescent="0.25">
      <c r="A60" s="43">
        <v>53</v>
      </c>
      <c r="B60" s="44">
        <v>22.16</v>
      </c>
      <c r="C60" s="44">
        <v>3.72</v>
      </c>
      <c r="D60" s="44"/>
    </row>
    <row r="61" spans="1:4" x14ac:dyDescent="0.25">
      <c r="A61" s="43">
        <v>54</v>
      </c>
      <c r="B61" s="44">
        <v>21.63</v>
      </c>
      <c r="C61" s="44">
        <v>3.76</v>
      </c>
      <c r="D61" s="44"/>
    </row>
    <row r="62" spans="1:4" x14ac:dyDescent="0.25">
      <c r="A62" s="43">
        <v>55</v>
      </c>
      <c r="B62" s="44">
        <v>21.09</v>
      </c>
      <c r="C62" s="44">
        <v>3.79</v>
      </c>
      <c r="D62" s="44"/>
    </row>
    <row r="63" spans="1:4" x14ac:dyDescent="0.25">
      <c r="A63" s="43">
        <v>56</v>
      </c>
      <c r="B63" s="44">
        <v>20.56</v>
      </c>
      <c r="C63" s="44">
        <v>3.82</v>
      </c>
      <c r="D63" s="44"/>
    </row>
    <row r="64" spans="1:4" x14ac:dyDescent="0.25">
      <c r="A64" s="43">
        <v>57</v>
      </c>
      <c r="B64" s="44">
        <v>20.02</v>
      </c>
      <c r="C64" s="44">
        <v>3.84</v>
      </c>
      <c r="D64" s="44"/>
    </row>
    <row r="65" spans="1:4" x14ac:dyDescent="0.25">
      <c r="A65" s="43">
        <v>58</v>
      </c>
      <c r="B65" s="44">
        <v>19.47</v>
      </c>
      <c r="C65" s="44">
        <v>3.86</v>
      </c>
      <c r="D65" s="44"/>
    </row>
    <row r="66" spans="1:4" x14ac:dyDescent="0.25">
      <c r="A66" s="43">
        <v>59</v>
      </c>
      <c r="B66" s="44">
        <v>18.920000000000002</v>
      </c>
      <c r="C66" s="44">
        <v>3.87</v>
      </c>
      <c r="D66" s="44"/>
    </row>
    <row r="67" spans="1:4" x14ac:dyDescent="0.25">
      <c r="A67" s="43">
        <v>60</v>
      </c>
      <c r="B67" s="44">
        <v>18.37</v>
      </c>
      <c r="C67" s="44">
        <v>3.88</v>
      </c>
      <c r="D67" s="44"/>
    </row>
    <row r="68" spans="1:4" x14ac:dyDescent="0.25">
      <c r="A68" s="43">
        <v>61</v>
      </c>
      <c r="B68" s="44">
        <v>17.809999999999999</v>
      </c>
      <c r="C68" s="44">
        <v>3.89</v>
      </c>
      <c r="D68" s="44"/>
    </row>
    <row r="69" spans="1:4" x14ac:dyDescent="0.25">
      <c r="A69" s="43">
        <v>62</v>
      </c>
      <c r="B69" s="44">
        <v>17.260000000000002</v>
      </c>
      <c r="C69" s="44">
        <v>3.9</v>
      </c>
      <c r="D69" s="44"/>
    </row>
    <row r="70" spans="1:4" x14ac:dyDescent="0.25">
      <c r="A70" s="43">
        <v>63</v>
      </c>
      <c r="B70" s="44">
        <v>16.7</v>
      </c>
      <c r="C70" s="44">
        <v>3.9</v>
      </c>
      <c r="D70" s="44"/>
    </row>
    <row r="71" spans="1:4" x14ac:dyDescent="0.25">
      <c r="A71" s="43">
        <v>64</v>
      </c>
      <c r="B71" s="44">
        <v>16.13</v>
      </c>
      <c r="C71" s="44">
        <v>3.79</v>
      </c>
      <c r="D71" s="44"/>
    </row>
    <row r="72" spans="1:4" x14ac:dyDescent="0.25">
      <c r="A72" s="43">
        <v>65</v>
      </c>
      <c r="B72" s="44">
        <v>15.57</v>
      </c>
      <c r="C72" s="44">
        <v>3.68</v>
      </c>
      <c r="D72" s="44"/>
    </row>
    <row r="73" spans="1:4" x14ac:dyDescent="0.25">
      <c r="A73" s="43">
        <v>66</v>
      </c>
      <c r="B73" s="44">
        <v>15</v>
      </c>
      <c r="C73" s="44">
        <v>3.67</v>
      </c>
      <c r="D73" s="44"/>
    </row>
    <row r="74" spans="1:4" x14ac:dyDescent="0.25">
      <c r="A74" s="43">
        <v>67</v>
      </c>
      <c r="B74" s="44">
        <v>14.43</v>
      </c>
      <c r="C74" s="44">
        <v>3.65</v>
      </c>
      <c r="D74" s="44"/>
    </row>
    <row r="75" spans="1:4" x14ac:dyDescent="0.25">
      <c r="A75" s="43">
        <v>68</v>
      </c>
      <c r="B75" s="44">
        <v>13.86</v>
      </c>
      <c r="C75" s="44">
        <v>3.64</v>
      </c>
      <c r="D75" s="44"/>
    </row>
    <row r="76" spans="1:4" x14ac:dyDescent="0.25">
      <c r="A76" s="43">
        <v>69</v>
      </c>
      <c r="B76" s="44">
        <v>13.29</v>
      </c>
      <c r="C76" s="44">
        <v>3.56</v>
      </c>
      <c r="D76" s="44"/>
    </row>
    <row r="77" spans="1:4" x14ac:dyDescent="0.25">
      <c r="A77" s="43">
        <v>70</v>
      </c>
      <c r="B77" s="44">
        <v>12.71</v>
      </c>
      <c r="C77" s="44">
        <v>3.48</v>
      </c>
      <c r="D77" s="44"/>
    </row>
    <row r="78" spans="1:4" x14ac:dyDescent="0.25">
      <c r="A78" s="43">
        <v>71</v>
      </c>
      <c r="B78" s="44">
        <v>12.14</v>
      </c>
      <c r="C78" s="44">
        <v>3.45</v>
      </c>
      <c r="D78" s="44"/>
    </row>
    <row r="79" spans="1:4" x14ac:dyDescent="0.25">
      <c r="A79" s="43">
        <v>72</v>
      </c>
      <c r="B79" s="44">
        <v>11.57</v>
      </c>
      <c r="C79" s="44">
        <v>3.41</v>
      </c>
      <c r="D79" s="44"/>
    </row>
    <row r="80" spans="1:4" x14ac:dyDescent="0.25">
      <c r="A80" s="43">
        <v>73</v>
      </c>
      <c r="B80" s="44">
        <v>11</v>
      </c>
      <c r="C80" s="44">
        <v>3.37</v>
      </c>
      <c r="D80" s="44">
        <v>1.88</v>
      </c>
    </row>
    <row r="81" spans="1:4" x14ac:dyDescent="0.25">
      <c r="A81" s="43">
        <v>74</v>
      </c>
      <c r="B81" s="44">
        <v>10.45</v>
      </c>
      <c r="C81" s="44">
        <v>3.19</v>
      </c>
      <c r="D81" s="44">
        <v>1.72</v>
      </c>
    </row>
    <row r="82" spans="1:4" x14ac:dyDescent="0.25">
      <c r="A82" s="43">
        <v>75</v>
      </c>
      <c r="B82" s="44">
        <v>9.91</v>
      </c>
      <c r="C82" s="44">
        <v>3.01</v>
      </c>
      <c r="D82" s="44">
        <v>1.56</v>
      </c>
    </row>
    <row r="83" spans="1:4" x14ac:dyDescent="0.25">
      <c r="A83" s="43">
        <v>76</v>
      </c>
      <c r="B83" s="44">
        <v>9.3800000000000008</v>
      </c>
      <c r="C83" s="44">
        <v>2.94</v>
      </c>
      <c r="D83" s="44">
        <v>1.42</v>
      </c>
    </row>
    <row r="84" spans="1:4" x14ac:dyDescent="0.25">
      <c r="A84" s="43">
        <v>77</v>
      </c>
      <c r="B84" s="44">
        <v>8.8699999999999992</v>
      </c>
      <c r="C84" s="44">
        <v>2.87</v>
      </c>
      <c r="D84" s="44">
        <v>1.29</v>
      </c>
    </row>
    <row r="85" spans="1:4" x14ac:dyDescent="0.25">
      <c r="A85" s="43">
        <v>78</v>
      </c>
      <c r="B85" s="44">
        <v>8.3800000000000008</v>
      </c>
      <c r="C85" s="44">
        <v>2.79</v>
      </c>
      <c r="D85" s="44">
        <v>1.17</v>
      </c>
    </row>
    <row r="86" spans="1:4" x14ac:dyDescent="0.25">
      <c r="A86" s="43">
        <v>79</v>
      </c>
      <c r="B86" s="44">
        <v>7.89</v>
      </c>
      <c r="C86" s="44">
        <v>2.52</v>
      </c>
      <c r="D86" s="44">
        <v>1.04</v>
      </c>
    </row>
    <row r="87" spans="1:4" x14ac:dyDescent="0.25">
      <c r="A87" s="43">
        <v>80</v>
      </c>
      <c r="B87" s="44">
        <v>7.41</v>
      </c>
      <c r="C87" s="44">
        <v>2.25</v>
      </c>
      <c r="D87" s="44">
        <v>0.92</v>
      </c>
    </row>
    <row r="88" spans="1:4" x14ac:dyDescent="0.25">
      <c r="A88" s="43">
        <v>81</v>
      </c>
      <c r="B88" s="44">
        <v>6.93</v>
      </c>
      <c r="C88" s="44">
        <v>2.1800000000000002</v>
      </c>
      <c r="D88" s="44">
        <v>0.82</v>
      </c>
    </row>
    <row r="89" spans="1:4" x14ac:dyDescent="0.25">
      <c r="A89" s="43">
        <v>82</v>
      </c>
      <c r="B89" s="44">
        <v>6.45</v>
      </c>
      <c r="C89" s="44">
        <v>2.1</v>
      </c>
      <c r="D89" s="44">
        <v>0.73</v>
      </c>
    </row>
    <row r="90" spans="1:4" x14ac:dyDescent="0.25">
      <c r="A90" s="43">
        <v>83</v>
      </c>
      <c r="B90" s="44">
        <v>5.98</v>
      </c>
      <c r="C90" s="44">
        <v>2.02</v>
      </c>
      <c r="D90" s="44">
        <v>0.64</v>
      </c>
    </row>
    <row r="91" spans="1:4" x14ac:dyDescent="0.25">
      <c r="A91" s="43">
        <v>84</v>
      </c>
      <c r="B91" s="44">
        <v>5.53</v>
      </c>
      <c r="C91" s="44">
        <v>1.75</v>
      </c>
      <c r="D91" s="44">
        <v>0.55000000000000004</v>
      </c>
    </row>
    <row r="92" spans="1:4" x14ac:dyDescent="0.25">
      <c r="A92" s="43">
        <v>85</v>
      </c>
      <c r="B92" s="44">
        <v>5.0999999999999996</v>
      </c>
      <c r="C92" s="44">
        <v>1.49</v>
      </c>
      <c r="D92" s="44">
        <v>0.46</v>
      </c>
    </row>
    <row r="93" spans="1:4" x14ac:dyDescent="0.25">
      <c r="A93" s="43">
        <v>86</v>
      </c>
      <c r="B93" s="44">
        <v>4.6900000000000004</v>
      </c>
      <c r="C93" s="44">
        <v>1.41</v>
      </c>
      <c r="D93" s="44">
        <v>0.4</v>
      </c>
    </row>
    <row r="94" spans="1:4" x14ac:dyDescent="0.25">
      <c r="A94" s="43">
        <v>87</v>
      </c>
      <c r="B94" s="44">
        <v>4.3099999999999996</v>
      </c>
      <c r="C94" s="44">
        <v>1.33</v>
      </c>
      <c r="D94" s="44">
        <v>0.35</v>
      </c>
    </row>
    <row r="95" spans="1:4" x14ac:dyDescent="0.25">
      <c r="A95" s="43">
        <v>88</v>
      </c>
      <c r="B95" s="44">
        <v>3.95</v>
      </c>
      <c r="C95" s="44">
        <v>1.24</v>
      </c>
      <c r="D95" s="44">
        <v>0.3</v>
      </c>
    </row>
    <row r="96" spans="1:4" x14ac:dyDescent="0.25">
      <c r="A96" s="43">
        <v>89</v>
      </c>
      <c r="B96" s="44">
        <v>3.61</v>
      </c>
      <c r="C96" s="44">
        <v>0.99</v>
      </c>
      <c r="D96" s="44">
        <v>0.24</v>
      </c>
    </row>
    <row r="97" spans="1:4" x14ac:dyDescent="0.25">
      <c r="A97" s="43">
        <v>90</v>
      </c>
      <c r="B97" s="44">
        <v>3.28</v>
      </c>
      <c r="C97" s="44">
        <v>0.74</v>
      </c>
      <c r="D97" s="44">
        <v>0.2</v>
      </c>
    </row>
    <row r="98" spans="1:4" x14ac:dyDescent="0.25">
      <c r="A98" s="43">
        <v>91</v>
      </c>
      <c r="B98" s="44">
        <v>2.98</v>
      </c>
      <c r="C98" s="44">
        <v>0.69</v>
      </c>
      <c r="D98" s="44">
        <v>0.17</v>
      </c>
    </row>
    <row r="99" spans="1:4" x14ac:dyDescent="0.25">
      <c r="A99" s="43">
        <v>92</v>
      </c>
      <c r="B99" s="44">
        <v>2.7</v>
      </c>
      <c r="C99" s="44">
        <v>0.64</v>
      </c>
      <c r="D99" s="44">
        <v>0.14000000000000001</v>
      </c>
    </row>
    <row r="100" spans="1:4" x14ac:dyDescent="0.25">
      <c r="A100" s="43">
        <v>93</v>
      </c>
      <c r="B100" s="44">
        <v>2.44</v>
      </c>
      <c r="C100" s="44">
        <v>0.59</v>
      </c>
      <c r="D100" s="44">
        <v>0.12</v>
      </c>
    </row>
    <row r="101" spans="1:4" x14ac:dyDescent="0.25">
      <c r="A101" s="43">
        <v>94</v>
      </c>
      <c r="B101" s="44">
        <v>2.21</v>
      </c>
      <c r="C101" s="44">
        <v>0.54</v>
      </c>
      <c r="D101" s="44">
        <v>0.1</v>
      </c>
    </row>
    <row r="102" spans="1:4" x14ac:dyDescent="0.25">
      <c r="A102" s="43">
        <v>95</v>
      </c>
      <c r="B102" s="44">
        <v>2.0099999999999998</v>
      </c>
      <c r="C102" s="44">
        <v>0.49</v>
      </c>
      <c r="D102" s="44">
        <v>0.08</v>
      </c>
    </row>
  </sheetData>
  <sheetProtection algorithmName="SHA-512" hashValue="qOvthn0AfnLAzvhrEuXK+9ktIJ7NUKA+Ly5/uCE2TdbrEWUEsO1lCPHZzYxn7AxQq8VGYkgyT8DFbD1X/qvVCQ==" saltValue="GDACVjVCmLqIpZXkj6w77g==" spinCount="100000" sheet="1" objects="1" scenarios="1"/>
  <conditionalFormatting sqref="A6:A21">
    <cfRule type="expression" dxfId="786" priority="9" stopIfTrue="1">
      <formula>MOD(ROW(),2)=0</formula>
    </cfRule>
    <cfRule type="expression" dxfId="785" priority="10" stopIfTrue="1">
      <formula>MOD(ROW(),2)&lt;&gt;0</formula>
    </cfRule>
  </conditionalFormatting>
  <conditionalFormatting sqref="B6:D21">
    <cfRule type="expression" dxfId="784" priority="11" stopIfTrue="1">
      <formula>MOD(ROW(),2)=0</formula>
    </cfRule>
    <cfRule type="expression" dxfId="783" priority="12" stopIfTrue="1">
      <formula>MOD(ROW(),2)&lt;&gt;0</formula>
    </cfRule>
  </conditionalFormatting>
  <conditionalFormatting sqref="A26:A102">
    <cfRule type="expression" dxfId="782" priority="13" stopIfTrue="1">
      <formula>MOD(ROW(),2)=0</formula>
    </cfRule>
    <cfRule type="expression" dxfId="781" priority="14" stopIfTrue="1">
      <formula>MOD(ROW(),2)&lt;&gt;0</formula>
    </cfRule>
  </conditionalFormatting>
  <conditionalFormatting sqref="B26:D102">
    <cfRule type="expression" dxfId="780" priority="15" stopIfTrue="1">
      <formula>MOD(ROW(),2)=0</formula>
    </cfRule>
    <cfRule type="expression" dxfId="779" priority="16" stopIfTrue="1">
      <formula>MOD(ROW(),2)&lt;&gt;0</formula>
    </cfRule>
  </conditionalFormatting>
  <pageMargins left="0.7" right="0.7" top="0.75" bottom="0.75" header="0.3" footer="0.3"/>
  <tableParts count="1">
    <tablePart r:id="rId1"/>
  </tablePart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7793FA-961A-4B67-8500-5D578D50114F}">
  <sheetPr codeName="Sheet38"/>
  <dimension ref="A1:D102"/>
  <sheetViews>
    <sheetView showGridLines="0" workbookViewId="0">
      <selection activeCell="A6" sqref="A6"/>
    </sheetView>
  </sheetViews>
  <sheetFormatPr defaultRowHeight="12.5" x14ac:dyDescent="0.25"/>
  <cols>
    <col min="1" max="1" width="31.81640625" customWidth="1"/>
    <col min="2" max="4" width="22.81640625" customWidth="1"/>
  </cols>
  <sheetData>
    <row r="1" spans="1:4" s="1" customFormat="1" ht="20" x14ac:dyDescent="0.4">
      <c r="A1" s="2" t="s">
        <v>0</v>
      </c>
    </row>
    <row r="2" spans="1:4" s="1" customFormat="1" ht="15.5" x14ac:dyDescent="0.35">
      <c r="A2" s="30" t="s">
        <v>1</v>
      </c>
      <c r="B2" s="3" t="str">
        <f>wb_title</f>
        <v>Police_S - Consolidated Factor Spreadsheet</v>
      </c>
    </row>
    <row r="3" spans="1:4" s="1" customFormat="1" ht="15.5" x14ac:dyDescent="0.35">
      <c r="A3" s="30" t="s">
        <v>2</v>
      </c>
      <c r="B3" s="3" t="str">
        <f>TABLE_FACTOR_TYPE_1 &amp; " - x-" &amp; TABLE_SERIES_NUMBER_1</f>
        <v>PenCE - x-304</v>
      </c>
    </row>
    <row r="6" spans="1:4" x14ac:dyDescent="0.25">
      <c r="A6" s="40" t="s">
        <v>407</v>
      </c>
      <c r="B6" s="48" t="s">
        <v>408</v>
      </c>
      <c r="C6" s="48"/>
      <c r="D6" s="48"/>
    </row>
    <row r="7" spans="1:4" x14ac:dyDescent="0.25">
      <c r="A7" s="40" t="s">
        <v>409</v>
      </c>
      <c r="B7" s="48" t="s">
        <v>31</v>
      </c>
      <c r="C7" s="48"/>
      <c r="D7" s="48"/>
    </row>
    <row r="8" spans="1:4" x14ac:dyDescent="0.25">
      <c r="A8" s="40" t="s">
        <v>110</v>
      </c>
      <c r="B8" s="48">
        <v>1987</v>
      </c>
      <c r="C8" s="48"/>
      <c r="D8" s="48"/>
    </row>
    <row r="9" spans="1:4" x14ac:dyDescent="0.25">
      <c r="A9" s="40" t="s">
        <v>111</v>
      </c>
      <c r="B9" s="48" t="s">
        <v>242</v>
      </c>
      <c r="C9" s="48"/>
      <c r="D9" s="48"/>
    </row>
    <row r="10" spans="1:4" ht="25" x14ac:dyDescent="0.25">
      <c r="A10" s="40" t="s">
        <v>6</v>
      </c>
      <c r="B10" s="48" t="s">
        <v>248</v>
      </c>
      <c r="C10" s="48"/>
      <c r="D10" s="48"/>
    </row>
    <row r="11" spans="1:4" x14ac:dyDescent="0.25">
      <c r="A11" s="40" t="s">
        <v>112</v>
      </c>
      <c r="B11" s="48" t="s">
        <v>145</v>
      </c>
      <c r="C11" s="48"/>
      <c r="D11" s="48"/>
    </row>
    <row r="12" spans="1:4" x14ac:dyDescent="0.25">
      <c r="A12" s="40" t="s">
        <v>113</v>
      </c>
      <c r="B12" s="48" t="s">
        <v>139</v>
      </c>
      <c r="C12" s="48"/>
      <c r="D12" s="48"/>
    </row>
    <row r="13" spans="1:4" x14ac:dyDescent="0.25">
      <c r="A13" s="40" t="s">
        <v>410</v>
      </c>
      <c r="B13" s="48"/>
      <c r="C13" s="48"/>
      <c r="D13" s="48"/>
    </row>
    <row r="14" spans="1:4" x14ac:dyDescent="0.25">
      <c r="A14" s="40" t="s">
        <v>115</v>
      </c>
      <c r="B14" s="48">
        <v>304</v>
      </c>
      <c r="C14" s="48"/>
      <c r="D14" s="48"/>
    </row>
    <row r="15" spans="1:4" x14ac:dyDescent="0.25">
      <c r="A15" s="40" t="s">
        <v>411</v>
      </c>
      <c r="B15" s="48">
        <v>304</v>
      </c>
      <c r="C15" s="48"/>
      <c r="D15" s="48"/>
    </row>
    <row r="16" spans="1:4" x14ac:dyDescent="0.25">
      <c r="A16" s="40" t="s">
        <v>117</v>
      </c>
      <c r="B16" s="48" t="s">
        <v>252</v>
      </c>
      <c r="C16" s="48"/>
      <c r="D16" s="48"/>
    </row>
    <row r="17" spans="1:4" x14ac:dyDescent="0.25">
      <c r="A17" s="41" t="s">
        <v>412</v>
      </c>
      <c r="B17" s="48"/>
      <c r="C17" s="48"/>
      <c r="D17" s="48"/>
    </row>
    <row r="18" spans="1:4" x14ac:dyDescent="0.25">
      <c r="A18" s="40" t="s">
        <v>119</v>
      </c>
      <c r="B18" s="50">
        <v>46163</v>
      </c>
      <c r="C18" s="49"/>
      <c r="D18" s="49"/>
    </row>
    <row r="19" spans="1:4" x14ac:dyDescent="0.25">
      <c r="A19" s="40" t="s">
        <v>120</v>
      </c>
      <c r="B19" s="50"/>
      <c r="C19" s="50"/>
      <c r="D19" s="50"/>
    </row>
    <row r="20" spans="1:4" x14ac:dyDescent="0.25">
      <c r="A20" s="40" t="s">
        <v>121</v>
      </c>
      <c r="B20" s="48" t="s">
        <v>128</v>
      </c>
      <c r="C20" s="48"/>
      <c r="D20" s="48"/>
    </row>
    <row r="21" spans="1:4" x14ac:dyDescent="0.25">
      <c r="A21" s="40" t="s">
        <v>413</v>
      </c>
      <c r="B21" s="48" t="s">
        <v>46</v>
      </c>
      <c r="C21" s="48"/>
      <c r="D21" s="48"/>
    </row>
    <row r="23" spans="1:4" x14ac:dyDescent="0.25">
      <c r="A23" s="23" t="str">
        <f>HYPERLINK("#'Factor List'!A1", "Back to Factor List")</f>
        <v>Back to Factor List</v>
      </c>
      <c r="B23" s="23" t="str">
        <f>HYPERLINK("#'Assumptions'!A1", "Assumptions")</f>
        <v>Assumptions</v>
      </c>
    </row>
    <row r="26" spans="1:4" s="57" customFormat="1" ht="26" x14ac:dyDescent="0.25">
      <c r="A26" s="56" t="s">
        <v>238</v>
      </c>
      <c r="B26" s="56" t="s">
        <v>414</v>
      </c>
      <c r="C26" s="56" t="s">
        <v>418</v>
      </c>
      <c r="D26" s="56" t="s">
        <v>437</v>
      </c>
    </row>
    <row r="27" spans="1:4" x14ac:dyDescent="0.25">
      <c r="A27" s="43">
        <v>20</v>
      </c>
      <c r="B27" s="44">
        <v>35.97</v>
      </c>
      <c r="C27" s="44">
        <v>2.21</v>
      </c>
      <c r="D27" s="44"/>
    </row>
    <row r="28" spans="1:4" x14ac:dyDescent="0.25">
      <c r="A28" s="43">
        <v>21</v>
      </c>
      <c r="B28" s="44">
        <v>35.659999999999997</v>
      </c>
      <c r="C28" s="44">
        <v>2.25</v>
      </c>
      <c r="D28" s="44"/>
    </row>
    <row r="29" spans="1:4" x14ac:dyDescent="0.25">
      <c r="A29" s="43">
        <v>22</v>
      </c>
      <c r="B29" s="44">
        <v>35.35</v>
      </c>
      <c r="C29" s="44">
        <v>2.29</v>
      </c>
      <c r="D29" s="44"/>
    </row>
    <row r="30" spans="1:4" x14ac:dyDescent="0.25">
      <c r="A30" s="43">
        <v>23</v>
      </c>
      <c r="B30" s="44">
        <v>35.03</v>
      </c>
      <c r="C30" s="44">
        <v>2.33</v>
      </c>
      <c r="D30" s="44"/>
    </row>
    <row r="31" spans="1:4" x14ac:dyDescent="0.25">
      <c r="A31" s="43">
        <v>24</v>
      </c>
      <c r="B31" s="44">
        <v>34.71</v>
      </c>
      <c r="C31" s="44">
        <v>2.37</v>
      </c>
      <c r="D31" s="44"/>
    </row>
    <row r="32" spans="1:4" x14ac:dyDescent="0.25">
      <c r="A32" s="43">
        <v>25</v>
      </c>
      <c r="B32" s="44">
        <v>34.380000000000003</v>
      </c>
      <c r="C32" s="44">
        <v>2.42</v>
      </c>
      <c r="D32" s="44"/>
    </row>
    <row r="33" spans="1:4" x14ac:dyDescent="0.25">
      <c r="A33" s="43">
        <v>26</v>
      </c>
      <c r="B33" s="44">
        <v>34.04</v>
      </c>
      <c r="C33" s="44">
        <v>2.46</v>
      </c>
      <c r="D33" s="44"/>
    </row>
    <row r="34" spans="1:4" x14ac:dyDescent="0.25">
      <c r="A34" s="43">
        <v>27</v>
      </c>
      <c r="B34" s="44">
        <v>33.700000000000003</v>
      </c>
      <c r="C34" s="44">
        <v>2.5</v>
      </c>
      <c r="D34" s="44"/>
    </row>
    <row r="35" spans="1:4" x14ac:dyDescent="0.25">
      <c r="A35" s="43">
        <v>28</v>
      </c>
      <c r="B35" s="44">
        <v>33.35</v>
      </c>
      <c r="C35" s="44">
        <v>2.5499999999999998</v>
      </c>
      <c r="D35" s="44"/>
    </row>
    <row r="36" spans="1:4" x14ac:dyDescent="0.25">
      <c r="A36" s="43">
        <v>29</v>
      </c>
      <c r="B36" s="44">
        <v>32.99</v>
      </c>
      <c r="C36" s="44">
        <v>2.59</v>
      </c>
      <c r="D36" s="44"/>
    </row>
    <row r="37" spans="1:4" x14ac:dyDescent="0.25">
      <c r="A37" s="43">
        <v>30</v>
      </c>
      <c r="B37" s="44">
        <v>32.630000000000003</v>
      </c>
      <c r="C37" s="44">
        <v>2.64</v>
      </c>
      <c r="D37" s="44"/>
    </row>
    <row r="38" spans="1:4" x14ac:dyDescent="0.25">
      <c r="A38" s="43">
        <v>31</v>
      </c>
      <c r="B38" s="44">
        <v>32.25</v>
      </c>
      <c r="C38" s="44">
        <v>2.68</v>
      </c>
      <c r="D38" s="44"/>
    </row>
    <row r="39" spans="1:4" x14ac:dyDescent="0.25">
      <c r="A39" s="43">
        <v>32</v>
      </c>
      <c r="B39" s="44">
        <v>31.87</v>
      </c>
      <c r="C39" s="44">
        <v>2.73</v>
      </c>
      <c r="D39" s="44"/>
    </row>
    <row r="40" spans="1:4" x14ac:dyDescent="0.25">
      <c r="A40" s="43">
        <v>33</v>
      </c>
      <c r="B40" s="44">
        <v>31.49</v>
      </c>
      <c r="C40" s="44">
        <v>2.78</v>
      </c>
      <c r="D40" s="44"/>
    </row>
    <row r="41" spans="1:4" x14ac:dyDescent="0.25">
      <c r="A41" s="43">
        <v>34</v>
      </c>
      <c r="B41" s="44">
        <v>31.09</v>
      </c>
      <c r="C41" s="44">
        <v>2.83</v>
      </c>
      <c r="D41" s="44"/>
    </row>
    <row r="42" spans="1:4" x14ac:dyDescent="0.25">
      <c r="A42" s="43">
        <v>35</v>
      </c>
      <c r="B42" s="44">
        <v>30.69</v>
      </c>
      <c r="C42" s="44">
        <v>2.87</v>
      </c>
      <c r="D42" s="44"/>
    </row>
    <row r="43" spans="1:4" x14ac:dyDescent="0.25">
      <c r="A43" s="43">
        <v>36</v>
      </c>
      <c r="B43" s="44">
        <v>30.27</v>
      </c>
      <c r="C43" s="44">
        <v>2.92</v>
      </c>
      <c r="D43" s="44"/>
    </row>
    <row r="44" spans="1:4" x14ac:dyDescent="0.25">
      <c r="A44" s="43">
        <v>37</v>
      </c>
      <c r="B44" s="44">
        <v>29.86</v>
      </c>
      <c r="C44" s="44">
        <v>2.97</v>
      </c>
      <c r="D44" s="44"/>
    </row>
    <row r="45" spans="1:4" x14ac:dyDescent="0.25">
      <c r="A45" s="43">
        <v>38</v>
      </c>
      <c r="B45" s="44">
        <v>29.43</v>
      </c>
      <c r="C45" s="44">
        <v>3.02</v>
      </c>
      <c r="D45" s="44"/>
    </row>
    <row r="46" spans="1:4" x14ac:dyDescent="0.25">
      <c r="A46" s="43">
        <v>39</v>
      </c>
      <c r="B46" s="44">
        <v>28.99</v>
      </c>
      <c r="C46" s="44">
        <v>3.07</v>
      </c>
      <c r="D46" s="44"/>
    </row>
    <row r="47" spans="1:4" x14ac:dyDescent="0.25">
      <c r="A47" s="43">
        <v>40</v>
      </c>
      <c r="B47" s="44">
        <v>28.55</v>
      </c>
      <c r="C47" s="44">
        <v>3.12</v>
      </c>
      <c r="D47" s="44"/>
    </row>
    <row r="48" spans="1:4" x14ac:dyDescent="0.25">
      <c r="A48" s="43">
        <v>41</v>
      </c>
      <c r="B48" s="44">
        <v>28.1</v>
      </c>
      <c r="C48" s="44">
        <v>3.17</v>
      </c>
      <c r="D48" s="44"/>
    </row>
    <row r="49" spans="1:4" x14ac:dyDescent="0.25">
      <c r="A49" s="43">
        <v>42</v>
      </c>
      <c r="B49" s="44">
        <v>27.64</v>
      </c>
      <c r="C49" s="44">
        <v>3.22</v>
      </c>
      <c r="D49" s="44"/>
    </row>
    <row r="50" spans="1:4" x14ac:dyDescent="0.25">
      <c r="A50" s="43">
        <v>43</v>
      </c>
      <c r="B50" s="44">
        <v>27.18</v>
      </c>
      <c r="C50" s="44">
        <v>3.27</v>
      </c>
      <c r="D50" s="44"/>
    </row>
    <row r="51" spans="1:4" x14ac:dyDescent="0.25">
      <c r="A51" s="43">
        <v>44</v>
      </c>
      <c r="B51" s="44">
        <v>26.71</v>
      </c>
      <c r="C51" s="44">
        <v>3.32</v>
      </c>
      <c r="D51" s="44"/>
    </row>
    <row r="52" spans="1:4" x14ac:dyDescent="0.25">
      <c r="A52" s="43">
        <v>45</v>
      </c>
      <c r="B52" s="44">
        <v>26.23</v>
      </c>
      <c r="C52" s="44">
        <v>3.37</v>
      </c>
      <c r="D52" s="44"/>
    </row>
    <row r="53" spans="1:4" x14ac:dyDescent="0.25">
      <c r="A53" s="43">
        <v>46</v>
      </c>
      <c r="B53" s="44">
        <v>25.74</v>
      </c>
      <c r="C53" s="44">
        <v>3.42</v>
      </c>
      <c r="D53" s="44"/>
    </row>
    <row r="54" spans="1:4" x14ac:dyDescent="0.25">
      <c r="A54" s="43">
        <v>47</v>
      </c>
      <c r="B54" s="44">
        <v>25.25</v>
      </c>
      <c r="C54" s="44">
        <v>3.46</v>
      </c>
      <c r="D54" s="44"/>
    </row>
    <row r="55" spans="1:4" x14ac:dyDescent="0.25">
      <c r="A55" s="43">
        <v>48</v>
      </c>
      <c r="B55" s="44">
        <v>24.75</v>
      </c>
      <c r="C55" s="44">
        <v>3.51</v>
      </c>
      <c r="D55" s="44"/>
    </row>
    <row r="56" spans="1:4" x14ac:dyDescent="0.25">
      <c r="A56" s="43">
        <v>49</v>
      </c>
      <c r="B56" s="44">
        <v>24.25</v>
      </c>
      <c r="C56" s="44">
        <v>3.55</v>
      </c>
      <c r="D56" s="44"/>
    </row>
    <row r="57" spans="1:4" x14ac:dyDescent="0.25">
      <c r="A57" s="43">
        <v>50</v>
      </c>
      <c r="B57" s="44">
        <v>23.74</v>
      </c>
      <c r="C57" s="44">
        <v>3.6</v>
      </c>
      <c r="D57" s="44"/>
    </row>
    <row r="58" spans="1:4" x14ac:dyDescent="0.25">
      <c r="A58" s="43">
        <v>51</v>
      </c>
      <c r="B58" s="44">
        <v>23.22</v>
      </c>
      <c r="C58" s="44">
        <v>3.64</v>
      </c>
      <c r="D58" s="44"/>
    </row>
    <row r="59" spans="1:4" x14ac:dyDescent="0.25">
      <c r="A59" s="43">
        <v>52</v>
      </c>
      <c r="B59" s="44">
        <v>22.69</v>
      </c>
      <c r="C59" s="44">
        <v>3.68</v>
      </c>
      <c r="D59" s="44"/>
    </row>
    <row r="60" spans="1:4" x14ac:dyDescent="0.25">
      <c r="A60" s="43">
        <v>53</v>
      </c>
      <c r="B60" s="44">
        <v>22.16</v>
      </c>
      <c r="C60" s="44">
        <v>3.72</v>
      </c>
      <c r="D60" s="44"/>
    </row>
    <row r="61" spans="1:4" x14ac:dyDescent="0.25">
      <c r="A61" s="43">
        <v>54</v>
      </c>
      <c r="B61" s="44">
        <v>21.63</v>
      </c>
      <c r="C61" s="44">
        <v>3.76</v>
      </c>
      <c r="D61" s="44"/>
    </row>
    <row r="62" spans="1:4" x14ac:dyDescent="0.25">
      <c r="A62" s="43">
        <v>55</v>
      </c>
      <c r="B62" s="44">
        <v>21.09</v>
      </c>
      <c r="C62" s="44">
        <v>3.79</v>
      </c>
      <c r="D62" s="44"/>
    </row>
    <row r="63" spans="1:4" x14ac:dyDescent="0.25">
      <c r="A63" s="43">
        <v>56</v>
      </c>
      <c r="B63" s="44">
        <v>20.56</v>
      </c>
      <c r="C63" s="44">
        <v>3.82</v>
      </c>
      <c r="D63" s="44"/>
    </row>
    <row r="64" spans="1:4" x14ac:dyDescent="0.25">
      <c r="A64" s="43">
        <v>57</v>
      </c>
      <c r="B64" s="44">
        <v>20.02</v>
      </c>
      <c r="C64" s="44">
        <v>3.84</v>
      </c>
      <c r="D64" s="44"/>
    </row>
    <row r="65" spans="1:4" x14ac:dyDescent="0.25">
      <c r="A65" s="43">
        <v>58</v>
      </c>
      <c r="B65" s="44">
        <v>19.47</v>
      </c>
      <c r="C65" s="44">
        <v>3.86</v>
      </c>
      <c r="D65" s="44"/>
    </row>
    <row r="66" spans="1:4" x14ac:dyDescent="0.25">
      <c r="A66" s="43">
        <v>59</v>
      </c>
      <c r="B66" s="44">
        <v>18.920000000000002</v>
      </c>
      <c r="C66" s="44">
        <v>3.87</v>
      </c>
      <c r="D66" s="44"/>
    </row>
    <row r="67" spans="1:4" x14ac:dyDescent="0.25">
      <c r="A67" s="43">
        <v>60</v>
      </c>
      <c r="B67" s="44">
        <v>18.37</v>
      </c>
      <c r="C67" s="44">
        <v>3.88</v>
      </c>
      <c r="D67" s="44"/>
    </row>
    <row r="68" spans="1:4" x14ac:dyDescent="0.25">
      <c r="A68" s="43">
        <v>61</v>
      </c>
      <c r="B68" s="44">
        <v>17.809999999999999</v>
      </c>
      <c r="C68" s="44">
        <v>3.89</v>
      </c>
      <c r="D68" s="44"/>
    </row>
    <row r="69" spans="1:4" x14ac:dyDescent="0.25">
      <c r="A69" s="43">
        <v>62</v>
      </c>
      <c r="B69" s="44">
        <v>17.260000000000002</v>
      </c>
      <c r="C69" s="44">
        <v>3.9</v>
      </c>
      <c r="D69" s="44"/>
    </row>
    <row r="70" spans="1:4" x14ac:dyDescent="0.25">
      <c r="A70" s="43">
        <v>63</v>
      </c>
      <c r="B70" s="44">
        <v>16.7</v>
      </c>
      <c r="C70" s="44">
        <v>3.9</v>
      </c>
      <c r="D70" s="44"/>
    </row>
    <row r="71" spans="1:4" x14ac:dyDescent="0.25">
      <c r="A71" s="43">
        <v>64</v>
      </c>
      <c r="B71" s="44">
        <v>16.13</v>
      </c>
      <c r="C71" s="44">
        <v>3.79</v>
      </c>
      <c r="D71" s="44"/>
    </row>
    <row r="72" spans="1:4" x14ac:dyDescent="0.25">
      <c r="A72" s="43">
        <v>65</v>
      </c>
      <c r="B72" s="44">
        <v>15.57</v>
      </c>
      <c r="C72" s="44">
        <v>3.68</v>
      </c>
      <c r="D72" s="44"/>
    </row>
    <row r="73" spans="1:4" x14ac:dyDescent="0.25">
      <c r="A73" s="43">
        <v>66</v>
      </c>
      <c r="B73" s="44">
        <v>15</v>
      </c>
      <c r="C73" s="44">
        <v>3.67</v>
      </c>
      <c r="D73" s="44"/>
    </row>
    <row r="74" spans="1:4" x14ac:dyDescent="0.25">
      <c r="A74" s="43">
        <v>67</v>
      </c>
      <c r="B74" s="44">
        <v>14.43</v>
      </c>
      <c r="C74" s="44">
        <v>3.65</v>
      </c>
      <c r="D74" s="44"/>
    </row>
    <row r="75" spans="1:4" x14ac:dyDescent="0.25">
      <c r="A75" s="43">
        <v>68</v>
      </c>
      <c r="B75" s="44">
        <v>13.86</v>
      </c>
      <c r="C75" s="44">
        <v>3.64</v>
      </c>
      <c r="D75" s="44"/>
    </row>
    <row r="76" spans="1:4" x14ac:dyDescent="0.25">
      <c r="A76" s="43">
        <v>69</v>
      </c>
      <c r="B76" s="44">
        <v>13.29</v>
      </c>
      <c r="C76" s="44">
        <v>3.56</v>
      </c>
      <c r="D76" s="44"/>
    </row>
    <row r="77" spans="1:4" x14ac:dyDescent="0.25">
      <c r="A77" s="43">
        <v>70</v>
      </c>
      <c r="B77" s="44">
        <v>12.71</v>
      </c>
      <c r="C77" s="44">
        <v>3.48</v>
      </c>
      <c r="D77" s="44"/>
    </row>
    <row r="78" spans="1:4" x14ac:dyDescent="0.25">
      <c r="A78" s="43">
        <v>71</v>
      </c>
      <c r="B78" s="44">
        <v>12.14</v>
      </c>
      <c r="C78" s="44">
        <v>3.45</v>
      </c>
      <c r="D78" s="44"/>
    </row>
    <row r="79" spans="1:4" x14ac:dyDescent="0.25">
      <c r="A79" s="43">
        <v>72</v>
      </c>
      <c r="B79" s="44">
        <v>11.57</v>
      </c>
      <c r="C79" s="44">
        <v>3.41</v>
      </c>
      <c r="D79" s="44"/>
    </row>
    <row r="80" spans="1:4" x14ac:dyDescent="0.25">
      <c r="A80" s="43">
        <v>73</v>
      </c>
      <c r="B80" s="44">
        <v>11</v>
      </c>
      <c r="C80" s="44">
        <v>3.37</v>
      </c>
      <c r="D80" s="44">
        <v>1.47</v>
      </c>
    </row>
    <row r="81" spans="1:4" x14ac:dyDescent="0.25">
      <c r="A81" s="43">
        <v>74</v>
      </c>
      <c r="B81" s="44">
        <v>10.45</v>
      </c>
      <c r="C81" s="44">
        <v>3.19</v>
      </c>
      <c r="D81" s="44">
        <v>1.34</v>
      </c>
    </row>
    <row r="82" spans="1:4" x14ac:dyDescent="0.25">
      <c r="A82" s="43">
        <v>75</v>
      </c>
      <c r="B82" s="44">
        <v>9.91</v>
      </c>
      <c r="C82" s="44">
        <v>3.01</v>
      </c>
      <c r="D82" s="44">
        <v>1.22</v>
      </c>
    </row>
    <row r="83" spans="1:4" x14ac:dyDescent="0.25">
      <c r="A83" s="43">
        <v>76</v>
      </c>
      <c r="B83" s="44">
        <v>9.3800000000000008</v>
      </c>
      <c r="C83" s="44">
        <v>2.94</v>
      </c>
      <c r="D83" s="44">
        <v>1.1000000000000001</v>
      </c>
    </row>
    <row r="84" spans="1:4" x14ac:dyDescent="0.25">
      <c r="A84" s="43">
        <v>77</v>
      </c>
      <c r="B84" s="44">
        <v>8.8699999999999992</v>
      </c>
      <c r="C84" s="44">
        <v>2.87</v>
      </c>
      <c r="D84" s="44">
        <v>0.99</v>
      </c>
    </row>
    <row r="85" spans="1:4" x14ac:dyDescent="0.25">
      <c r="A85" s="43">
        <v>78</v>
      </c>
      <c r="B85" s="44">
        <v>8.3800000000000008</v>
      </c>
      <c r="C85" s="44">
        <v>2.79</v>
      </c>
      <c r="D85" s="44">
        <v>0.89</v>
      </c>
    </row>
    <row r="86" spans="1:4" x14ac:dyDescent="0.25">
      <c r="A86" s="43">
        <v>79</v>
      </c>
      <c r="B86" s="44">
        <v>7.89</v>
      </c>
      <c r="C86" s="44">
        <v>2.52</v>
      </c>
      <c r="D86" s="44">
        <v>0.8</v>
      </c>
    </row>
    <row r="87" spans="1:4" x14ac:dyDescent="0.25">
      <c r="A87" s="43">
        <v>80</v>
      </c>
      <c r="B87" s="44">
        <v>7.41</v>
      </c>
      <c r="C87" s="44">
        <v>2.25</v>
      </c>
      <c r="D87" s="44">
        <v>0.71</v>
      </c>
    </row>
    <row r="88" spans="1:4" x14ac:dyDescent="0.25">
      <c r="A88" s="43">
        <v>81</v>
      </c>
      <c r="B88" s="44">
        <v>6.93</v>
      </c>
      <c r="C88" s="44">
        <v>2.1800000000000002</v>
      </c>
      <c r="D88" s="44">
        <v>0.63</v>
      </c>
    </row>
    <row r="89" spans="1:4" x14ac:dyDescent="0.25">
      <c r="A89" s="43">
        <v>82</v>
      </c>
      <c r="B89" s="44">
        <v>6.45</v>
      </c>
      <c r="C89" s="44">
        <v>2.1</v>
      </c>
      <c r="D89" s="44">
        <v>0.55000000000000004</v>
      </c>
    </row>
    <row r="90" spans="1:4" x14ac:dyDescent="0.25">
      <c r="A90" s="43">
        <v>83</v>
      </c>
      <c r="B90" s="44">
        <v>5.98</v>
      </c>
      <c r="C90" s="44">
        <v>2.02</v>
      </c>
      <c r="D90" s="44">
        <v>0.48</v>
      </c>
    </row>
    <row r="91" spans="1:4" x14ac:dyDescent="0.25">
      <c r="A91" s="43">
        <v>84</v>
      </c>
      <c r="B91" s="44">
        <v>5.53</v>
      </c>
      <c r="C91" s="44">
        <v>1.75</v>
      </c>
      <c r="D91" s="44">
        <v>0.42</v>
      </c>
    </row>
    <row r="92" spans="1:4" x14ac:dyDescent="0.25">
      <c r="A92" s="43">
        <v>85</v>
      </c>
      <c r="B92" s="44">
        <v>5.0999999999999996</v>
      </c>
      <c r="C92" s="44">
        <v>1.49</v>
      </c>
      <c r="D92" s="44">
        <v>0.36</v>
      </c>
    </row>
    <row r="93" spans="1:4" x14ac:dyDescent="0.25">
      <c r="A93" s="43">
        <v>86</v>
      </c>
      <c r="B93" s="44">
        <v>4.6900000000000004</v>
      </c>
      <c r="C93" s="44">
        <v>1.41</v>
      </c>
      <c r="D93" s="44">
        <v>0.31</v>
      </c>
    </row>
    <row r="94" spans="1:4" x14ac:dyDescent="0.25">
      <c r="A94" s="43">
        <v>87</v>
      </c>
      <c r="B94" s="44">
        <v>4.3099999999999996</v>
      </c>
      <c r="C94" s="44">
        <v>1.33</v>
      </c>
      <c r="D94" s="44">
        <v>0.26</v>
      </c>
    </row>
    <row r="95" spans="1:4" x14ac:dyDescent="0.25">
      <c r="A95" s="43">
        <v>88</v>
      </c>
      <c r="B95" s="44">
        <v>3.95</v>
      </c>
      <c r="C95" s="44">
        <v>1.24</v>
      </c>
      <c r="D95" s="44">
        <v>0.23</v>
      </c>
    </row>
    <row r="96" spans="1:4" x14ac:dyDescent="0.25">
      <c r="A96" s="43">
        <v>89</v>
      </c>
      <c r="B96" s="44">
        <v>3.61</v>
      </c>
      <c r="C96" s="44">
        <v>0.99</v>
      </c>
      <c r="D96" s="44">
        <v>0.19</v>
      </c>
    </row>
    <row r="97" spans="1:4" x14ac:dyDescent="0.25">
      <c r="A97" s="43">
        <v>90</v>
      </c>
      <c r="B97" s="44">
        <v>3.28</v>
      </c>
      <c r="C97" s="44">
        <v>0.74</v>
      </c>
      <c r="D97" s="44">
        <v>0.16</v>
      </c>
    </row>
    <row r="98" spans="1:4" x14ac:dyDescent="0.25">
      <c r="A98" s="43">
        <v>91</v>
      </c>
      <c r="B98" s="44">
        <v>2.98</v>
      </c>
      <c r="C98" s="44">
        <v>0.69</v>
      </c>
      <c r="D98" s="44">
        <v>0.13</v>
      </c>
    </row>
    <row r="99" spans="1:4" x14ac:dyDescent="0.25">
      <c r="A99" s="43">
        <v>92</v>
      </c>
      <c r="B99" s="44">
        <v>2.7</v>
      </c>
      <c r="C99" s="44">
        <v>0.64</v>
      </c>
      <c r="D99" s="44">
        <v>0.11</v>
      </c>
    </row>
    <row r="100" spans="1:4" x14ac:dyDescent="0.25">
      <c r="A100" s="43">
        <v>93</v>
      </c>
      <c r="B100" s="44">
        <v>2.44</v>
      </c>
      <c r="C100" s="44">
        <v>0.59</v>
      </c>
      <c r="D100" s="44">
        <v>0.09</v>
      </c>
    </row>
    <row r="101" spans="1:4" x14ac:dyDescent="0.25">
      <c r="A101" s="43">
        <v>94</v>
      </c>
      <c r="B101" s="44">
        <v>2.21</v>
      </c>
      <c r="C101" s="44">
        <v>0.54</v>
      </c>
      <c r="D101" s="44">
        <v>0.08</v>
      </c>
    </row>
    <row r="102" spans="1:4" x14ac:dyDescent="0.25">
      <c r="A102" s="43">
        <v>95</v>
      </c>
      <c r="B102" s="44">
        <v>2.0099999999999998</v>
      </c>
      <c r="C102" s="44">
        <v>0.49</v>
      </c>
      <c r="D102" s="44">
        <v>0.06</v>
      </c>
    </row>
  </sheetData>
  <sheetProtection algorithmName="SHA-512" hashValue="9fSXAmhtONZ92qFWp3Y3J/4GBoM6c6FYlgDECQ4WvUp2itywBYm6YUlue/VXq4IUaazTiF2AILck/b8YH5/i/g==" saltValue="JCr/sqyCEKJS1PXNOk7XnQ==" spinCount="100000" sheet="1" objects="1" scenarios="1"/>
  <conditionalFormatting sqref="A6:A21">
    <cfRule type="expression" dxfId="776" priority="9" stopIfTrue="1">
      <formula>MOD(ROW(),2)=0</formula>
    </cfRule>
    <cfRule type="expression" dxfId="775" priority="10" stopIfTrue="1">
      <formula>MOD(ROW(),2)&lt;&gt;0</formula>
    </cfRule>
  </conditionalFormatting>
  <conditionalFormatting sqref="B6:D21">
    <cfRule type="expression" dxfId="774" priority="11" stopIfTrue="1">
      <formula>MOD(ROW(),2)=0</formula>
    </cfRule>
    <cfRule type="expression" dxfId="773" priority="12" stopIfTrue="1">
      <formula>MOD(ROW(),2)&lt;&gt;0</formula>
    </cfRule>
  </conditionalFormatting>
  <conditionalFormatting sqref="A26:A102">
    <cfRule type="expression" dxfId="772" priority="13" stopIfTrue="1">
      <formula>MOD(ROW(),2)=0</formula>
    </cfRule>
    <cfRule type="expression" dxfId="771" priority="14" stopIfTrue="1">
      <formula>MOD(ROW(),2)&lt;&gt;0</formula>
    </cfRule>
  </conditionalFormatting>
  <conditionalFormatting sqref="B26:D102">
    <cfRule type="expression" dxfId="770" priority="15" stopIfTrue="1">
      <formula>MOD(ROW(),2)=0</formula>
    </cfRule>
    <cfRule type="expression" dxfId="769" priority="16" stopIfTrue="1">
      <formula>MOD(ROW(),2)&lt;&gt;0</formula>
    </cfRule>
  </conditionalFormatting>
  <pageMargins left="0.7" right="0.7" top="0.75" bottom="0.75" header="0.3" footer="0.3"/>
  <tableParts count="1">
    <tablePart r:id="rId1"/>
  </tablePart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CE6B07-F977-4666-96CD-FDE60756CEDB}">
  <sheetPr codeName="Sheet39"/>
  <dimension ref="A1:D67"/>
  <sheetViews>
    <sheetView showGridLines="0" workbookViewId="0">
      <selection activeCell="A6" sqref="A6"/>
    </sheetView>
  </sheetViews>
  <sheetFormatPr defaultRowHeight="12.5" x14ac:dyDescent="0.25"/>
  <cols>
    <col min="1" max="1" width="31.81640625" customWidth="1"/>
    <col min="2" max="4" width="22.81640625" customWidth="1"/>
  </cols>
  <sheetData>
    <row r="1" spans="1:4" s="1" customFormat="1" ht="20" x14ac:dyDescent="0.4">
      <c r="A1" s="2" t="s">
        <v>0</v>
      </c>
    </row>
    <row r="2" spans="1:4" s="1" customFormat="1" ht="15.5" x14ac:dyDescent="0.35">
      <c r="A2" s="30" t="s">
        <v>1</v>
      </c>
      <c r="B2" s="3" t="str">
        <f>wb_title</f>
        <v>Police_S - Consolidated Factor Spreadsheet</v>
      </c>
    </row>
    <row r="3" spans="1:4" s="1" customFormat="1" ht="15.5" x14ac:dyDescent="0.35">
      <c r="A3" s="30" t="s">
        <v>2</v>
      </c>
      <c r="B3" s="3" t="str">
        <f>TABLE_FACTOR_TYPE_1 &amp; " - x-" &amp; TABLE_SERIES_NUMBER_1</f>
        <v>PenCE - x-305</v>
      </c>
    </row>
    <row r="6" spans="1:4" x14ac:dyDescent="0.25">
      <c r="A6" s="40" t="s">
        <v>407</v>
      </c>
      <c r="B6" s="48" t="s">
        <v>408</v>
      </c>
      <c r="C6" s="48"/>
      <c r="D6" s="48"/>
    </row>
    <row r="7" spans="1:4" x14ac:dyDescent="0.25">
      <c r="A7" s="40" t="s">
        <v>409</v>
      </c>
      <c r="B7" s="48" t="s">
        <v>31</v>
      </c>
      <c r="C7" s="48"/>
      <c r="D7" s="48"/>
    </row>
    <row r="8" spans="1:4" x14ac:dyDescent="0.25">
      <c r="A8" s="40" t="s">
        <v>110</v>
      </c>
      <c r="B8" s="48">
        <v>2006</v>
      </c>
      <c r="C8" s="48"/>
      <c r="D8" s="48"/>
    </row>
    <row r="9" spans="1:4" x14ac:dyDescent="0.25">
      <c r="A9" s="40" t="s">
        <v>111</v>
      </c>
      <c r="B9" s="48" t="s">
        <v>242</v>
      </c>
      <c r="C9" s="48"/>
      <c r="D9" s="48"/>
    </row>
    <row r="10" spans="1:4" ht="25" x14ac:dyDescent="0.25">
      <c r="A10" s="40" t="s">
        <v>6</v>
      </c>
      <c r="B10" s="48" t="s">
        <v>243</v>
      </c>
      <c r="C10" s="48"/>
      <c r="D10" s="48"/>
    </row>
    <row r="11" spans="1:4" x14ac:dyDescent="0.25">
      <c r="A11" s="40" t="s">
        <v>112</v>
      </c>
      <c r="B11" s="48" t="s">
        <v>138</v>
      </c>
      <c r="C11" s="48"/>
      <c r="D11" s="48"/>
    </row>
    <row r="12" spans="1:4" x14ac:dyDescent="0.25">
      <c r="A12" s="40" t="s">
        <v>113</v>
      </c>
      <c r="B12" s="48" t="s">
        <v>139</v>
      </c>
      <c r="C12" s="48"/>
      <c r="D12" s="48"/>
    </row>
    <row r="13" spans="1:4" x14ac:dyDescent="0.25">
      <c r="A13" s="40" t="s">
        <v>410</v>
      </c>
      <c r="B13" s="48"/>
      <c r="C13" s="48"/>
      <c r="D13" s="48"/>
    </row>
    <row r="14" spans="1:4" x14ac:dyDescent="0.25">
      <c r="A14" s="40" t="s">
        <v>115</v>
      </c>
      <c r="B14" s="48">
        <v>305</v>
      </c>
      <c r="C14" s="48"/>
      <c r="D14" s="48"/>
    </row>
    <row r="15" spans="1:4" x14ac:dyDescent="0.25">
      <c r="A15" s="40" t="s">
        <v>411</v>
      </c>
      <c r="B15" s="48">
        <v>305</v>
      </c>
      <c r="C15" s="48"/>
      <c r="D15" s="48"/>
    </row>
    <row r="16" spans="1:4" x14ac:dyDescent="0.25">
      <c r="A16" s="40" t="s">
        <v>117</v>
      </c>
      <c r="B16" s="48" t="s">
        <v>254</v>
      </c>
      <c r="C16" s="48"/>
      <c r="D16" s="48"/>
    </row>
    <row r="17" spans="1:4" x14ac:dyDescent="0.25">
      <c r="A17" s="41" t="s">
        <v>412</v>
      </c>
      <c r="B17" s="48"/>
      <c r="C17" s="48"/>
      <c r="D17" s="48"/>
    </row>
    <row r="18" spans="1:4" x14ac:dyDescent="0.25">
      <c r="A18" s="40" t="s">
        <v>119</v>
      </c>
      <c r="B18" s="50">
        <v>46163</v>
      </c>
      <c r="C18" s="49"/>
      <c r="D18" s="49"/>
    </row>
    <row r="19" spans="1:4" x14ac:dyDescent="0.25">
      <c r="A19" s="40" t="s">
        <v>120</v>
      </c>
      <c r="B19" s="50"/>
      <c r="C19" s="50"/>
      <c r="D19" s="50"/>
    </row>
    <row r="20" spans="1:4" x14ac:dyDescent="0.25">
      <c r="A20" s="40" t="s">
        <v>121</v>
      </c>
      <c r="B20" s="48" t="s">
        <v>128</v>
      </c>
      <c r="C20" s="48"/>
      <c r="D20" s="48"/>
    </row>
    <row r="21" spans="1:4" x14ac:dyDescent="0.25">
      <c r="A21" s="40" t="s">
        <v>413</v>
      </c>
      <c r="B21" s="48" t="s">
        <v>46</v>
      </c>
      <c r="C21" s="48"/>
      <c r="D21" s="48"/>
    </row>
    <row r="23" spans="1:4" x14ac:dyDescent="0.25">
      <c r="A23" s="23" t="str">
        <f>HYPERLINK("#'Factor List'!A1", "Back to Factor List")</f>
        <v>Back to Factor List</v>
      </c>
      <c r="B23" s="23" t="str">
        <f>HYPERLINK("#'Assumptions'!A1", "Assumptions")</f>
        <v>Assumptions</v>
      </c>
    </row>
    <row r="26" spans="1:4" s="57" customFormat="1" ht="26" x14ac:dyDescent="0.25">
      <c r="A26" s="56" t="s">
        <v>238</v>
      </c>
      <c r="B26" s="56" t="s">
        <v>414</v>
      </c>
      <c r="C26" s="56" t="s">
        <v>418</v>
      </c>
      <c r="D26" s="56" t="s">
        <v>437</v>
      </c>
    </row>
    <row r="27" spans="1:4" x14ac:dyDescent="0.25">
      <c r="A27" s="43">
        <v>55</v>
      </c>
      <c r="B27" s="44">
        <v>22.64</v>
      </c>
      <c r="C27" s="44">
        <v>3.11</v>
      </c>
      <c r="D27" s="44"/>
    </row>
    <row r="28" spans="1:4" x14ac:dyDescent="0.25">
      <c r="A28" s="43">
        <v>56</v>
      </c>
      <c r="B28" s="44">
        <v>22.11</v>
      </c>
      <c r="C28" s="44">
        <v>3.14</v>
      </c>
      <c r="D28" s="44"/>
    </row>
    <row r="29" spans="1:4" x14ac:dyDescent="0.25">
      <c r="A29" s="43">
        <v>57</v>
      </c>
      <c r="B29" s="44">
        <v>21.57</v>
      </c>
      <c r="C29" s="44">
        <v>3.16</v>
      </c>
      <c r="D29" s="44"/>
    </row>
    <row r="30" spans="1:4" x14ac:dyDescent="0.25">
      <c r="A30" s="43">
        <v>58</v>
      </c>
      <c r="B30" s="44">
        <v>21.03</v>
      </c>
      <c r="C30" s="44">
        <v>3.19</v>
      </c>
      <c r="D30" s="44"/>
    </row>
    <row r="31" spans="1:4" x14ac:dyDescent="0.25">
      <c r="A31" s="43">
        <v>59</v>
      </c>
      <c r="B31" s="44">
        <v>20.47</v>
      </c>
      <c r="C31" s="44">
        <v>3.2</v>
      </c>
      <c r="D31" s="44"/>
    </row>
    <row r="32" spans="1:4" x14ac:dyDescent="0.25">
      <c r="A32" s="43">
        <v>60</v>
      </c>
      <c r="B32" s="44">
        <v>19.920000000000002</v>
      </c>
      <c r="C32" s="44">
        <v>3.22</v>
      </c>
      <c r="D32" s="44"/>
    </row>
    <row r="33" spans="1:4" x14ac:dyDescent="0.25">
      <c r="A33" s="43">
        <v>61</v>
      </c>
      <c r="B33" s="44">
        <v>19.350000000000001</v>
      </c>
      <c r="C33" s="44">
        <v>3.24</v>
      </c>
      <c r="D33" s="44"/>
    </row>
    <row r="34" spans="1:4" x14ac:dyDescent="0.25">
      <c r="A34" s="43">
        <v>62</v>
      </c>
      <c r="B34" s="44">
        <v>18.78</v>
      </c>
      <c r="C34" s="44">
        <v>3.25</v>
      </c>
      <c r="D34" s="44"/>
    </row>
    <row r="35" spans="1:4" x14ac:dyDescent="0.25">
      <c r="A35" s="43">
        <v>63</v>
      </c>
      <c r="B35" s="44">
        <v>18.21</v>
      </c>
      <c r="C35" s="44">
        <v>3.27</v>
      </c>
      <c r="D35" s="44"/>
    </row>
    <row r="36" spans="1:4" x14ac:dyDescent="0.25">
      <c r="A36" s="43">
        <v>64</v>
      </c>
      <c r="B36" s="44">
        <v>17.62</v>
      </c>
      <c r="C36" s="44">
        <v>3.16</v>
      </c>
      <c r="D36" s="44"/>
    </row>
    <row r="37" spans="1:4" x14ac:dyDescent="0.25">
      <c r="A37" s="43">
        <v>65</v>
      </c>
      <c r="B37" s="44">
        <v>17.04</v>
      </c>
      <c r="C37" s="44">
        <v>3.05</v>
      </c>
      <c r="D37" s="44"/>
    </row>
    <row r="38" spans="1:4" x14ac:dyDescent="0.25">
      <c r="A38" s="43">
        <v>66</v>
      </c>
      <c r="B38" s="44">
        <v>16.440000000000001</v>
      </c>
      <c r="C38" s="44">
        <v>3.06</v>
      </c>
      <c r="D38" s="44"/>
    </row>
    <row r="39" spans="1:4" x14ac:dyDescent="0.25">
      <c r="A39" s="43">
        <v>67</v>
      </c>
      <c r="B39" s="44">
        <v>15.85</v>
      </c>
      <c r="C39" s="44">
        <v>3.06</v>
      </c>
      <c r="D39" s="44"/>
    </row>
    <row r="40" spans="1:4" x14ac:dyDescent="0.25">
      <c r="A40" s="43">
        <v>68</v>
      </c>
      <c r="B40" s="44">
        <v>15.24</v>
      </c>
      <c r="C40" s="44">
        <v>3.07</v>
      </c>
      <c r="D40" s="44"/>
    </row>
    <row r="41" spans="1:4" x14ac:dyDescent="0.25">
      <c r="A41" s="43">
        <v>69</v>
      </c>
      <c r="B41" s="44">
        <v>14.63</v>
      </c>
      <c r="C41" s="44">
        <v>3.01</v>
      </c>
      <c r="D41" s="44"/>
    </row>
    <row r="42" spans="1:4" x14ac:dyDescent="0.25">
      <c r="A42" s="43">
        <v>70</v>
      </c>
      <c r="B42" s="44">
        <v>14.02</v>
      </c>
      <c r="C42" s="44">
        <v>2.95</v>
      </c>
      <c r="D42" s="44"/>
    </row>
    <row r="43" spans="1:4" x14ac:dyDescent="0.25">
      <c r="A43" s="43">
        <v>71</v>
      </c>
      <c r="B43" s="44">
        <v>13.4</v>
      </c>
      <c r="C43" s="44">
        <v>2.95</v>
      </c>
      <c r="D43" s="44"/>
    </row>
    <row r="44" spans="1:4" x14ac:dyDescent="0.25">
      <c r="A44" s="43">
        <v>72</v>
      </c>
      <c r="B44" s="44">
        <v>12.79</v>
      </c>
      <c r="C44" s="44">
        <v>2.94</v>
      </c>
      <c r="D44" s="44"/>
    </row>
    <row r="45" spans="1:4" x14ac:dyDescent="0.25">
      <c r="A45" s="43">
        <v>73</v>
      </c>
      <c r="B45" s="44">
        <v>12.17</v>
      </c>
      <c r="C45" s="44">
        <v>2.92</v>
      </c>
      <c r="D45" s="44">
        <v>2.09</v>
      </c>
    </row>
    <row r="46" spans="1:4" x14ac:dyDescent="0.25">
      <c r="A46" s="43">
        <v>74</v>
      </c>
      <c r="B46" s="44">
        <v>11.57</v>
      </c>
      <c r="C46" s="44">
        <v>2.78</v>
      </c>
      <c r="D46" s="44">
        <v>1.9</v>
      </c>
    </row>
    <row r="47" spans="1:4" x14ac:dyDescent="0.25">
      <c r="A47" s="43">
        <v>75</v>
      </c>
      <c r="B47" s="44">
        <v>10.97</v>
      </c>
      <c r="C47" s="44">
        <v>2.62</v>
      </c>
      <c r="D47" s="44">
        <v>1.73</v>
      </c>
    </row>
    <row r="48" spans="1:4" x14ac:dyDescent="0.25">
      <c r="A48" s="43">
        <v>76</v>
      </c>
      <c r="B48" s="44">
        <v>10.38</v>
      </c>
      <c r="C48" s="44">
        <v>2.59</v>
      </c>
      <c r="D48" s="44">
        <v>1.58</v>
      </c>
    </row>
    <row r="49" spans="1:4" x14ac:dyDescent="0.25">
      <c r="A49" s="43">
        <v>77</v>
      </c>
      <c r="B49" s="44">
        <v>9.8000000000000007</v>
      </c>
      <c r="C49" s="44">
        <v>2.5499999999999998</v>
      </c>
      <c r="D49" s="44">
        <v>1.43</v>
      </c>
    </row>
    <row r="50" spans="1:4" x14ac:dyDescent="0.25">
      <c r="A50" s="43">
        <v>78</v>
      </c>
      <c r="B50" s="44">
        <v>9.24</v>
      </c>
      <c r="C50" s="44">
        <v>2.5</v>
      </c>
      <c r="D50" s="44">
        <v>1.3</v>
      </c>
    </row>
    <row r="51" spans="1:4" x14ac:dyDescent="0.25">
      <c r="A51" s="43">
        <v>79</v>
      </c>
      <c r="B51" s="44">
        <v>8.68</v>
      </c>
      <c r="C51" s="44">
        <v>2.27</v>
      </c>
      <c r="D51" s="44">
        <v>1.1499999999999999</v>
      </c>
    </row>
    <row r="52" spans="1:4" x14ac:dyDescent="0.25">
      <c r="A52" s="43">
        <v>80</v>
      </c>
      <c r="B52" s="44">
        <v>8.1300000000000008</v>
      </c>
      <c r="C52" s="44">
        <v>2.0499999999999998</v>
      </c>
      <c r="D52" s="44">
        <v>1.02</v>
      </c>
    </row>
    <row r="53" spans="1:4" x14ac:dyDescent="0.25">
      <c r="A53" s="43">
        <v>81</v>
      </c>
      <c r="B53" s="44">
        <v>7.58</v>
      </c>
      <c r="C53" s="44">
        <v>2</v>
      </c>
      <c r="D53" s="44">
        <v>0.9</v>
      </c>
    </row>
    <row r="54" spans="1:4" x14ac:dyDescent="0.25">
      <c r="A54" s="43">
        <v>82</v>
      </c>
      <c r="B54" s="44">
        <v>7.03</v>
      </c>
      <c r="C54" s="44">
        <v>1.95</v>
      </c>
      <c r="D54" s="44">
        <v>0.8</v>
      </c>
    </row>
    <row r="55" spans="1:4" x14ac:dyDescent="0.25">
      <c r="A55" s="43">
        <v>83</v>
      </c>
      <c r="B55" s="44">
        <v>6.5</v>
      </c>
      <c r="C55" s="44">
        <v>1.89</v>
      </c>
      <c r="D55" s="44">
        <v>0.7</v>
      </c>
    </row>
    <row r="56" spans="1:4" x14ac:dyDescent="0.25">
      <c r="A56" s="43">
        <v>84</v>
      </c>
      <c r="B56" s="44">
        <v>5.98</v>
      </c>
      <c r="C56" s="44">
        <v>1.65</v>
      </c>
      <c r="D56" s="44">
        <v>0.6</v>
      </c>
    </row>
    <row r="57" spans="1:4" x14ac:dyDescent="0.25">
      <c r="A57" s="43">
        <v>85</v>
      </c>
      <c r="B57" s="44">
        <v>5.49</v>
      </c>
      <c r="C57" s="44">
        <v>1.4</v>
      </c>
      <c r="D57" s="44">
        <v>0.51</v>
      </c>
    </row>
    <row r="58" spans="1:4" x14ac:dyDescent="0.25">
      <c r="A58" s="43">
        <v>86</v>
      </c>
      <c r="B58" s="44">
        <v>5.03</v>
      </c>
      <c r="C58" s="44">
        <v>1.34</v>
      </c>
      <c r="D58" s="44">
        <v>0.44</v>
      </c>
    </row>
    <row r="59" spans="1:4" x14ac:dyDescent="0.25">
      <c r="A59" s="43">
        <v>87</v>
      </c>
      <c r="B59" s="44">
        <v>4.59</v>
      </c>
      <c r="C59" s="44">
        <v>1.27</v>
      </c>
      <c r="D59" s="44">
        <v>0.37</v>
      </c>
    </row>
    <row r="60" spans="1:4" x14ac:dyDescent="0.25">
      <c r="A60" s="43">
        <v>88</v>
      </c>
      <c r="B60" s="44">
        <v>4.1900000000000004</v>
      </c>
      <c r="C60" s="44">
        <v>1.2</v>
      </c>
      <c r="D60" s="44">
        <v>0.32</v>
      </c>
    </row>
    <row r="61" spans="1:4" x14ac:dyDescent="0.25">
      <c r="A61" s="43">
        <v>89</v>
      </c>
      <c r="B61" s="44">
        <v>3.81</v>
      </c>
      <c r="C61" s="44">
        <v>0.96</v>
      </c>
      <c r="D61" s="44">
        <v>0.26</v>
      </c>
    </row>
    <row r="62" spans="1:4" x14ac:dyDescent="0.25">
      <c r="A62" s="43">
        <v>90</v>
      </c>
      <c r="B62" s="44">
        <v>3.45</v>
      </c>
      <c r="C62" s="44">
        <v>0.73</v>
      </c>
      <c r="D62" s="44">
        <v>0.21</v>
      </c>
    </row>
    <row r="63" spans="1:4" x14ac:dyDescent="0.25">
      <c r="A63" s="43">
        <v>91</v>
      </c>
      <c r="B63" s="44">
        <v>3.12</v>
      </c>
      <c r="C63" s="44">
        <v>0.68</v>
      </c>
      <c r="D63" s="44">
        <v>0.18</v>
      </c>
    </row>
    <row r="64" spans="1:4" x14ac:dyDescent="0.25">
      <c r="A64" s="43">
        <v>92</v>
      </c>
      <c r="B64" s="44">
        <v>2.82</v>
      </c>
      <c r="C64" s="44">
        <v>0.63</v>
      </c>
      <c r="D64" s="44">
        <v>0.15</v>
      </c>
    </row>
    <row r="65" spans="1:4" x14ac:dyDescent="0.25">
      <c r="A65" s="43">
        <v>93</v>
      </c>
      <c r="B65" s="44">
        <v>2.54</v>
      </c>
      <c r="C65" s="44">
        <v>0.59</v>
      </c>
      <c r="D65" s="44">
        <v>0.12</v>
      </c>
    </row>
    <row r="66" spans="1:4" x14ac:dyDescent="0.25">
      <c r="A66" s="43">
        <v>94</v>
      </c>
      <c r="B66" s="44">
        <v>2.29</v>
      </c>
      <c r="C66" s="44">
        <v>0.54</v>
      </c>
      <c r="D66" s="44">
        <v>0.1</v>
      </c>
    </row>
    <row r="67" spans="1:4" x14ac:dyDescent="0.25">
      <c r="A67" s="43">
        <v>95</v>
      </c>
      <c r="B67" s="44">
        <v>2.0699999999999998</v>
      </c>
      <c r="C67" s="44">
        <v>0.49</v>
      </c>
      <c r="D67" s="44">
        <v>0.08</v>
      </c>
    </row>
  </sheetData>
  <sheetProtection algorithmName="SHA-512" hashValue="lSTHOaePlOCk6im4+C8hONLI0MX/k4RP79pLHePcZ7ToVipoyc3LR3N1AzxfhYb44pw8bfjh3EgLiGl9UI/E8Q==" saltValue="wSgVToapVHUckcE6WUSKPg==" spinCount="100000" sheet="1" objects="1" scenarios="1"/>
  <conditionalFormatting sqref="A6:A21">
    <cfRule type="expression" dxfId="766" priority="9" stopIfTrue="1">
      <formula>MOD(ROW(),2)=0</formula>
    </cfRule>
    <cfRule type="expression" dxfId="765" priority="10" stopIfTrue="1">
      <formula>MOD(ROW(),2)&lt;&gt;0</formula>
    </cfRule>
  </conditionalFormatting>
  <conditionalFormatting sqref="B6:D21">
    <cfRule type="expression" dxfId="764" priority="11" stopIfTrue="1">
      <formula>MOD(ROW(),2)=0</formula>
    </cfRule>
    <cfRule type="expression" dxfId="763" priority="12" stopIfTrue="1">
      <formula>MOD(ROW(),2)&lt;&gt;0</formula>
    </cfRule>
  </conditionalFormatting>
  <conditionalFormatting sqref="A26:A67">
    <cfRule type="expression" dxfId="762" priority="13" stopIfTrue="1">
      <formula>MOD(ROW(),2)=0</formula>
    </cfRule>
    <cfRule type="expression" dxfId="761" priority="14" stopIfTrue="1">
      <formula>MOD(ROW(),2)&lt;&gt;0</formula>
    </cfRule>
  </conditionalFormatting>
  <conditionalFormatting sqref="B26:D67">
    <cfRule type="expression" dxfId="760" priority="15" stopIfTrue="1">
      <formula>MOD(ROW(),2)=0</formula>
    </cfRule>
    <cfRule type="expression" dxfId="759" priority="16" stopIfTrue="1">
      <formula>MOD(ROW(),2)&lt;&gt;0</formula>
    </cfRule>
  </conditionalFormatting>
  <pageMargins left="0.7" right="0.7" top="0.75" bottom="0.75" header="0.3" footer="0.3"/>
  <tableParts count="1">
    <tablePart r:id="rId1"/>
  </tablePart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FD15D7-DAD9-4F32-A21E-BE8BE389BBBF}">
  <sheetPr codeName="Sheet40"/>
  <dimension ref="A1:D67"/>
  <sheetViews>
    <sheetView showGridLines="0" workbookViewId="0">
      <selection activeCell="A6" sqref="A6"/>
    </sheetView>
  </sheetViews>
  <sheetFormatPr defaultRowHeight="12.5" x14ac:dyDescent="0.25"/>
  <cols>
    <col min="1" max="1" width="31.81640625" customWidth="1"/>
    <col min="2" max="4" width="22.81640625" customWidth="1"/>
  </cols>
  <sheetData>
    <row r="1" spans="1:4" s="1" customFormat="1" ht="20" x14ac:dyDescent="0.4">
      <c r="A1" s="2" t="s">
        <v>0</v>
      </c>
    </row>
    <row r="2" spans="1:4" s="1" customFormat="1" ht="15.5" x14ac:dyDescent="0.35">
      <c r="A2" s="30" t="s">
        <v>1</v>
      </c>
      <c r="B2" s="3" t="str">
        <f>wb_title</f>
        <v>Police_S - Consolidated Factor Spreadsheet</v>
      </c>
    </row>
    <row r="3" spans="1:4" s="1" customFormat="1" ht="15.5" x14ac:dyDescent="0.35">
      <c r="A3" s="30" t="s">
        <v>2</v>
      </c>
      <c r="B3" s="3" t="str">
        <f>TABLE_FACTOR_TYPE_1 &amp; " - x-" &amp; TABLE_SERIES_NUMBER_1</f>
        <v>PenCE - x-306</v>
      </c>
    </row>
    <row r="6" spans="1:4" x14ac:dyDescent="0.25">
      <c r="A6" s="40" t="s">
        <v>407</v>
      </c>
      <c r="B6" s="48" t="s">
        <v>408</v>
      </c>
      <c r="C6" s="48"/>
      <c r="D6" s="48"/>
    </row>
    <row r="7" spans="1:4" x14ac:dyDescent="0.25">
      <c r="A7" s="40" t="s">
        <v>409</v>
      </c>
      <c r="B7" s="48" t="s">
        <v>31</v>
      </c>
      <c r="C7" s="48"/>
      <c r="D7" s="48"/>
    </row>
    <row r="8" spans="1:4" x14ac:dyDescent="0.25">
      <c r="A8" s="40" t="s">
        <v>110</v>
      </c>
      <c r="B8" s="48">
        <v>2006</v>
      </c>
      <c r="C8" s="48"/>
      <c r="D8" s="48"/>
    </row>
    <row r="9" spans="1:4" x14ac:dyDescent="0.25">
      <c r="A9" s="40" t="s">
        <v>111</v>
      </c>
      <c r="B9" s="48" t="s">
        <v>242</v>
      </c>
      <c r="C9" s="48"/>
      <c r="D9" s="48"/>
    </row>
    <row r="10" spans="1:4" ht="25" x14ac:dyDescent="0.25">
      <c r="A10" s="40" t="s">
        <v>6</v>
      </c>
      <c r="B10" s="48" t="s">
        <v>243</v>
      </c>
      <c r="C10" s="48"/>
      <c r="D10" s="48"/>
    </row>
    <row r="11" spans="1:4" x14ac:dyDescent="0.25">
      <c r="A11" s="40" t="s">
        <v>112</v>
      </c>
      <c r="B11" s="48" t="s">
        <v>145</v>
      </c>
      <c r="C11" s="48"/>
      <c r="D11" s="48"/>
    </row>
    <row r="12" spans="1:4" x14ac:dyDescent="0.25">
      <c r="A12" s="40" t="s">
        <v>113</v>
      </c>
      <c r="B12" s="48" t="s">
        <v>139</v>
      </c>
      <c r="C12" s="48"/>
      <c r="D12" s="48"/>
    </row>
    <row r="13" spans="1:4" x14ac:dyDescent="0.25">
      <c r="A13" s="40" t="s">
        <v>410</v>
      </c>
      <c r="B13" s="48"/>
      <c r="C13" s="48"/>
      <c r="D13" s="48"/>
    </row>
    <row r="14" spans="1:4" x14ac:dyDescent="0.25">
      <c r="A14" s="40" t="s">
        <v>115</v>
      </c>
      <c r="B14" s="48">
        <v>306</v>
      </c>
      <c r="C14" s="48"/>
      <c r="D14" s="48"/>
    </row>
    <row r="15" spans="1:4" x14ac:dyDescent="0.25">
      <c r="A15" s="40" t="s">
        <v>411</v>
      </c>
      <c r="B15" s="48">
        <v>306</v>
      </c>
      <c r="C15" s="48"/>
      <c r="D15" s="48"/>
    </row>
    <row r="16" spans="1:4" x14ac:dyDescent="0.25">
      <c r="A16" s="40" t="s">
        <v>117</v>
      </c>
      <c r="B16" s="48" t="s">
        <v>256</v>
      </c>
      <c r="C16" s="48"/>
      <c r="D16" s="48"/>
    </row>
    <row r="17" spans="1:4" x14ac:dyDescent="0.25">
      <c r="A17" s="41" t="s">
        <v>412</v>
      </c>
      <c r="B17" s="48"/>
      <c r="C17" s="48"/>
      <c r="D17" s="48"/>
    </row>
    <row r="18" spans="1:4" x14ac:dyDescent="0.25">
      <c r="A18" s="40" t="s">
        <v>119</v>
      </c>
      <c r="B18" s="50">
        <v>46163</v>
      </c>
      <c r="C18" s="49"/>
      <c r="D18" s="49"/>
    </row>
    <row r="19" spans="1:4" x14ac:dyDescent="0.25">
      <c r="A19" s="40" t="s">
        <v>120</v>
      </c>
      <c r="B19" s="50"/>
      <c r="C19" s="50"/>
      <c r="D19" s="50"/>
    </row>
    <row r="20" spans="1:4" x14ac:dyDescent="0.25">
      <c r="A20" s="40" t="s">
        <v>121</v>
      </c>
      <c r="B20" s="48" t="s">
        <v>128</v>
      </c>
      <c r="C20" s="48"/>
      <c r="D20" s="48"/>
    </row>
    <row r="21" spans="1:4" x14ac:dyDescent="0.25">
      <c r="A21" s="40" t="s">
        <v>413</v>
      </c>
      <c r="B21" s="48" t="s">
        <v>46</v>
      </c>
      <c r="C21" s="48"/>
      <c r="D21" s="48"/>
    </row>
    <row r="23" spans="1:4" x14ac:dyDescent="0.25">
      <c r="A23" s="23" t="str">
        <f>HYPERLINK("#'Factor List'!A1", "Back to Factor List")</f>
        <v>Back to Factor List</v>
      </c>
      <c r="B23" s="23" t="str">
        <f>HYPERLINK("#'Assumptions'!A1", "Assumptions")</f>
        <v>Assumptions</v>
      </c>
    </row>
    <row r="26" spans="1:4" s="57" customFormat="1" ht="26" x14ac:dyDescent="0.25">
      <c r="A26" s="56" t="s">
        <v>238</v>
      </c>
      <c r="B26" s="56" t="s">
        <v>414</v>
      </c>
      <c r="C26" s="56" t="s">
        <v>418</v>
      </c>
      <c r="D26" s="56" t="s">
        <v>437</v>
      </c>
    </row>
    <row r="27" spans="1:4" x14ac:dyDescent="0.25">
      <c r="A27" s="43">
        <v>55</v>
      </c>
      <c r="B27" s="44">
        <v>22.64</v>
      </c>
      <c r="C27" s="44">
        <v>3.11</v>
      </c>
      <c r="D27" s="44"/>
    </row>
    <row r="28" spans="1:4" x14ac:dyDescent="0.25">
      <c r="A28" s="43">
        <v>56</v>
      </c>
      <c r="B28" s="44">
        <v>22.11</v>
      </c>
      <c r="C28" s="44">
        <v>3.14</v>
      </c>
      <c r="D28" s="44"/>
    </row>
    <row r="29" spans="1:4" x14ac:dyDescent="0.25">
      <c r="A29" s="43">
        <v>57</v>
      </c>
      <c r="B29" s="44">
        <v>21.57</v>
      </c>
      <c r="C29" s="44">
        <v>3.16</v>
      </c>
      <c r="D29" s="44"/>
    </row>
    <row r="30" spans="1:4" x14ac:dyDescent="0.25">
      <c r="A30" s="43">
        <v>58</v>
      </c>
      <c r="B30" s="44">
        <v>21.03</v>
      </c>
      <c r="C30" s="44">
        <v>3.19</v>
      </c>
      <c r="D30" s="44"/>
    </row>
    <row r="31" spans="1:4" x14ac:dyDescent="0.25">
      <c r="A31" s="43">
        <v>59</v>
      </c>
      <c r="B31" s="44">
        <v>20.47</v>
      </c>
      <c r="C31" s="44">
        <v>3.2</v>
      </c>
      <c r="D31" s="44"/>
    </row>
    <row r="32" spans="1:4" x14ac:dyDescent="0.25">
      <c r="A32" s="43">
        <v>60</v>
      </c>
      <c r="B32" s="44">
        <v>19.920000000000002</v>
      </c>
      <c r="C32" s="44">
        <v>3.22</v>
      </c>
      <c r="D32" s="44"/>
    </row>
    <row r="33" spans="1:4" x14ac:dyDescent="0.25">
      <c r="A33" s="43">
        <v>61</v>
      </c>
      <c r="B33" s="44">
        <v>19.350000000000001</v>
      </c>
      <c r="C33" s="44">
        <v>3.24</v>
      </c>
      <c r="D33" s="44"/>
    </row>
    <row r="34" spans="1:4" x14ac:dyDescent="0.25">
      <c r="A34" s="43">
        <v>62</v>
      </c>
      <c r="B34" s="44">
        <v>18.78</v>
      </c>
      <c r="C34" s="44">
        <v>3.25</v>
      </c>
      <c r="D34" s="44"/>
    </row>
    <row r="35" spans="1:4" x14ac:dyDescent="0.25">
      <c r="A35" s="43">
        <v>63</v>
      </c>
      <c r="B35" s="44">
        <v>18.21</v>
      </c>
      <c r="C35" s="44">
        <v>3.27</v>
      </c>
      <c r="D35" s="44"/>
    </row>
    <row r="36" spans="1:4" x14ac:dyDescent="0.25">
      <c r="A36" s="43">
        <v>64</v>
      </c>
      <c r="B36" s="44">
        <v>17.62</v>
      </c>
      <c r="C36" s="44">
        <v>3.16</v>
      </c>
      <c r="D36" s="44"/>
    </row>
    <row r="37" spans="1:4" x14ac:dyDescent="0.25">
      <c r="A37" s="43">
        <v>65</v>
      </c>
      <c r="B37" s="44">
        <v>17.04</v>
      </c>
      <c r="C37" s="44">
        <v>3.05</v>
      </c>
      <c r="D37" s="44"/>
    </row>
    <row r="38" spans="1:4" x14ac:dyDescent="0.25">
      <c r="A38" s="43">
        <v>66</v>
      </c>
      <c r="B38" s="44">
        <v>16.440000000000001</v>
      </c>
      <c r="C38" s="44">
        <v>3.06</v>
      </c>
      <c r="D38" s="44"/>
    </row>
    <row r="39" spans="1:4" x14ac:dyDescent="0.25">
      <c r="A39" s="43">
        <v>67</v>
      </c>
      <c r="B39" s="44">
        <v>15.85</v>
      </c>
      <c r="C39" s="44">
        <v>3.06</v>
      </c>
      <c r="D39" s="44"/>
    </row>
    <row r="40" spans="1:4" x14ac:dyDescent="0.25">
      <c r="A40" s="43">
        <v>68</v>
      </c>
      <c r="B40" s="44">
        <v>15.24</v>
      </c>
      <c r="C40" s="44">
        <v>3.07</v>
      </c>
      <c r="D40" s="44"/>
    </row>
    <row r="41" spans="1:4" x14ac:dyDescent="0.25">
      <c r="A41" s="43">
        <v>69</v>
      </c>
      <c r="B41" s="44">
        <v>14.63</v>
      </c>
      <c r="C41" s="44">
        <v>3.01</v>
      </c>
      <c r="D41" s="44"/>
    </row>
    <row r="42" spans="1:4" x14ac:dyDescent="0.25">
      <c r="A42" s="43">
        <v>70</v>
      </c>
      <c r="B42" s="44">
        <v>14.02</v>
      </c>
      <c r="C42" s="44">
        <v>2.95</v>
      </c>
      <c r="D42" s="44"/>
    </row>
    <row r="43" spans="1:4" x14ac:dyDescent="0.25">
      <c r="A43" s="43">
        <v>71</v>
      </c>
      <c r="B43" s="44">
        <v>13.4</v>
      </c>
      <c r="C43" s="44">
        <v>2.95</v>
      </c>
      <c r="D43" s="44"/>
    </row>
    <row r="44" spans="1:4" x14ac:dyDescent="0.25">
      <c r="A44" s="43">
        <v>72</v>
      </c>
      <c r="B44" s="44">
        <v>12.79</v>
      </c>
      <c r="C44" s="44">
        <v>2.94</v>
      </c>
      <c r="D44" s="44"/>
    </row>
    <row r="45" spans="1:4" x14ac:dyDescent="0.25">
      <c r="A45" s="43">
        <v>73</v>
      </c>
      <c r="B45" s="44">
        <v>12.17</v>
      </c>
      <c r="C45" s="44">
        <v>2.92</v>
      </c>
      <c r="D45" s="44">
        <v>1.72</v>
      </c>
    </row>
    <row r="46" spans="1:4" x14ac:dyDescent="0.25">
      <c r="A46" s="43">
        <v>74</v>
      </c>
      <c r="B46" s="44">
        <v>11.57</v>
      </c>
      <c r="C46" s="44">
        <v>2.78</v>
      </c>
      <c r="D46" s="44">
        <v>1.57</v>
      </c>
    </row>
    <row r="47" spans="1:4" x14ac:dyDescent="0.25">
      <c r="A47" s="43">
        <v>75</v>
      </c>
      <c r="B47" s="44">
        <v>10.97</v>
      </c>
      <c r="C47" s="44">
        <v>2.62</v>
      </c>
      <c r="D47" s="44">
        <v>1.42</v>
      </c>
    </row>
    <row r="48" spans="1:4" x14ac:dyDescent="0.25">
      <c r="A48" s="43">
        <v>76</v>
      </c>
      <c r="B48" s="44">
        <v>10.38</v>
      </c>
      <c r="C48" s="44">
        <v>2.59</v>
      </c>
      <c r="D48" s="44">
        <v>1.29</v>
      </c>
    </row>
    <row r="49" spans="1:4" x14ac:dyDescent="0.25">
      <c r="A49" s="43">
        <v>77</v>
      </c>
      <c r="B49" s="44">
        <v>9.8000000000000007</v>
      </c>
      <c r="C49" s="44">
        <v>2.5499999999999998</v>
      </c>
      <c r="D49" s="44">
        <v>1.1599999999999999</v>
      </c>
    </row>
    <row r="50" spans="1:4" x14ac:dyDescent="0.25">
      <c r="A50" s="43">
        <v>78</v>
      </c>
      <c r="B50" s="44">
        <v>9.24</v>
      </c>
      <c r="C50" s="44">
        <v>2.5</v>
      </c>
      <c r="D50" s="44">
        <v>1.04</v>
      </c>
    </row>
    <row r="51" spans="1:4" x14ac:dyDescent="0.25">
      <c r="A51" s="43">
        <v>79</v>
      </c>
      <c r="B51" s="44">
        <v>8.68</v>
      </c>
      <c r="C51" s="44">
        <v>2.27</v>
      </c>
      <c r="D51" s="44">
        <v>0.93</v>
      </c>
    </row>
    <row r="52" spans="1:4" x14ac:dyDescent="0.25">
      <c r="A52" s="43">
        <v>80</v>
      </c>
      <c r="B52" s="44">
        <v>8.1300000000000008</v>
      </c>
      <c r="C52" s="44">
        <v>2.0499999999999998</v>
      </c>
      <c r="D52" s="44">
        <v>0.83</v>
      </c>
    </row>
    <row r="53" spans="1:4" x14ac:dyDescent="0.25">
      <c r="A53" s="43">
        <v>81</v>
      </c>
      <c r="B53" s="44">
        <v>7.58</v>
      </c>
      <c r="C53" s="44">
        <v>2</v>
      </c>
      <c r="D53" s="44">
        <v>0.73</v>
      </c>
    </row>
    <row r="54" spans="1:4" x14ac:dyDescent="0.25">
      <c r="A54" s="43">
        <v>82</v>
      </c>
      <c r="B54" s="44">
        <v>7.03</v>
      </c>
      <c r="C54" s="44">
        <v>1.95</v>
      </c>
      <c r="D54" s="44">
        <v>0.64</v>
      </c>
    </row>
    <row r="55" spans="1:4" x14ac:dyDescent="0.25">
      <c r="A55" s="43">
        <v>83</v>
      </c>
      <c r="B55" s="44">
        <v>6.5</v>
      </c>
      <c r="C55" s="44">
        <v>1.89</v>
      </c>
      <c r="D55" s="44">
        <v>0.55000000000000004</v>
      </c>
    </row>
    <row r="56" spans="1:4" x14ac:dyDescent="0.25">
      <c r="A56" s="43">
        <v>84</v>
      </c>
      <c r="B56" s="44">
        <v>5.98</v>
      </c>
      <c r="C56" s="44">
        <v>1.65</v>
      </c>
      <c r="D56" s="44">
        <v>0.47</v>
      </c>
    </row>
    <row r="57" spans="1:4" x14ac:dyDescent="0.25">
      <c r="A57" s="43">
        <v>85</v>
      </c>
      <c r="B57" s="44">
        <v>5.49</v>
      </c>
      <c r="C57" s="44">
        <v>1.4</v>
      </c>
      <c r="D57" s="44">
        <v>0.41</v>
      </c>
    </row>
    <row r="58" spans="1:4" x14ac:dyDescent="0.25">
      <c r="A58" s="43">
        <v>86</v>
      </c>
      <c r="B58" s="44">
        <v>5.03</v>
      </c>
      <c r="C58" s="44">
        <v>1.34</v>
      </c>
      <c r="D58" s="44">
        <v>0.35</v>
      </c>
    </row>
    <row r="59" spans="1:4" x14ac:dyDescent="0.25">
      <c r="A59" s="43">
        <v>87</v>
      </c>
      <c r="B59" s="44">
        <v>4.59</v>
      </c>
      <c r="C59" s="44">
        <v>1.27</v>
      </c>
      <c r="D59" s="44">
        <v>0.28999999999999998</v>
      </c>
    </row>
    <row r="60" spans="1:4" x14ac:dyDescent="0.25">
      <c r="A60" s="43">
        <v>88</v>
      </c>
      <c r="B60" s="44">
        <v>4.1900000000000004</v>
      </c>
      <c r="C60" s="44">
        <v>1.2</v>
      </c>
      <c r="D60" s="44">
        <v>0.25</v>
      </c>
    </row>
    <row r="61" spans="1:4" x14ac:dyDescent="0.25">
      <c r="A61" s="43">
        <v>89</v>
      </c>
      <c r="B61" s="44">
        <v>3.81</v>
      </c>
      <c r="C61" s="44">
        <v>0.96</v>
      </c>
      <c r="D61" s="44">
        <v>0.21</v>
      </c>
    </row>
    <row r="62" spans="1:4" x14ac:dyDescent="0.25">
      <c r="A62" s="43">
        <v>90</v>
      </c>
      <c r="B62" s="44">
        <v>3.45</v>
      </c>
      <c r="C62" s="44">
        <v>0.73</v>
      </c>
      <c r="D62" s="44">
        <v>0.17</v>
      </c>
    </row>
    <row r="63" spans="1:4" x14ac:dyDescent="0.25">
      <c r="A63" s="43">
        <v>91</v>
      </c>
      <c r="B63" s="44">
        <v>3.12</v>
      </c>
      <c r="C63" s="44">
        <v>0.68</v>
      </c>
      <c r="D63" s="44">
        <v>0.15</v>
      </c>
    </row>
    <row r="64" spans="1:4" x14ac:dyDescent="0.25">
      <c r="A64" s="43">
        <v>92</v>
      </c>
      <c r="B64" s="44">
        <v>2.82</v>
      </c>
      <c r="C64" s="44">
        <v>0.63</v>
      </c>
      <c r="D64" s="44">
        <v>0.12</v>
      </c>
    </row>
    <row r="65" spans="1:4" x14ac:dyDescent="0.25">
      <c r="A65" s="43">
        <v>93</v>
      </c>
      <c r="B65" s="44">
        <v>2.54</v>
      </c>
      <c r="C65" s="44">
        <v>0.59</v>
      </c>
      <c r="D65" s="44">
        <v>0.1</v>
      </c>
    </row>
    <row r="66" spans="1:4" x14ac:dyDescent="0.25">
      <c r="A66" s="43">
        <v>94</v>
      </c>
      <c r="B66" s="44">
        <v>2.29</v>
      </c>
      <c r="C66" s="44">
        <v>0.54</v>
      </c>
      <c r="D66" s="44">
        <v>0.08</v>
      </c>
    </row>
    <row r="67" spans="1:4" x14ac:dyDescent="0.25">
      <c r="A67" s="43">
        <v>95</v>
      </c>
      <c r="B67" s="44">
        <v>2.0699999999999998</v>
      </c>
      <c r="C67" s="44">
        <v>0.49</v>
      </c>
      <c r="D67" s="44">
        <v>7.0000000000000007E-2</v>
      </c>
    </row>
  </sheetData>
  <sheetProtection algorithmName="SHA-512" hashValue="GSb1OC4fEmUoqUFFHQkyTHVM57i2Y+YFScSlayu9KKRbMm0N5OeeI5s4aH+I6jwvYK/3iv8yLf6IjkE9SwhUQw==" saltValue="AIqsdAXd8uKIiDW1DfWfPw==" spinCount="100000" sheet="1" objects="1" scenarios="1"/>
  <conditionalFormatting sqref="A6:A21">
    <cfRule type="expression" dxfId="756" priority="9" stopIfTrue="1">
      <formula>MOD(ROW(),2)=0</formula>
    </cfRule>
    <cfRule type="expression" dxfId="755" priority="10" stopIfTrue="1">
      <formula>MOD(ROW(),2)&lt;&gt;0</formula>
    </cfRule>
  </conditionalFormatting>
  <conditionalFormatting sqref="B6:D21">
    <cfRule type="expression" dxfId="754" priority="11" stopIfTrue="1">
      <formula>MOD(ROW(),2)=0</formula>
    </cfRule>
    <cfRule type="expression" dxfId="753" priority="12" stopIfTrue="1">
      <formula>MOD(ROW(),2)&lt;&gt;0</formula>
    </cfRule>
  </conditionalFormatting>
  <conditionalFormatting sqref="A26:A67">
    <cfRule type="expression" dxfId="752" priority="13" stopIfTrue="1">
      <formula>MOD(ROW(),2)=0</formula>
    </cfRule>
    <cfRule type="expression" dxfId="751" priority="14" stopIfTrue="1">
      <formula>MOD(ROW(),2)&lt;&gt;0</formula>
    </cfRule>
  </conditionalFormatting>
  <conditionalFormatting sqref="B26:D67">
    <cfRule type="expression" dxfId="750" priority="15" stopIfTrue="1">
      <formula>MOD(ROW(),2)=0</formula>
    </cfRule>
    <cfRule type="expression" dxfId="749" priority="16" stopIfTrue="1">
      <formula>MOD(ROW(),2)&lt;&gt;0</formula>
    </cfRule>
  </conditionalFormatting>
  <pageMargins left="0.7" right="0.7" top="0.75" bottom="0.75" header="0.3" footer="0.3"/>
  <tableParts count="1">
    <tablePart r:id="rId1"/>
  </tablePart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446B9B-090D-45DB-B7AB-3572300992AB}">
  <sheetPr codeName="Sheet41"/>
  <dimension ref="A1:D102"/>
  <sheetViews>
    <sheetView showGridLines="0" workbookViewId="0">
      <selection activeCell="A6" sqref="A6"/>
    </sheetView>
  </sheetViews>
  <sheetFormatPr defaultRowHeight="12.5" x14ac:dyDescent="0.25"/>
  <cols>
    <col min="1" max="1" width="31.81640625" customWidth="1"/>
    <col min="2" max="4" width="22.81640625" customWidth="1"/>
  </cols>
  <sheetData>
    <row r="1" spans="1:4" s="1" customFormat="1" ht="20" x14ac:dyDescent="0.4">
      <c r="A1" s="2" t="s">
        <v>0</v>
      </c>
    </row>
    <row r="2" spans="1:4" s="1" customFormat="1" ht="15.5" x14ac:dyDescent="0.35">
      <c r="A2" s="30" t="s">
        <v>1</v>
      </c>
      <c r="B2" s="3" t="str">
        <f>wb_title</f>
        <v>Police_S - Consolidated Factor Spreadsheet</v>
      </c>
    </row>
    <row r="3" spans="1:4" s="1" customFormat="1" ht="15.5" x14ac:dyDescent="0.35">
      <c r="A3" s="30" t="s">
        <v>2</v>
      </c>
      <c r="B3" s="3" t="str">
        <f>TABLE_FACTOR_TYPE_1 &amp; " - x-" &amp; TABLE_SERIES_NUMBER_1</f>
        <v>PenCE - x-307</v>
      </c>
    </row>
    <row r="6" spans="1:4" x14ac:dyDescent="0.25">
      <c r="A6" s="40" t="s">
        <v>407</v>
      </c>
      <c r="B6" s="48" t="s">
        <v>408</v>
      </c>
      <c r="C6" s="48"/>
      <c r="D6" s="48"/>
    </row>
    <row r="7" spans="1:4" x14ac:dyDescent="0.25">
      <c r="A7" s="40" t="s">
        <v>409</v>
      </c>
      <c r="B7" s="48" t="s">
        <v>31</v>
      </c>
      <c r="C7" s="48"/>
      <c r="D7" s="48"/>
    </row>
    <row r="8" spans="1:4" x14ac:dyDescent="0.25">
      <c r="A8" s="40" t="s">
        <v>110</v>
      </c>
      <c r="B8" s="48">
        <v>2006</v>
      </c>
      <c r="C8" s="48"/>
      <c r="D8" s="48"/>
    </row>
    <row r="9" spans="1:4" x14ac:dyDescent="0.25">
      <c r="A9" s="40" t="s">
        <v>111</v>
      </c>
      <c r="B9" s="48" t="s">
        <v>242</v>
      </c>
      <c r="C9" s="48"/>
      <c r="D9" s="48"/>
    </row>
    <row r="10" spans="1:4" ht="25" x14ac:dyDescent="0.25">
      <c r="A10" s="40" t="s">
        <v>6</v>
      </c>
      <c r="B10" s="48" t="s">
        <v>257</v>
      </c>
      <c r="C10" s="48"/>
      <c r="D10" s="48"/>
    </row>
    <row r="11" spans="1:4" x14ac:dyDescent="0.25">
      <c r="A11" s="40" t="s">
        <v>112</v>
      </c>
      <c r="B11" s="48" t="s">
        <v>138</v>
      </c>
      <c r="C11" s="48"/>
      <c r="D11" s="48"/>
    </row>
    <row r="12" spans="1:4" x14ac:dyDescent="0.25">
      <c r="A12" s="40" t="s">
        <v>113</v>
      </c>
      <c r="B12" s="48" t="s">
        <v>139</v>
      </c>
      <c r="C12" s="48"/>
      <c r="D12" s="48"/>
    </row>
    <row r="13" spans="1:4" x14ac:dyDescent="0.25">
      <c r="A13" s="40" t="s">
        <v>410</v>
      </c>
      <c r="B13" s="48"/>
      <c r="C13" s="48"/>
      <c r="D13" s="48"/>
    </row>
    <row r="14" spans="1:4" x14ac:dyDescent="0.25">
      <c r="A14" s="40" t="s">
        <v>115</v>
      </c>
      <c r="B14" s="48">
        <v>307</v>
      </c>
      <c r="C14" s="48"/>
      <c r="D14" s="48"/>
    </row>
    <row r="15" spans="1:4" x14ac:dyDescent="0.25">
      <c r="A15" s="40" t="s">
        <v>411</v>
      </c>
      <c r="B15" s="48">
        <v>307</v>
      </c>
      <c r="C15" s="48"/>
      <c r="D15" s="48"/>
    </row>
    <row r="16" spans="1:4" x14ac:dyDescent="0.25">
      <c r="A16" s="40" t="s">
        <v>117</v>
      </c>
      <c r="B16" s="48" t="s">
        <v>259</v>
      </c>
      <c r="C16" s="48"/>
      <c r="D16" s="48"/>
    </row>
    <row r="17" spans="1:4" x14ac:dyDescent="0.25">
      <c r="A17" s="41" t="s">
        <v>412</v>
      </c>
      <c r="B17" s="48"/>
      <c r="C17" s="48"/>
      <c r="D17" s="48"/>
    </row>
    <row r="18" spans="1:4" x14ac:dyDescent="0.25">
      <c r="A18" s="40" t="s">
        <v>119</v>
      </c>
      <c r="B18" s="50">
        <v>46163</v>
      </c>
      <c r="C18" s="49"/>
      <c r="D18" s="49"/>
    </row>
    <row r="19" spans="1:4" x14ac:dyDescent="0.25">
      <c r="A19" s="40" t="s">
        <v>120</v>
      </c>
      <c r="B19" s="50"/>
      <c r="C19" s="50"/>
      <c r="D19" s="50"/>
    </row>
    <row r="20" spans="1:4" x14ac:dyDescent="0.25">
      <c r="A20" s="40" t="s">
        <v>121</v>
      </c>
      <c r="B20" s="48" t="s">
        <v>128</v>
      </c>
      <c r="C20" s="48"/>
      <c r="D20" s="48"/>
    </row>
    <row r="21" spans="1:4" x14ac:dyDescent="0.25">
      <c r="A21" s="40" t="s">
        <v>413</v>
      </c>
      <c r="B21" s="48" t="s">
        <v>46</v>
      </c>
      <c r="C21" s="48"/>
      <c r="D21" s="48"/>
    </row>
    <row r="23" spans="1:4" x14ac:dyDescent="0.25">
      <c r="A23" s="23" t="str">
        <f>HYPERLINK("#'Factor List'!A1", "Back to Factor List")</f>
        <v>Back to Factor List</v>
      </c>
      <c r="B23" s="23" t="str">
        <f>HYPERLINK("#'Assumptions'!A1", "Assumptions")</f>
        <v>Assumptions</v>
      </c>
    </row>
    <row r="26" spans="1:4" s="57" customFormat="1" ht="26" x14ac:dyDescent="0.25">
      <c r="A26" s="56" t="s">
        <v>238</v>
      </c>
      <c r="B26" s="56" t="s">
        <v>414</v>
      </c>
      <c r="C26" s="56" t="s">
        <v>418</v>
      </c>
      <c r="D26" s="56" t="s">
        <v>437</v>
      </c>
    </row>
    <row r="27" spans="1:4" x14ac:dyDescent="0.25">
      <c r="A27" s="43">
        <v>20</v>
      </c>
      <c r="B27" s="44">
        <v>35.97</v>
      </c>
      <c r="C27" s="44">
        <v>2.35</v>
      </c>
      <c r="D27" s="44"/>
    </row>
    <row r="28" spans="1:4" x14ac:dyDescent="0.25">
      <c r="A28" s="43">
        <v>21</v>
      </c>
      <c r="B28" s="44">
        <v>35.659999999999997</v>
      </c>
      <c r="C28" s="44">
        <v>2.39</v>
      </c>
      <c r="D28" s="44"/>
    </row>
    <row r="29" spans="1:4" x14ac:dyDescent="0.25">
      <c r="A29" s="43">
        <v>22</v>
      </c>
      <c r="B29" s="44">
        <v>35.35</v>
      </c>
      <c r="C29" s="44">
        <v>2.44</v>
      </c>
      <c r="D29" s="44"/>
    </row>
    <row r="30" spans="1:4" x14ac:dyDescent="0.25">
      <c r="A30" s="43">
        <v>23</v>
      </c>
      <c r="B30" s="44">
        <v>35.03</v>
      </c>
      <c r="C30" s="44">
        <v>2.48</v>
      </c>
      <c r="D30" s="44"/>
    </row>
    <row r="31" spans="1:4" x14ac:dyDescent="0.25">
      <c r="A31" s="43">
        <v>24</v>
      </c>
      <c r="B31" s="44">
        <v>34.71</v>
      </c>
      <c r="C31" s="44">
        <v>2.52</v>
      </c>
      <c r="D31" s="44"/>
    </row>
    <row r="32" spans="1:4" x14ac:dyDescent="0.25">
      <c r="A32" s="43">
        <v>25</v>
      </c>
      <c r="B32" s="44">
        <v>34.380000000000003</v>
      </c>
      <c r="C32" s="44">
        <v>2.57</v>
      </c>
      <c r="D32" s="44"/>
    </row>
    <row r="33" spans="1:4" x14ac:dyDescent="0.25">
      <c r="A33" s="43">
        <v>26</v>
      </c>
      <c r="B33" s="44">
        <v>34.04</v>
      </c>
      <c r="C33" s="44">
        <v>2.61</v>
      </c>
      <c r="D33" s="44"/>
    </row>
    <row r="34" spans="1:4" x14ac:dyDescent="0.25">
      <c r="A34" s="43">
        <v>27</v>
      </c>
      <c r="B34" s="44">
        <v>33.700000000000003</v>
      </c>
      <c r="C34" s="44">
        <v>2.66</v>
      </c>
      <c r="D34" s="44"/>
    </row>
    <row r="35" spans="1:4" x14ac:dyDescent="0.25">
      <c r="A35" s="43">
        <v>28</v>
      </c>
      <c r="B35" s="44">
        <v>33.35</v>
      </c>
      <c r="C35" s="44">
        <v>2.71</v>
      </c>
      <c r="D35" s="44"/>
    </row>
    <row r="36" spans="1:4" x14ac:dyDescent="0.25">
      <c r="A36" s="43">
        <v>29</v>
      </c>
      <c r="B36" s="44">
        <v>32.99</v>
      </c>
      <c r="C36" s="44">
        <v>2.75</v>
      </c>
      <c r="D36" s="44"/>
    </row>
    <row r="37" spans="1:4" x14ac:dyDescent="0.25">
      <c r="A37" s="43">
        <v>30</v>
      </c>
      <c r="B37" s="44">
        <v>32.630000000000003</v>
      </c>
      <c r="C37" s="44">
        <v>2.8</v>
      </c>
      <c r="D37" s="44"/>
    </row>
    <row r="38" spans="1:4" x14ac:dyDescent="0.25">
      <c r="A38" s="43">
        <v>31</v>
      </c>
      <c r="B38" s="44">
        <v>32.25</v>
      </c>
      <c r="C38" s="44">
        <v>2.85</v>
      </c>
      <c r="D38" s="44"/>
    </row>
    <row r="39" spans="1:4" x14ac:dyDescent="0.25">
      <c r="A39" s="43">
        <v>32</v>
      </c>
      <c r="B39" s="44">
        <v>31.87</v>
      </c>
      <c r="C39" s="44">
        <v>2.9</v>
      </c>
      <c r="D39" s="44"/>
    </row>
    <row r="40" spans="1:4" x14ac:dyDescent="0.25">
      <c r="A40" s="43">
        <v>33</v>
      </c>
      <c r="B40" s="44">
        <v>31.49</v>
      </c>
      <c r="C40" s="44">
        <v>2.95</v>
      </c>
      <c r="D40" s="44"/>
    </row>
    <row r="41" spans="1:4" x14ac:dyDescent="0.25">
      <c r="A41" s="43">
        <v>34</v>
      </c>
      <c r="B41" s="44">
        <v>31.09</v>
      </c>
      <c r="C41" s="44">
        <v>3</v>
      </c>
      <c r="D41" s="44"/>
    </row>
    <row r="42" spans="1:4" x14ac:dyDescent="0.25">
      <c r="A42" s="43">
        <v>35</v>
      </c>
      <c r="B42" s="44">
        <v>30.69</v>
      </c>
      <c r="C42" s="44">
        <v>3.06</v>
      </c>
      <c r="D42" s="44"/>
    </row>
    <row r="43" spans="1:4" x14ac:dyDescent="0.25">
      <c r="A43" s="43">
        <v>36</v>
      </c>
      <c r="B43" s="44">
        <v>30.27</v>
      </c>
      <c r="C43" s="44">
        <v>3.11</v>
      </c>
      <c r="D43" s="44"/>
    </row>
    <row r="44" spans="1:4" x14ac:dyDescent="0.25">
      <c r="A44" s="43">
        <v>37</v>
      </c>
      <c r="B44" s="44">
        <v>29.86</v>
      </c>
      <c r="C44" s="44">
        <v>3.16</v>
      </c>
      <c r="D44" s="44"/>
    </row>
    <row r="45" spans="1:4" x14ac:dyDescent="0.25">
      <c r="A45" s="43">
        <v>38</v>
      </c>
      <c r="B45" s="44">
        <v>29.43</v>
      </c>
      <c r="C45" s="44">
        <v>3.22</v>
      </c>
      <c r="D45" s="44"/>
    </row>
    <row r="46" spans="1:4" x14ac:dyDescent="0.25">
      <c r="A46" s="43">
        <v>39</v>
      </c>
      <c r="B46" s="44">
        <v>28.99</v>
      </c>
      <c r="C46" s="44">
        <v>3.27</v>
      </c>
      <c r="D46" s="44"/>
    </row>
    <row r="47" spans="1:4" x14ac:dyDescent="0.25">
      <c r="A47" s="43">
        <v>40</v>
      </c>
      <c r="B47" s="44">
        <v>28.55</v>
      </c>
      <c r="C47" s="44">
        <v>3.32</v>
      </c>
      <c r="D47" s="44"/>
    </row>
    <row r="48" spans="1:4" x14ac:dyDescent="0.25">
      <c r="A48" s="43">
        <v>41</v>
      </c>
      <c r="B48" s="44">
        <v>28.1</v>
      </c>
      <c r="C48" s="44">
        <v>3.37</v>
      </c>
      <c r="D48" s="44"/>
    </row>
    <row r="49" spans="1:4" x14ac:dyDescent="0.25">
      <c r="A49" s="43">
        <v>42</v>
      </c>
      <c r="B49" s="44">
        <v>27.64</v>
      </c>
      <c r="C49" s="44">
        <v>3.43</v>
      </c>
      <c r="D49" s="44"/>
    </row>
    <row r="50" spans="1:4" x14ac:dyDescent="0.25">
      <c r="A50" s="43">
        <v>43</v>
      </c>
      <c r="B50" s="44">
        <v>27.18</v>
      </c>
      <c r="C50" s="44">
        <v>3.48</v>
      </c>
      <c r="D50" s="44"/>
    </row>
    <row r="51" spans="1:4" x14ac:dyDescent="0.25">
      <c r="A51" s="43">
        <v>44</v>
      </c>
      <c r="B51" s="44">
        <v>26.71</v>
      </c>
      <c r="C51" s="44">
        <v>3.53</v>
      </c>
      <c r="D51" s="44"/>
    </row>
    <row r="52" spans="1:4" x14ac:dyDescent="0.25">
      <c r="A52" s="43">
        <v>45</v>
      </c>
      <c r="B52" s="44">
        <v>26.23</v>
      </c>
      <c r="C52" s="44">
        <v>3.58</v>
      </c>
      <c r="D52" s="44"/>
    </row>
    <row r="53" spans="1:4" x14ac:dyDescent="0.25">
      <c r="A53" s="43">
        <v>46</v>
      </c>
      <c r="B53" s="44">
        <v>25.74</v>
      </c>
      <c r="C53" s="44">
        <v>3.63</v>
      </c>
      <c r="D53" s="44"/>
    </row>
    <row r="54" spans="1:4" x14ac:dyDescent="0.25">
      <c r="A54" s="43">
        <v>47</v>
      </c>
      <c r="B54" s="44">
        <v>25.25</v>
      </c>
      <c r="C54" s="44">
        <v>3.68</v>
      </c>
      <c r="D54" s="44"/>
    </row>
    <row r="55" spans="1:4" x14ac:dyDescent="0.25">
      <c r="A55" s="43">
        <v>48</v>
      </c>
      <c r="B55" s="44">
        <v>24.75</v>
      </c>
      <c r="C55" s="44">
        <v>3.73</v>
      </c>
      <c r="D55" s="44"/>
    </row>
    <row r="56" spans="1:4" x14ac:dyDescent="0.25">
      <c r="A56" s="43">
        <v>49</v>
      </c>
      <c r="B56" s="44">
        <v>24.25</v>
      </c>
      <c r="C56" s="44">
        <v>3.78</v>
      </c>
      <c r="D56" s="44"/>
    </row>
    <row r="57" spans="1:4" x14ac:dyDescent="0.25">
      <c r="A57" s="43">
        <v>50</v>
      </c>
      <c r="B57" s="44">
        <v>23.74</v>
      </c>
      <c r="C57" s="44">
        <v>3.82</v>
      </c>
      <c r="D57" s="44"/>
    </row>
    <row r="58" spans="1:4" x14ac:dyDescent="0.25">
      <c r="A58" s="43">
        <v>51</v>
      </c>
      <c r="B58" s="44">
        <v>23.22</v>
      </c>
      <c r="C58" s="44">
        <v>3.87</v>
      </c>
      <c r="D58" s="44"/>
    </row>
    <row r="59" spans="1:4" x14ac:dyDescent="0.25">
      <c r="A59" s="43">
        <v>52</v>
      </c>
      <c r="B59" s="44">
        <v>22.69</v>
      </c>
      <c r="C59" s="44">
        <v>3.92</v>
      </c>
      <c r="D59" s="44"/>
    </row>
    <row r="60" spans="1:4" x14ac:dyDescent="0.25">
      <c r="A60" s="43">
        <v>53</v>
      </c>
      <c r="B60" s="44">
        <v>22.16</v>
      </c>
      <c r="C60" s="44">
        <v>3.96</v>
      </c>
      <c r="D60" s="44"/>
    </row>
    <row r="61" spans="1:4" x14ac:dyDescent="0.25">
      <c r="A61" s="43">
        <v>54</v>
      </c>
      <c r="B61" s="44">
        <v>21.63</v>
      </c>
      <c r="C61" s="44">
        <v>4</v>
      </c>
      <c r="D61" s="44"/>
    </row>
    <row r="62" spans="1:4" x14ac:dyDescent="0.25">
      <c r="A62" s="43">
        <v>55</v>
      </c>
      <c r="B62" s="44">
        <v>21.09</v>
      </c>
      <c r="C62" s="44">
        <v>4.03</v>
      </c>
      <c r="D62" s="44"/>
    </row>
    <row r="63" spans="1:4" x14ac:dyDescent="0.25">
      <c r="A63" s="43">
        <v>56</v>
      </c>
      <c r="B63" s="44">
        <v>20.56</v>
      </c>
      <c r="C63" s="44">
        <v>4.0599999999999996</v>
      </c>
      <c r="D63" s="44"/>
    </row>
    <row r="64" spans="1:4" x14ac:dyDescent="0.25">
      <c r="A64" s="43">
        <v>57</v>
      </c>
      <c r="B64" s="44">
        <v>20.02</v>
      </c>
      <c r="C64" s="44">
        <v>4.08</v>
      </c>
      <c r="D64" s="44"/>
    </row>
    <row r="65" spans="1:4" x14ac:dyDescent="0.25">
      <c r="A65" s="43">
        <v>58</v>
      </c>
      <c r="B65" s="44">
        <v>19.47</v>
      </c>
      <c r="C65" s="44">
        <v>4.0999999999999996</v>
      </c>
      <c r="D65" s="44"/>
    </row>
    <row r="66" spans="1:4" x14ac:dyDescent="0.25">
      <c r="A66" s="43">
        <v>59</v>
      </c>
      <c r="B66" s="44">
        <v>18.920000000000002</v>
      </c>
      <c r="C66" s="44">
        <v>4.1100000000000003</v>
      </c>
      <c r="D66" s="44"/>
    </row>
    <row r="67" spans="1:4" x14ac:dyDescent="0.25">
      <c r="A67" s="43">
        <v>60</v>
      </c>
      <c r="B67" s="44">
        <v>18.37</v>
      </c>
      <c r="C67" s="44">
        <v>4.12</v>
      </c>
      <c r="D67" s="44"/>
    </row>
    <row r="68" spans="1:4" x14ac:dyDescent="0.25">
      <c r="A68" s="43">
        <v>61</v>
      </c>
      <c r="B68" s="44">
        <v>17.809999999999999</v>
      </c>
      <c r="C68" s="44">
        <v>4.13</v>
      </c>
      <c r="D68" s="44"/>
    </row>
    <row r="69" spans="1:4" x14ac:dyDescent="0.25">
      <c r="A69" s="43">
        <v>62</v>
      </c>
      <c r="B69" s="44">
        <v>17.260000000000002</v>
      </c>
      <c r="C69" s="44">
        <v>4.13</v>
      </c>
      <c r="D69" s="44"/>
    </row>
    <row r="70" spans="1:4" x14ac:dyDescent="0.25">
      <c r="A70" s="43">
        <v>63</v>
      </c>
      <c r="B70" s="44">
        <v>16.7</v>
      </c>
      <c r="C70" s="44">
        <v>4.13</v>
      </c>
      <c r="D70" s="44"/>
    </row>
    <row r="71" spans="1:4" x14ac:dyDescent="0.25">
      <c r="A71" s="43">
        <v>64</v>
      </c>
      <c r="B71" s="44">
        <v>16.13</v>
      </c>
      <c r="C71" s="44">
        <v>3.98</v>
      </c>
      <c r="D71" s="44"/>
    </row>
    <row r="72" spans="1:4" x14ac:dyDescent="0.25">
      <c r="A72" s="43">
        <v>65</v>
      </c>
      <c r="B72" s="44">
        <v>15.57</v>
      </c>
      <c r="C72" s="44">
        <v>3.82</v>
      </c>
      <c r="D72" s="44"/>
    </row>
    <row r="73" spans="1:4" x14ac:dyDescent="0.25">
      <c r="A73" s="43">
        <v>66</v>
      </c>
      <c r="B73" s="44">
        <v>15</v>
      </c>
      <c r="C73" s="44">
        <v>3.81</v>
      </c>
      <c r="D73" s="44"/>
    </row>
    <row r="74" spans="1:4" x14ac:dyDescent="0.25">
      <c r="A74" s="43">
        <v>67</v>
      </c>
      <c r="B74" s="44">
        <v>14.43</v>
      </c>
      <c r="C74" s="44">
        <v>3.79</v>
      </c>
      <c r="D74" s="44"/>
    </row>
    <row r="75" spans="1:4" x14ac:dyDescent="0.25">
      <c r="A75" s="43">
        <v>68</v>
      </c>
      <c r="B75" s="44">
        <v>13.86</v>
      </c>
      <c r="C75" s="44">
        <v>3.78</v>
      </c>
      <c r="D75" s="44"/>
    </row>
    <row r="76" spans="1:4" x14ac:dyDescent="0.25">
      <c r="A76" s="43">
        <v>69</v>
      </c>
      <c r="B76" s="44">
        <v>13.29</v>
      </c>
      <c r="C76" s="44">
        <v>3.68</v>
      </c>
      <c r="D76" s="44"/>
    </row>
    <row r="77" spans="1:4" x14ac:dyDescent="0.25">
      <c r="A77" s="43">
        <v>70</v>
      </c>
      <c r="B77" s="44">
        <v>12.71</v>
      </c>
      <c r="C77" s="44">
        <v>3.58</v>
      </c>
      <c r="D77" s="44"/>
    </row>
    <row r="78" spans="1:4" x14ac:dyDescent="0.25">
      <c r="A78" s="43">
        <v>71</v>
      </c>
      <c r="B78" s="44">
        <v>12.14</v>
      </c>
      <c r="C78" s="44">
        <v>3.55</v>
      </c>
      <c r="D78" s="44"/>
    </row>
    <row r="79" spans="1:4" x14ac:dyDescent="0.25">
      <c r="A79" s="43">
        <v>72</v>
      </c>
      <c r="B79" s="44">
        <v>11.57</v>
      </c>
      <c r="C79" s="44">
        <v>3.52</v>
      </c>
      <c r="D79" s="44"/>
    </row>
    <row r="80" spans="1:4" x14ac:dyDescent="0.25">
      <c r="A80" s="43">
        <v>73</v>
      </c>
      <c r="B80" s="44">
        <v>11</v>
      </c>
      <c r="C80" s="44">
        <v>3.47</v>
      </c>
      <c r="D80" s="44">
        <v>2.09</v>
      </c>
    </row>
    <row r="81" spans="1:4" x14ac:dyDescent="0.25">
      <c r="A81" s="43">
        <v>74</v>
      </c>
      <c r="B81" s="44">
        <v>10.45</v>
      </c>
      <c r="C81" s="44">
        <v>3.27</v>
      </c>
      <c r="D81" s="44">
        <v>1.9</v>
      </c>
    </row>
    <row r="82" spans="1:4" x14ac:dyDescent="0.25">
      <c r="A82" s="43">
        <v>75</v>
      </c>
      <c r="B82" s="44">
        <v>9.91</v>
      </c>
      <c r="C82" s="44">
        <v>3.07</v>
      </c>
      <c r="D82" s="44">
        <v>1.73</v>
      </c>
    </row>
    <row r="83" spans="1:4" x14ac:dyDescent="0.25">
      <c r="A83" s="43">
        <v>76</v>
      </c>
      <c r="B83" s="44">
        <v>9.3800000000000008</v>
      </c>
      <c r="C83" s="44">
        <v>3</v>
      </c>
      <c r="D83" s="44">
        <v>1.58</v>
      </c>
    </row>
    <row r="84" spans="1:4" x14ac:dyDescent="0.25">
      <c r="A84" s="43">
        <v>77</v>
      </c>
      <c r="B84" s="44">
        <v>8.8699999999999992</v>
      </c>
      <c r="C84" s="44">
        <v>2.92</v>
      </c>
      <c r="D84" s="44">
        <v>1.43</v>
      </c>
    </row>
    <row r="85" spans="1:4" x14ac:dyDescent="0.25">
      <c r="A85" s="43">
        <v>78</v>
      </c>
      <c r="B85" s="44">
        <v>8.3800000000000008</v>
      </c>
      <c r="C85" s="44">
        <v>2.84</v>
      </c>
      <c r="D85" s="44">
        <v>1.3</v>
      </c>
    </row>
    <row r="86" spans="1:4" x14ac:dyDescent="0.25">
      <c r="A86" s="43">
        <v>79</v>
      </c>
      <c r="B86" s="44">
        <v>7.89</v>
      </c>
      <c r="C86" s="44">
        <v>2.56</v>
      </c>
      <c r="D86" s="44">
        <v>1.1499999999999999</v>
      </c>
    </row>
    <row r="87" spans="1:4" x14ac:dyDescent="0.25">
      <c r="A87" s="43">
        <v>80</v>
      </c>
      <c r="B87" s="44">
        <v>7.41</v>
      </c>
      <c r="C87" s="44">
        <v>2.29</v>
      </c>
      <c r="D87" s="44">
        <v>1.02</v>
      </c>
    </row>
    <row r="88" spans="1:4" x14ac:dyDescent="0.25">
      <c r="A88" s="43">
        <v>81</v>
      </c>
      <c r="B88" s="44">
        <v>6.93</v>
      </c>
      <c r="C88" s="44">
        <v>2.21</v>
      </c>
      <c r="D88" s="44">
        <v>0.9</v>
      </c>
    </row>
    <row r="89" spans="1:4" x14ac:dyDescent="0.25">
      <c r="A89" s="43">
        <v>82</v>
      </c>
      <c r="B89" s="44">
        <v>6.45</v>
      </c>
      <c r="C89" s="44">
        <v>2.13</v>
      </c>
      <c r="D89" s="44">
        <v>0.8</v>
      </c>
    </row>
    <row r="90" spans="1:4" x14ac:dyDescent="0.25">
      <c r="A90" s="43">
        <v>83</v>
      </c>
      <c r="B90" s="44">
        <v>5.98</v>
      </c>
      <c r="C90" s="44">
        <v>2.0499999999999998</v>
      </c>
      <c r="D90" s="44">
        <v>0.7</v>
      </c>
    </row>
    <row r="91" spans="1:4" x14ac:dyDescent="0.25">
      <c r="A91" s="43">
        <v>84</v>
      </c>
      <c r="B91" s="44">
        <v>5.53</v>
      </c>
      <c r="C91" s="44">
        <v>1.77</v>
      </c>
      <c r="D91" s="44">
        <v>0.6</v>
      </c>
    </row>
    <row r="92" spans="1:4" x14ac:dyDescent="0.25">
      <c r="A92" s="43">
        <v>85</v>
      </c>
      <c r="B92" s="44">
        <v>5.0999999999999996</v>
      </c>
      <c r="C92" s="44">
        <v>1.5</v>
      </c>
      <c r="D92" s="44">
        <v>0.51</v>
      </c>
    </row>
    <row r="93" spans="1:4" x14ac:dyDescent="0.25">
      <c r="A93" s="43">
        <v>86</v>
      </c>
      <c r="B93" s="44">
        <v>4.6900000000000004</v>
      </c>
      <c r="C93" s="44">
        <v>1.42</v>
      </c>
      <c r="D93" s="44">
        <v>0.44</v>
      </c>
    </row>
    <row r="94" spans="1:4" x14ac:dyDescent="0.25">
      <c r="A94" s="43">
        <v>87</v>
      </c>
      <c r="B94" s="44">
        <v>4.3099999999999996</v>
      </c>
      <c r="C94" s="44">
        <v>1.34</v>
      </c>
      <c r="D94" s="44">
        <v>0.37</v>
      </c>
    </row>
    <row r="95" spans="1:4" x14ac:dyDescent="0.25">
      <c r="A95" s="43">
        <v>88</v>
      </c>
      <c r="B95" s="44">
        <v>3.95</v>
      </c>
      <c r="C95" s="44">
        <v>1.25</v>
      </c>
      <c r="D95" s="44">
        <v>0.32</v>
      </c>
    </row>
    <row r="96" spans="1:4" x14ac:dyDescent="0.25">
      <c r="A96" s="43">
        <v>89</v>
      </c>
      <c r="B96" s="44">
        <v>3.61</v>
      </c>
      <c r="C96" s="44">
        <v>0.99</v>
      </c>
      <c r="D96" s="44">
        <v>0.26</v>
      </c>
    </row>
    <row r="97" spans="1:4" x14ac:dyDescent="0.25">
      <c r="A97" s="43">
        <v>90</v>
      </c>
      <c r="B97" s="44">
        <v>3.28</v>
      </c>
      <c r="C97" s="44">
        <v>0.75</v>
      </c>
      <c r="D97" s="44">
        <v>0.21</v>
      </c>
    </row>
    <row r="98" spans="1:4" x14ac:dyDescent="0.25">
      <c r="A98" s="43">
        <v>91</v>
      </c>
      <c r="B98" s="44">
        <v>2.98</v>
      </c>
      <c r="C98" s="44">
        <v>0.7</v>
      </c>
      <c r="D98" s="44">
        <v>0.18</v>
      </c>
    </row>
    <row r="99" spans="1:4" x14ac:dyDescent="0.25">
      <c r="A99" s="43">
        <v>92</v>
      </c>
      <c r="B99" s="44">
        <v>2.7</v>
      </c>
      <c r="C99" s="44">
        <v>0.65</v>
      </c>
      <c r="D99" s="44">
        <v>0.15</v>
      </c>
    </row>
    <row r="100" spans="1:4" x14ac:dyDescent="0.25">
      <c r="A100" s="43">
        <v>93</v>
      </c>
      <c r="B100" s="44">
        <v>2.44</v>
      </c>
      <c r="C100" s="44">
        <v>0.6</v>
      </c>
      <c r="D100" s="44">
        <v>0.12</v>
      </c>
    </row>
    <row r="101" spans="1:4" x14ac:dyDescent="0.25">
      <c r="A101" s="43">
        <v>94</v>
      </c>
      <c r="B101" s="44">
        <v>2.21</v>
      </c>
      <c r="C101" s="44">
        <v>0.55000000000000004</v>
      </c>
      <c r="D101" s="44">
        <v>0.1</v>
      </c>
    </row>
    <row r="102" spans="1:4" x14ac:dyDescent="0.25">
      <c r="A102" s="43">
        <v>95</v>
      </c>
      <c r="B102" s="44">
        <v>2.0099999999999998</v>
      </c>
      <c r="C102" s="44">
        <v>0.5</v>
      </c>
      <c r="D102" s="44">
        <v>0.08</v>
      </c>
    </row>
  </sheetData>
  <sheetProtection algorithmName="SHA-512" hashValue="afhB6HbaCcZ4ExCQOsrQwLyetracF2HewzvIETe+I6PnD7kIQZUUc3fZUfAqVxja3kC/bTHgWQZvF6uaDVdwZQ==" saltValue="4W1jqdUjV+4dzyTyXnZ76Q==" spinCount="100000" sheet="1" objects="1" scenarios="1"/>
  <conditionalFormatting sqref="A6:A21">
    <cfRule type="expression" dxfId="746" priority="9" stopIfTrue="1">
      <formula>MOD(ROW(),2)=0</formula>
    </cfRule>
    <cfRule type="expression" dxfId="745" priority="10" stopIfTrue="1">
      <formula>MOD(ROW(),2)&lt;&gt;0</formula>
    </cfRule>
  </conditionalFormatting>
  <conditionalFormatting sqref="B6:D21">
    <cfRule type="expression" dxfId="744" priority="11" stopIfTrue="1">
      <formula>MOD(ROW(),2)=0</formula>
    </cfRule>
    <cfRule type="expression" dxfId="743" priority="12" stopIfTrue="1">
      <formula>MOD(ROW(),2)&lt;&gt;0</formula>
    </cfRule>
  </conditionalFormatting>
  <conditionalFormatting sqref="A26:A102">
    <cfRule type="expression" dxfId="742" priority="13" stopIfTrue="1">
      <formula>MOD(ROW(),2)=0</formula>
    </cfRule>
    <cfRule type="expression" dxfId="741" priority="14" stopIfTrue="1">
      <formula>MOD(ROW(),2)&lt;&gt;0</formula>
    </cfRule>
  </conditionalFormatting>
  <conditionalFormatting sqref="B26:D102">
    <cfRule type="expression" dxfId="740" priority="15" stopIfTrue="1">
      <formula>MOD(ROW(),2)=0</formula>
    </cfRule>
    <cfRule type="expression" dxfId="739" priority="16" stopIfTrue="1">
      <formula>MOD(ROW(),2)&lt;&gt;0</formula>
    </cfRule>
  </conditionalFormatting>
  <pageMargins left="0.7" right="0.7" top="0.75" bottom="0.75" header="0.3" footer="0.3"/>
  <tableParts count="1">
    <tablePart r:id="rId1"/>
  </tableParts>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EEAF30-74DF-4B11-9108-F312C7B1F031}">
  <sheetPr codeName="Sheet42"/>
  <dimension ref="A1:D102"/>
  <sheetViews>
    <sheetView showGridLines="0" workbookViewId="0">
      <selection activeCell="A6" sqref="A6"/>
    </sheetView>
  </sheetViews>
  <sheetFormatPr defaultRowHeight="12.5" x14ac:dyDescent="0.25"/>
  <cols>
    <col min="1" max="1" width="31.81640625" customWidth="1"/>
    <col min="2" max="4" width="22.81640625" customWidth="1"/>
  </cols>
  <sheetData>
    <row r="1" spans="1:4" s="1" customFormat="1" ht="20" x14ac:dyDescent="0.4">
      <c r="A1" s="2" t="s">
        <v>0</v>
      </c>
    </row>
    <row r="2" spans="1:4" s="1" customFormat="1" ht="15.5" x14ac:dyDescent="0.35">
      <c r="A2" s="30" t="s">
        <v>1</v>
      </c>
      <c r="B2" s="3" t="str">
        <f>wb_title</f>
        <v>Police_S - Consolidated Factor Spreadsheet</v>
      </c>
    </row>
    <row r="3" spans="1:4" s="1" customFormat="1" ht="15.5" x14ac:dyDescent="0.35">
      <c r="A3" s="30" t="s">
        <v>2</v>
      </c>
      <c r="B3" s="3" t="str">
        <f>TABLE_FACTOR_TYPE_1 &amp; " - x-" &amp; TABLE_SERIES_NUMBER_1</f>
        <v>PenCE - x-308</v>
      </c>
    </row>
    <row r="6" spans="1:4" x14ac:dyDescent="0.25">
      <c r="A6" s="40" t="s">
        <v>407</v>
      </c>
      <c r="B6" s="48" t="s">
        <v>408</v>
      </c>
      <c r="C6" s="48"/>
      <c r="D6" s="48"/>
    </row>
    <row r="7" spans="1:4" x14ac:dyDescent="0.25">
      <c r="A7" s="40" t="s">
        <v>409</v>
      </c>
      <c r="B7" s="48" t="s">
        <v>31</v>
      </c>
      <c r="C7" s="48"/>
      <c r="D7" s="48"/>
    </row>
    <row r="8" spans="1:4" x14ac:dyDescent="0.25">
      <c r="A8" s="40" t="s">
        <v>110</v>
      </c>
      <c r="B8" s="48">
        <v>2006</v>
      </c>
      <c r="C8" s="48"/>
      <c r="D8" s="48"/>
    </row>
    <row r="9" spans="1:4" x14ac:dyDescent="0.25">
      <c r="A9" s="40" t="s">
        <v>111</v>
      </c>
      <c r="B9" s="48" t="s">
        <v>242</v>
      </c>
      <c r="C9" s="48"/>
      <c r="D9" s="48"/>
    </row>
    <row r="10" spans="1:4" ht="25" x14ac:dyDescent="0.25">
      <c r="A10" s="40" t="s">
        <v>6</v>
      </c>
      <c r="B10" s="48" t="s">
        <v>257</v>
      </c>
      <c r="C10" s="48"/>
      <c r="D10" s="48"/>
    </row>
    <row r="11" spans="1:4" x14ac:dyDescent="0.25">
      <c r="A11" s="40" t="s">
        <v>112</v>
      </c>
      <c r="B11" s="48" t="s">
        <v>145</v>
      </c>
      <c r="C11" s="48"/>
      <c r="D11" s="48"/>
    </row>
    <row r="12" spans="1:4" x14ac:dyDescent="0.25">
      <c r="A12" s="40" t="s">
        <v>113</v>
      </c>
      <c r="B12" s="48" t="s">
        <v>139</v>
      </c>
      <c r="C12" s="48"/>
      <c r="D12" s="48"/>
    </row>
    <row r="13" spans="1:4" x14ac:dyDescent="0.25">
      <c r="A13" s="40" t="s">
        <v>410</v>
      </c>
      <c r="B13" s="48"/>
      <c r="C13" s="48"/>
      <c r="D13" s="48"/>
    </row>
    <row r="14" spans="1:4" x14ac:dyDescent="0.25">
      <c r="A14" s="40" t="s">
        <v>115</v>
      </c>
      <c r="B14" s="48">
        <v>308</v>
      </c>
      <c r="C14" s="48"/>
      <c r="D14" s="48"/>
    </row>
    <row r="15" spans="1:4" x14ac:dyDescent="0.25">
      <c r="A15" s="40" t="s">
        <v>411</v>
      </c>
      <c r="B15" s="48">
        <v>308</v>
      </c>
      <c r="C15" s="48"/>
      <c r="D15" s="48"/>
    </row>
    <row r="16" spans="1:4" x14ac:dyDescent="0.25">
      <c r="A16" s="40" t="s">
        <v>117</v>
      </c>
      <c r="B16" s="48" t="s">
        <v>261</v>
      </c>
      <c r="C16" s="48"/>
      <c r="D16" s="48"/>
    </row>
    <row r="17" spans="1:4" x14ac:dyDescent="0.25">
      <c r="A17" s="41" t="s">
        <v>412</v>
      </c>
      <c r="B17" s="48"/>
      <c r="C17" s="48"/>
      <c r="D17" s="48"/>
    </row>
    <row r="18" spans="1:4" x14ac:dyDescent="0.25">
      <c r="A18" s="40" t="s">
        <v>119</v>
      </c>
      <c r="B18" s="50">
        <v>46163</v>
      </c>
      <c r="C18" s="49"/>
      <c r="D18" s="49"/>
    </row>
    <row r="19" spans="1:4" x14ac:dyDescent="0.25">
      <c r="A19" s="40" t="s">
        <v>120</v>
      </c>
      <c r="B19" s="50"/>
      <c r="C19" s="50"/>
      <c r="D19" s="50"/>
    </row>
    <row r="20" spans="1:4" x14ac:dyDescent="0.25">
      <c r="A20" s="40" t="s">
        <v>121</v>
      </c>
      <c r="B20" s="48" t="s">
        <v>128</v>
      </c>
      <c r="C20" s="48"/>
      <c r="D20" s="48"/>
    </row>
    <row r="21" spans="1:4" x14ac:dyDescent="0.25">
      <c r="A21" s="40" t="s">
        <v>413</v>
      </c>
      <c r="B21" s="48" t="s">
        <v>46</v>
      </c>
      <c r="C21" s="48"/>
      <c r="D21" s="48"/>
    </row>
    <row r="23" spans="1:4" x14ac:dyDescent="0.25">
      <c r="A23" s="23" t="str">
        <f>HYPERLINK("#'Factor List'!A1", "Back to Factor List")</f>
        <v>Back to Factor List</v>
      </c>
      <c r="B23" s="23" t="str">
        <f>HYPERLINK("#'Assumptions'!A1", "Assumptions")</f>
        <v>Assumptions</v>
      </c>
    </row>
    <row r="26" spans="1:4" s="57" customFormat="1" ht="26" x14ac:dyDescent="0.25">
      <c r="A26" s="56" t="s">
        <v>238</v>
      </c>
      <c r="B26" s="56" t="s">
        <v>414</v>
      </c>
      <c r="C26" s="56" t="s">
        <v>418</v>
      </c>
      <c r="D26" s="56" t="s">
        <v>437</v>
      </c>
    </row>
    <row r="27" spans="1:4" x14ac:dyDescent="0.25">
      <c r="A27" s="43">
        <v>20</v>
      </c>
      <c r="B27" s="44">
        <v>35.97</v>
      </c>
      <c r="C27" s="44">
        <v>2.35</v>
      </c>
      <c r="D27" s="44"/>
    </row>
    <row r="28" spans="1:4" x14ac:dyDescent="0.25">
      <c r="A28" s="43">
        <v>21</v>
      </c>
      <c r="B28" s="44">
        <v>35.659999999999997</v>
      </c>
      <c r="C28" s="44">
        <v>2.39</v>
      </c>
      <c r="D28" s="44"/>
    </row>
    <row r="29" spans="1:4" x14ac:dyDescent="0.25">
      <c r="A29" s="43">
        <v>22</v>
      </c>
      <c r="B29" s="44">
        <v>35.35</v>
      </c>
      <c r="C29" s="44">
        <v>2.44</v>
      </c>
      <c r="D29" s="44"/>
    </row>
    <row r="30" spans="1:4" x14ac:dyDescent="0.25">
      <c r="A30" s="43">
        <v>23</v>
      </c>
      <c r="B30" s="44">
        <v>35.03</v>
      </c>
      <c r="C30" s="44">
        <v>2.48</v>
      </c>
      <c r="D30" s="44"/>
    </row>
    <row r="31" spans="1:4" x14ac:dyDescent="0.25">
      <c r="A31" s="43">
        <v>24</v>
      </c>
      <c r="B31" s="44">
        <v>34.71</v>
      </c>
      <c r="C31" s="44">
        <v>2.52</v>
      </c>
      <c r="D31" s="44"/>
    </row>
    <row r="32" spans="1:4" x14ac:dyDescent="0.25">
      <c r="A32" s="43">
        <v>25</v>
      </c>
      <c r="B32" s="44">
        <v>34.380000000000003</v>
      </c>
      <c r="C32" s="44">
        <v>2.57</v>
      </c>
      <c r="D32" s="44"/>
    </row>
    <row r="33" spans="1:4" x14ac:dyDescent="0.25">
      <c r="A33" s="43">
        <v>26</v>
      </c>
      <c r="B33" s="44">
        <v>34.04</v>
      </c>
      <c r="C33" s="44">
        <v>2.61</v>
      </c>
      <c r="D33" s="44"/>
    </row>
    <row r="34" spans="1:4" x14ac:dyDescent="0.25">
      <c r="A34" s="43">
        <v>27</v>
      </c>
      <c r="B34" s="44">
        <v>33.700000000000003</v>
      </c>
      <c r="C34" s="44">
        <v>2.66</v>
      </c>
      <c r="D34" s="44"/>
    </row>
    <row r="35" spans="1:4" x14ac:dyDescent="0.25">
      <c r="A35" s="43">
        <v>28</v>
      </c>
      <c r="B35" s="44">
        <v>33.35</v>
      </c>
      <c r="C35" s="44">
        <v>2.71</v>
      </c>
      <c r="D35" s="44"/>
    </row>
    <row r="36" spans="1:4" x14ac:dyDescent="0.25">
      <c r="A36" s="43">
        <v>29</v>
      </c>
      <c r="B36" s="44">
        <v>32.99</v>
      </c>
      <c r="C36" s="44">
        <v>2.75</v>
      </c>
      <c r="D36" s="44"/>
    </row>
    <row r="37" spans="1:4" x14ac:dyDescent="0.25">
      <c r="A37" s="43">
        <v>30</v>
      </c>
      <c r="B37" s="44">
        <v>32.630000000000003</v>
      </c>
      <c r="C37" s="44">
        <v>2.8</v>
      </c>
      <c r="D37" s="44"/>
    </row>
    <row r="38" spans="1:4" x14ac:dyDescent="0.25">
      <c r="A38" s="43">
        <v>31</v>
      </c>
      <c r="B38" s="44">
        <v>32.25</v>
      </c>
      <c r="C38" s="44">
        <v>2.85</v>
      </c>
      <c r="D38" s="44"/>
    </row>
    <row r="39" spans="1:4" x14ac:dyDescent="0.25">
      <c r="A39" s="43">
        <v>32</v>
      </c>
      <c r="B39" s="44">
        <v>31.87</v>
      </c>
      <c r="C39" s="44">
        <v>2.9</v>
      </c>
      <c r="D39" s="44"/>
    </row>
    <row r="40" spans="1:4" x14ac:dyDescent="0.25">
      <c r="A40" s="43">
        <v>33</v>
      </c>
      <c r="B40" s="44">
        <v>31.49</v>
      </c>
      <c r="C40" s="44">
        <v>2.95</v>
      </c>
      <c r="D40" s="44"/>
    </row>
    <row r="41" spans="1:4" x14ac:dyDescent="0.25">
      <c r="A41" s="43">
        <v>34</v>
      </c>
      <c r="B41" s="44">
        <v>31.09</v>
      </c>
      <c r="C41" s="44">
        <v>3</v>
      </c>
      <c r="D41" s="44"/>
    </row>
    <row r="42" spans="1:4" x14ac:dyDescent="0.25">
      <c r="A42" s="43">
        <v>35</v>
      </c>
      <c r="B42" s="44">
        <v>30.69</v>
      </c>
      <c r="C42" s="44">
        <v>3.06</v>
      </c>
      <c r="D42" s="44"/>
    </row>
    <row r="43" spans="1:4" x14ac:dyDescent="0.25">
      <c r="A43" s="43">
        <v>36</v>
      </c>
      <c r="B43" s="44">
        <v>30.27</v>
      </c>
      <c r="C43" s="44">
        <v>3.11</v>
      </c>
      <c r="D43" s="44"/>
    </row>
    <row r="44" spans="1:4" x14ac:dyDescent="0.25">
      <c r="A44" s="43">
        <v>37</v>
      </c>
      <c r="B44" s="44">
        <v>29.86</v>
      </c>
      <c r="C44" s="44">
        <v>3.16</v>
      </c>
      <c r="D44" s="44"/>
    </row>
    <row r="45" spans="1:4" x14ac:dyDescent="0.25">
      <c r="A45" s="43">
        <v>38</v>
      </c>
      <c r="B45" s="44">
        <v>29.43</v>
      </c>
      <c r="C45" s="44">
        <v>3.22</v>
      </c>
      <c r="D45" s="44"/>
    </row>
    <row r="46" spans="1:4" x14ac:dyDescent="0.25">
      <c r="A46" s="43">
        <v>39</v>
      </c>
      <c r="B46" s="44">
        <v>28.99</v>
      </c>
      <c r="C46" s="44">
        <v>3.27</v>
      </c>
      <c r="D46" s="44"/>
    </row>
    <row r="47" spans="1:4" x14ac:dyDescent="0.25">
      <c r="A47" s="43">
        <v>40</v>
      </c>
      <c r="B47" s="44">
        <v>28.55</v>
      </c>
      <c r="C47" s="44">
        <v>3.32</v>
      </c>
      <c r="D47" s="44"/>
    </row>
    <row r="48" spans="1:4" x14ac:dyDescent="0.25">
      <c r="A48" s="43">
        <v>41</v>
      </c>
      <c r="B48" s="44">
        <v>28.1</v>
      </c>
      <c r="C48" s="44">
        <v>3.37</v>
      </c>
      <c r="D48" s="44"/>
    </row>
    <row r="49" spans="1:4" x14ac:dyDescent="0.25">
      <c r="A49" s="43">
        <v>42</v>
      </c>
      <c r="B49" s="44">
        <v>27.64</v>
      </c>
      <c r="C49" s="44">
        <v>3.43</v>
      </c>
      <c r="D49" s="44"/>
    </row>
    <row r="50" spans="1:4" x14ac:dyDescent="0.25">
      <c r="A50" s="43">
        <v>43</v>
      </c>
      <c r="B50" s="44">
        <v>27.18</v>
      </c>
      <c r="C50" s="44">
        <v>3.48</v>
      </c>
      <c r="D50" s="44"/>
    </row>
    <row r="51" spans="1:4" x14ac:dyDescent="0.25">
      <c r="A51" s="43">
        <v>44</v>
      </c>
      <c r="B51" s="44">
        <v>26.71</v>
      </c>
      <c r="C51" s="44">
        <v>3.53</v>
      </c>
      <c r="D51" s="44"/>
    </row>
    <row r="52" spans="1:4" x14ac:dyDescent="0.25">
      <c r="A52" s="43">
        <v>45</v>
      </c>
      <c r="B52" s="44">
        <v>26.23</v>
      </c>
      <c r="C52" s="44">
        <v>3.58</v>
      </c>
      <c r="D52" s="44"/>
    </row>
    <row r="53" spans="1:4" x14ac:dyDescent="0.25">
      <c r="A53" s="43">
        <v>46</v>
      </c>
      <c r="B53" s="44">
        <v>25.74</v>
      </c>
      <c r="C53" s="44">
        <v>3.63</v>
      </c>
      <c r="D53" s="44"/>
    </row>
    <row r="54" spans="1:4" x14ac:dyDescent="0.25">
      <c r="A54" s="43">
        <v>47</v>
      </c>
      <c r="B54" s="44">
        <v>25.25</v>
      </c>
      <c r="C54" s="44">
        <v>3.68</v>
      </c>
      <c r="D54" s="44"/>
    </row>
    <row r="55" spans="1:4" x14ac:dyDescent="0.25">
      <c r="A55" s="43">
        <v>48</v>
      </c>
      <c r="B55" s="44">
        <v>24.75</v>
      </c>
      <c r="C55" s="44">
        <v>3.73</v>
      </c>
      <c r="D55" s="44"/>
    </row>
    <row r="56" spans="1:4" x14ac:dyDescent="0.25">
      <c r="A56" s="43">
        <v>49</v>
      </c>
      <c r="B56" s="44">
        <v>24.25</v>
      </c>
      <c r="C56" s="44">
        <v>3.78</v>
      </c>
      <c r="D56" s="44"/>
    </row>
    <row r="57" spans="1:4" x14ac:dyDescent="0.25">
      <c r="A57" s="43">
        <v>50</v>
      </c>
      <c r="B57" s="44">
        <v>23.74</v>
      </c>
      <c r="C57" s="44">
        <v>3.82</v>
      </c>
      <c r="D57" s="44"/>
    </row>
    <row r="58" spans="1:4" x14ac:dyDescent="0.25">
      <c r="A58" s="43">
        <v>51</v>
      </c>
      <c r="B58" s="44">
        <v>23.22</v>
      </c>
      <c r="C58" s="44">
        <v>3.87</v>
      </c>
      <c r="D58" s="44"/>
    </row>
    <row r="59" spans="1:4" x14ac:dyDescent="0.25">
      <c r="A59" s="43">
        <v>52</v>
      </c>
      <c r="B59" s="44">
        <v>22.69</v>
      </c>
      <c r="C59" s="44">
        <v>3.92</v>
      </c>
      <c r="D59" s="44"/>
    </row>
    <row r="60" spans="1:4" x14ac:dyDescent="0.25">
      <c r="A60" s="43">
        <v>53</v>
      </c>
      <c r="B60" s="44">
        <v>22.16</v>
      </c>
      <c r="C60" s="44">
        <v>3.96</v>
      </c>
      <c r="D60" s="44"/>
    </row>
    <row r="61" spans="1:4" x14ac:dyDescent="0.25">
      <c r="A61" s="43">
        <v>54</v>
      </c>
      <c r="B61" s="44">
        <v>21.63</v>
      </c>
      <c r="C61" s="44">
        <v>4</v>
      </c>
      <c r="D61" s="44"/>
    </row>
    <row r="62" spans="1:4" x14ac:dyDescent="0.25">
      <c r="A62" s="43">
        <v>55</v>
      </c>
      <c r="B62" s="44">
        <v>21.09</v>
      </c>
      <c r="C62" s="44">
        <v>4.03</v>
      </c>
      <c r="D62" s="44"/>
    </row>
    <row r="63" spans="1:4" x14ac:dyDescent="0.25">
      <c r="A63" s="43">
        <v>56</v>
      </c>
      <c r="B63" s="44">
        <v>20.56</v>
      </c>
      <c r="C63" s="44">
        <v>4.0599999999999996</v>
      </c>
      <c r="D63" s="44"/>
    </row>
    <row r="64" spans="1:4" x14ac:dyDescent="0.25">
      <c r="A64" s="43">
        <v>57</v>
      </c>
      <c r="B64" s="44">
        <v>20.02</v>
      </c>
      <c r="C64" s="44">
        <v>4.08</v>
      </c>
      <c r="D64" s="44"/>
    </row>
    <row r="65" spans="1:4" x14ac:dyDescent="0.25">
      <c r="A65" s="43">
        <v>58</v>
      </c>
      <c r="B65" s="44">
        <v>19.47</v>
      </c>
      <c r="C65" s="44">
        <v>4.0999999999999996</v>
      </c>
      <c r="D65" s="44"/>
    </row>
    <row r="66" spans="1:4" x14ac:dyDescent="0.25">
      <c r="A66" s="43">
        <v>59</v>
      </c>
      <c r="B66" s="44">
        <v>18.920000000000002</v>
      </c>
      <c r="C66" s="44">
        <v>4.1100000000000003</v>
      </c>
      <c r="D66" s="44"/>
    </row>
    <row r="67" spans="1:4" x14ac:dyDescent="0.25">
      <c r="A67" s="43">
        <v>60</v>
      </c>
      <c r="B67" s="44">
        <v>18.37</v>
      </c>
      <c r="C67" s="44">
        <v>4.12</v>
      </c>
      <c r="D67" s="44"/>
    </row>
    <row r="68" spans="1:4" x14ac:dyDescent="0.25">
      <c r="A68" s="43">
        <v>61</v>
      </c>
      <c r="B68" s="44">
        <v>17.809999999999999</v>
      </c>
      <c r="C68" s="44">
        <v>4.13</v>
      </c>
      <c r="D68" s="44"/>
    </row>
    <row r="69" spans="1:4" x14ac:dyDescent="0.25">
      <c r="A69" s="43">
        <v>62</v>
      </c>
      <c r="B69" s="44">
        <v>17.260000000000002</v>
      </c>
      <c r="C69" s="44">
        <v>4.13</v>
      </c>
      <c r="D69" s="44"/>
    </row>
    <row r="70" spans="1:4" x14ac:dyDescent="0.25">
      <c r="A70" s="43">
        <v>63</v>
      </c>
      <c r="B70" s="44">
        <v>16.7</v>
      </c>
      <c r="C70" s="44">
        <v>4.13</v>
      </c>
      <c r="D70" s="44"/>
    </row>
    <row r="71" spans="1:4" x14ac:dyDescent="0.25">
      <c r="A71" s="43">
        <v>64</v>
      </c>
      <c r="B71" s="44">
        <v>16.13</v>
      </c>
      <c r="C71" s="44">
        <v>3.98</v>
      </c>
      <c r="D71" s="44"/>
    </row>
    <row r="72" spans="1:4" x14ac:dyDescent="0.25">
      <c r="A72" s="43">
        <v>65</v>
      </c>
      <c r="B72" s="44">
        <v>15.57</v>
      </c>
      <c r="C72" s="44">
        <v>3.82</v>
      </c>
      <c r="D72" s="44"/>
    </row>
    <row r="73" spans="1:4" x14ac:dyDescent="0.25">
      <c r="A73" s="43">
        <v>66</v>
      </c>
      <c r="B73" s="44">
        <v>15</v>
      </c>
      <c r="C73" s="44">
        <v>3.81</v>
      </c>
      <c r="D73" s="44"/>
    </row>
    <row r="74" spans="1:4" x14ac:dyDescent="0.25">
      <c r="A74" s="43">
        <v>67</v>
      </c>
      <c r="B74" s="44">
        <v>14.43</v>
      </c>
      <c r="C74" s="44">
        <v>3.79</v>
      </c>
      <c r="D74" s="44"/>
    </row>
    <row r="75" spans="1:4" x14ac:dyDescent="0.25">
      <c r="A75" s="43">
        <v>68</v>
      </c>
      <c r="B75" s="44">
        <v>13.86</v>
      </c>
      <c r="C75" s="44">
        <v>3.78</v>
      </c>
      <c r="D75" s="44"/>
    </row>
    <row r="76" spans="1:4" x14ac:dyDescent="0.25">
      <c r="A76" s="43">
        <v>69</v>
      </c>
      <c r="B76" s="44">
        <v>13.29</v>
      </c>
      <c r="C76" s="44">
        <v>3.68</v>
      </c>
      <c r="D76" s="44"/>
    </row>
    <row r="77" spans="1:4" x14ac:dyDescent="0.25">
      <c r="A77" s="43">
        <v>70</v>
      </c>
      <c r="B77" s="44">
        <v>12.71</v>
      </c>
      <c r="C77" s="44">
        <v>3.58</v>
      </c>
      <c r="D77" s="44"/>
    </row>
    <row r="78" spans="1:4" x14ac:dyDescent="0.25">
      <c r="A78" s="43">
        <v>71</v>
      </c>
      <c r="B78" s="44">
        <v>12.14</v>
      </c>
      <c r="C78" s="44">
        <v>3.55</v>
      </c>
      <c r="D78" s="44"/>
    </row>
    <row r="79" spans="1:4" x14ac:dyDescent="0.25">
      <c r="A79" s="43">
        <v>72</v>
      </c>
      <c r="B79" s="44">
        <v>11.57</v>
      </c>
      <c r="C79" s="44">
        <v>3.52</v>
      </c>
      <c r="D79" s="44"/>
    </row>
    <row r="80" spans="1:4" x14ac:dyDescent="0.25">
      <c r="A80" s="43">
        <v>73</v>
      </c>
      <c r="B80" s="44">
        <v>11</v>
      </c>
      <c r="C80" s="44">
        <v>3.47</v>
      </c>
      <c r="D80" s="44">
        <v>1.72</v>
      </c>
    </row>
    <row r="81" spans="1:4" x14ac:dyDescent="0.25">
      <c r="A81" s="43">
        <v>74</v>
      </c>
      <c r="B81" s="44">
        <v>10.45</v>
      </c>
      <c r="C81" s="44">
        <v>3.27</v>
      </c>
      <c r="D81" s="44">
        <v>1.57</v>
      </c>
    </row>
    <row r="82" spans="1:4" x14ac:dyDescent="0.25">
      <c r="A82" s="43">
        <v>75</v>
      </c>
      <c r="B82" s="44">
        <v>9.91</v>
      </c>
      <c r="C82" s="44">
        <v>3.07</v>
      </c>
      <c r="D82" s="44">
        <v>1.42</v>
      </c>
    </row>
    <row r="83" spans="1:4" x14ac:dyDescent="0.25">
      <c r="A83" s="43">
        <v>76</v>
      </c>
      <c r="B83" s="44">
        <v>9.3800000000000008</v>
      </c>
      <c r="C83" s="44">
        <v>3</v>
      </c>
      <c r="D83" s="44">
        <v>1.29</v>
      </c>
    </row>
    <row r="84" spans="1:4" x14ac:dyDescent="0.25">
      <c r="A84" s="43">
        <v>77</v>
      </c>
      <c r="B84" s="44">
        <v>8.8699999999999992</v>
      </c>
      <c r="C84" s="44">
        <v>2.92</v>
      </c>
      <c r="D84" s="44">
        <v>1.1599999999999999</v>
      </c>
    </row>
    <row r="85" spans="1:4" x14ac:dyDescent="0.25">
      <c r="A85" s="43">
        <v>78</v>
      </c>
      <c r="B85" s="44">
        <v>8.3800000000000008</v>
      </c>
      <c r="C85" s="44">
        <v>2.84</v>
      </c>
      <c r="D85" s="44">
        <v>1.04</v>
      </c>
    </row>
    <row r="86" spans="1:4" x14ac:dyDescent="0.25">
      <c r="A86" s="43">
        <v>79</v>
      </c>
      <c r="B86" s="44">
        <v>7.89</v>
      </c>
      <c r="C86" s="44">
        <v>2.56</v>
      </c>
      <c r="D86" s="44">
        <v>0.93</v>
      </c>
    </row>
    <row r="87" spans="1:4" x14ac:dyDescent="0.25">
      <c r="A87" s="43">
        <v>80</v>
      </c>
      <c r="B87" s="44">
        <v>7.41</v>
      </c>
      <c r="C87" s="44">
        <v>2.29</v>
      </c>
      <c r="D87" s="44">
        <v>0.83</v>
      </c>
    </row>
    <row r="88" spans="1:4" x14ac:dyDescent="0.25">
      <c r="A88" s="43">
        <v>81</v>
      </c>
      <c r="B88" s="44">
        <v>6.93</v>
      </c>
      <c r="C88" s="44">
        <v>2.21</v>
      </c>
      <c r="D88" s="44">
        <v>0.73</v>
      </c>
    </row>
    <row r="89" spans="1:4" x14ac:dyDescent="0.25">
      <c r="A89" s="43">
        <v>82</v>
      </c>
      <c r="B89" s="44">
        <v>6.45</v>
      </c>
      <c r="C89" s="44">
        <v>2.13</v>
      </c>
      <c r="D89" s="44">
        <v>0.64</v>
      </c>
    </row>
    <row r="90" spans="1:4" x14ac:dyDescent="0.25">
      <c r="A90" s="43">
        <v>83</v>
      </c>
      <c r="B90" s="44">
        <v>5.98</v>
      </c>
      <c r="C90" s="44">
        <v>2.0499999999999998</v>
      </c>
      <c r="D90" s="44">
        <v>0.55000000000000004</v>
      </c>
    </row>
    <row r="91" spans="1:4" x14ac:dyDescent="0.25">
      <c r="A91" s="43">
        <v>84</v>
      </c>
      <c r="B91" s="44">
        <v>5.53</v>
      </c>
      <c r="C91" s="44">
        <v>1.77</v>
      </c>
      <c r="D91" s="44">
        <v>0.47</v>
      </c>
    </row>
    <row r="92" spans="1:4" x14ac:dyDescent="0.25">
      <c r="A92" s="43">
        <v>85</v>
      </c>
      <c r="B92" s="44">
        <v>5.0999999999999996</v>
      </c>
      <c r="C92" s="44">
        <v>1.5</v>
      </c>
      <c r="D92" s="44">
        <v>0.41</v>
      </c>
    </row>
    <row r="93" spans="1:4" x14ac:dyDescent="0.25">
      <c r="A93" s="43">
        <v>86</v>
      </c>
      <c r="B93" s="44">
        <v>4.6900000000000004</v>
      </c>
      <c r="C93" s="44">
        <v>1.42</v>
      </c>
      <c r="D93" s="44">
        <v>0.35</v>
      </c>
    </row>
    <row r="94" spans="1:4" x14ac:dyDescent="0.25">
      <c r="A94" s="43">
        <v>87</v>
      </c>
      <c r="B94" s="44">
        <v>4.3099999999999996</v>
      </c>
      <c r="C94" s="44">
        <v>1.34</v>
      </c>
      <c r="D94" s="44">
        <v>0.28999999999999998</v>
      </c>
    </row>
    <row r="95" spans="1:4" x14ac:dyDescent="0.25">
      <c r="A95" s="43">
        <v>88</v>
      </c>
      <c r="B95" s="44">
        <v>3.95</v>
      </c>
      <c r="C95" s="44">
        <v>1.25</v>
      </c>
      <c r="D95" s="44">
        <v>0.25</v>
      </c>
    </row>
    <row r="96" spans="1:4" x14ac:dyDescent="0.25">
      <c r="A96" s="43">
        <v>89</v>
      </c>
      <c r="B96" s="44">
        <v>3.61</v>
      </c>
      <c r="C96" s="44">
        <v>0.99</v>
      </c>
      <c r="D96" s="44">
        <v>0.21</v>
      </c>
    </row>
    <row r="97" spans="1:4" x14ac:dyDescent="0.25">
      <c r="A97" s="43">
        <v>90</v>
      </c>
      <c r="B97" s="44">
        <v>3.28</v>
      </c>
      <c r="C97" s="44">
        <v>0.75</v>
      </c>
      <c r="D97" s="44">
        <v>0.17</v>
      </c>
    </row>
    <row r="98" spans="1:4" x14ac:dyDescent="0.25">
      <c r="A98" s="43">
        <v>91</v>
      </c>
      <c r="B98" s="44">
        <v>2.98</v>
      </c>
      <c r="C98" s="44">
        <v>0.7</v>
      </c>
      <c r="D98" s="44">
        <v>0.15</v>
      </c>
    </row>
    <row r="99" spans="1:4" x14ac:dyDescent="0.25">
      <c r="A99" s="43">
        <v>92</v>
      </c>
      <c r="B99" s="44">
        <v>2.7</v>
      </c>
      <c r="C99" s="44">
        <v>0.65</v>
      </c>
      <c r="D99" s="44">
        <v>0.12</v>
      </c>
    </row>
    <row r="100" spans="1:4" x14ac:dyDescent="0.25">
      <c r="A100" s="43">
        <v>93</v>
      </c>
      <c r="B100" s="44">
        <v>2.44</v>
      </c>
      <c r="C100" s="44">
        <v>0.6</v>
      </c>
      <c r="D100" s="44">
        <v>0.1</v>
      </c>
    </row>
    <row r="101" spans="1:4" x14ac:dyDescent="0.25">
      <c r="A101" s="43">
        <v>94</v>
      </c>
      <c r="B101" s="44">
        <v>2.21</v>
      </c>
      <c r="C101" s="44">
        <v>0.55000000000000004</v>
      </c>
      <c r="D101" s="44">
        <v>0.08</v>
      </c>
    </row>
    <row r="102" spans="1:4" x14ac:dyDescent="0.25">
      <c r="A102" s="43">
        <v>95</v>
      </c>
      <c r="B102" s="44">
        <v>2.0099999999999998</v>
      </c>
      <c r="C102" s="44">
        <v>0.5</v>
      </c>
      <c r="D102" s="44">
        <v>7.0000000000000007E-2</v>
      </c>
    </row>
  </sheetData>
  <sheetProtection algorithmName="SHA-512" hashValue="3wVfFgpZ3+YJq+U+nycKhnuQRaYyzZLAtNYIPrJ/hjN0TPlzXF2ywdfh1sbcXayU+Fb6kOIrAfzDKmaE/LHV9w==" saltValue="ljKCuJPz42C+2Tyeu+eaRQ==" spinCount="100000" sheet="1" objects="1" scenarios="1"/>
  <conditionalFormatting sqref="A6:A21">
    <cfRule type="expression" dxfId="736" priority="9" stopIfTrue="1">
      <formula>MOD(ROW(),2)=0</formula>
    </cfRule>
    <cfRule type="expression" dxfId="735" priority="10" stopIfTrue="1">
      <formula>MOD(ROW(),2)&lt;&gt;0</formula>
    </cfRule>
  </conditionalFormatting>
  <conditionalFormatting sqref="B6:D21">
    <cfRule type="expression" dxfId="734" priority="11" stopIfTrue="1">
      <formula>MOD(ROW(),2)=0</formula>
    </cfRule>
    <cfRule type="expression" dxfId="733" priority="12" stopIfTrue="1">
      <formula>MOD(ROW(),2)&lt;&gt;0</formula>
    </cfRule>
  </conditionalFormatting>
  <conditionalFormatting sqref="A26:A102">
    <cfRule type="expression" dxfId="732" priority="13" stopIfTrue="1">
      <formula>MOD(ROW(),2)=0</formula>
    </cfRule>
    <cfRule type="expression" dxfId="731" priority="14" stopIfTrue="1">
      <formula>MOD(ROW(),2)&lt;&gt;0</formula>
    </cfRule>
  </conditionalFormatting>
  <conditionalFormatting sqref="B26:D102">
    <cfRule type="expression" dxfId="730" priority="15" stopIfTrue="1">
      <formula>MOD(ROW(),2)=0</formula>
    </cfRule>
    <cfRule type="expression" dxfId="729" priority="16" stopIfTrue="1">
      <formula>MOD(ROW(),2)&lt;&gt;0</formula>
    </cfRule>
  </conditionalFormatting>
  <pageMargins left="0.7" right="0.7" top="0.75" bottom="0.75" header="0.3" footer="0.3"/>
  <tableParts count="1">
    <tablePart r:id="rId1"/>
  </tablePart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AA473-B154-4A8D-A764-7F0394AC2ED9}">
  <sheetPr codeName="Sheet43"/>
  <dimension ref="A1:D67"/>
  <sheetViews>
    <sheetView showGridLines="0" workbookViewId="0">
      <selection activeCell="A6" sqref="A6"/>
    </sheetView>
  </sheetViews>
  <sheetFormatPr defaultRowHeight="12.5" x14ac:dyDescent="0.25"/>
  <cols>
    <col min="1" max="1" width="31.81640625" customWidth="1"/>
    <col min="2" max="4" width="22.81640625" customWidth="1"/>
  </cols>
  <sheetData>
    <row r="1" spans="1:4" s="1" customFormat="1" ht="20" x14ac:dyDescent="0.4">
      <c r="A1" s="2" t="s">
        <v>0</v>
      </c>
    </row>
    <row r="2" spans="1:4" s="1" customFormat="1" ht="15.5" x14ac:dyDescent="0.35">
      <c r="A2" s="30" t="s">
        <v>1</v>
      </c>
      <c r="B2" s="3" t="str">
        <f>wb_title</f>
        <v>Police_S - Consolidated Factor Spreadsheet</v>
      </c>
    </row>
    <row r="3" spans="1:4" s="1" customFormat="1" ht="15.5" x14ac:dyDescent="0.35">
      <c r="A3" s="30" t="s">
        <v>2</v>
      </c>
      <c r="B3" s="3" t="str">
        <f>TABLE_FACTOR_TYPE_1 &amp; " - x-" &amp; TABLE_SERIES_NUMBER_1</f>
        <v>PenCE - x-309</v>
      </c>
    </row>
    <row r="6" spans="1:4" x14ac:dyDescent="0.25">
      <c r="A6" s="40" t="s">
        <v>407</v>
      </c>
      <c r="B6" s="48" t="s">
        <v>408</v>
      </c>
      <c r="C6" s="48"/>
      <c r="D6" s="48"/>
    </row>
    <row r="7" spans="1:4" x14ac:dyDescent="0.25">
      <c r="A7" s="40" t="s">
        <v>409</v>
      </c>
      <c r="B7" s="48" t="s">
        <v>31</v>
      </c>
      <c r="C7" s="48"/>
      <c r="D7" s="48"/>
    </row>
    <row r="8" spans="1:4" x14ac:dyDescent="0.25">
      <c r="A8" s="40" t="s">
        <v>110</v>
      </c>
      <c r="B8" s="48">
        <v>2015</v>
      </c>
      <c r="C8" s="48"/>
      <c r="D8" s="48"/>
    </row>
    <row r="9" spans="1:4" x14ac:dyDescent="0.25">
      <c r="A9" s="40" t="s">
        <v>111</v>
      </c>
      <c r="B9" s="48" t="s">
        <v>242</v>
      </c>
      <c r="C9" s="48"/>
      <c r="D9" s="48"/>
    </row>
    <row r="10" spans="1:4" ht="25" x14ac:dyDescent="0.25">
      <c r="A10" s="40" t="s">
        <v>6</v>
      </c>
      <c r="B10" s="48" t="s">
        <v>243</v>
      </c>
      <c r="C10" s="48"/>
      <c r="D10" s="48"/>
    </row>
    <row r="11" spans="1:4" x14ac:dyDescent="0.25">
      <c r="A11" s="40" t="s">
        <v>112</v>
      </c>
      <c r="B11" s="48" t="s">
        <v>138</v>
      </c>
      <c r="C11" s="48"/>
      <c r="D11" s="48"/>
    </row>
    <row r="12" spans="1:4" x14ac:dyDescent="0.25">
      <c r="A12" s="40" t="s">
        <v>113</v>
      </c>
      <c r="B12" s="48" t="s">
        <v>139</v>
      </c>
      <c r="C12" s="48"/>
      <c r="D12" s="48"/>
    </row>
    <row r="13" spans="1:4" x14ac:dyDescent="0.25">
      <c r="A13" s="40" t="s">
        <v>410</v>
      </c>
      <c r="B13" s="48"/>
      <c r="C13" s="48"/>
      <c r="D13" s="48"/>
    </row>
    <row r="14" spans="1:4" x14ac:dyDescent="0.25">
      <c r="A14" s="40" t="s">
        <v>115</v>
      </c>
      <c r="B14" s="48">
        <v>309</v>
      </c>
      <c r="C14" s="48"/>
      <c r="D14" s="48"/>
    </row>
    <row r="15" spans="1:4" x14ac:dyDescent="0.25">
      <c r="A15" s="40" t="s">
        <v>411</v>
      </c>
      <c r="B15" s="48">
        <v>309</v>
      </c>
      <c r="C15" s="48"/>
      <c r="D15" s="48"/>
    </row>
    <row r="16" spans="1:4" x14ac:dyDescent="0.25">
      <c r="A16" s="40" t="s">
        <v>117</v>
      </c>
      <c r="B16" s="48" t="s">
        <v>263</v>
      </c>
      <c r="C16" s="48"/>
      <c r="D16" s="48"/>
    </row>
    <row r="17" spans="1:4" x14ac:dyDescent="0.25">
      <c r="A17" s="41" t="s">
        <v>412</v>
      </c>
      <c r="B17" s="48"/>
      <c r="C17" s="48"/>
      <c r="D17" s="48"/>
    </row>
    <row r="18" spans="1:4" x14ac:dyDescent="0.25">
      <c r="A18" s="40" t="s">
        <v>119</v>
      </c>
      <c r="B18" s="50">
        <v>46163</v>
      </c>
      <c r="C18" s="49"/>
      <c r="D18" s="49"/>
    </row>
    <row r="19" spans="1:4" x14ac:dyDescent="0.25">
      <c r="A19" s="40" t="s">
        <v>120</v>
      </c>
      <c r="B19" s="50"/>
      <c r="C19" s="50"/>
      <c r="D19" s="50"/>
    </row>
    <row r="20" spans="1:4" x14ac:dyDescent="0.25">
      <c r="A20" s="40" t="s">
        <v>121</v>
      </c>
      <c r="B20" s="48" t="s">
        <v>128</v>
      </c>
      <c r="C20" s="48"/>
      <c r="D20" s="48"/>
    </row>
    <row r="21" spans="1:4" x14ac:dyDescent="0.25">
      <c r="A21" s="40" t="s">
        <v>413</v>
      </c>
      <c r="B21" s="48" t="s">
        <v>46</v>
      </c>
      <c r="C21" s="48"/>
      <c r="D21" s="48"/>
    </row>
    <row r="23" spans="1:4" x14ac:dyDescent="0.25">
      <c r="A23" s="23" t="str">
        <f>HYPERLINK("#'Factor List'!A1", "Back to Factor List")</f>
        <v>Back to Factor List</v>
      </c>
      <c r="B23" s="23" t="str">
        <f>HYPERLINK("#'Assumptions'!A1", "Assumptions")</f>
        <v>Assumptions</v>
      </c>
    </row>
    <row r="26" spans="1:4" s="57" customFormat="1" ht="26" x14ac:dyDescent="0.25">
      <c r="A26" s="56" t="s">
        <v>238</v>
      </c>
      <c r="B26" s="56" t="s">
        <v>414</v>
      </c>
      <c r="C26" s="56" t="s">
        <v>418</v>
      </c>
      <c r="D26" s="56" t="s">
        <v>437</v>
      </c>
    </row>
    <row r="27" spans="1:4" x14ac:dyDescent="0.25">
      <c r="A27" s="43">
        <v>55</v>
      </c>
      <c r="B27" s="44">
        <v>22.64</v>
      </c>
      <c r="C27" s="44">
        <v>3.11</v>
      </c>
      <c r="D27" s="44"/>
    </row>
    <row r="28" spans="1:4" x14ac:dyDescent="0.25">
      <c r="A28" s="43">
        <v>56</v>
      </c>
      <c r="B28" s="44">
        <v>22.11</v>
      </c>
      <c r="C28" s="44">
        <v>3.14</v>
      </c>
      <c r="D28" s="44"/>
    </row>
    <row r="29" spans="1:4" x14ac:dyDescent="0.25">
      <c r="A29" s="43">
        <v>57</v>
      </c>
      <c r="B29" s="44">
        <v>21.57</v>
      </c>
      <c r="C29" s="44">
        <v>3.16</v>
      </c>
      <c r="D29" s="44"/>
    </row>
    <row r="30" spans="1:4" x14ac:dyDescent="0.25">
      <c r="A30" s="43">
        <v>58</v>
      </c>
      <c r="B30" s="44">
        <v>21.03</v>
      </c>
      <c r="C30" s="44">
        <v>3.19</v>
      </c>
      <c r="D30" s="44"/>
    </row>
    <row r="31" spans="1:4" x14ac:dyDescent="0.25">
      <c r="A31" s="43">
        <v>59</v>
      </c>
      <c r="B31" s="44">
        <v>20.47</v>
      </c>
      <c r="C31" s="44">
        <v>3.2</v>
      </c>
      <c r="D31" s="44"/>
    </row>
    <row r="32" spans="1:4" x14ac:dyDescent="0.25">
      <c r="A32" s="43">
        <v>60</v>
      </c>
      <c r="B32" s="44">
        <v>19.920000000000002</v>
      </c>
      <c r="C32" s="44">
        <v>3.22</v>
      </c>
      <c r="D32" s="44"/>
    </row>
    <row r="33" spans="1:4" x14ac:dyDescent="0.25">
      <c r="A33" s="43">
        <v>61</v>
      </c>
      <c r="B33" s="44">
        <v>19.350000000000001</v>
      </c>
      <c r="C33" s="44">
        <v>3.24</v>
      </c>
      <c r="D33" s="44"/>
    </row>
    <row r="34" spans="1:4" x14ac:dyDescent="0.25">
      <c r="A34" s="43">
        <v>62</v>
      </c>
      <c r="B34" s="44">
        <v>18.78</v>
      </c>
      <c r="C34" s="44">
        <v>3.25</v>
      </c>
      <c r="D34" s="44"/>
    </row>
    <row r="35" spans="1:4" x14ac:dyDescent="0.25">
      <c r="A35" s="43">
        <v>63</v>
      </c>
      <c r="B35" s="44">
        <v>18.21</v>
      </c>
      <c r="C35" s="44">
        <v>3.27</v>
      </c>
      <c r="D35" s="44"/>
    </row>
    <row r="36" spans="1:4" x14ac:dyDescent="0.25">
      <c r="A36" s="43">
        <v>64</v>
      </c>
      <c r="B36" s="44">
        <v>17.62</v>
      </c>
      <c r="C36" s="44">
        <v>3.16</v>
      </c>
      <c r="D36" s="44"/>
    </row>
    <row r="37" spans="1:4" x14ac:dyDescent="0.25">
      <c r="A37" s="43">
        <v>65</v>
      </c>
      <c r="B37" s="44">
        <v>17.04</v>
      </c>
      <c r="C37" s="44">
        <v>3.05</v>
      </c>
      <c r="D37" s="44"/>
    </row>
    <row r="38" spans="1:4" x14ac:dyDescent="0.25">
      <c r="A38" s="43">
        <v>66</v>
      </c>
      <c r="B38" s="44">
        <v>16.440000000000001</v>
      </c>
      <c r="C38" s="44">
        <v>3.06</v>
      </c>
      <c r="D38" s="44"/>
    </row>
    <row r="39" spans="1:4" x14ac:dyDescent="0.25">
      <c r="A39" s="43">
        <v>67</v>
      </c>
      <c r="B39" s="44">
        <v>15.85</v>
      </c>
      <c r="C39" s="44">
        <v>3.06</v>
      </c>
      <c r="D39" s="44"/>
    </row>
    <row r="40" spans="1:4" x14ac:dyDescent="0.25">
      <c r="A40" s="43">
        <v>68</v>
      </c>
      <c r="B40" s="44">
        <v>15.24</v>
      </c>
      <c r="C40" s="44">
        <v>3.07</v>
      </c>
      <c r="D40" s="44"/>
    </row>
    <row r="41" spans="1:4" x14ac:dyDescent="0.25">
      <c r="A41" s="43">
        <v>69</v>
      </c>
      <c r="B41" s="44">
        <v>14.63</v>
      </c>
      <c r="C41" s="44">
        <v>3.01</v>
      </c>
      <c r="D41" s="44"/>
    </row>
    <row r="42" spans="1:4" x14ac:dyDescent="0.25">
      <c r="A42" s="43">
        <v>70</v>
      </c>
      <c r="B42" s="44">
        <v>14.02</v>
      </c>
      <c r="C42" s="44">
        <v>2.95</v>
      </c>
      <c r="D42" s="44"/>
    </row>
    <row r="43" spans="1:4" x14ac:dyDescent="0.25">
      <c r="A43" s="43">
        <v>71</v>
      </c>
      <c r="B43" s="44">
        <v>13.4</v>
      </c>
      <c r="C43" s="44">
        <v>2.95</v>
      </c>
      <c r="D43" s="44"/>
    </row>
    <row r="44" spans="1:4" x14ac:dyDescent="0.25">
      <c r="A44" s="43">
        <v>72</v>
      </c>
      <c r="B44" s="44">
        <v>12.79</v>
      </c>
      <c r="C44" s="44">
        <v>2.94</v>
      </c>
      <c r="D44" s="44"/>
    </row>
    <row r="45" spans="1:4" x14ac:dyDescent="0.25">
      <c r="A45" s="43">
        <v>73</v>
      </c>
      <c r="B45" s="44">
        <v>12.17</v>
      </c>
      <c r="C45" s="44">
        <v>2.92</v>
      </c>
      <c r="D45" s="44">
        <v>2.09</v>
      </c>
    </row>
    <row r="46" spans="1:4" x14ac:dyDescent="0.25">
      <c r="A46" s="43">
        <v>74</v>
      </c>
      <c r="B46" s="44">
        <v>11.57</v>
      </c>
      <c r="C46" s="44">
        <v>2.78</v>
      </c>
      <c r="D46" s="44">
        <v>1.9</v>
      </c>
    </row>
    <row r="47" spans="1:4" x14ac:dyDescent="0.25">
      <c r="A47" s="43">
        <v>75</v>
      </c>
      <c r="B47" s="44">
        <v>10.97</v>
      </c>
      <c r="C47" s="44">
        <v>2.62</v>
      </c>
      <c r="D47" s="44">
        <v>1.73</v>
      </c>
    </row>
    <row r="48" spans="1:4" x14ac:dyDescent="0.25">
      <c r="A48" s="43">
        <v>76</v>
      </c>
      <c r="B48" s="44">
        <v>10.38</v>
      </c>
      <c r="C48" s="44">
        <v>2.59</v>
      </c>
      <c r="D48" s="44">
        <v>1.58</v>
      </c>
    </row>
    <row r="49" spans="1:4" x14ac:dyDescent="0.25">
      <c r="A49" s="43">
        <v>77</v>
      </c>
      <c r="B49" s="44">
        <v>9.8000000000000007</v>
      </c>
      <c r="C49" s="44">
        <v>2.5499999999999998</v>
      </c>
      <c r="D49" s="44">
        <v>1.43</v>
      </c>
    </row>
    <row r="50" spans="1:4" x14ac:dyDescent="0.25">
      <c r="A50" s="43">
        <v>78</v>
      </c>
      <c r="B50" s="44">
        <v>9.24</v>
      </c>
      <c r="C50" s="44">
        <v>2.5</v>
      </c>
      <c r="D50" s="44">
        <v>1.3</v>
      </c>
    </row>
    <row r="51" spans="1:4" x14ac:dyDescent="0.25">
      <c r="A51" s="43">
        <v>79</v>
      </c>
      <c r="B51" s="44">
        <v>8.68</v>
      </c>
      <c r="C51" s="44">
        <v>2.27</v>
      </c>
      <c r="D51" s="44">
        <v>1.1499999999999999</v>
      </c>
    </row>
    <row r="52" spans="1:4" x14ac:dyDescent="0.25">
      <c r="A52" s="43">
        <v>80</v>
      </c>
      <c r="B52" s="44">
        <v>8.1300000000000008</v>
      </c>
      <c r="C52" s="44">
        <v>2.0499999999999998</v>
      </c>
      <c r="D52" s="44">
        <v>1.02</v>
      </c>
    </row>
    <row r="53" spans="1:4" x14ac:dyDescent="0.25">
      <c r="A53" s="43">
        <v>81</v>
      </c>
      <c r="B53" s="44">
        <v>7.58</v>
      </c>
      <c r="C53" s="44">
        <v>2</v>
      </c>
      <c r="D53" s="44">
        <v>0.9</v>
      </c>
    </row>
    <row r="54" spans="1:4" x14ac:dyDescent="0.25">
      <c r="A54" s="43">
        <v>82</v>
      </c>
      <c r="B54" s="44">
        <v>7.03</v>
      </c>
      <c r="C54" s="44">
        <v>1.95</v>
      </c>
      <c r="D54" s="44">
        <v>0.8</v>
      </c>
    </row>
    <row r="55" spans="1:4" x14ac:dyDescent="0.25">
      <c r="A55" s="43">
        <v>83</v>
      </c>
      <c r="B55" s="44">
        <v>6.5</v>
      </c>
      <c r="C55" s="44">
        <v>1.89</v>
      </c>
      <c r="D55" s="44">
        <v>0.7</v>
      </c>
    </row>
    <row r="56" spans="1:4" x14ac:dyDescent="0.25">
      <c r="A56" s="43">
        <v>84</v>
      </c>
      <c r="B56" s="44">
        <v>5.98</v>
      </c>
      <c r="C56" s="44">
        <v>1.65</v>
      </c>
      <c r="D56" s="44">
        <v>0.6</v>
      </c>
    </row>
    <row r="57" spans="1:4" x14ac:dyDescent="0.25">
      <c r="A57" s="43">
        <v>85</v>
      </c>
      <c r="B57" s="44">
        <v>5.49</v>
      </c>
      <c r="C57" s="44">
        <v>1.4</v>
      </c>
      <c r="D57" s="44">
        <v>0.51</v>
      </c>
    </row>
    <row r="58" spans="1:4" x14ac:dyDescent="0.25">
      <c r="A58" s="43">
        <v>86</v>
      </c>
      <c r="B58" s="44">
        <v>5.03</v>
      </c>
      <c r="C58" s="44">
        <v>1.34</v>
      </c>
      <c r="D58" s="44">
        <v>0.44</v>
      </c>
    </row>
    <row r="59" spans="1:4" x14ac:dyDescent="0.25">
      <c r="A59" s="43">
        <v>87</v>
      </c>
      <c r="B59" s="44">
        <v>4.59</v>
      </c>
      <c r="C59" s="44">
        <v>1.27</v>
      </c>
      <c r="D59" s="44">
        <v>0.37</v>
      </c>
    </row>
    <row r="60" spans="1:4" x14ac:dyDescent="0.25">
      <c r="A60" s="43">
        <v>88</v>
      </c>
      <c r="B60" s="44">
        <v>4.1900000000000004</v>
      </c>
      <c r="C60" s="44">
        <v>1.2</v>
      </c>
      <c r="D60" s="44">
        <v>0.32</v>
      </c>
    </row>
    <row r="61" spans="1:4" x14ac:dyDescent="0.25">
      <c r="A61" s="43">
        <v>89</v>
      </c>
      <c r="B61" s="44">
        <v>3.81</v>
      </c>
      <c r="C61" s="44">
        <v>0.96</v>
      </c>
      <c r="D61" s="44">
        <v>0.26</v>
      </c>
    </row>
    <row r="62" spans="1:4" x14ac:dyDescent="0.25">
      <c r="A62" s="43">
        <v>90</v>
      </c>
      <c r="B62" s="44">
        <v>3.45</v>
      </c>
      <c r="C62" s="44">
        <v>0.73</v>
      </c>
      <c r="D62" s="44">
        <v>0.21</v>
      </c>
    </row>
    <row r="63" spans="1:4" x14ac:dyDescent="0.25">
      <c r="A63" s="43">
        <v>91</v>
      </c>
      <c r="B63" s="44">
        <v>3.12</v>
      </c>
      <c r="C63" s="44">
        <v>0.68</v>
      </c>
      <c r="D63" s="44">
        <v>0.18</v>
      </c>
    </row>
    <row r="64" spans="1:4" x14ac:dyDescent="0.25">
      <c r="A64" s="43">
        <v>92</v>
      </c>
      <c r="B64" s="44">
        <v>2.82</v>
      </c>
      <c r="C64" s="44">
        <v>0.63</v>
      </c>
      <c r="D64" s="44">
        <v>0.15</v>
      </c>
    </row>
    <row r="65" spans="1:4" x14ac:dyDescent="0.25">
      <c r="A65" s="43">
        <v>93</v>
      </c>
      <c r="B65" s="44">
        <v>2.54</v>
      </c>
      <c r="C65" s="44">
        <v>0.59</v>
      </c>
      <c r="D65" s="44">
        <v>0.12</v>
      </c>
    </row>
    <row r="66" spans="1:4" x14ac:dyDescent="0.25">
      <c r="A66" s="43">
        <v>94</v>
      </c>
      <c r="B66" s="44">
        <v>2.29</v>
      </c>
      <c r="C66" s="44">
        <v>0.54</v>
      </c>
      <c r="D66" s="44">
        <v>0.1</v>
      </c>
    </row>
    <row r="67" spans="1:4" x14ac:dyDescent="0.25">
      <c r="A67" s="43">
        <v>95</v>
      </c>
      <c r="B67" s="44">
        <v>2.0699999999999998</v>
      </c>
      <c r="C67" s="44">
        <v>0.49</v>
      </c>
      <c r="D67" s="44">
        <v>0.08</v>
      </c>
    </row>
  </sheetData>
  <sheetProtection algorithmName="SHA-512" hashValue="qddhiSb3o9usrlk1cOkd3LKYD1YdYXW+d6cd3Z5zXXbp4kP/LirBJZyp1xjzB0YYfUMf0vrrugLFaNS52JKD+Q==" saltValue="TovdOgKYGFeKsYiNNk8mCg==" spinCount="100000" sheet="1" objects="1" scenarios="1"/>
  <conditionalFormatting sqref="A6:A21">
    <cfRule type="expression" dxfId="726" priority="9" stopIfTrue="1">
      <formula>MOD(ROW(),2)=0</formula>
    </cfRule>
    <cfRule type="expression" dxfId="725" priority="10" stopIfTrue="1">
      <formula>MOD(ROW(),2)&lt;&gt;0</formula>
    </cfRule>
  </conditionalFormatting>
  <conditionalFormatting sqref="B6:D21">
    <cfRule type="expression" dxfId="724" priority="11" stopIfTrue="1">
      <formula>MOD(ROW(),2)=0</formula>
    </cfRule>
    <cfRule type="expression" dxfId="723" priority="12" stopIfTrue="1">
      <formula>MOD(ROW(),2)&lt;&gt;0</formula>
    </cfRule>
  </conditionalFormatting>
  <conditionalFormatting sqref="A26:A67">
    <cfRule type="expression" dxfId="722" priority="13" stopIfTrue="1">
      <formula>MOD(ROW(),2)=0</formula>
    </cfRule>
    <cfRule type="expression" dxfId="721" priority="14" stopIfTrue="1">
      <formula>MOD(ROW(),2)&lt;&gt;0</formula>
    </cfRule>
  </conditionalFormatting>
  <conditionalFormatting sqref="B26:D67">
    <cfRule type="expression" dxfId="720" priority="15" stopIfTrue="1">
      <formula>MOD(ROW(),2)=0</formula>
    </cfRule>
    <cfRule type="expression" dxfId="719" priority="16" stopIfTrue="1">
      <formula>MOD(ROW(),2)&lt;&gt;0</formula>
    </cfRule>
  </conditionalFormatting>
  <pageMargins left="0.7" right="0.7" top="0.75" bottom="0.75" header="0.3" footer="0.3"/>
  <tableParts count="1">
    <tablePart r:id="rId1"/>
  </tableParts>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84476C-D7ED-484B-B4DB-A5C341A03874}">
  <sheetPr codeName="Sheet44"/>
  <dimension ref="A1:D67"/>
  <sheetViews>
    <sheetView showGridLines="0" workbookViewId="0">
      <selection activeCell="A6" sqref="A6"/>
    </sheetView>
  </sheetViews>
  <sheetFormatPr defaultRowHeight="12.5" x14ac:dyDescent="0.25"/>
  <cols>
    <col min="1" max="1" width="31.81640625" customWidth="1"/>
    <col min="2" max="4" width="22.81640625" customWidth="1"/>
  </cols>
  <sheetData>
    <row r="1" spans="1:4" s="1" customFormat="1" ht="20" x14ac:dyDescent="0.4">
      <c r="A1" s="2" t="s">
        <v>0</v>
      </c>
    </row>
    <row r="2" spans="1:4" s="1" customFormat="1" ht="15.5" x14ac:dyDescent="0.35">
      <c r="A2" s="30" t="s">
        <v>1</v>
      </c>
      <c r="B2" s="3" t="str">
        <f>wb_title</f>
        <v>Police_S - Consolidated Factor Spreadsheet</v>
      </c>
    </row>
    <row r="3" spans="1:4" s="1" customFormat="1" ht="15.5" x14ac:dyDescent="0.35">
      <c r="A3" s="30" t="s">
        <v>2</v>
      </c>
      <c r="B3" s="3" t="str">
        <f>TABLE_FACTOR_TYPE_1 &amp; " - x-" &amp; TABLE_SERIES_NUMBER_1</f>
        <v>PenCE - x-310</v>
      </c>
    </row>
    <row r="6" spans="1:4" x14ac:dyDescent="0.25">
      <c r="A6" s="40" t="s">
        <v>407</v>
      </c>
      <c r="B6" s="48" t="s">
        <v>408</v>
      </c>
      <c r="C6" s="48"/>
      <c r="D6" s="48"/>
    </row>
    <row r="7" spans="1:4" x14ac:dyDescent="0.25">
      <c r="A7" s="40" t="s">
        <v>409</v>
      </c>
      <c r="B7" s="48" t="s">
        <v>31</v>
      </c>
      <c r="C7" s="48"/>
      <c r="D7" s="48"/>
    </row>
    <row r="8" spans="1:4" x14ac:dyDescent="0.25">
      <c r="A8" s="40" t="s">
        <v>110</v>
      </c>
      <c r="B8" s="48">
        <v>2015</v>
      </c>
      <c r="C8" s="48"/>
      <c r="D8" s="48"/>
    </row>
    <row r="9" spans="1:4" x14ac:dyDescent="0.25">
      <c r="A9" s="40" t="s">
        <v>111</v>
      </c>
      <c r="B9" s="48" t="s">
        <v>242</v>
      </c>
      <c r="C9" s="48"/>
      <c r="D9" s="48"/>
    </row>
    <row r="10" spans="1:4" ht="25" x14ac:dyDescent="0.25">
      <c r="A10" s="40" t="s">
        <v>6</v>
      </c>
      <c r="B10" s="48" t="s">
        <v>243</v>
      </c>
      <c r="C10" s="48"/>
      <c r="D10" s="48"/>
    </row>
    <row r="11" spans="1:4" x14ac:dyDescent="0.25">
      <c r="A11" s="40" t="s">
        <v>112</v>
      </c>
      <c r="B11" s="48" t="s">
        <v>145</v>
      </c>
      <c r="C11" s="48"/>
      <c r="D11" s="48"/>
    </row>
    <row r="12" spans="1:4" x14ac:dyDescent="0.25">
      <c r="A12" s="40" t="s">
        <v>113</v>
      </c>
      <c r="B12" s="48" t="s">
        <v>139</v>
      </c>
      <c r="C12" s="48"/>
      <c r="D12" s="48"/>
    </row>
    <row r="13" spans="1:4" x14ac:dyDescent="0.25">
      <c r="A13" s="40" t="s">
        <v>410</v>
      </c>
      <c r="B13" s="48"/>
      <c r="C13" s="48"/>
      <c r="D13" s="48"/>
    </row>
    <row r="14" spans="1:4" x14ac:dyDescent="0.25">
      <c r="A14" s="40" t="s">
        <v>115</v>
      </c>
      <c r="B14" s="48">
        <v>310</v>
      </c>
      <c r="C14" s="48"/>
      <c r="D14" s="48"/>
    </row>
    <row r="15" spans="1:4" x14ac:dyDescent="0.25">
      <c r="A15" s="40" t="s">
        <v>411</v>
      </c>
      <c r="B15" s="48">
        <v>310</v>
      </c>
      <c r="C15" s="48"/>
      <c r="D15" s="48"/>
    </row>
    <row r="16" spans="1:4" x14ac:dyDescent="0.25">
      <c r="A16" s="40" t="s">
        <v>117</v>
      </c>
      <c r="B16" s="48" t="s">
        <v>265</v>
      </c>
      <c r="C16" s="48"/>
      <c r="D16" s="48"/>
    </row>
    <row r="17" spans="1:4" x14ac:dyDescent="0.25">
      <c r="A17" s="41" t="s">
        <v>412</v>
      </c>
      <c r="B17" s="48"/>
      <c r="C17" s="48"/>
      <c r="D17" s="48"/>
    </row>
    <row r="18" spans="1:4" x14ac:dyDescent="0.25">
      <c r="A18" s="40" t="s">
        <v>119</v>
      </c>
      <c r="B18" s="50">
        <v>46163</v>
      </c>
      <c r="C18" s="49"/>
      <c r="D18" s="49"/>
    </row>
    <row r="19" spans="1:4" x14ac:dyDescent="0.25">
      <c r="A19" s="40" t="s">
        <v>120</v>
      </c>
      <c r="B19" s="50"/>
      <c r="C19" s="50"/>
      <c r="D19" s="50"/>
    </row>
    <row r="20" spans="1:4" x14ac:dyDescent="0.25">
      <c r="A20" s="40" t="s">
        <v>121</v>
      </c>
      <c r="B20" s="48" t="s">
        <v>128</v>
      </c>
      <c r="C20" s="48"/>
      <c r="D20" s="48"/>
    </row>
    <row r="21" spans="1:4" x14ac:dyDescent="0.25">
      <c r="A21" s="40" t="s">
        <v>413</v>
      </c>
      <c r="B21" s="48" t="s">
        <v>46</v>
      </c>
      <c r="C21" s="48"/>
      <c r="D21" s="48"/>
    </row>
    <row r="23" spans="1:4" x14ac:dyDescent="0.25">
      <c r="A23" s="23" t="str">
        <f>HYPERLINK("#'Factor List'!A1", "Back to Factor List")</f>
        <v>Back to Factor List</v>
      </c>
      <c r="B23" s="23" t="str">
        <f>HYPERLINK("#'Assumptions'!A1", "Assumptions")</f>
        <v>Assumptions</v>
      </c>
    </row>
    <row r="26" spans="1:4" s="57" customFormat="1" ht="26" x14ac:dyDescent="0.25">
      <c r="A26" s="56" t="s">
        <v>238</v>
      </c>
      <c r="B26" s="56" t="s">
        <v>414</v>
      </c>
      <c r="C26" s="56" t="s">
        <v>418</v>
      </c>
      <c r="D26" s="56" t="s">
        <v>437</v>
      </c>
    </row>
    <row r="27" spans="1:4" x14ac:dyDescent="0.25">
      <c r="A27" s="43">
        <v>55</v>
      </c>
      <c r="B27" s="44">
        <v>22.64</v>
      </c>
      <c r="C27" s="44">
        <v>3.11</v>
      </c>
      <c r="D27" s="44"/>
    </row>
    <row r="28" spans="1:4" x14ac:dyDescent="0.25">
      <c r="A28" s="43">
        <v>56</v>
      </c>
      <c r="B28" s="44">
        <v>22.11</v>
      </c>
      <c r="C28" s="44">
        <v>3.14</v>
      </c>
      <c r="D28" s="44"/>
    </row>
    <row r="29" spans="1:4" x14ac:dyDescent="0.25">
      <c r="A29" s="43">
        <v>57</v>
      </c>
      <c r="B29" s="44">
        <v>21.57</v>
      </c>
      <c r="C29" s="44">
        <v>3.16</v>
      </c>
      <c r="D29" s="44"/>
    </row>
    <row r="30" spans="1:4" x14ac:dyDescent="0.25">
      <c r="A30" s="43">
        <v>58</v>
      </c>
      <c r="B30" s="44">
        <v>21.03</v>
      </c>
      <c r="C30" s="44">
        <v>3.19</v>
      </c>
      <c r="D30" s="44"/>
    </row>
    <row r="31" spans="1:4" x14ac:dyDescent="0.25">
      <c r="A31" s="43">
        <v>59</v>
      </c>
      <c r="B31" s="44">
        <v>20.47</v>
      </c>
      <c r="C31" s="44">
        <v>3.2</v>
      </c>
      <c r="D31" s="44"/>
    </row>
    <row r="32" spans="1:4" x14ac:dyDescent="0.25">
      <c r="A32" s="43">
        <v>60</v>
      </c>
      <c r="B32" s="44">
        <v>19.920000000000002</v>
      </c>
      <c r="C32" s="44">
        <v>3.22</v>
      </c>
      <c r="D32" s="44"/>
    </row>
    <row r="33" spans="1:4" x14ac:dyDescent="0.25">
      <c r="A33" s="43">
        <v>61</v>
      </c>
      <c r="B33" s="44">
        <v>19.350000000000001</v>
      </c>
      <c r="C33" s="44">
        <v>3.24</v>
      </c>
      <c r="D33" s="44"/>
    </row>
    <row r="34" spans="1:4" x14ac:dyDescent="0.25">
      <c r="A34" s="43">
        <v>62</v>
      </c>
      <c r="B34" s="44">
        <v>18.78</v>
      </c>
      <c r="C34" s="44">
        <v>3.25</v>
      </c>
      <c r="D34" s="44"/>
    </row>
    <row r="35" spans="1:4" x14ac:dyDescent="0.25">
      <c r="A35" s="43">
        <v>63</v>
      </c>
      <c r="B35" s="44">
        <v>18.21</v>
      </c>
      <c r="C35" s="44">
        <v>3.27</v>
      </c>
      <c r="D35" s="44"/>
    </row>
    <row r="36" spans="1:4" x14ac:dyDescent="0.25">
      <c r="A36" s="43">
        <v>64</v>
      </c>
      <c r="B36" s="44">
        <v>17.62</v>
      </c>
      <c r="C36" s="44">
        <v>3.16</v>
      </c>
      <c r="D36" s="44"/>
    </row>
    <row r="37" spans="1:4" x14ac:dyDescent="0.25">
      <c r="A37" s="43">
        <v>65</v>
      </c>
      <c r="B37" s="44">
        <v>17.04</v>
      </c>
      <c r="C37" s="44">
        <v>3.05</v>
      </c>
      <c r="D37" s="44"/>
    </row>
    <row r="38" spans="1:4" x14ac:dyDescent="0.25">
      <c r="A38" s="43">
        <v>66</v>
      </c>
      <c r="B38" s="44">
        <v>16.440000000000001</v>
      </c>
      <c r="C38" s="44">
        <v>3.06</v>
      </c>
      <c r="D38" s="44"/>
    </row>
    <row r="39" spans="1:4" x14ac:dyDescent="0.25">
      <c r="A39" s="43">
        <v>67</v>
      </c>
      <c r="B39" s="44">
        <v>15.85</v>
      </c>
      <c r="C39" s="44">
        <v>3.06</v>
      </c>
      <c r="D39" s="44"/>
    </row>
    <row r="40" spans="1:4" x14ac:dyDescent="0.25">
      <c r="A40" s="43">
        <v>68</v>
      </c>
      <c r="B40" s="44">
        <v>15.24</v>
      </c>
      <c r="C40" s="44">
        <v>3.07</v>
      </c>
      <c r="D40" s="44"/>
    </row>
    <row r="41" spans="1:4" x14ac:dyDescent="0.25">
      <c r="A41" s="43">
        <v>69</v>
      </c>
      <c r="B41" s="44">
        <v>14.63</v>
      </c>
      <c r="C41" s="44">
        <v>3.01</v>
      </c>
      <c r="D41" s="44"/>
    </row>
    <row r="42" spans="1:4" x14ac:dyDescent="0.25">
      <c r="A42" s="43">
        <v>70</v>
      </c>
      <c r="B42" s="44">
        <v>14.02</v>
      </c>
      <c r="C42" s="44">
        <v>2.95</v>
      </c>
      <c r="D42" s="44"/>
    </row>
    <row r="43" spans="1:4" x14ac:dyDescent="0.25">
      <c r="A43" s="43">
        <v>71</v>
      </c>
      <c r="B43" s="44">
        <v>13.4</v>
      </c>
      <c r="C43" s="44">
        <v>2.95</v>
      </c>
      <c r="D43" s="44"/>
    </row>
    <row r="44" spans="1:4" x14ac:dyDescent="0.25">
      <c r="A44" s="43">
        <v>72</v>
      </c>
      <c r="B44" s="44">
        <v>12.79</v>
      </c>
      <c r="C44" s="44">
        <v>2.94</v>
      </c>
      <c r="D44" s="44"/>
    </row>
    <row r="45" spans="1:4" x14ac:dyDescent="0.25">
      <c r="A45" s="43">
        <v>73</v>
      </c>
      <c r="B45" s="44">
        <v>12.17</v>
      </c>
      <c r="C45" s="44">
        <v>2.92</v>
      </c>
      <c r="D45" s="44">
        <v>1.72</v>
      </c>
    </row>
    <row r="46" spans="1:4" x14ac:dyDescent="0.25">
      <c r="A46" s="43">
        <v>74</v>
      </c>
      <c r="B46" s="44">
        <v>11.57</v>
      </c>
      <c r="C46" s="44">
        <v>2.78</v>
      </c>
      <c r="D46" s="44">
        <v>1.57</v>
      </c>
    </row>
    <row r="47" spans="1:4" x14ac:dyDescent="0.25">
      <c r="A47" s="43">
        <v>75</v>
      </c>
      <c r="B47" s="44">
        <v>10.97</v>
      </c>
      <c r="C47" s="44">
        <v>2.62</v>
      </c>
      <c r="D47" s="44">
        <v>1.42</v>
      </c>
    </row>
    <row r="48" spans="1:4" x14ac:dyDescent="0.25">
      <c r="A48" s="43">
        <v>76</v>
      </c>
      <c r="B48" s="44">
        <v>10.38</v>
      </c>
      <c r="C48" s="44">
        <v>2.59</v>
      </c>
      <c r="D48" s="44">
        <v>1.29</v>
      </c>
    </row>
    <row r="49" spans="1:4" x14ac:dyDescent="0.25">
      <c r="A49" s="43">
        <v>77</v>
      </c>
      <c r="B49" s="44">
        <v>9.8000000000000007</v>
      </c>
      <c r="C49" s="44">
        <v>2.5499999999999998</v>
      </c>
      <c r="D49" s="44">
        <v>1.1599999999999999</v>
      </c>
    </row>
    <row r="50" spans="1:4" x14ac:dyDescent="0.25">
      <c r="A50" s="43">
        <v>78</v>
      </c>
      <c r="B50" s="44">
        <v>9.24</v>
      </c>
      <c r="C50" s="44">
        <v>2.5</v>
      </c>
      <c r="D50" s="44">
        <v>1.04</v>
      </c>
    </row>
    <row r="51" spans="1:4" x14ac:dyDescent="0.25">
      <c r="A51" s="43">
        <v>79</v>
      </c>
      <c r="B51" s="44">
        <v>8.68</v>
      </c>
      <c r="C51" s="44">
        <v>2.27</v>
      </c>
      <c r="D51" s="44">
        <v>0.93</v>
      </c>
    </row>
    <row r="52" spans="1:4" x14ac:dyDescent="0.25">
      <c r="A52" s="43">
        <v>80</v>
      </c>
      <c r="B52" s="44">
        <v>8.1300000000000008</v>
      </c>
      <c r="C52" s="44">
        <v>2.0499999999999998</v>
      </c>
      <c r="D52" s="44">
        <v>0.83</v>
      </c>
    </row>
    <row r="53" spans="1:4" x14ac:dyDescent="0.25">
      <c r="A53" s="43">
        <v>81</v>
      </c>
      <c r="B53" s="44">
        <v>7.58</v>
      </c>
      <c r="C53" s="44">
        <v>2</v>
      </c>
      <c r="D53" s="44">
        <v>0.73</v>
      </c>
    </row>
    <row r="54" spans="1:4" x14ac:dyDescent="0.25">
      <c r="A54" s="43">
        <v>82</v>
      </c>
      <c r="B54" s="44">
        <v>7.03</v>
      </c>
      <c r="C54" s="44">
        <v>1.95</v>
      </c>
      <c r="D54" s="44">
        <v>0.64</v>
      </c>
    </row>
    <row r="55" spans="1:4" x14ac:dyDescent="0.25">
      <c r="A55" s="43">
        <v>83</v>
      </c>
      <c r="B55" s="44">
        <v>6.5</v>
      </c>
      <c r="C55" s="44">
        <v>1.89</v>
      </c>
      <c r="D55" s="44">
        <v>0.55000000000000004</v>
      </c>
    </row>
    <row r="56" spans="1:4" x14ac:dyDescent="0.25">
      <c r="A56" s="43">
        <v>84</v>
      </c>
      <c r="B56" s="44">
        <v>5.98</v>
      </c>
      <c r="C56" s="44">
        <v>1.65</v>
      </c>
      <c r="D56" s="44">
        <v>0.47</v>
      </c>
    </row>
    <row r="57" spans="1:4" x14ac:dyDescent="0.25">
      <c r="A57" s="43">
        <v>85</v>
      </c>
      <c r="B57" s="44">
        <v>5.49</v>
      </c>
      <c r="C57" s="44">
        <v>1.4</v>
      </c>
      <c r="D57" s="44">
        <v>0.41</v>
      </c>
    </row>
    <row r="58" spans="1:4" x14ac:dyDescent="0.25">
      <c r="A58" s="43">
        <v>86</v>
      </c>
      <c r="B58" s="44">
        <v>5.03</v>
      </c>
      <c r="C58" s="44">
        <v>1.34</v>
      </c>
      <c r="D58" s="44">
        <v>0.35</v>
      </c>
    </row>
    <row r="59" spans="1:4" x14ac:dyDescent="0.25">
      <c r="A59" s="43">
        <v>87</v>
      </c>
      <c r="B59" s="44">
        <v>4.59</v>
      </c>
      <c r="C59" s="44">
        <v>1.27</v>
      </c>
      <c r="D59" s="44">
        <v>0.28999999999999998</v>
      </c>
    </row>
    <row r="60" spans="1:4" x14ac:dyDescent="0.25">
      <c r="A60" s="43">
        <v>88</v>
      </c>
      <c r="B60" s="44">
        <v>4.1900000000000004</v>
      </c>
      <c r="C60" s="44">
        <v>1.2</v>
      </c>
      <c r="D60" s="44">
        <v>0.25</v>
      </c>
    </row>
    <row r="61" spans="1:4" x14ac:dyDescent="0.25">
      <c r="A61" s="43">
        <v>89</v>
      </c>
      <c r="B61" s="44">
        <v>3.81</v>
      </c>
      <c r="C61" s="44">
        <v>0.96</v>
      </c>
      <c r="D61" s="44">
        <v>0.21</v>
      </c>
    </row>
    <row r="62" spans="1:4" x14ac:dyDescent="0.25">
      <c r="A62" s="43">
        <v>90</v>
      </c>
      <c r="B62" s="44">
        <v>3.45</v>
      </c>
      <c r="C62" s="44">
        <v>0.73</v>
      </c>
      <c r="D62" s="44">
        <v>0.17</v>
      </c>
    </row>
    <row r="63" spans="1:4" x14ac:dyDescent="0.25">
      <c r="A63" s="43">
        <v>91</v>
      </c>
      <c r="B63" s="44">
        <v>3.12</v>
      </c>
      <c r="C63" s="44">
        <v>0.68</v>
      </c>
      <c r="D63" s="44">
        <v>0.15</v>
      </c>
    </row>
    <row r="64" spans="1:4" x14ac:dyDescent="0.25">
      <c r="A64" s="43">
        <v>92</v>
      </c>
      <c r="B64" s="44">
        <v>2.82</v>
      </c>
      <c r="C64" s="44">
        <v>0.63</v>
      </c>
      <c r="D64" s="44">
        <v>0.12</v>
      </c>
    </row>
    <row r="65" spans="1:4" x14ac:dyDescent="0.25">
      <c r="A65" s="43">
        <v>93</v>
      </c>
      <c r="B65" s="44">
        <v>2.54</v>
      </c>
      <c r="C65" s="44">
        <v>0.59</v>
      </c>
      <c r="D65" s="44">
        <v>0.1</v>
      </c>
    </row>
    <row r="66" spans="1:4" x14ac:dyDescent="0.25">
      <c r="A66" s="43">
        <v>94</v>
      </c>
      <c r="B66" s="44">
        <v>2.29</v>
      </c>
      <c r="C66" s="44">
        <v>0.54</v>
      </c>
      <c r="D66" s="44">
        <v>0.08</v>
      </c>
    </row>
    <row r="67" spans="1:4" x14ac:dyDescent="0.25">
      <c r="A67" s="43">
        <v>95</v>
      </c>
      <c r="B67" s="44">
        <v>2.0699999999999998</v>
      </c>
      <c r="C67" s="44">
        <v>0.49</v>
      </c>
      <c r="D67" s="44">
        <v>7.0000000000000007E-2</v>
      </c>
    </row>
  </sheetData>
  <sheetProtection algorithmName="SHA-512" hashValue="u49aHdq9qNhxpjcNYjcJJQ19COiWPrJ8Rbw7H5yDVm9MLoYOoUvh5+sd+fnHzAq3XRvu92jkFbexUUwaF5Ykyg==" saltValue="k2d5QC+vgHH/0jgWullDDg==" spinCount="100000" sheet="1" objects="1" scenarios="1"/>
  <conditionalFormatting sqref="A6:A21">
    <cfRule type="expression" dxfId="716" priority="9" stopIfTrue="1">
      <formula>MOD(ROW(),2)=0</formula>
    </cfRule>
    <cfRule type="expression" dxfId="715" priority="10" stopIfTrue="1">
      <formula>MOD(ROW(),2)&lt;&gt;0</formula>
    </cfRule>
  </conditionalFormatting>
  <conditionalFormatting sqref="B6:D21">
    <cfRule type="expression" dxfId="714" priority="11" stopIfTrue="1">
      <formula>MOD(ROW(),2)=0</formula>
    </cfRule>
    <cfRule type="expression" dxfId="713" priority="12" stopIfTrue="1">
      <formula>MOD(ROW(),2)&lt;&gt;0</formula>
    </cfRule>
  </conditionalFormatting>
  <conditionalFormatting sqref="A26:A67">
    <cfRule type="expression" dxfId="712" priority="13" stopIfTrue="1">
      <formula>MOD(ROW(),2)=0</formula>
    </cfRule>
    <cfRule type="expression" dxfId="711" priority="14" stopIfTrue="1">
      <formula>MOD(ROW(),2)&lt;&gt;0</formula>
    </cfRule>
  </conditionalFormatting>
  <conditionalFormatting sqref="B26:D67">
    <cfRule type="expression" dxfId="710" priority="15" stopIfTrue="1">
      <formula>MOD(ROW(),2)=0</formula>
    </cfRule>
    <cfRule type="expression" dxfId="709" priority="16" stopIfTrue="1">
      <formula>MOD(ROW(),2)&lt;&gt;0</formula>
    </cfRule>
  </conditionalFormatting>
  <pageMargins left="0.7" right="0.7" top="0.75" bottom="0.75" header="0.3" footer="0.3"/>
  <tableParts count="1">
    <tablePart r:id="rId1"/>
  </tableParts>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3AD8E8-98C7-4FDD-8F09-5A36548AB1D9}">
  <sheetPr codeName="Sheet45"/>
  <dimension ref="A1:D102"/>
  <sheetViews>
    <sheetView showGridLines="0" workbookViewId="0">
      <selection activeCell="A6" sqref="A6"/>
    </sheetView>
  </sheetViews>
  <sheetFormatPr defaultRowHeight="12.5" x14ac:dyDescent="0.25"/>
  <cols>
    <col min="1" max="1" width="31.81640625" customWidth="1"/>
    <col min="2" max="4" width="22.81640625" customWidth="1"/>
  </cols>
  <sheetData>
    <row r="1" spans="1:4" s="1" customFormat="1" ht="20" x14ac:dyDescent="0.4">
      <c r="A1" s="2" t="s">
        <v>0</v>
      </c>
    </row>
    <row r="2" spans="1:4" s="1" customFormat="1" ht="15.5" x14ac:dyDescent="0.35">
      <c r="A2" s="30" t="s">
        <v>1</v>
      </c>
      <c r="B2" s="3" t="str">
        <f>wb_title</f>
        <v>Police_S - Consolidated Factor Spreadsheet</v>
      </c>
    </row>
    <row r="3" spans="1:4" s="1" customFormat="1" ht="15.5" x14ac:dyDescent="0.35">
      <c r="A3" s="30" t="s">
        <v>2</v>
      </c>
      <c r="B3" s="3" t="str">
        <f>TABLE_FACTOR_TYPE_1 &amp; " - x-" &amp; TABLE_SERIES_NUMBER_1</f>
        <v>PenCE - x-311</v>
      </c>
    </row>
    <row r="6" spans="1:4" x14ac:dyDescent="0.25">
      <c r="A6" s="40" t="s">
        <v>407</v>
      </c>
      <c r="B6" s="48" t="s">
        <v>408</v>
      </c>
      <c r="C6" s="48"/>
      <c r="D6" s="48"/>
    </row>
    <row r="7" spans="1:4" x14ac:dyDescent="0.25">
      <c r="A7" s="40" t="s">
        <v>409</v>
      </c>
      <c r="B7" s="48" t="s">
        <v>31</v>
      </c>
      <c r="C7" s="48"/>
      <c r="D7" s="48"/>
    </row>
    <row r="8" spans="1:4" x14ac:dyDescent="0.25">
      <c r="A8" s="40" t="s">
        <v>110</v>
      </c>
      <c r="B8" s="48">
        <v>2015</v>
      </c>
      <c r="C8" s="48"/>
      <c r="D8" s="48"/>
    </row>
    <row r="9" spans="1:4" x14ac:dyDescent="0.25">
      <c r="A9" s="40" t="s">
        <v>111</v>
      </c>
      <c r="B9" s="48" t="s">
        <v>242</v>
      </c>
      <c r="C9" s="48"/>
      <c r="D9" s="48"/>
    </row>
    <row r="10" spans="1:4" ht="25" x14ac:dyDescent="0.25">
      <c r="A10" s="40" t="s">
        <v>6</v>
      </c>
      <c r="B10" s="48" t="s">
        <v>257</v>
      </c>
      <c r="C10" s="48"/>
      <c r="D10" s="48"/>
    </row>
    <row r="11" spans="1:4" x14ac:dyDescent="0.25">
      <c r="A11" s="40" t="s">
        <v>112</v>
      </c>
      <c r="B11" s="48" t="s">
        <v>138</v>
      </c>
      <c r="C11" s="48"/>
      <c r="D11" s="48"/>
    </row>
    <row r="12" spans="1:4" x14ac:dyDescent="0.25">
      <c r="A12" s="40" t="s">
        <v>113</v>
      </c>
      <c r="B12" s="48" t="s">
        <v>139</v>
      </c>
      <c r="C12" s="48"/>
      <c r="D12" s="48"/>
    </row>
    <row r="13" spans="1:4" x14ac:dyDescent="0.25">
      <c r="A13" s="40" t="s">
        <v>410</v>
      </c>
      <c r="B13" s="48"/>
      <c r="C13" s="48"/>
      <c r="D13" s="48"/>
    </row>
    <row r="14" spans="1:4" x14ac:dyDescent="0.25">
      <c r="A14" s="40" t="s">
        <v>115</v>
      </c>
      <c r="B14" s="48">
        <v>311</v>
      </c>
      <c r="C14" s="48"/>
      <c r="D14" s="48"/>
    </row>
    <row r="15" spans="1:4" x14ac:dyDescent="0.25">
      <c r="A15" s="40" t="s">
        <v>411</v>
      </c>
      <c r="B15" s="48">
        <v>311</v>
      </c>
      <c r="C15" s="48"/>
      <c r="D15" s="48"/>
    </row>
    <row r="16" spans="1:4" x14ac:dyDescent="0.25">
      <c r="A16" s="40" t="s">
        <v>117</v>
      </c>
      <c r="B16" s="48" t="s">
        <v>267</v>
      </c>
      <c r="C16" s="48"/>
      <c r="D16" s="48"/>
    </row>
    <row r="17" spans="1:4" x14ac:dyDescent="0.25">
      <c r="A17" s="41" t="s">
        <v>412</v>
      </c>
      <c r="B17" s="48"/>
      <c r="C17" s="48"/>
      <c r="D17" s="48"/>
    </row>
    <row r="18" spans="1:4" x14ac:dyDescent="0.25">
      <c r="A18" s="40" t="s">
        <v>119</v>
      </c>
      <c r="B18" s="50">
        <v>46163</v>
      </c>
      <c r="C18" s="49"/>
      <c r="D18" s="49"/>
    </row>
    <row r="19" spans="1:4" x14ac:dyDescent="0.25">
      <c r="A19" s="40" t="s">
        <v>120</v>
      </c>
      <c r="B19" s="50"/>
      <c r="C19" s="50"/>
      <c r="D19" s="50"/>
    </row>
    <row r="20" spans="1:4" x14ac:dyDescent="0.25">
      <c r="A20" s="40" t="s">
        <v>121</v>
      </c>
      <c r="B20" s="48" t="s">
        <v>128</v>
      </c>
      <c r="C20" s="48"/>
      <c r="D20" s="48"/>
    </row>
    <row r="21" spans="1:4" x14ac:dyDescent="0.25">
      <c r="A21" s="40" t="s">
        <v>413</v>
      </c>
      <c r="B21" s="48" t="s">
        <v>46</v>
      </c>
      <c r="C21" s="48"/>
      <c r="D21" s="48"/>
    </row>
    <row r="23" spans="1:4" x14ac:dyDescent="0.25">
      <c r="A23" s="23" t="str">
        <f>HYPERLINK("#'Factor List'!A1", "Back to Factor List")</f>
        <v>Back to Factor List</v>
      </c>
      <c r="B23" s="23" t="str">
        <f>HYPERLINK("#'Assumptions'!A1", "Assumptions")</f>
        <v>Assumptions</v>
      </c>
    </row>
    <row r="26" spans="1:4" s="57" customFormat="1" ht="26" x14ac:dyDescent="0.25">
      <c r="A26" s="56" t="s">
        <v>238</v>
      </c>
      <c r="B26" s="56" t="s">
        <v>414</v>
      </c>
      <c r="C26" s="56" t="s">
        <v>418</v>
      </c>
      <c r="D26" s="56" t="s">
        <v>437</v>
      </c>
    </row>
    <row r="27" spans="1:4" x14ac:dyDescent="0.25">
      <c r="A27" s="43">
        <v>20</v>
      </c>
      <c r="B27" s="44">
        <v>35.97</v>
      </c>
      <c r="C27" s="44">
        <v>2.35</v>
      </c>
      <c r="D27" s="44"/>
    </row>
    <row r="28" spans="1:4" x14ac:dyDescent="0.25">
      <c r="A28" s="43">
        <v>21</v>
      </c>
      <c r="B28" s="44">
        <v>35.659999999999997</v>
      </c>
      <c r="C28" s="44">
        <v>2.39</v>
      </c>
      <c r="D28" s="44"/>
    </row>
    <row r="29" spans="1:4" x14ac:dyDescent="0.25">
      <c r="A29" s="43">
        <v>22</v>
      </c>
      <c r="B29" s="44">
        <v>35.35</v>
      </c>
      <c r="C29" s="44">
        <v>2.44</v>
      </c>
      <c r="D29" s="44"/>
    </row>
    <row r="30" spans="1:4" x14ac:dyDescent="0.25">
      <c r="A30" s="43">
        <v>23</v>
      </c>
      <c r="B30" s="44">
        <v>35.03</v>
      </c>
      <c r="C30" s="44">
        <v>2.48</v>
      </c>
      <c r="D30" s="44"/>
    </row>
    <row r="31" spans="1:4" x14ac:dyDescent="0.25">
      <c r="A31" s="43">
        <v>24</v>
      </c>
      <c r="B31" s="44">
        <v>34.71</v>
      </c>
      <c r="C31" s="44">
        <v>2.52</v>
      </c>
      <c r="D31" s="44"/>
    </row>
    <row r="32" spans="1:4" x14ac:dyDescent="0.25">
      <c r="A32" s="43">
        <v>25</v>
      </c>
      <c r="B32" s="44">
        <v>34.380000000000003</v>
      </c>
      <c r="C32" s="44">
        <v>2.57</v>
      </c>
      <c r="D32" s="44"/>
    </row>
    <row r="33" spans="1:4" x14ac:dyDescent="0.25">
      <c r="A33" s="43">
        <v>26</v>
      </c>
      <c r="B33" s="44">
        <v>34.04</v>
      </c>
      <c r="C33" s="44">
        <v>2.61</v>
      </c>
      <c r="D33" s="44"/>
    </row>
    <row r="34" spans="1:4" x14ac:dyDescent="0.25">
      <c r="A34" s="43">
        <v>27</v>
      </c>
      <c r="B34" s="44">
        <v>33.700000000000003</v>
      </c>
      <c r="C34" s="44">
        <v>2.66</v>
      </c>
      <c r="D34" s="44"/>
    </row>
    <row r="35" spans="1:4" x14ac:dyDescent="0.25">
      <c r="A35" s="43">
        <v>28</v>
      </c>
      <c r="B35" s="44">
        <v>33.35</v>
      </c>
      <c r="C35" s="44">
        <v>2.71</v>
      </c>
      <c r="D35" s="44"/>
    </row>
    <row r="36" spans="1:4" x14ac:dyDescent="0.25">
      <c r="A36" s="43">
        <v>29</v>
      </c>
      <c r="B36" s="44">
        <v>32.99</v>
      </c>
      <c r="C36" s="44">
        <v>2.75</v>
      </c>
      <c r="D36" s="44"/>
    </row>
    <row r="37" spans="1:4" x14ac:dyDescent="0.25">
      <c r="A37" s="43">
        <v>30</v>
      </c>
      <c r="B37" s="44">
        <v>32.630000000000003</v>
      </c>
      <c r="C37" s="44">
        <v>2.8</v>
      </c>
      <c r="D37" s="44"/>
    </row>
    <row r="38" spans="1:4" x14ac:dyDescent="0.25">
      <c r="A38" s="43">
        <v>31</v>
      </c>
      <c r="B38" s="44">
        <v>32.25</v>
      </c>
      <c r="C38" s="44">
        <v>2.85</v>
      </c>
      <c r="D38" s="44"/>
    </row>
    <row r="39" spans="1:4" x14ac:dyDescent="0.25">
      <c r="A39" s="43">
        <v>32</v>
      </c>
      <c r="B39" s="44">
        <v>31.87</v>
      </c>
      <c r="C39" s="44">
        <v>2.9</v>
      </c>
      <c r="D39" s="44"/>
    </row>
    <row r="40" spans="1:4" x14ac:dyDescent="0.25">
      <c r="A40" s="43">
        <v>33</v>
      </c>
      <c r="B40" s="44">
        <v>31.49</v>
      </c>
      <c r="C40" s="44">
        <v>2.95</v>
      </c>
      <c r="D40" s="44"/>
    </row>
    <row r="41" spans="1:4" x14ac:dyDescent="0.25">
      <c r="A41" s="43">
        <v>34</v>
      </c>
      <c r="B41" s="44">
        <v>31.09</v>
      </c>
      <c r="C41" s="44">
        <v>3</v>
      </c>
      <c r="D41" s="44"/>
    </row>
    <row r="42" spans="1:4" x14ac:dyDescent="0.25">
      <c r="A42" s="43">
        <v>35</v>
      </c>
      <c r="B42" s="44">
        <v>30.69</v>
      </c>
      <c r="C42" s="44">
        <v>3.06</v>
      </c>
      <c r="D42" s="44"/>
    </row>
    <row r="43" spans="1:4" x14ac:dyDescent="0.25">
      <c r="A43" s="43">
        <v>36</v>
      </c>
      <c r="B43" s="44">
        <v>30.27</v>
      </c>
      <c r="C43" s="44">
        <v>3.11</v>
      </c>
      <c r="D43" s="44"/>
    </row>
    <row r="44" spans="1:4" x14ac:dyDescent="0.25">
      <c r="A44" s="43">
        <v>37</v>
      </c>
      <c r="B44" s="44">
        <v>29.86</v>
      </c>
      <c r="C44" s="44">
        <v>3.16</v>
      </c>
      <c r="D44" s="44"/>
    </row>
    <row r="45" spans="1:4" x14ac:dyDescent="0.25">
      <c r="A45" s="43">
        <v>38</v>
      </c>
      <c r="B45" s="44">
        <v>29.43</v>
      </c>
      <c r="C45" s="44">
        <v>3.22</v>
      </c>
      <c r="D45" s="44"/>
    </row>
    <row r="46" spans="1:4" x14ac:dyDescent="0.25">
      <c r="A46" s="43">
        <v>39</v>
      </c>
      <c r="B46" s="44">
        <v>28.99</v>
      </c>
      <c r="C46" s="44">
        <v>3.27</v>
      </c>
      <c r="D46" s="44"/>
    </row>
    <row r="47" spans="1:4" x14ac:dyDescent="0.25">
      <c r="A47" s="43">
        <v>40</v>
      </c>
      <c r="B47" s="44">
        <v>28.55</v>
      </c>
      <c r="C47" s="44">
        <v>3.32</v>
      </c>
      <c r="D47" s="44"/>
    </row>
    <row r="48" spans="1:4" x14ac:dyDescent="0.25">
      <c r="A48" s="43">
        <v>41</v>
      </c>
      <c r="B48" s="44">
        <v>28.1</v>
      </c>
      <c r="C48" s="44">
        <v>3.37</v>
      </c>
      <c r="D48" s="44"/>
    </row>
    <row r="49" spans="1:4" x14ac:dyDescent="0.25">
      <c r="A49" s="43">
        <v>42</v>
      </c>
      <c r="B49" s="44">
        <v>27.64</v>
      </c>
      <c r="C49" s="44">
        <v>3.43</v>
      </c>
      <c r="D49" s="44"/>
    </row>
    <row r="50" spans="1:4" x14ac:dyDescent="0.25">
      <c r="A50" s="43">
        <v>43</v>
      </c>
      <c r="B50" s="44">
        <v>27.18</v>
      </c>
      <c r="C50" s="44">
        <v>3.48</v>
      </c>
      <c r="D50" s="44"/>
    </row>
    <row r="51" spans="1:4" x14ac:dyDescent="0.25">
      <c r="A51" s="43">
        <v>44</v>
      </c>
      <c r="B51" s="44">
        <v>26.71</v>
      </c>
      <c r="C51" s="44">
        <v>3.53</v>
      </c>
      <c r="D51" s="44"/>
    </row>
    <row r="52" spans="1:4" x14ac:dyDescent="0.25">
      <c r="A52" s="43">
        <v>45</v>
      </c>
      <c r="B52" s="44">
        <v>26.23</v>
      </c>
      <c r="C52" s="44">
        <v>3.58</v>
      </c>
      <c r="D52" s="44"/>
    </row>
    <row r="53" spans="1:4" x14ac:dyDescent="0.25">
      <c r="A53" s="43">
        <v>46</v>
      </c>
      <c r="B53" s="44">
        <v>25.74</v>
      </c>
      <c r="C53" s="44">
        <v>3.63</v>
      </c>
      <c r="D53" s="44"/>
    </row>
    <row r="54" spans="1:4" x14ac:dyDescent="0.25">
      <c r="A54" s="43">
        <v>47</v>
      </c>
      <c r="B54" s="44">
        <v>25.25</v>
      </c>
      <c r="C54" s="44">
        <v>3.68</v>
      </c>
      <c r="D54" s="44"/>
    </row>
    <row r="55" spans="1:4" x14ac:dyDescent="0.25">
      <c r="A55" s="43">
        <v>48</v>
      </c>
      <c r="B55" s="44">
        <v>24.75</v>
      </c>
      <c r="C55" s="44">
        <v>3.73</v>
      </c>
      <c r="D55" s="44"/>
    </row>
    <row r="56" spans="1:4" x14ac:dyDescent="0.25">
      <c r="A56" s="43">
        <v>49</v>
      </c>
      <c r="B56" s="44">
        <v>24.25</v>
      </c>
      <c r="C56" s="44">
        <v>3.78</v>
      </c>
      <c r="D56" s="44"/>
    </row>
    <row r="57" spans="1:4" x14ac:dyDescent="0.25">
      <c r="A57" s="43">
        <v>50</v>
      </c>
      <c r="B57" s="44">
        <v>23.74</v>
      </c>
      <c r="C57" s="44">
        <v>3.82</v>
      </c>
      <c r="D57" s="44"/>
    </row>
    <row r="58" spans="1:4" x14ac:dyDescent="0.25">
      <c r="A58" s="43">
        <v>51</v>
      </c>
      <c r="B58" s="44">
        <v>23.22</v>
      </c>
      <c r="C58" s="44">
        <v>3.87</v>
      </c>
      <c r="D58" s="44"/>
    </row>
    <row r="59" spans="1:4" x14ac:dyDescent="0.25">
      <c r="A59" s="43">
        <v>52</v>
      </c>
      <c r="B59" s="44">
        <v>22.69</v>
      </c>
      <c r="C59" s="44">
        <v>3.92</v>
      </c>
      <c r="D59" s="44"/>
    </row>
    <row r="60" spans="1:4" x14ac:dyDescent="0.25">
      <c r="A60" s="43">
        <v>53</v>
      </c>
      <c r="B60" s="44">
        <v>22.16</v>
      </c>
      <c r="C60" s="44">
        <v>3.96</v>
      </c>
      <c r="D60" s="44"/>
    </row>
    <row r="61" spans="1:4" x14ac:dyDescent="0.25">
      <c r="A61" s="43">
        <v>54</v>
      </c>
      <c r="B61" s="44">
        <v>21.63</v>
      </c>
      <c r="C61" s="44">
        <v>4</v>
      </c>
      <c r="D61" s="44"/>
    </row>
    <row r="62" spans="1:4" x14ac:dyDescent="0.25">
      <c r="A62" s="43">
        <v>55</v>
      </c>
      <c r="B62" s="44">
        <v>21.09</v>
      </c>
      <c r="C62" s="44">
        <v>4.03</v>
      </c>
      <c r="D62" s="44"/>
    </row>
    <row r="63" spans="1:4" x14ac:dyDescent="0.25">
      <c r="A63" s="43">
        <v>56</v>
      </c>
      <c r="B63" s="44">
        <v>20.56</v>
      </c>
      <c r="C63" s="44">
        <v>4.0599999999999996</v>
      </c>
      <c r="D63" s="44"/>
    </row>
    <row r="64" spans="1:4" x14ac:dyDescent="0.25">
      <c r="A64" s="43">
        <v>57</v>
      </c>
      <c r="B64" s="44">
        <v>20.02</v>
      </c>
      <c r="C64" s="44">
        <v>4.08</v>
      </c>
      <c r="D64" s="44"/>
    </row>
    <row r="65" spans="1:4" x14ac:dyDescent="0.25">
      <c r="A65" s="43">
        <v>58</v>
      </c>
      <c r="B65" s="44">
        <v>19.47</v>
      </c>
      <c r="C65" s="44">
        <v>4.0999999999999996</v>
      </c>
      <c r="D65" s="44"/>
    </row>
    <row r="66" spans="1:4" x14ac:dyDescent="0.25">
      <c r="A66" s="43">
        <v>59</v>
      </c>
      <c r="B66" s="44">
        <v>18.920000000000002</v>
      </c>
      <c r="C66" s="44">
        <v>4.1100000000000003</v>
      </c>
      <c r="D66" s="44"/>
    </row>
    <row r="67" spans="1:4" x14ac:dyDescent="0.25">
      <c r="A67" s="43">
        <v>60</v>
      </c>
      <c r="B67" s="44">
        <v>18.37</v>
      </c>
      <c r="C67" s="44">
        <v>4.12</v>
      </c>
      <c r="D67" s="44"/>
    </row>
    <row r="68" spans="1:4" x14ac:dyDescent="0.25">
      <c r="A68" s="43">
        <v>61</v>
      </c>
      <c r="B68" s="44">
        <v>17.809999999999999</v>
      </c>
      <c r="C68" s="44">
        <v>4.13</v>
      </c>
      <c r="D68" s="44"/>
    </row>
    <row r="69" spans="1:4" x14ac:dyDescent="0.25">
      <c r="A69" s="43">
        <v>62</v>
      </c>
      <c r="B69" s="44">
        <v>17.260000000000002</v>
      </c>
      <c r="C69" s="44">
        <v>4.13</v>
      </c>
      <c r="D69" s="44"/>
    </row>
    <row r="70" spans="1:4" x14ac:dyDescent="0.25">
      <c r="A70" s="43">
        <v>63</v>
      </c>
      <c r="B70" s="44">
        <v>16.7</v>
      </c>
      <c r="C70" s="44">
        <v>4.13</v>
      </c>
      <c r="D70" s="44"/>
    </row>
    <row r="71" spans="1:4" x14ac:dyDescent="0.25">
      <c r="A71" s="43">
        <v>64</v>
      </c>
      <c r="B71" s="44">
        <v>16.13</v>
      </c>
      <c r="C71" s="44">
        <v>3.98</v>
      </c>
      <c r="D71" s="44"/>
    </row>
    <row r="72" spans="1:4" x14ac:dyDescent="0.25">
      <c r="A72" s="43">
        <v>65</v>
      </c>
      <c r="B72" s="44">
        <v>15.57</v>
      </c>
      <c r="C72" s="44">
        <v>3.82</v>
      </c>
      <c r="D72" s="44"/>
    </row>
    <row r="73" spans="1:4" x14ac:dyDescent="0.25">
      <c r="A73" s="43">
        <v>66</v>
      </c>
      <c r="B73" s="44">
        <v>15</v>
      </c>
      <c r="C73" s="44">
        <v>3.81</v>
      </c>
      <c r="D73" s="44"/>
    </row>
    <row r="74" spans="1:4" x14ac:dyDescent="0.25">
      <c r="A74" s="43">
        <v>67</v>
      </c>
      <c r="B74" s="44">
        <v>14.43</v>
      </c>
      <c r="C74" s="44">
        <v>3.79</v>
      </c>
      <c r="D74" s="44"/>
    </row>
    <row r="75" spans="1:4" x14ac:dyDescent="0.25">
      <c r="A75" s="43">
        <v>68</v>
      </c>
      <c r="B75" s="44">
        <v>13.86</v>
      </c>
      <c r="C75" s="44">
        <v>3.78</v>
      </c>
      <c r="D75" s="44"/>
    </row>
    <row r="76" spans="1:4" x14ac:dyDescent="0.25">
      <c r="A76" s="43">
        <v>69</v>
      </c>
      <c r="B76" s="44">
        <v>13.29</v>
      </c>
      <c r="C76" s="44">
        <v>3.68</v>
      </c>
      <c r="D76" s="44"/>
    </row>
    <row r="77" spans="1:4" x14ac:dyDescent="0.25">
      <c r="A77" s="43">
        <v>70</v>
      </c>
      <c r="B77" s="44">
        <v>12.71</v>
      </c>
      <c r="C77" s="44">
        <v>3.58</v>
      </c>
      <c r="D77" s="44"/>
    </row>
    <row r="78" spans="1:4" x14ac:dyDescent="0.25">
      <c r="A78" s="43">
        <v>71</v>
      </c>
      <c r="B78" s="44">
        <v>12.14</v>
      </c>
      <c r="C78" s="44">
        <v>3.55</v>
      </c>
      <c r="D78" s="44"/>
    </row>
    <row r="79" spans="1:4" x14ac:dyDescent="0.25">
      <c r="A79" s="43">
        <v>72</v>
      </c>
      <c r="B79" s="44">
        <v>11.57</v>
      </c>
      <c r="C79" s="44">
        <v>3.52</v>
      </c>
      <c r="D79" s="44"/>
    </row>
    <row r="80" spans="1:4" x14ac:dyDescent="0.25">
      <c r="A80" s="43">
        <v>73</v>
      </c>
      <c r="B80" s="44">
        <v>11</v>
      </c>
      <c r="C80" s="44">
        <v>3.47</v>
      </c>
      <c r="D80" s="44">
        <v>1.88</v>
      </c>
    </row>
    <row r="81" spans="1:4" x14ac:dyDescent="0.25">
      <c r="A81" s="43">
        <v>74</v>
      </c>
      <c r="B81" s="44">
        <v>10.45</v>
      </c>
      <c r="C81" s="44">
        <v>3.27</v>
      </c>
      <c r="D81" s="44">
        <v>1.72</v>
      </c>
    </row>
    <row r="82" spans="1:4" x14ac:dyDescent="0.25">
      <c r="A82" s="43">
        <v>75</v>
      </c>
      <c r="B82" s="44">
        <v>9.91</v>
      </c>
      <c r="C82" s="44">
        <v>3.07</v>
      </c>
      <c r="D82" s="44">
        <v>1.56</v>
      </c>
    </row>
    <row r="83" spans="1:4" x14ac:dyDescent="0.25">
      <c r="A83" s="43">
        <v>76</v>
      </c>
      <c r="B83" s="44">
        <v>9.3800000000000008</v>
      </c>
      <c r="C83" s="44">
        <v>3</v>
      </c>
      <c r="D83" s="44">
        <v>1.42</v>
      </c>
    </row>
    <row r="84" spans="1:4" x14ac:dyDescent="0.25">
      <c r="A84" s="43">
        <v>77</v>
      </c>
      <c r="B84" s="44">
        <v>8.8699999999999992</v>
      </c>
      <c r="C84" s="44">
        <v>2.92</v>
      </c>
      <c r="D84" s="44">
        <v>1.29</v>
      </c>
    </row>
    <row r="85" spans="1:4" x14ac:dyDescent="0.25">
      <c r="A85" s="43">
        <v>78</v>
      </c>
      <c r="B85" s="44">
        <v>8.3800000000000008</v>
      </c>
      <c r="C85" s="44">
        <v>2.84</v>
      </c>
      <c r="D85" s="44">
        <v>1.17</v>
      </c>
    </row>
    <row r="86" spans="1:4" x14ac:dyDescent="0.25">
      <c r="A86" s="43">
        <v>79</v>
      </c>
      <c r="B86" s="44">
        <v>7.89</v>
      </c>
      <c r="C86" s="44">
        <v>2.56</v>
      </c>
      <c r="D86" s="44">
        <v>1.04</v>
      </c>
    </row>
    <row r="87" spans="1:4" x14ac:dyDescent="0.25">
      <c r="A87" s="43">
        <v>80</v>
      </c>
      <c r="B87" s="44">
        <v>7.41</v>
      </c>
      <c r="C87" s="44">
        <v>2.29</v>
      </c>
      <c r="D87" s="44">
        <v>0.92</v>
      </c>
    </row>
    <row r="88" spans="1:4" x14ac:dyDescent="0.25">
      <c r="A88" s="43">
        <v>81</v>
      </c>
      <c r="B88" s="44">
        <v>6.93</v>
      </c>
      <c r="C88" s="44">
        <v>2.21</v>
      </c>
      <c r="D88" s="44">
        <v>0.82</v>
      </c>
    </row>
    <row r="89" spans="1:4" x14ac:dyDescent="0.25">
      <c r="A89" s="43">
        <v>82</v>
      </c>
      <c r="B89" s="44">
        <v>6.45</v>
      </c>
      <c r="C89" s="44">
        <v>2.13</v>
      </c>
      <c r="D89" s="44">
        <v>0.73</v>
      </c>
    </row>
    <row r="90" spans="1:4" x14ac:dyDescent="0.25">
      <c r="A90" s="43">
        <v>83</v>
      </c>
      <c r="B90" s="44">
        <v>5.98</v>
      </c>
      <c r="C90" s="44">
        <v>2.0499999999999998</v>
      </c>
      <c r="D90" s="44">
        <v>0.64</v>
      </c>
    </row>
    <row r="91" spans="1:4" x14ac:dyDescent="0.25">
      <c r="A91" s="43">
        <v>84</v>
      </c>
      <c r="B91" s="44">
        <v>5.53</v>
      </c>
      <c r="C91" s="44">
        <v>1.77</v>
      </c>
      <c r="D91" s="44">
        <v>0.55000000000000004</v>
      </c>
    </row>
    <row r="92" spans="1:4" x14ac:dyDescent="0.25">
      <c r="A92" s="43">
        <v>85</v>
      </c>
      <c r="B92" s="44">
        <v>5.0999999999999996</v>
      </c>
      <c r="C92" s="44">
        <v>1.5</v>
      </c>
      <c r="D92" s="44">
        <v>0.46</v>
      </c>
    </row>
    <row r="93" spans="1:4" x14ac:dyDescent="0.25">
      <c r="A93" s="43">
        <v>86</v>
      </c>
      <c r="B93" s="44">
        <v>4.6900000000000004</v>
      </c>
      <c r="C93" s="44">
        <v>1.42</v>
      </c>
      <c r="D93" s="44">
        <v>0.4</v>
      </c>
    </row>
    <row r="94" spans="1:4" x14ac:dyDescent="0.25">
      <c r="A94" s="43">
        <v>87</v>
      </c>
      <c r="B94" s="44">
        <v>4.3099999999999996</v>
      </c>
      <c r="C94" s="44">
        <v>1.34</v>
      </c>
      <c r="D94" s="44">
        <v>0.35</v>
      </c>
    </row>
    <row r="95" spans="1:4" x14ac:dyDescent="0.25">
      <c r="A95" s="43">
        <v>88</v>
      </c>
      <c r="B95" s="44">
        <v>3.95</v>
      </c>
      <c r="C95" s="44">
        <v>1.25</v>
      </c>
      <c r="D95" s="44">
        <v>0.3</v>
      </c>
    </row>
    <row r="96" spans="1:4" x14ac:dyDescent="0.25">
      <c r="A96" s="43">
        <v>89</v>
      </c>
      <c r="B96" s="44">
        <v>3.61</v>
      </c>
      <c r="C96" s="44">
        <v>0.99</v>
      </c>
      <c r="D96" s="44">
        <v>0.24</v>
      </c>
    </row>
    <row r="97" spans="1:4" x14ac:dyDescent="0.25">
      <c r="A97" s="43">
        <v>90</v>
      </c>
      <c r="B97" s="44">
        <v>3.28</v>
      </c>
      <c r="C97" s="44">
        <v>0.75</v>
      </c>
      <c r="D97" s="44">
        <v>0.2</v>
      </c>
    </row>
    <row r="98" spans="1:4" x14ac:dyDescent="0.25">
      <c r="A98" s="43">
        <v>91</v>
      </c>
      <c r="B98" s="44">
        <v>2.98</v>
      </c>
      <c r="C98" s="44">
        <v>0.7</v>
      </c>
      <c r="D98" s="44">
        <v>0.17</v>
      </c>
    </row>
    <row r="99" spans="1:4" x14ac:dyDescent="0.25">
      <c r="A99" s="43">
        <v>92</v>
      </c>
      <c r="B99" s="44">
        <v>2.7</v>
      </c>
      <c r="C99" s="44">
        <v>0.65</v>
      </c>
      <c r="D99" s="44">
        <v>0.14000000000000001</v>
      </c>
    </row>
    <row r="100" spans="1:4" x14ac:dyDescent="0.25">
      <c r="A100" s="43">
        <v>93</v>
      </c>
      <c r="B100" s="44">
        <v>2.44</v>
      </c>
      <c r="C100" s="44">
        <v>0.6</v>
      </c>
      <c r="D100" s="44">
        <v>0.12</v>
      </c>
    </row>
    <row r="101" spans="1:4" x14ac:dyDescent="0.25">
      <c r="A101" s="43">
        <v>94</v>
      </c>
      <c r="B101" s="44">
        <v>2.21</v>
      </c>
      <c r="C101" s="44">
        <v>0.55000000000000004</v>
      </c>
      <c r="D101" s="44">
        <v>0.1</v>
      </c>
    </row>
    <row r="102" spans="1:4" x14ac:dyDescent="0.25">
      <c r="A102" s="43">
        <v>95</v>
      </c>
      <c r="B102" s="44">
        <v>2.0099999999999998</v>
      </c>
      <c r="C102" s="44">
        <v>0.5</v>
      </c>
      <c r="D102" s="44">
        <v>0.08</v>
      </c>
    </row>
  </sheetData>
  <sheetProtection algorithmName="SHA-512" hashValue="AidwVbLOTeQooRDwgM65ncrS8DExU/eylZROTxjE0rA3gRqdJeJqoI9hpTrcoW3xVSdX9UzNVevgoP4qnUjHPg==" saltValue="gyMsx1Hz/XxyO0HzUJgxww==" spinCount="100000" sheet="1" objects="1" scenarios="1"/>
  <conditionalFormatting sqref="A6:A21">
    <cfRule type="expression" dxfId="706" priority="9" stopIfTrue="1">
      <formula>MOD(ROW(),2)=0</formula>
    </cfRule>
    <cfRule type="expression" dxfId="705" priority="10" stopIfTrue="1">
      <formula>MOD(ROW(),2)&lt;&gt;0</formula>
    </cfRule>
  </conditionalFormatting>
  <conditionalFormatting sqref="B6:D21">
    <cfRule type="expression" dxfId="704" priority="11" stopIfTrue="1">
      <formula>MOD(ROW(),2)=0</formula>
    </cfRule>
    <cfRule type="expression" dxfId="703" priority="12" stopIfTrue="1">
      <formula>MOD(ROW(),2)&lt;&gt;0</formula>
    </cfRule>
  </conditionalFormatting>
  <conditionalFormatting sqref="A26:A102">
    <cfRule type="expression" dxfId="702" priority="13" stopIfTrue="1">
      <formula>MOD(ROW(),2)=0</formula>
    </cfRule>
    <cfRule type="expression" dxfId="701" priority="14" stopIfTrue="1">
      <formula>MOD(ROW(),2)&lt;&gt;0</formula>
    </cfRule>
  </conditionalFormatting>
  <conditionalFormatting sqref="B26:D102">
    <cfRule type="expression" dxfId="700" priority="15" stopIfTrue="1">
      <formula>MOD(ROW(),2)=0</formula>
    </cfRule>
    <cfRule type="expression" dxfId="699" priority="16" stopIfTrue="1">
      <formula>MOD(ROW(),2)&lt;&gt;0</formula>
    </cfRule>
  </conditionalFormatting>
  <pageMargins left="0.7" right="0.7" top="0.75" bottom="0.75" header="0.3" footer="0.3"/>
  <tableParts count="1">
    <tablePart r:id="rId1"/>
  </tableParts>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0C0E76-33A1-4C62-AC92-173404F813DE}">
  <sheetPr codeName="Sheet46"/>
  <dimension ref="A1:D102"/>
  <sheetViews>
    <sheetView showGridLines="0" workbookViewId="0">
      <selection activeCell="A6" sqref="A6"/>
    </sheetView>
  </sheetViews>
  <sheetFormatPr defaultRowHeight="12.5" x14ac:dyDescent="0.25"/>
  <cols>
    <col min="1" max="1" width="31.81640625" customWidth="1"/>
    <col min="2" max="4" width="22.81640625" customWidth="1"/>
  </cols>
  <sheetData>
    <row r="1" spans="1:4" s="1" customFormat="1" ht="20" x14ac:dyDescent="0.4">
      <c r="A1" s="2" t="s">
        <v>0</v>
      </c>
    </row>
    <row r="2" spans="1:4" s="1" customFormat="1" ht="15.5" x14ac:dyDescent="0.35">
      <c r="A2" s="30" t="s">
        <v>1</v>
      </c>
      <c r="B2" s="3" t="str">
        <f>wb_title</f>
        <v>Police_S - Consolidated Factor Spreadsheet</v>
      </c>
    </row>
    <row r="3" spans="1:4" s="1" customFormat="1" ht="15.5" x14ac:dyDescent="0.35">
      <c r="A3" s="30" t="s">
        <v>2</v>
      </c>
      <c r="B3" s="3" t="str">
        <f>TABLE_FACTOR_TYPE_1 &amp; " - x-" &amp; TABLE_SERIES_NUMBER_1</f>
        <v>PenCE - x-312</v>
      </c>
    </row>
    <row r="6" spans="1:4" x14ac:dyDescent="0.25">
      <c r="A6" s="40" t="s">
        <v>407</v>
      </c>
      <c r="B6" s="48" t="s">
        <v>408</v>
      </c>
      <c r="C6" s="48"/>
      <c r="D6" s="48"/>
    </row>
    <row r="7" spans="1:4" x14ac:dyDescent="0.25">
      <c r="A7" s="40" t="s">
        <v>409</v>
      </c>
      <c r="B7" s="48" t="s">
        <v>31</v>
      </c>
      <c r="C7" s="48"/>
      <c r="D7" s="48"/>
    </row>
    <row r="8" spans="1:4" x14ac:dyDescent="0.25">
      <c r="A8" s="40" t="s">
        <v>110</v>
      </c>
      <c r="B8" s="48">
        <v>2015</v>
      </c>
      <c r="C8" s="48"/>
      <c r="D8" s="48"/>
    </row>
    <row r="9" spans="1:4" x14ac:dyDescent="0.25">
      <c r="A9" s="40" t="s">
        <v>111</v>
      </c>
      <c r="B9" s="48" t="s">
        <v>242</v>
      </c>
      <c r="C9" s="48"/>
      <c r="D9" s="48"/>
    </row>
    <row r="10" spans="1:4" ht="25" x14ac:dyDescent="0.25">
      <c r="A10" s="40" t="s">
        <v>6</v>
      </c>
      <c r="B10" s="48" t="s">
        <v>257</v>
      </c>
      <c r="C10" s="48"/>
      <c r="D10" s="48"/>
    </row>
    <row r="11" spans="1:4" x14ac:dyDescent="0.25">
      <c r="A11" s="40" t="s">
        <v>112</v>
      </c>
      <c r="B11" s="48" t="s">
        <v>145</v>
      </c>
      <c r="C11" s="48"/>
      <c r="D11" s="48"/>
    </row>
    <row r="12" spans="1:4" x14ac:dyDescent="0.25">
      <c r="A12" s="40" t="s">
        <v>113</v>
      </c>
      <c r="B12" s="48" t="s">
        <v>139</v>
      </c>
      <c r="C12" s="48"/>
      <c r="D12" s="48"/>
    </row>
    <row r="13" spans="1:4" x14ac:dyDescent="0.25">
      <c r="A13" s="40" t="s">
        <v>410</v>
      </c>
      <c r="B13" s="48"/>
      <c r="C13" s="48"/>
      <c r="D13" s="48"/>
    </row>
    <row r="14" spans="1:4" x14ac:dyDescent="0.25">
      <c r="A14" s="40" t="s">
        <v>115</v>
      </c>
      <c r="B14" s="48">
        <v>312</v>
      </c>
      <c r="C14" s="48"/>
      <c r="D14" s="48"/>
    </row>
    <row r="15" spans="1:4" x14ac:dyDescent="0.25">
      <c r="A15" s="40" t="s">
        <v>411</v>
      </c>
      <c r="B15" s="48">
        <v>312</v>
      </c>
      <c r="C15" s="48"/>
      <c r="D15" s="48"/>
    </row>
    <row r="16" spans="1:4" x14ac:dyDescent="0.25">
      <c r="A16" s="40" t="s">
        <v>117</v>
      </c>
      <c r="B16" s="48" t="s">
        <v>269</v>
      </c>
      <c r="C16" s="48"/>
      <c r="D16" s="48"/>
    </row>
    <row r="17" spans="1:4" x14ac:dyDescent="0.25">
      <c r="A17" s="41" t="s">
        <v>412</v>
      </c>
      <c r="B17" s="48"/>
      <c r="C17" s="48"/>
      <c r="D17" s="48"/>
    </row>
    <row r="18" spans="1:4" x14ac:dyDescent="0.25">
      <c r="A18" s="40" t="s">
        <v>119</v>
      </c>
      <c r="B18" s="50">
        <v>46163</v>
      </c>
      <c r="C18" s="49"/>
      <c r="D18" s="49"/>
    </row>
    <row r="19" spans="1:4" x14ac:dyDescent="0.25">
      <c r="A19" s="40" t="s">
        <v>120</v>
      </c>
      <c r="B19" s="50"/>
      <c r="C19" s="50"/>
      <c r="D19" s="50"/>
    </row>
    <row r="20" spans="1:4" x14ac:dyDescent="0.25">
      <c r="A20" s="40" t="s">
        <v>121</v>
      </c>
      <c r="B20" s="48" t="s">
        <v>128</v>
      </c>
      <c r="C20" s="48"/>
      <c r="D20" s="48"/>
    </row>
    <row r="21" spans="1:4" x14ac:dyDescent="0.25">
      <c r="A21" s="40" t="s">
        <v>413</v>
      </c>
      <c r="B21" s="48" t="s">
        <v>46</v>
      </c>
      <c r="C21" s="48"/>
      <c r="D21" s="48"/>
    </row>
    <row r="23" spans="1:4" x14ac:dyDescent="0.25">
      <c r="A23" s="23" t="str">
        <f>HYPERLINK("#'Factor List'!A1", "Back to Factor List")</f>
        <v>Back to Factor List</v>
      </c>
      <c r="B23" s="23" t="str">
        <f>HYPERLINK("#'Assumptions'!A1", "Assumptions")</f>
        <v>Assumptions</v>
      </c>
    </row>
    <row r="26" spans="1:4" s="57" customFormat="1" ht="26" x14ac:dyDescent="0.25">
      <c r="A26" s="56" t="s">
        <v>238</v>
      </c>
      <c r="B26" s="56" t="s">
        <v>414</v>
      </c>
      <c r="C26" s="56" t="s">
        <v>418</v>
      </c>
      <c r="D26" s="56" t="s">
        <v>437</v>
      </c>
    </row>
    <row r="27" spans="1:4" x14ac:dyDescent="0.25">
      <c r="A27" s="43">
        <v>20</v>
      </c>
      <c r="B27" s="44">
        <v>35.97</v>
      </c>
      <c r="C27" s="44">
        <v>2.35</v>
      </c>
      <c r="D27" s="44"/>
    </row>
    <row r="28" spans="1:4" x14ac:dyDescent="0.25">
      <c r="A28" s="43">
        <v>21</v>
      </c>
      <c r="B28" s="44">
        <v>35.659999999999997</v>
      </c>
      <c r="C28" s="44">
        <v>2.39</v>
      </c>
      <c r="D28" s="44"/>
    </row>
    <row r="29" spans="1:4" x14ac:dyDescent="0.25">
      <c r="A29" s="43">
        <v>22</v>
      </c>
      <c r="B29" s="44">
        <v>35.35</v>
      </c>
      <c r="C29" s="44">
        <v>2.44</v>
      </c>
      <c r="D29" s="44"/>
    </row>
    <row r="30" spans="1:4" x14ac:dyDescent="0.25">
      <c r="A30" s="43">
        <v>23</v>
      </c>
      <c r="B30" s="44">
        <v>35.03</v>
      </c>
      <c r="C30" s="44">
        <v>2.48</v>
      </c>
      <c r="D30" s="44"/>
    </row>
    <row r="31" spans="1:4" x14ac:dyDescent="0.25">
      <c r="A31" s="43">
        <v>24</v>
      </c>
      <c r="B31" s="44">
        <v>34.71</v>
      </c>
      <c r="C31" s="44">
        <v>2.52</v>
      </c>
      <c r="D31" s="44"/>
    </row>
    <row r="32" spans="1:4" x14ac:dyDescent="0.25">
      <c r="A32" s="43">
        <v>25</v>
      </c>
      <c r="B32" s="44">
        <v>34.380000000000003</v>
      </c>
      <c r="C32" s="44">
        <v>2.57</v>
      </c>
      <c r="D32" s="44"/>
    </row>
    <row r="33" spans="1:4" x14ac:dyDescent="0.25">
      <c r="A33" s="43">
        <v>26</v>
      </c>
      <c r="B33" s="44">
        <v>34.04</v>
      </c>
      <c r="C33" s="44">
        <v>2.61</v>
      </c>
      <c r="D33" s="44"/>
    </row>
    <row r="34" spans="1:4" x14ac:dyDescent="0.25">
      <c r="A34" s="43">
        <v>27</v>
      </c>
      <c r="B34" s="44">
        <v>33.700000000000003</v>
      </c>
      <c r="C34" s="44">
        <v>2.66</v>
      </c>
      <c r="D34" s="44"/>
    </row>
    <row r="35" spans="1:4" x14ac:dyDescent="0.25">
      <c r="A35" s="43">
        <v>28</v>
      </c>
      <c r="B35" s="44">
        <v>33.35</v>
      </c>
      <c r="C35" s="44">
        <v>2.71</v>
      </c>
      <c r="D35" s="44"/>
    </row>
    <row r="36" spans="1:4" x14ac:dyDescent="0.25">
      <c r="A36" s="43">
        <v>29</v>
      </c>
      <c r="B36" s="44">
        <v>32.99</v>
      </c>
      <c r="C36" s="44">
        <v>2.75</v>
      </c>
      <c r="D36" s="44"/>
    </row>
    <row r="37" spans="1:4" x14ac:dyDescent="0.25">
      <c r="A37" s="43">
        <v>30</v>
      </c>
      <c r="B37" s="44">
        <v>32.630000000000003</v>
      </c>
      <c r="C37" s="44">
        <v>2.8</v>
      </c>
      <c r="D37" s="44"/>
    </row>
    <row r="38" spans="1:4" x14ac:dyDescent="0.25">
      <c r="A38" s="43">
        <v>31</v>
      </c>
      <c r="B38" s="44">
        <v>32.25</v>
      </c>
      <c r="C38" s="44">
        <v>2.85</v>
      </c>
      <c r="D38" s="44"/>
    </row>
    <row r="39" spans="1:4" x14ac:dyDescent="0.25">
      <c r="A39" s="43">
        <v>32</v>
      </c>
      <c r="B39" s="44">
        <v>31.87</v>
      </c>
      <c r="C39" s="44">
        <v>2.9</v>
      </c>
      <c r="D39" s="44"/>
    </row>
    <row r="40" spans="1:4" x14ac:dyDescent="0.25">
      <c r="A40" s="43">
        <v>33</v>
      </c>
      <c r="B40" s="44">
        <v>31.49</v>
      </c>
      <c r="C40" s="44">
        <v>2.95</v>
      </c>
      <c r="D40" s="44"/>
    </row>
    <row r="41" spans="1:4" x14ac:dyDescent="0.25">
      <c r="A41" s="43">
        <v>34</v>
      </c>
      <c r="B41" s="44">
        <v>31.09</v>
      </c>
      <c r="C41" s="44">
        <v>3</v>
      </c>
      <c r="D41" s="44"/>
    </row>
    <row r="42" spans="1:4" x14ac:dyDescent="0.25">
      <c r="A42" s="43">
        <v>35</v>
      </c>
      <c r="B42" s="44">
        <v>30.69</v>
      </c>
      <c r="C42" s="44">
        <v>3.06</v>
      </c>
      <c r="D42" s="44"/>
    </row>
    <row r="43" spans="1:4" x14ac:dyDescent="0.25">
      <c r="A43" s="43">
        <v>36</v>
      </c>
      <c r="B43" s="44">
        <v>30.27</v>
      </c>
      <c r="C43" s="44">
        <v>3.11</v>
      </c>
      <c r="D43" s="44"/>
    </row>
    <row r="44" spans="1:4" x14ac:dyDescent="0.25">
      <c r="A44" s="43">
        <v>37</v>
      </c>
      <c r="B44" s="44">
        <v>29.86</v>
      </c>
      <c r="C44" s="44">
        <v>3.16</v>
      </c>
      <c r="D44" s="44"/>
    </row>
    <row r="45" spans="1:4" x14ac:dyDescent="0.25">
      <c r="A45" s="43">
        <v>38</v>
      </c>
      <c r="B45" s="44">
        <v>29.43</v>
      </c>
      <c r="C45" s="44">
        <v>3.22</v>
      </c>
      <c r="D45" s="44"/>
    </row>
    <row r="46" spans="1:4" x14ac:dyDescent="0.25">
      <c r="A46" s="43">
        <v>39</v>
      </c>
      <c r="B46" s="44">
        <v>28.99</v>
      </c>
      <c r="C46" s="44">
        <v>3.27</v>
      </c>
      <c r="D46" s="44"/>
    </row>
    <row r="47" spans="1:4" x14ac:dyDescent="0.25">
      <c r="A47" s="43">
        <v>40</v>
      </c>
      <c r="B47" s="44">
        <v>28.55</v>
      </c>
      <c r="C47" s="44">
        <v>3.32</v>
      </c>
      <c r="D47" s="44"/>
    </row>
    <row r="48" spans="1:4" x14ac:dyDescent="0.25">
      <c r="A48" s="43">
        <v>41</v>
      </c>
      <c r="B48" s="44">
        <v>28.1</v>
      </c>
      <c r="C48" s="44">
        <v>3.37</v>
      </c>
      <c r="D48" s="44"/>
    </row>
    <row r="49" spans="1:4" x14ac:dyDescent="0.25">
      <c r="A49" s="43">
        <v>42</v>
      </c>
      <c r="B49" s="44">
        <v>27.64</v>
      </c>
      <c r="C49" s="44">
        <v>3.43</v>
      </c>
      <c r="D49" s="44"/>
    </row>
    <row r="50" spans="1:4" x14ac:dyDescent="0.25">
      <c r="A50" s="43">
        <v>43</v>
      </c>
      <c r="B50" s="44">
        <v>27.18</v>
      </c>
      <c r="C50" s="44">
        <v>3.48</v>
      </c>
      <c r="D50" s="44"/>
    </row>
    <row r="51" spans="1:4" x14ac:dyDescent="0.25">
      <c r="A51" s="43">
        <v>44</v>
      </c>
      <c r="B51" s="44">
        <v>26.71</v>
      </c>
      <c r="C51" s="44">
        <v>3.53</v>
      </c>
      <c r="D51" s="44"/>
    </row>
    <row r="52" spans="1:4" x14ac:dyDescent="0.25">
      <c r="A52" s="43">
        <v>45</v>
      </c>
      <c r="B52" s="44">
        <v>26.23</v>
      </c>
      <c r="C52" s="44">
        <v>3.58</v>
      </c>
      <c r="D52" s="44"/>
    </row>
    <row r="53" spans="1:4" x14ac:dyDescent="0.25">
      <c r="A53" s="43">
        <v>46</v>
      </c>
      <c r="B53" s="44">
        <v>25.74</v>
      </c>
      <c r="C53" s="44">
        <v>3.63</v>
      </c>
      <c r="D53" s="44"/>
    </row>
    <row r="54" spans="1:4" x14ac:dyDescent="0.25">
      <c r="A54" s="43">
        <v>47</v>
      </c>
      <c r="B54" s="44">
        <v>25.25</v>
      </c>
      <c r="C54" s="44">
        <v>3.68</v>
      </c>
      <c r="D54" s="44"/>
    </row>
    <row r="55" spans="1:4" x14ac:dyDescent="0.25">
      <c r="A55" s="43">
        <v>48</v>
      </c>
      <c r="B55" s="44">
        <v>24.75</v>
      </c>
      <c r="C55" s="44">
        <v>3.73</v>
      </c>
      <c r="D55" s="44"/>
    </row>
    <row r="56" spans="1:4" x14ac:dyDescent="0.25">
      <c r="A56" s="43">
        <v>49</v>
      </c>
      <c r="B56" s="44">
        <v>24.25</v>
      </c>
      <c r="C56" s="44">
        <v>3.78</v>
      </c>
      <c r="D56" s="44"/>
    </row>
    <row r="57" spans="1:4" x14ac:dyDescent="0.25">
      <c r="A57" s="43">
        <v>50</v>
      </c>
      <c r="B57" s="44">
        <v>23.74</v>
      </c>
      <c r="C57" s="44">
        <v>3.82</v>
      </c>
      <c r="D57" s="44"/>
    </row>
    <row r="58" spans="1:4" x14ac:dyDescent="0.25">
      <c r="A58" s="43">
        <v>51</v>
      </c>
      <c r="B58" s="44">
        <v>23.22</v>
      </c>
      <c r="C58" s="44">
        <v>3.87</v>
      </c>
      <c r="D58" s="44"/>
    </row>
    <row r="59" spans="1:4" x14ac:dyDescent="0.25">
      <c r="A59" s="43">
        <v>52</v>
      </c>
      <c r="B59" s="44">
        <v>22.69</v>
      </c>
      <c r="C59" s="44">
        <v>3.92</v>
      </c>
      <c r="D59" s="44"/>
    </row>
    <row r="60" spans="1:4" x14ac:dyDescent="0.25">
      <c r="A60" s="43">
        <v>53</v>
      </c>
      <c r="B60" s="44">
        <v>22.16</v>
      </c>
      <c r="C60" s="44">
        <v>3.96</v>
      </c>
      <c r="D60" s="44"/>
    </row>
    <row r="61" spans="1:4" x14ac:dyDescent="0.25">
      <c r="A61" s="43">
        <v>54</v>
      </c>
      <c r="B61" s="44">
        <v>21.63</v>
      </c>
      <c r="C61" s="44">
        <v>4</v>
      </c>
      <c r="D61" s="44"/>
    </row>
    <row r="62" spans="1:4" x14ac:dyDescent="0.25">
      <c r="A62" s="43">
        <v>55</v>
      </c>
      <c r="B62" s="44">
        <v>21.09</v>
      </c>
      <c r="C62" s="44">
        <v>4.03</v>
      </c>
      <c r="D62" s="44"/>
    </row>
    <row r="63" spans="1:4" x14ac:dyDescent="0.25">
      <c r="A63" s="43">
        <v>56</v>
      </c>
      <c r="B63" s="44">
        <v>20.56</v>
      </c>
      <c r="C63" s="44">
        <v>4.0599999999999996</v>
      </c>
      <c r="D63" s="44"/>
    </row>
    <row r="64" spans="1:4" x14ac:dyDescent="0.25">
      <c r="A64" s="43">
        <v>57</v>
      </c>
      <c r="B64" s="44">
        <v>20.02</v>
      </c>
      <c r="C64" s="44">
        <v>4.08</v>
      </c>
      <c r="D64" s="44"/>
    </row>
    <row r="65" spans="1:4" x14ac:dyDescent="0.25">
      <c r="A65" s="43">
        <v>58</v>
      </c>
      <c r="B65" s="44">
        <v>19.47</v>
      </c>
      <c r="C65" s="44">
        <v>4.0999999999999996</v>
      </c>
      <c r="D65" s="44"/>
    </row>
    <row r="66" spans="1:4" x14ac:dyDescent="0.25">
      <c r="A66" s="43">
        <v>59</v>
      </c>
      <c r="B66" s="44">
        <v>18.920000000000002</v>
      </c>
      <c r="C66" s="44">
        <v>4.1100000000000003</v>
      </c>
      <c r="D66" s="44"/>
    </row>
    <row r="67" spans="1:4" x14ac:dyDescent="0.25">
      <c r="A67" s="43">
        <v>60</v>
      </c>
      <c r="B67" s="44">
        <v>18.37</v>
      </c>
      <c r="C67" s="44">
        <v>4.12</v>
      </c>
      <c r="D67" s="44"/>
    </row>
    <row r="68" spans="1:4" x14ac:dyDescent="0.25">
      <c r="A68" s="43">
        <v>61</v>
      </c>
      <c r="B68" s="44">
        <v>17.809999999999999</v>
      </c>
      <c r="C68" s="44">
        <v>4.13</v>
      </c>
      <c r="D68" s="44"/>
    </row>
    <row r="69" spans="1:4" x14ac:dyDescent="0.25">
      <c r="A69" s="43">
        <v>62</v>
      </c>
      <c r="B69" s="44">
        <v>17.260000000000002</v>
      </c>
      <c r="C69" s="44">
        <v>4.13</v>
      </c>
      <c r="D69" s="44"/>
    </row>
    <row r="70" spans="1:4" x14ac:dyDescent="0.25">
      <c r="A70" s="43">
        <v>63</v>
      </c>
      <c r="B70" s="44">
        <v>16.7</v>
      </c>
      <c r="C70" s="44">
        <v>4.13</v>
      </c>
      <c r="D70" s="44"/>
    </row>
    <row r="71" spans="1:4" x14ac:dyDescent="0.25">
      <c r="A71" s="43">
        <v>64</v>
      </c>
      <c r="B71" s="44">
        <v>16.13</v>
      </c>
      <c r="C71" s="44">
        <v>3.98</v>
      </c>
      <c r="D71" s="44"/>
    </row>
    <row r="72" spans="1:4" x14ac:dyDescent="0.25">
      <c r="A72" s="43">
        <v>65</v>
      </c>
      <c r="B72" s="44">
        <v>15.57</v>
      </c>
      <c r="C72" s="44">
        <v>3.82</v>
      </c>
      <c r="D72" s="44"/>
    </row>
    <row r="73" spans="1:4" x14ac:dyDescent="0.25">
      <c r="A73" s="43">
        <v>66</v>
      </c>
      <c r="B73" s="44">
        <v>15</v>
      </c>
      <c r="C73" s="44">
        <v>3.81</v>
      </c>
      <c r="D73" s="44"/>
    </row>
    <row r="74" spans="1:4" x14ac:dyDescent="0.25">
      <c r="A74" s="43">
        <v>67</v>
      </c>
      <c r="B74" s="44">
        <v>14.43</v>
      </c>
      <c r="C74" s="44">
        <v>3.79</v>
      </c>
      <c r="D74" s="44"/>
    </row>
    <row r="75" spans="1:4" x14ac:dyDescent="0.25">
      <c r="A75" s="43">
        <v>68</v>
      </c>
      <c r="B75" s="44">
        <v>13.86</v>
      </c>
      <c r="C75" s="44">
        <v>3.78</v>
      </c>
      <c r="D75" s="44"/>
    </row>
    <row r="76" spans="1:4" x14ac:dyDescent="0.25">
      <c r="A76" s="43">
        <v>69</v>
      </c>
      <c r="B76" s="44">
        <v>13.29</v>
      </c>
      <c r="C76" s="44">
        <v>3.68</v>
      </c>
      <c r="D76" s="44"/>
    </row>
    <row r="77" spans="1:4" x14ac:dyDescent="0.25">
      <c r="A77" s="43">
        <v>70</v>
      </c>
      <c r="B77" s="44">
        <v>12.71</v>
      </c>
      <c r="C77" s="44">
        <v>3.58</v>
      </c>
      <c r="D77" s="44"/>
    </row>
    <row r="78" spans="1:4" x14ac:dyDescent="0.25">
      <c r="A78" s="43">
        <v>71</v>
      </c>
      <c r="B78" s="44">
        <v>12.14</v>
      </c>
      <c r="C78" s="44">
        <v>3.55</v>
      </c>
      <c r="D78" s="44"/>
    </row>
    <row r="79" spans="1:4" x14ac:dyDescent="0.25">
      <c r="A79" s="43">
        <v>72</v>
      </c>
      <c r="B79" s="44">
        <v>11.57</v>
      </c>
      <c r="C79" s="44">
        <v>3.52</v>
      </c>
      <c r="D79" s="44"/>
    </row>
    <row r="80" spans="1:4" x14ac:dyDescent="0.25">
      <c r="A80" s="43">
        <v>73</v>
      </c>
      <c r="B80" s="44">
        <v>11</v>
      </c>
      <c r="C80" s="44">
        <v>3.47</v>
      </c>
      <c r="D80" s="44">
        <v>1.47</v>
      </c>
    </row>
    <row r="81" spans="1:4" x14ac:dyDescent="0.25">
      <c r="A81" s="43">
        <v>74</v>
      </c>
      <c r="B81" s="44">
        <v>10.45</v>
      </c>
      <c r="C81" s="44">
        <v>3.27</v>
      </c>
      <c r="D81" s="44">
        <v>1.34</v>
      </c>
    </row>
    <row r="82" spans="1:4" x14ac:dyDescent="0.25">
      <c r="A82" s="43">
        <v>75</v>
      </c>
      <c r="B82" s="44">
        <v>9.91</v>
      </c>
      <c r="C82" s="44">
        <v>3.07</v>
      </c>
      <c r="D82" s="44">
        <v>1.22</v>
      </c>
    </row>
    <row r="83" spans="1:4" x14ac:dyDescent="0.25">
      <c r="A83" s="43">
        <v>76</v>
      </c>
      <c r="B83" s="44">
        <v>9.3800000000000008</v>
      </c>
      <c r="C83" s="44">
        <v>3</v>
      </c>
      <c r="D83" s="44">
        <v>1.1000000000000001</v>
      </c>
    </row>
    <row r="84" spans="1:4" x14ac:dyDescent="0.25">
      <c r="A84" s="43">
        <v>77</v>
      </c>
      <c r="B84" s="44">
        <v>8.8699999999999992</v>
      </c>
      <c r="C84" s="44">
        <v>2.92</v>
      </c>
      <c r="D84" s="44">
        <v>0.99</v>
      </c>
    </row>
    <row r="85" spans="1:4" x14ac:dyDescent="0.25">
      <c r="A85" s="43">
        <v>78</v>
      </c>
      <c r="B85" s="44">
        <v>8.3800000000000008</v>
      </c>
      <c r="C85" s="44">
        <v>2.84</v>
      </c>
      <c r="D85" s="44">
        <v>0.89</v>
      </c>
    </row>
    <row r="86" spans="1:4" x14ac:dyDescent="0.25">
      <c r="A86" s="43">
        <v>79</v>
      </c>
      <c r="B86" s="44">
        <v>7.89</v>
      </c>
      <c r="C86" s="44">
        <v>2.56</v>
      </c>
      <c r="D86" s="44">
        <v>0.8</v>
      </c>
    </row>
    <row r="87" spans="1:4" x14ac:dyDescent="0.25">
      <c r="A87" s="43">
        <v>80</v>
      </c>
      <c r="B87" s="44">
        <v>7.41</v>
      </c>
      <c r="C87" s="44">
        <v>2.29</v>
      </c>
      <c r="D87" s="44">
        <v>0.71</v>
      </c>
    </row>
    <row r="88" spans="1:4" x14ac:dyDescent="0.25">
      <c r="A88" s="43">
        <v>81</v>
      </c>
      <c r="B88" s="44">
        <v>6.93</v>
      </c>
      <c r="C88" s="44">
        <v>2.21</v>
      </c>
      <c r="D88" s="44">
        <v>0.63</v>
      </c>
    </row>
    <row r="89" spans="1:4" x14ac:dyDescent="0.25">
      <c r="A89" s="43">
        <v>82</v>
      </c>
      <c r="B89" s="44">
        <v>6.45</v>
      </c>
      <c r="C89" s="44">
        <v>2.13</v>
      </c>
      <c r="D89" s="44">
        <v>0.55000000000000004</v>
      </c>
    </row>
    <row r="90" spans="1:4" x14ac:dyDescent="0.25">
      <c r="A90" s="43">
        <v>83</v>
      </c>
      <c r="B90" s="44">
        <v>5.98</v>
      </c>
      <c r="C90" s="44">
        <v>2.0499999999999998</v>
      </c>
      <c r="D90" s="44">
        <v>0.48</v>
      </c>
    </row>
    <row r="91" spans="1:4" x14ac:dyDescent="0.25">
      <c r="A91" s="43">
        <v>84</v>
      </c>
      <c r="B91" s="44">
        <v>5.53</v>
      </c>
      <c r="C91" s="44">
        <v>1.77</v>
      </c>
      <c r="D91" s="44">
        <v>0.42</v>
      </c>
    </row>
    <row r="92" spans="1:4" x14ac:dyDescent="0.25">
      <c r="A92" s="43">
        <v>85</v>
      </c>
      <c r="B92" s="44">
        <v>5.0999999999999996</v>
      </c>
      <c r="C92" s="44">
        <v>1.5</v>
      </c>
      <c r="D92" s="44">
        <v>0.36</v>
      </c>
    </row>
    <row r="93" spans="1:4" x14ac:dyDescent="0.25">
      <c r="A93" s="43">
        <v>86</v>
      </c>
      <c r="B93" s="44">
        <v>4.6900000000000004</v>
      </c>
      <c r="C93" s="44">
        <v>1.42</v>
      </c>
      <c r="D93" s="44">
        <v>0.31</v>
      </c>
    </row>
    <row r="94" spans="1:4" x14ac:dyDescent="0.25">
      <c r="A94" s="43">
        <v>87</v>
      </c>
      <c r="B94" s="44">
        <v>4.3099999999999996</v>
      </c>
      <c r="C94" s="44">
        <v>1.34</v>
      </c>
      <c r="D94" s="44">
        <v>0.26</v>
      </c>
    </row>
    <row r="95" spans="1:4" x14ac:dyDescent="0.25">
      <c r="A95" s="43">
        <v>88</v>
      </c>
      <c r="B95" s="44">
        <v>3.95</v>
      </c>
      <c r="C95" s="44">
        <v>1.25</v>
      </c>
      <c r="D95" s="44">
        <v>0.23</v>
      </c>
    </row>
    <row r="96" spans="1:4" x14ac:dyDescent="0.25">
      <c r="A96" s="43">
        <v>89</v>
      </c>
      <c r="B96" s="44">
        <v>3.61</v>
      </c>
      <c r="C96" s="44">
        <v>0.99</v>
      </c>
      <c r="D96" s="44">
        <v>0.19</v>
      </c>
    </row>
    <row r="97" spans="1:4" x14ac:dyDescent="0.25">
      <c r="A97" s="43">
        <v>90</v>
      </c>
      <c r="B97" s="44">
        <v>3.28</v>
      </c>
      <c r="C97" s="44">
        <v>0.75</v>
      </c>
      <c r="D97" s="44">
        <v>0.16</v>
      </c>
    </row>
    <row r="98" spans="1:4" x14ac:dyDescent="0.25">
      <c r="A98" s="43">
        <v>91</v>
      </c>
      <c r="B98" s="44">
        <v>2.98</v>
      </c>
      <c r="C98" s="44">
        <v>0.7</v>
      </c>
      <c r="D98" s="44">
        <v>0.13</v>
      </c>
    </row>
    <row r="99" spans="1:4" x14ac:dyDescent="0.25">
      <c r="A99" s="43">
        <v>92</v>
      </c>
      <c r="B99" s="44">
        <v>2.7</v>
      </c>
      <c r="C99" s="44">
        <v>0.65</v>
      </c>
      <c r="D99" s="44">
        <v>0.11</v>
      </c>
    </row>
    <row r="100" spans="1:4" x14ac:dyDescent="0.25">
      <c r="A100" s="43">
        <v>93</v>
      </c>
      <c r="B100" s="44">
        <v>2.44</v>
      </c>
      <c r="C100" s="44">
        <v>0.6</v>
      </c>
      <c r="D100" s="44">
        <v>0.09</v>
      </c>
    </row>
    <row r="101" spans="1:4" x14ac:dyDescent="0.25">
      <c r="A101" s="43">
        <v>94</v>
      </c>
      <c r="B101" s="44">
        <v>2.21</v>
      </c>
      <c r="C101" s="44">
        <v>0.55000000000000004</v>
      </c>
      <c r="D101" s="44">
        <v>0.08</v>
      </c>
    </row>
    <row r="102" spans="1:4" x14ac:dyDescent="0.25">
      <c r="A102" s="43">
        <v>95</v>
      </c>
      <c r="B102" s="44">
        <v>2.0099999999999998</v>
      </c>
      <c r="C102" s="44">
        <v>0.5</v>
      </c>
      <c r="D102" s="44">
        <v>0.06</v>
      </c>
    </row>
  </sheetData>
  <sheetProtection algorithmName="SHA-512" hashValue="MjiZt6AXAmmC/VcbmPhvQbVHw/EWhFtRjZKxWDgaC6/oVzgvsOL0A94y5m35VnAkc9y9C+PZwTdPzRAQ+bow9A==" saltValue="OvxdkFKvEbEvkLDH6vIsEg==" spinCount="100000" sheet="1" objects="1" scenarios="1"/>
  <conditionalFormatting sqref="A6:A21">
    <cfRule type="expression" dxfId="696" priority="9" stopIfTrue="1">
      <formula>MOD(ROW(),2)=0</formula>
    </cfRule>
    <cfRule type="expression" dxfId="695" priority="10" stopIfTrue="1">
      <formula>MOD(ROW(),2)&lt;&gt;0</formula>
    </cfRule>
  </conditionalFormatting>
  <conditionalFormatting sqref="B6:D21">
    <cfRule type="expression" dxfId="694" priority="11" stopIfTrue="1">
      <formula>MOD(ROW(),2)=0</formula>
    </cfRule>
    <cfRule type="expression" dxfId="693" priority="12" stopIfTrue="1">
      <formula>MOD(ROW(),2)&lt;&gt;0</formula>
    </cfRule>
  </conditionalFormatting>
  <conditionalFormatting sqref="A26:A102">
    <cfRule type="expression" dxfId="692" priority="13" stopIfTrue="1">
      <formula>MOD(ROW(),2)=0</formula>
    </cfRule>
    <cfRule type="expression" dxfId="691" priority="14" stopIfTrue="1">
      <formula>MOD(ROW(),2)&lt;&gt;0</formula>
    </cfRule>
  </conditionalFormatting>
  <conditionalFormatting sqref="B26:D102">
    <cfRule type="expression" dxfId="690" priority="15" stopIfTrue="1">
      <formula>MOD(ROW(),2)=0</formula>
    </cfRule>
    <cfRule type="expression" dxfId="689" priority="16" stopIfTrue="1">
      <formula>MOD(ROW(),2)&lt;&gt;0</formula>
    </cfRule>
  </conditionalFormatting>
  <pageMargins left="0.7" right="0.7" top="0.75" bottom="0.75" header="0.3" footer="0.3"/>
  <tableParts count="1">
    <tablePart r:id="rId1"/>
  </tableParts>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5E3242-A6D6-48DB-BB7F-CB3910E5E8B1}">
  <sheetPr codeName="Sheet47"/>
  <dimension ref="A1:C106"/>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Police_S - Consolidated Factor Spreadsheet</v>
      </c>
    </row>
    <row r="3" spans="1:3" s="1" customFormat="1" ht="15.5" x14ac:dyDescent="0.35">
      <c r="A3" s="30" t="s">
        <v>2</v>
      </c>
      <c r="B3" s="3" t="str">
        <f>TABLE_FACTOR_TYPE_1 &amp; " - x-" &amp; TABLE_SERIES_NUMBER_1</f>
        <v>Pension credit - x-313</v>
      </c>
    </row>
    <row r="6" spans="1:3" x14ac:dyDescent="0.25">
      <c r="A6" s="40" t="s">
        <v>407</v>
      </c>
      <c r="B6" s="48" t="s">
        <v>408</v>
      </c>
      <c r="C6" s="48"/>
    </row>
    <row r="7" spans="1:3" x14ac:dyDescent="0.25">
      <c r="A7" s="40" t="s">
        <v>409</v>
      </c>
      <c r="B7" s="48" t="s">
        <v>31</v>
      </c>
      <c r="C7" s="48"/>
    </row>
    <row r="8" spans="1:3" x14ac:dyDescent="0.25">
      <c r="A8" s="40" t="s">
        <v>110</v>
      </c>
      <c r="B8" s="48">
        <v>1987</v>
      </c>
      <c r="C8" s="48"/>
    </row>
    <row r="9" spans="1:3" x14ac:dyDescent="0.25">
      <c r="A9" s="40" t="s">
        <v>111</v>
      </c>
      <c r="B9" s="48" t="s">
        <v>270</v>
      </c>
      <c r="C9" s="48"/>
    </row>
    <row r="10" spans="1:3" ht="25" x14ac:dyDescent="0.25">
      <c r="A10" s="40" t="s">
        <v>6</v>
      </c>
      <c r="B10" s="48" t="s">
        <v>271</v>
      </c>
      <c r="C10" s="48"/>
    </row>
    <row r="11" spans="1:3" x14ac:dyDescent="0.25">
      <c r="A11" s="40" t="s">
        <v>112</v>
      </c>
      <c r="B11" s="48" t="s">
        <v>272</v>
      </c>
      <c r="C11" s="48"/>
    </row>
    <row r="12" spans="1:3" x14ac:dyDescent="0.25">
      <c r="A12" s="40" t="s">
        <v>113</v>
      </c>
      <c r="B12" s="48" t="s">
        <v>139</v>
      </c>
      <c r="C12" s="48"/>
    </row>
    <row r="13" spans="1:3" x14ac:dyDescent="0.25">
      <c r="A13" s="40" t="s">
        <v>410</v>
      </c>
      <c r="B13" s="48"/>
      <c r="C13" s="48"/>
    </row>
    <row r="14" spans="1:3" x14ac:dyDescent="0.25">
      <c r="A14" s="40" t="s">
        <v>115</v>
      </c>
      <c r="B14" s="48">
        <v>313</v>
      </c>
      <c r="C14" s="48"/>
    </row>
    <row r="15" spans="1:3" x14ac:dyDescent="0.25">
      <c r="A15" s="40" t="s">
        <v>411</v>
      </c>
      <c r="B15" s="48">
        <v>313</v>
      </c>
      <c r="C15" s="48"/>
    </row>
    <row r="16" spans="1:3" x14ac:dyDescent="0.25">
      <c r="A16" s="40" t="s">
        <v>117</v>
      </c>
      <c r="B16" s="48" t="s">
        <v>274</v>
      </c>
      <c r="C16" s="48"/>
    </row>
    <row r="17" spans="1:3" x14ac:dyDescent="0.25">
      <c r="A17" s="41" t="s">
        <v>412</v>
      </c>
      <c r="B17" s="48"/>
      <c r="C17" s="48"/>
    </row>
    <row r="18" spans="1:3" x14ac:dyDescent="0.25">
      <c r="A18" s="40" t="s">
        <v>119</v>
      </c>
      <c r="B18" s="50">
        <v>46163</v>
      </c>
      <c r="C18" s="49"/>
    </row>
    <row r="19" spans="1:3" x14ac:dyDescent="0.25">
      <c r="A19" s="40" t="s">
        <v>120</v>
      </c>
      <c r="B19" s="50"/>
      <c r="C19" s="50"/>
    </row>
    <row r="20" spans="1:3" x14ac:dyDescent="0.25">
      <c r="A20" s="40" t="s">
        <v>121</v>
      </c>
      <c r="B20" s="48" t="s">
        <v>128</v>
      </c>
      <c r="C20" s="48"/>
    </row>
    <row r="21" spans="1:3" x14ac:dyDescent="0.25">
      <c r="A21" s="40" t="s">
        <v>413</v>
      </c>
      <c r="B21" s="48" t="s">
        <v>46</v>
      </c>
      <c r="C21" s="48"/>
    </row>
    <row r="23" spans="1:3" x14ac:dyDescent="0.25">
      <c r="A23" s="23" t="str">
        <f>HYPERLINK("#'Factor List'!A1", "Back to Factor List")</f>
        <v>Back to Factor List</v>
      </c>
      <c r="B23" s="23" t="str">
        <f>HYPERLINK("#'Assumptions'!A1", "Assumptions")</f>
        <v>Assumptions</v>
      </c>
    </row>
    <row r="26" spans="1:3" s="57" customFormat="1" ht="26" x14ac:dyDescent="0.25">
      <c r="A26" s="56" t="s">
        <v>238</v>
      </c>
      <c r="B26" s="56" t="s">
        <v>438</v>
      </c>
      <c r="C26" s="56" t="s">
        <v>439</v>
      </c>
    </row>
    <row r="27" spans="1:3" x14ac:dyDescent="0.25">
      <c r="A27" s="43">
        <v>16</v>
      </c>
      <c r="B27" s="44">
        <v>9.23</v>
      </c>
      <c r="C27" s="44">
        <v>9.23</v>
      </c>
    </row>
    <row r="28" spans="1:3" x14ac:dyDescent="0.25">
      <c r="A28" s="43">
        <v>17</v>
      </c>
      <c r="B28" s="44">
        <v>9.4</v>
      </c>
      <c r="C28" s="44">
        <v>9.4</v>
      </c>
    </row>
    <row r="29" spans="1:3" x14ac:dyDescent="0.25">
      <c r="A29" s="43">
        <v>18</v>
      </c>
      <c r="B29" s="44">
        <v>9.57</v>
      </c>
      <c r="C29" s="44">
        <v>9.57</v>
      </c>
    </row>
    <row r="30" spans="1:3" x14ac:dyDescent="0.25">
      <c r="A30" s="43">
        <v>19</v>
      </c>
      <c r="B30" s="44">
        <v>9.74</v>
      </c>
      <c r="C30" s="44">
        <v>9.74</v>
      </c>
    </row>
    <row r="31" spans="1:3" x14ac:dyDescent="0.25">
      <c r="A31" s="43">
        <v>20</v>
      </c>
      <c r="B31" s="44">
        <v>9.92</v>
      </c>
      <c r="C31" s="44">
        <v>9.92</v>
      </c>
    </row>
    <row r="32" spans="1:3" x14ac:dyDescent="0.25">
      <c r="A32" s="43">
        <v>21</v>
      </c>
      <c r="B32" s="44">
        <v>10.1</v>
      </c>
      <c r="C32" s="44">
        <v>10.1</v>
      </c>
    </row>
    <row r="33" spans="1:3" x14ac:dyDescent="0.25">
      <c r="A33" s="43">
        <v>22</v>
      </c>
      <c r="B33" s="44">
        <v>10.29</v>
      </c>
      <c r="C33" s="44">
        <v>10.29</v>
      </c>
    </row>
    <row r="34" spans="1:3" x14ac:dyDescent="0.25">
      <c r="A34" s="43">
        <v>23</v>
      </c>
      <c r="B34" s="44">
        <v>10.47</v>
      </c>
      <c r="C34" s="44">
        <v>10.47</v>
      </c>
    </row>
    <row r="35" spans="1:3" x14ac:dyDescent="0.25">
      <c r="A35" s="43">
        <v>24</v>
      </c>
      <c r="B35" s="44">
        <v>10.66</v>
      </c>
      <c r="C35" s="44">
        <v>10.66</v>
      </c>
    </row>
    <row r="36" spans="1:3" x14ac:dyDescent="0.25">
      <c r="A36" s="43">
        <v>25</v>
      </c>
      <c r="B36" s="44">
        <v>10.86</v>
      </c>
      <c r="C36" s="44">
        <v>10.86</v>
      </c>
    </row>
    <row r="37" spans="1:3" x14ac:dyDescent="0.25">
      <c r="A37" s="43">
        <v>26</v>
      </c>
      <c r="B37" s="44">
        <v>11.06</v>
      </c>
      <c r="C37" s="44">
        <v>11.06</v>
      </c>
    </row>
    <row r="38" spans="1:3" x14ac:dyDescent="0.25">
      <c r="A38" s="43">
        <v>27</v>
      </c>
      <c r="B38" s="44">
        <v>11.26</v>
      </c>
      <c r="C38" s="44">
        <v>11.26</v>
      </c>
    </row>
    <row r="39" spans="1:3" x14ac:dyDescent="0.25">
      <c r="A39" s="43">
        <v>28</v>
      </c>
      <c r="B39" s="44">
        <v>11.46</v>
      </c>
      <c r="C39" s="44">
        <v>11.46</v>
      </c>
    </row>
    <row r="40" spans="1:3" x14ac:dyDescent="0.25">
      <c r="A40" s="43">
        <v>29</v>
      </c>
      <c r="B40" s="44">
        <v>11.67</v>
      </c>
      <c r="C40" s="44">
        <v>11.67</v>
      </c>
    </row>
    <row r="41" spans="1:3" x14ac:dyDescent="0.25">
      <c r="A41" s="43">
        <v>30</v>
      </c>
      <c r="B41" s="44">
        <v>11.88</v>
      </c>
      <c r="C41" s="44">
        <v>11.88</v>
      </c>
    </row>
    <row r="42" spans="1:3" x14ac:dyDescent="0.25">
      <c r="A42" s="43">
        <v>31</v>
      </c>
      <c r="B42" s="44">
        <v>12.1</v>
      </c>
      <c r="C42" s="44">
        <v>12.1</v>
      </c>
    </row>
    <row r="43" spans="1:3" x14ac:dyDescent="0.25">
      <c r="A43" s="43">
        <v>32</v>
      </c>
      <c r="B43" s="44">
        <v>12.32</v>
      </c>
      <c r="C43" s="44">
        <v>12.32</v>
      </c>
    </row>
    <row r="44" spans="1:3" x14ac:dyDescent="0.25">
      <c r="A44" s="43">
        <v>33</v>
      </c>
      <c r="B44" s="44">
        <v>12.55</v>
      </c>
      <c r="C44" s="44">
        <v>12.55</v>
      </c>
    </row>
    <row r="45" spans="1:3" x14ac:dyDescent="0.25">
      <c r="A45" s="43">
        <v>34</v>
      </c>
      <c r="B45" s="44">
        <v>12.77</v>
      </c>
      <c r="C45" s="44">
        <v>12.77</v>
      </c>
    </row>
    <row r="46" spans="1:3" x14ac:dyDescent="0.25">
      <c r="A46" s="43">
        <v>35</v>
      </c>
      <c r="B46" s="44">
        <v>13.01</v>
      </c>
      <c r="C46" s="44">
        <v>13.01</v>
      </c>
    </row>
    <row r="47" spans="1:3" x14ac:dyDescent="0.25">
      <c r="A47" s="43">
        <v>36</v>
      </c>
      <c r="B47" s="44">
        <v>13.24</v>
      </c>
      <c r="C47" s="44">
        <v>13.24</v>
      </c>
    </row>
    <row r="48" spans="1:3" x14ac:dyDescent="0.25">
      <c r="A48" s="43">
        <v>37</v>
      </c>
      <c r="B48" s="44">
        <v>13.49</v>
      </c>
      <c r="C48" s="44">
        <v>13.49</v>
      </c>
    </row>
    <row r="49" spans="1:3" x14ac:dyDescent="0.25">
      <c r="A49" s="43">
        <v>38</v>
      </c>
      <c r="B49" s="44">
        <v>13.73</v>
      </c>
      <c r="C49" s="44">
        <v>13.73</v>
      </c>
    </row>
    <row r="50" spans="1:3" x14ac:dyDescent="0.25">
      <c r="A50" s="43">
        <v>39</v>
      </c>
      <c r="B50" s="44">
        <v>13.98</v>
      </c>
      <c r="C50" s="44">
        <v>13.98</v>
      </c>
    </row>
    <row r="51" spans="1:3" x14ac:dyDescent="0.25">
      <c r="A51" s="43">
        <v>40</v>
      </c>
      <c r="B51" s="44">
        <v>14.24</v>
      </c>
      <c r="C51" s="44">
        <v>14.24</v>
      </c>
    </row>
    <row r="52" spans="1:3" x14ac:dyDescent="0.25">
      <c r="A52" s="43">
        <v>41</v>
      </c>
      <c r="B52" s="44">
        <v>14.5</v>
      </c>
      <c r="C52" s="44">
        <v>14.5</v>
      </c>
    </row>
    <row r="53" spans="1:3" x14ac:dyDescent="0.25">
      <c r="A53" s="43">
        <v>42</v>
      </c>
      <c r="B53" s="44">
        <v>14.77</v>
      </c>
      <c r="C53" s="44">
        <v>14.77</v>
      </c>
    </row>
    <row r="54" spans="1:3" x14ac:dyDescent="0.25">
      <c r="A54" s="43">
        <v>43</v>
      </c>
      <c r="B54" s="44">
        <v>15.04</v>
      </c>
      <c r="C54" s="44">
        <v>15.04</v>
      </c>
    </row>
    <row r="55" spans="1:3" x14ac:dyDescent="0.25">
      <c r="A55" s="43">
        <v>44</v>
      </c>
      <c r="B55" s="44">
        <v>15.32</v>
      </c>
      <c r="C55" s="44">
        <v>15.32</v>
      </c>
    </row>
    <row r="56" spans="1:3" x14ac:dyDescent="0.25">
      <c r="A56" s="43">
        <v>45</v>
      </c>
      <c r="B56" s="44">
        <v>15.61</v>
      </c>
      <c r="C56" s="44">
        <v>15.61</v>
      </c>
    </row>
    <row r="57" spans="1:3" x14ac:dyDescent="0.25">
      <c r="A57" s="43">
        <v>46</v>
      </c>
      <c r="B57" s="44">
        <v>15.9</v>
      </c>
      <c r="C57" s="44">
        <v>15.9</v>
      </c>
    </row>
    <row r="58" spans="1:3" x14ac:dyDescent="0.25">
      <c r="A58" s="43">
        <v>47</v>
      </c>
      <c r="B58" s="44">
        <v>16.2</v>
      </c>
      <c r="C58" s="44">
        <v>16.2</v>
      </c>
    </row>
    <row r="59" spans="1:3" x14ac:dyDescent="0.25">
      <c r="A59" s="43">
        <v>48</v>
      </c>
      <c r="B59" s="44">
        <v>16.510000000000002</v>
      </c>
      <c r="C59" s="44">
        <v>16.510000000000002</v>
      </c>
    </row>
    <row r="60" spans="1:3" x14ac:dyDescent="0.25">
      <c r="A60" s="43">
        <v>49</v>
      </c>
      <c r="B60" s="44">
        <v>16.82</v>
      </c>
      <c r="C60" s="44">
        <v>16.82</v>
      </c>
    </row>
    <row r="61" spans="1:3" x14ac:dyDescent="0.25">
      <c r="A61" s="43">
        <v>50</v>
      </c>
      <c r="B61" s="44">
        <v>17.149999999999999</v>
      </c>
      <c r="C61" s="44">
        <v>17.149999999999999</v>
      </c>
    </row>
    <row r="62" spans="1:3" x14ac:dyDescent="0.25">
      <c r="A62" s="43">
        <v>51</v>
      </c>
      <c r="B62" s="44">
        <v>17.48</v>
      </c>
      <c r="C62" s="44">
        <v>17.48</v>
      </c>
    </row>
    <row r="63" spans="1:3" x14ac:dyDescent="0.25">
      <c r="A63" s="43">
        <v>52</v>
      </c>
      <c r="B63" s="44">
        <v>17.82</v>
      </c>
      <c r="C63" s="44">
        <v>17.82</v>
      </c>
    </row>
    <row r="64" spans="1:3" x14ac:dyDescent="0.25">
      <c r="A64" s="43">
        <v>53</v>
      </c>
      <c r="B64" s="44">
        <v>18.170000000000002</v>
      </c>
      <c r="C64" s="44">
        <v>18.170000000000002</v>
      </c>
    </row>
    <row r="65" spans="1:3" x14ac:dyDescent="0.25">
      <c r="A65" s="43">
        <v>54</v>
      </c>
      <c r="B65" s="44">
        <v>18.53</v>
      </c>
      <c r="C65" s="44">
        <v>18.53</v>
      </c>
    </row>
    <row r="66" spans="1:3" x14ac:dyDescent="0.25">
      <c r="A66" s="43">
        <v>55</v>
      </c>
      <c r="B66" s="44">
        <v>18.899999999999999</v>
      </c>
      <c r="C66" s="44">
        <v>18.899999999999999</v>
      </c>
    </row>
    <row r="67" spans="1:3" x14ac:dyDescent="0.25">
      <c r="A67" s="43">
        <v>56</v>
      </c>
      <c r="B67" s="44">
        <v>19.28</v>
      </c>
      <c r="C67" s="44">
        <v>19.28</v>
      </c>
    </row>
    <row r="68" spans="1:3" x14ac:dyDescent="0.25">
      <c r="A68" s="43">
        <v>57</v>
      </c>
      <c r="B68" s="44">
        <v>19.68</v>
      </c>
      <c r="C68" s="44">
        <v>19.68</v>
      </c>
    </row>
    <row r="69" spans="1:3" x14ac:dyDescent="0.25">
      <c r="A69" s="43">
        <v>58</v>
      </c>
      <c r="B69" s="44">
        <v>20.09</v>
      </c>
      <c r="C69" s="44">
        <v>20.09</v>
      </c>
    </row>
    <row r="70" spans="1:3" x14ac:dyDescent="0.25">
      <c r="A70" s="43">
        <v>59</v>
      </c>
      <c r="B70" s="44">
        <v>20.52</v>
      </c>
      <c r="C70" s="44">
        <v>20.52</v>
      </c>
    </row>
    <row r="71" spans="1:3" x14ac:dyDescent="0.25">
      <c r="A71" s="43">
        <v>60</v>
      </c>
      <c r="B71" s="44">
        <v>20.46</v>
      </c>
      <c r="C71" s="44">
        <v>20.46</v>
      </c>
    </row>
    <row r="72" spans="1:3" x14ac:dyDescent="0.25">
      <c r="A72" s="43">
        <v>61</v>
      </c>
      <c r="B72" s="44">
        <v>19.89</v>
      </c>
      <c r="C72" s="44">
        <v>19.89</v>
      </c>
    </row>
    <row r="73" spans="1:3" x14ac:dyDescent="0.25">
      <c r="A73" s="43">
        <v>62</v>
      </c>
      <c r="B73" s="44">
        <v>19.32</v>
      </c>
      <c r="C73" s="44">
        <v>19.32</v>
      </c>
    </row>
    <row r="74" spans="1:3" x14ac:dyDescent="0.25">
      <c r="A74" s="43">
        <v>63</v>
      </c>
      <c r="B74" s="44">
        <v>18.75</v>
      </c>
      <c r="C74" s="44">
        <v>18.75</v>
      </c>
    </row>
    <row r="75" spans="1:3" x14ac:dyDescent="0.25">
      <c r="A75" s="43">
        <v>64</v>
      </c>
      <c r="B75" s="44">
        <v>18.16</v>
      </c>
      <c r="C75" s="44">
        <v>18.16</v>
      </c>
    </row>
    <row r="76" spans="1:3" x14ac:dyDescent="0.25">
      <c r="A76" s="43">
        <v>65</v>
      </c>
      <c r="B76" s="44">
        <v>17.57</v>
      </c>
      <c r="C76" s="44">
        <v>17.57</v>
      </c>
    </row>
    <row r="77" spans="1:3" x14ac:dyDescent="0.25">
      <c r="A77" s="43">
        <v>66</v>
      </c>
      <c r="B77" s="44">
        <v>16.98</v>
      </c>
      <c r="C77" s="44">
        <v>16.98</v>
      </c>
    </row>
    <row r="78" spans="1:3" x14ac:dyDescent="0.25">
      <c r="A78" s="43">
        <v>67</v>
      </c>
      <c r="B78" s="44">
        <v>16.37</v>
      </c>
      <c r="C78" s="44">
        <v>16.37</v>
      </c>
    </row>
    <row r="79" spans="1:3" x14ac:dyDescent="0.25">
      <c r="A79" s="43">
        <v>68</v>
      </c>
      <c r="B79" s="44">
        <v>15.77</v>
      </c>
      <c r="C79" s="44">
        <v>15.77</v>
      </c>
    </row>
    <row r="80" spans="1:3" x14ac:dyDescent="0.25">
      <c r="A80" s="43">
        <v>69</v>
      </c>
      <c r="B80" s="44">
        <v>15.15</v>
      </c>
      <c r="C80" s="44">
        <v>15.15</v>
      </c>
    </row>
    <row r="81" spans="1:3" x14ac:dyDescent="0.25">
      <c r="A81" s="43">
        <v>70</v>
      </c>
      <c r="B81" s="44">
        <v>14.53</v>
      </c>
      <c r="C81" s="44">
        <v>14.53</v>
      </c>
    </row>
    <row r="82" spans="1:3" x14ac:dyDescent="0.25">
      <c r="A82" s="43">
        <v>71</v>
      </c>
      <c r="B82" s="44">
        <v>13.91</v>
      </c>
      <c r="C82" s="44">
        <v>13.91</v>
      </c>
    </row>
    <row r="83" spans="1:3" x14ac:dyDescent="0.25">
      <c r="A83" s="43">
        <v>72</v>
      </c>
      <c r="B83" s="44">
        <v>13.29</v>
      </c>
      <c r="C83" s="44">
        <v>13.29</v>
      </c>
    </row>
    <row r="84" spans="1:3" x14ac:dyDescent="0.25">
      <c r="A84" s="43">
        <v>73</v>
      </c>
      <c r="B84" s="44">
        <v>12.66</v>
      </c>
      <c r="C84" s="44">
        <v>12.66</v>
      </c>
    </row>
    <row r="85" spans="1:3" x14ac:dyDescent="0.25">
      <c r="A85" s="43">
        <v>74</v>
      </c>
      <c r="B85" s="44">
        <v>12.04</v>
      </c>
      <c r="C85" s="44">
        <v>12.04</v>
      </c>
    </row>
    <row r="86" spans="1:3" x14ac:dyDescent="0.25">
      <c r="A86" s="43">
        <v>75</v>
      </c>
      <c r="B86" s="44">
        <v>11.43</v>
      </c>
      <c r="C86" s="44">
        <v>11.43</v>
      </c>
    </row>
    <row r="87" spans="1:3" x14ac:dyDescent="0.25">
      <c r="A87" s="43">
        <v>76</v>
      </c>
      <c r="B87" s="44">
        <v>10.82</v>
      </c>
      <c r="C87" s="44">
        <v>10.82</v>
      </c>
    </row>
    <row r="88" spans="1:3" x14ac:dyDescent="0.25">
      <c r="A88" s="43">
        <v>77</v>
      </c>
      <c r="B88" s="44">
        <v>10.23</v>
      </c>
      <c r="C88" s="44">
        <v>10.23</v>
      </c>
    </row>
    <row r="89" spans="1:3" x14ac:dyDescent="0.25">
      <c r="A89" s="43">
        <v>78</v>
      </c>
      <c r="B89" s="44">
        <v>9.64</v>
      </c>
      <c r="C89" s="44">
        <v>9.64</v>
      </c>
    </row>
    <row r="90" spans="1:3" x14ac:dyDescent="0.25">
      <c r="A90" s="43">
        <v>79</v>
      </c>
      <c r="B90" s="44">
        <v>9.0500000000000007</v>
      </c>
      <c r="C90" s="44">
        <v>9.0500000000000007</v>
      </c>
    </row>
    <row r="91" spans="1:3" x14ac:dyDescent="0.25">
      <c r="A91" s="43">
        <v>80</v>
      </c>
      <c r="B91" s="44">
        <v>8.4700000000000006</v>
      </c>
      <c r="C91" s="44">
        <v>8.4700000000000006</v>
      </c>
    </row>
    <row r="92" spans="1:3" x14ac:dyDescent="0.25">
      <c r="A92" s="43">
        <v>81</v>
      </c>
      <c r="B92" s="44">
        <v>7.89</v>
      </c>
      <c r="C92" s="44">
        <v>7.89</v>
      </c>
    </row>
    <row r="93" spans="1:3" x14ac:dyDescent="0.25">
      <c r="A93" s="43">
        <v>82</v>
      </c>
      <c r="B93" s="44">
        <v>7.33</v>
      </c>
      <c r="C93" s="44">
        <v>7.33</v>
      </c>
    </row>
    <row r="94" spans="1:3" x14ac:dyDescent="0.25">
      <c r="A94" s="43">
        <v>83</v>
      </c>
      <c r="B94" s="44">
        <v>6.77</v>
      </c>
      <c r="C94" s="44">
        <v>6.77</v>
      </c>
    </row>
    <row r="95" spans="1:3" x14ac:dyDescent="0.25">
      <c r="A95" s="43">
        <v>84</v>
      </c>
      <c r="B95" s="44">
        <v>6.24</v>
      </c>
      <c r="C95" s="44">
        <v>6.24</v>
      </c>
    </row>
    <row r="96" spans="1:3" x14ac:dyDescent="0.25">
      <c r="A96" s="43">
        <v>85</v>
      </c>
      <c r="B96" s="44">
        <v>5.72</v>
      </c>
      <c r="C96" s="44">
        <v>5.72</v>
      </c>
    </row>
    <row r="97" spans="1:3" x14ac:dyDescent="0.25">
      <c r="A97" s="43">
        <v>86</v>
      </c>
      <c r="B97" s="44">
        <v>5.23</v>
      </c>
      <c r="C97" s="44">
        <v>5.23</v>
      </c>
    </row>
    <row r="98" spans="1:3" x14ac:dyDescent="0.25">
      <c r="A98" s="43">
        <v>87</v>
      </c>
      <c r="B98" s="44">
        <v>4.7699999999999996</v>
      </c>
      <c r="C98" s="44">
        <v>4.7699999999999996</v>
      </c>
    </row>
    <row r="99" spans="1:3" x14ac:dyDescent="0.25">
      <c r="A99" s="43">
        <v>88</v>
      </c>
      <c r="B99" s="44">
        <v>4.34</v>
      </c>
      <c r="C99" s="44">
        <v>4.34</v>
      </c>
    </row>
    <row r="100" spans="1:3" x14ac:dyDescent="0.25">
      <c r="A100" s="43">
        <v>89</v>
      </c>
      <c r="B100" s="44">
        <v>3.95</v>
      </c>
      <c r="C100" s="44">
        <v>3.95</v>
      </c>
    </row>
    <row r="101" spans="1:3" x14ac:dyDescent="0.25">
      <c r="A101" s="43">
        <v>90</v>
      </c>
      <c r="B101" s="44">
        <v>3.58</v>
      </c>
      <c r="C101" s="44">
        <v>3.58</v>
      </c>
    </row>
    <row r="102" spans="1:3" x14ac:dyDescent="0.25">
      <c r="A102" s="43">
        <v>91</v>
      </c>
      <c r="B102" s="44">
        <v>3.23</v>
      </c>
      <c r="C102" s="44">
        <v>3.23</v>
      </c>
    </row>
    <row r="103" spans="1:3" x14ac:dyDescent="0.25">
      <c r="A103" s="43">
        <v>92</v>
      </c>
      <c r="B103" s="44">
        <v>2.91</v>
      </c>
      <c r="C103" s="44">
        <v>2.91</v>
      </c>
    </row>
    <row r="104" spans="1:3" x14ac:dyDescent="0.25">
      <c r="A104" s="43">
        <v>93</v>
      </c>
      <c r="B104" s="44">
        <v>2.62</v>
      </c>
      <c r="C104" s="44">
        <v>2.62</v>
      </c>
    </row>
    <row r="105" spans="1:3" x14ac:dyDescent="0.25">
      <c r="A105" s="43">
        <v>94</v>
      </c>
      <c r="B105" s="44">
        <v>2.36</v>
      </c>
      <c r="C105" s="44">
        <v>2.36</v>
      </c>
    </row>
    <row r="106" spans="1:3" x14ac:dyDescent="0.25">
      <c r="A106" s="43">
        <v>95</v>
      </c>
      <c r="B106" s="44">
        <v>2.13</v>
      </c>
      <c r="C106" s="44">
        <v>2.13</v>
      </c>
    </row>
  </sheetData>
  <sheetProtection algorithmName="SHA-512" hashValue="9oMytY2iPydTgwTFSxADEeKhf+d+scz7FxyzIYWULycghWlMveynHJAAdCyg/QdB+JWgSDjBDe4TWp913MUf0Q==" saltValue="pFZSGBk3Y3foxnYtORSXqA==" spinCount="100000" sheet="1" objects="1" scenarios="1"/>
  <conditionalFormatting sqref="A6:A21">
    <cfRule type="expression" dxfId="686" priority="9" stopIfTrue="1">
      <formula>MOD(ROW(),2)=0</formula>
    </cfRule>
    <cfRule type="expression" dxfId="685" priority="10" stopIfTrue="1">
      <formula>MOD(ROW(),2)&lt;&gt;0</formula>
    </cfRule>
  </conditionalFormatting>
  <conditionalFormatting sqref="B6:C21">
    <cfRule type="expression" dxfId="684" priority="11" stopIfTrue="1">
      <formula>MOD(ROW(),2)=0</formula>
    </cfRule>
    <cfRule type="expression" dxfId="683" priority="12" stopIfTrue="1">
      <formula>MOD(ROW(),2)&lt;&gt;0</formula>
    </cfRule>
  </conditionalFormatting>
  <conditionalFormatting sqref="A26:A106">
    <cfRule type="expression" dxfId="682" priority="13" stopIfTrue="1">
      <formula>MOD(ROW(),2)=0</formula>
    </cfRule>
    <cfRule type="expression" dxfId="681" priority="14" stopIfTrue="1">
      <formula>MOD(ROW(),2)&lt;&gt;0</formula>
    </cfRule>
  </conditionalFormatting>
  <conditionalFormatting sqref="B26:C106">
    <cfRule type="expression" dxfId="680" priority="15" stopIfTrue="1">
      <formula>MOD(ROW(),2)=0</formula>
    </cfRule>
    <cfRule type="expression" dxfId="679" priority="16" stopIfTrue="1">
      <formula>MOD(ROW(),2)&lt;&gt;0</formula>
    </cfRule>
  </conditionalFormatting>
  <pageMargins left="0.7" right="0.7" top="0.75" bottom="0.75" header="0.3" footer="0.3"/>
  <tableParts count="1">
    <tablePart r:id="rId1"/>
  </tableParts>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DC3DA9-C6CA-44DF-81C8-04DB9614FFF2}">
  <sheetPr codeName="Sheet48"/>
  <dimension ref="A1:U38"/>
  <sheetViews>
    <sheetView showGridLines="0" workbookViewId="0">
      <selection activeCell="A6" sqref="A6"/>
    </sheetView>
  </sheetViews>
  <sheetFormatPr defaultRowHeight="12.5" x14ac:dyDescent="0.25"/>
  <cols>
    <col min="1" max="1" width="31.81640625" customWidth="1"/>
    <col min="2" max="21" width="22.81640625" customWidth="1"/>
  </cols>
  <sheetData>
    <row r="1" spans="1:21" s="1" customFormat="1" ht="20" x14ac:dyDescent="0.4">
      <c r="A1" s="2" t="s">
        <v>0</v>
      </c>
    </row>
    <row r="2" spans="1:21" s="1" customFormat="1" ht="15.5" x14ac:dyDescent="0.35">
      <c r="A2" s="30" t="s">
        <v>1</v>
      </c>
      <c r="B2" s="3" t="str">
        <f>wb_title</f>
        <v>Police_S - Consolidated Factor Spreadsheet</v>
      </c>
    </row>
    <row r="3" spans="1:21" s="1" customFormat="1" ht="15.5" x14ac:dyDescent="0.35">
      <c r="A3" s="30" t="s">
        <v>2</v>
      </c>
      <c r="B3" s="3" t="str">
        <f>TABLE_FACTOR_TYPE_1 &amp; " - x-" &amp; TABLE_SERIES_NUMBER_1</f>
        <v>Pension Debit - x-314</v>
      </c>
    </row>
    <row r="6" spans="1:21" x14ac:dyDescent="0.25">
      <c r="A6" s="40" t="s">
        <v>407</v>
      </c>
      <c r="B6" s="48" t="s">
        <v>408</v>
      </c>
      <c r="C6" s="48"/>
      <c r="D6" s="48"/>
      <c r="E6" s="48"/>
      <c r="F6" s="48"/>
      <c r="G6" s="48"/>
      <c r="H6" s="48"/>
      <c r="I6" s="48"/>
      <c r="J6" s="48"/>
      <c r="K6" s="48"/>
      <c r="L6" s="48"/>
      <c r="M6" s="48"/>
      <c r="N6" s="51"/>
      <c r="O6" s="51"/>
      <c r="P6" s="51"/>
      <c r="Q6" s="51"/>
      <c r="R6" s="51"/>
      <c r="S6" s="51"/>
      <c r="T6" s="51"/>
      <c r="U6" s="51"/>
    </row>
    <row r="7" spans="1:21" x14ac:dyDescent="0.25">
      <c r="A7" s="40" t="s">
        <v>409</v>
      </c>
      <c r="B7" s="48" t="s">
        <v>31</v>
      </c>
      <c r="C7" s="48"/>
      <c r="D7" s="48"/>
      <c r="E7" s="48"/>
      <c r="F7" s="48"/>
      <c r="G7" s="48"/>
      <c r="H7" s="48"/>
      <c r="I7" s="48"/>
      <c r="J7" s="48"/>
      <c r="K7" s="48"/>
      <c r="L7" s="48"/>
      <c r="M7" s="48"/>
      <c r="N7" s="51"/>
      <c r="O7" s="51"/>
      <c r="P7" s="51"/>
      <c r="Q7" s="51"/>
      <c r="R7" s="51"/>
      <c r="S7" s="51"/>
      <c r="T7" s="51"/>
      <c r="U7" s="51"/>
    </row>
    <row r="8" spans="1:21" x14ac:dyDescent="0.25">
      <c r="A8" s="40" t="s">
        <v>110</v>
      </c>
      <c r="B8" s="48">
        <v>1987</v>
      </c>
      <c r="C8" s="48"/>
      <c r="D8" s="48"/>
      <c r="E8" s="48"/>
      <c r="F8" s="48"/>
      <c r="G8" s="48"/>
      <c r="H8" s="48"/>
      <c r="I8" s="48"/>
      <c r="J8" s="48"/>
      <c r="K8" s="48"/>
      <c r="L8" s="48"/>
      <c r="M8" s="48"/>
      <c r="N8" s="51"/>
      <c r="O8" s="51"/>
      <c r="P8" s="51"/>
      <c r="Q8" s="51"/>
      <c r="R8" s="51"/>
      <c r="S8" s="51"/>
      <c r="T8" s="51"/>
      <c r="U8" s="51"/>
    </row>
    <row r="9" spans="1:21" x14ac:dyDescent="0.25">
      <c r="A9" s="40" t="s">
        <v>111</v>
      </c>
      <c r="B9" s="48" t="s">
        <v>290</v>
      </c>
      <c r="C9" s="48"/>
      <c r="D9" s="48"/>
      <c r="E9" s="48"/>
      <c r="F9" s="48"/>
      <c r="G9" s="48"/>
      <c r="H9" s="48"/>
      <c r="I9" s="48"/>
      <c r="J9" s="48"/>
      <c r="K9" s="48"/>
      <c r="L9" s="48"/>
      <c r="M9" s="48"/>
      <c r="N9" s="51"/>
      <c r="O9" s="51"/>
      <c r="P9" s="51"/>
      <c r="Q9" s="51"/>
      <c r="R9" s="51"/>
      <c r="S9" s="51"/>
      <c r="T9" s="51"/>
      <c r="U9" s="51"/>
    </row>
    <row r="10" spans="1:21" x14ac:dyDescent="0.25">
      <c r="A10" s="40" t="s">
        <v>6</v>
      </c>
      <c r="B10" s="48" t="s">
        <v>291</v>
      </c>
      <c r="C10" s="48"/>
      <c r="D10" s="48"/>
      <c r="E10" s="48"/>
      <c r="F10" s="48"/>
      <c r="G10" s="48"/>
      <c r="H10" s="48"/>
      <c r="I10" s="48"/>
      <c r="J10" s="48"/>
      <c r="K10" s="48"/>
      <c r="L10" s="48"/>
      <c r="M10" s="48"/>
      <c r="N10" s="51"/>
      <c r="O10" s="51"/>
      <c r="P10" s="51"/>
      <c r="Q10" s="51"/>
      <c r="R10" s="51"/>
      <c r="S10" s="51"/>
      <c r="T10" s="51"/>
      <c r="U10" s="51"/>
    </row>
    <row r="11" spans="1:21" x14ac:dyDescent="0.25">
      <c r="A11" s="40" t="s">
        <v>112</v>
      </c>
      <c r="B11" s="48" t="s">
        <v>125</v>
      </c>
      <c r="C11" s="48"/>
      <c r="D11" s="48"/>
      <c r="E11" s="48"/>
      <c r="F11" s="48"/>
      <c r="G11" s="48"/>
      <c r="H11" s="48"/>
      <c r="I11" s="48"/>
      <c r="J11" s="48"/>
      <c r="K11" s="48"/>
      <c r="L11" s="48"/>
      <c r="M11" s="48"/>
      <c r="N11" s="51"/>
      <c r="O11" s="51"/>
      <c r="P11" s="51"/>
      <c r="Q11" s="51"/>
      <c r="R11" s="51"/>
      <c r="S11" s="51"/>
      <c r="T11" s="51"/>
      <c r="U11" s="51"/>
    </row>
    <row r="12" spans="1:21" x14ac:dyDescent="0.25">
      <c r="A12" s="40" t="s">
        <v>113</v>
      </c>
      <c r="B12" s="48" t="s">
        <v>292</v>
      </c>
      <c r="C12" s="48"/>
      <c r="D12" s="48"/>
      <c r="E12" s="48"/>
      <c r="F12" s="48"/>
      <c r="G12" s="48"/>
      <c r="H12" s="48"/>
      <c r="I12" s="48"/>
      <c r="J12" s="48"/>
      <c r="K12" s="48"/>
      <c r="L12" s="48"/>
      <c r="M12" s="48"/>
      <c r="N12" s="51"/>
      <c r="O12" s="51"/>
      <c r="P12" s="51"/>
      <c r="Q12" s="51"/>
      <c r="R12" s="51"/>
      <c r="S12" s="51"/>
      <c r="T12" s="51"/>
      <c r="U12" s="51"/>
    </row>
    <row r="13" spans="1:21" x14ac:dyDescent="0.25">
      <c r="A13" s="40" t="s">
        <v>410</v>
      </c>
      <c r="B13" s="48"/>
      <c r="C13" s="48"/>
      <c r="D13" s="48"/>
      <c r="E13" s="48"/>
      <c r="F13" s="48"/>
      <c r="G13" s="48"/>
      <c r="H13" s="48"/>
      <c r="I13" s="48"/>
      <c r="J13" s="48"/>
      <c r="K13" s="48"/>
      <c r="L13" s="48"/>
      <c r="M13" s="48"/>
      <c r="N13" s="51"/>
      <c r="O13" s="51"/>
      <c r="P13" s="51"/>
      <c r="Q13" s="51"/>
      <c r="R13" s="51"/>
      <c r="S13" s="51"/>
      <c r="T13" s="51"/>
      <c r="U13" s="51"/>
    </row>
    <row r="14" spans="1:21" x14ac:dyDescent="0.25">
      <c r="A14" s="40" t="s">
        <v>115</v>
      </c>
      <c r="B14" s="48">
        <v>314</v>
      </c>
      <c r="C14" s="48"/>
      <c r="D14" s="48"/>
      <c r="E14" s="48"/>
      <c r="F14" s="48"/>
      <c r="G14" s="48"/>
      <c r="H14" s="48"/>
      <c r="I14" s="48"/>
      <c r="J14" s="48"/>
      <c r="K14" s="48"/>
      <c r="L14" s="48"/>
      <c r="M14" s="48"/>
      <c r="N14" s="51"/>
      <c r="O14" s="51"/>
      <c r="P14" s="51"/>
      <c r="Q14" s="51"/>
      <c r="R14" s="51"/>
      <c r="S14" s="51"/>
      <c r="T14" s="51"/>
      <c r="U14" s="51"/>
    </row>
    <row r="15" spans="1:21" x14ac:dyDescent="0.25">
      <c r="A15" s="40" t="s">
        <v>411</v>
      </c>
      <c r="B15" s="48">
        <v>314</v>
      </c>
      <c r="C15" s="48"/>
      <c r="D15" s="48"/>
      <c r="E15" s="48"/>
      <c r="F15" s="48"/>
      <c r="G15" s="48"/>
      <c r="H15" s="48"/>
      <c r="I15" s="48"/>
      <c r="J15" s="48"/>
      <c r="K15" s="48"/>
      <c r="L15" s="48"/>
      <c r="M15" s="48"/>
      <c r="N15" s="51"/>
      <c r="O15" s="51"/>
      <c r="P15" s="51"/>
      <c r="Q15" s="51"/>
      <c r="R15" s="51"/>
      <c r="S15" s="51"/>
      <c r="T15" s="51"/>
      <c r="U15" s="51"/>
    </row>
    <row r="16" spans="1:21" x14ac:dyDescent="0.25">
      <c r="A16" s="40" t="s">
        <v>117</v>
      </c>
      <c r="B16" s="48" t="s">
        <v>294</v>
      </c>
      <c r="C16" s="48"/>
      <c r="D16" s="48"/>
      <c r="E16" s="48"/>
      <c r="F16" s="48"/>
      <c r="G16" s="48"/>
      <c r="H16" s="48"/>
      <c r="I16" s="48"/>
      <c r="J16" s="48"/>
      <c r="K16" s="48"/>
      <c r="L16" s="48"/>
      <c r="M16" s="48"/>
      <c r="N16" s="51"/>
      <c r="O16" s="51"/>
      <c r="P16" s="51"/>
      <c r="Q16" s="51"/>
      <c r="R16" s="51"/>
      <c r="S16" s="51"/>
      <c r="T16" s="51"/>
      <c r="U16" s="51"/>
    </row>
    <row r="17" spans="1:21" x14ac:dyDescent="0.25">
      <c r="A17" s="41" t="s">
        <v>412</v>
      </c>
      <c r="B17" s="48"/>
      <c r="C17" s="48"/>
      <c r="D17" s="48"/>
      <c r="E17" s="48"/>
      <c r="F17" s="48"/>
      <c r="G17" s="48"/>
      <c r="H17" s="48"/>
      <c r="I17" s="48"/>
      <c r="J17" s="48"/>
      <c r="K17" s="48"/>
      <c r="L17" s="48"/>
      <c r="M17" s="48"/>
      <c r="N17" s="51"/>
      <c r="O17" s="51"/>
      <c r="P17" s="51"/>
      <c r="Q17" s="51"/>
      <c r="R17" s="51"/>
      <c r="S17" s="51"/>
      <c r="T17" s="51"/>
      <c r="U17" s="51"/>
    </row>
    <row r="18" spans="1:21" x14ac:dyDescent="0.25">
      <c r="A18" s="40" t="s">
        <v>119</v>
      </c>
      <c r="B18" s="50">
        <v>46163</v>
      </c>
      <c r="C18" s="49"/>
      <c r="D18" s="49"/>
      <c r="E18" s="49"/>
      <c r="F18" s="49"/>
      <c r="G18" s="49"/>
      <c r="H18" s="49"/>
      <c r="I18" s="49"/>
      <c r="J18" s="49"/>
      <c r="K18" s="49"/>
      <c r="L18" s="49"/>
      <c r="M18" s="49"/>
      <c r="N18" s="51"/>
      <c r="O18" s="51"/>
      <c r="P18" s="51"/>
      <c r="Q18" s="51"/>
      <c r="R18" s="51"/>
      <c r="S18" s="51"/>
      <c r="T18" s="51"/>
      <c r="U18" s="51"/>
    </row>
    <row r="19" spans="1:21" x14ac:dyDescent="0.25">
      <c r="A19" s="40" t="s">
        <v>120</v>
      </c>
      <c r="B19" s="50"/>
      <c r="C19" s="50"/>
      <c r="D19" s="50"/>
      <c r="E19" s="50"/>
      <c r="F19" s="50"/>
      <c r="G19" s="50"/>
      <c r="H19" s="50"/>
      <c r="I19" s="50"/>
      <c r="J19" s="50"/>
      <c r="K19" s="50"/>
      <c r="L19" s="50"/>
      <c r="M19" s="50"/>
      <c r="N19" s="51"/>
      <c r="O19" s="51"/>
      <c r="P19" s="51"/>
      <c r="Q19" s="51"/>
      <c r="R19" s="51"/>
      <c r="S19" s="51"/>
      <c r="T19" s="51"/>
      <c r="U19" s="51"/>
    </row>
    <row r="20" spans="1:21" x14ac:dyDescent="0.25">
      <c r="A20" s="40" t="s">
        <v>121</v>
      </c>
      <c r="B20" s="48" t="s">
        <v>128</v>
      </c>
      <c r="C20" s="48"/>
      <c r="D20" s="48"/>
      <c r="E20" s="48"/>
      <c r="F20" s="48"/>
      <c r="G20" s="48"/>
      <c r="H20" s="48"/>
      <c r="I20" s="48"/>
      <c r="J20" s="48"/>
      <c r="K20" s="48"/>
      <c r="L20" s="48"/>
      <c r="M20" s="48"/>
      <c r="N20" s="51"/>
      <c r="O20" s="51"/>
      <c r="P20" s="51"/>
      <c r="Q20" s="51"/>
      <c r="R20" s="51"/>
      <c r="S20" s="51"/>
      <c r="T20" s="51"/>
      <c r="U20" s="51"/>
    </row>
    <row r="21" spans="1:21" x14ac:dyDescent="0.25">
      <c r="A21" s="40" t="s">
        <v>413</v>
      </c>
      <c r="B21" s="48" t="s">
        <v>46</v>
      </c>
      <c r="C21" s="48"/>
      <c r="D21" s="48"/>
      <c r="E21" s="48"/>
      <c r="F21" s="48"/>
      <c r="G21" s="48"/>
      <c r="H21" s="48"/>
      <c r="I21" s="48"/>
      <c r="J21" s="48"/>
      <c r="K21" s="48"/>
      <c r="L21" s="48"/>
      <c r="M21" s="48"/>
      <c r="N21" s="51"/>
      <c r="O21" s="51"/>
      <c r="P21" s="51"/>
      <c r="Q21" s="51"/>
      <c r="R21" s="51"/>
      <c r="S21" s="51"/>
      <c r="T21" s="51"/>
      <c r="U21" s="51"/>
    </row>
    <row r="23" spans="1:21" x14ac:dyDescent="0.25">
      <c r="A23" s="23" t="str">
        <f>HYPERLINK("#'Factor List'!A1", "Back to Factor List")</f>
        <v>Back to Factor List</v>
      </c>
      <c r="B23" s="23" t="str">
        <f>HYPERLINK("#'Assumptions'!A1", "Assumptions")</f>
        <v>Assumptions</v>
      </c>
    </row>
    <row r="26" spans="1:21" s="57" customFormat="1" ht="13" x14ac:dyDescent="0.25">
      <c r="A26" s="56" t="s">
        <v>440</v>
      </c>
      <c r="B26" s="56">
        <v>46</v>
      </c>
      <c r="C26" s="56">
        <v>47</v>
      </c>
      <c r="D26" s="56">
        <v>48</v>
      </c>
      <c r="E26" s="56">
        <v>49</v>
      </c>
      <c r="F26" s="56">
        <v>50</v>
      </c>
      <c r="G26" s="56">
        <v>51</v>
      </c>
      <c r="H26" s="56">
        <v>52</v>
      </c>
      <c r="I26" s="56">
        <v>53</v>
      </c>
      <c r="J26" s="56">
        <v>54</v>
      </c>
      <c r="K26" s="56">
        <v>55</v>
      </c>
      <c r="L26" s="56">
        <v>56</v>
      </c>
      <c r="M26" s="56">
        <v>57</v>
      </c>
      <c r="N26" s="56">
        <v>58</v>
      </c>
      <c r="O26" s="56">
        <v>59</v>
      </c>
      <c r="P26" s="56">
        <v>60</v>
      </c>
      <c r="Q26" s="56">
        <v>61</v>
      </c>
      <c r="R26" s="56">
        <v>62</v>
      </c>
      <c r="S26" s="56">
        <v>63</v>
      </c>
      <c r="T26" s="56">
        <v>64</v>
      </c>
      <c r="U26" s="56">
        <v>65</v>
      </c>
    </row>
    <row r="27" spans="1:21" x14ac:dyDescent="0.25">
      <c r="A27" s="43">
        <v>0</v>
      </c>
      <c r="B27" s="46">
        <v>0.57299999999999995</v>
      </c>
      <c r="C27" s="46">
        <v>0.59099999999999997</v>
      </c>
      <c r="D27" s="46">
        <v>0.61</v>
      </c>
      <c r="E27" s="46">
        <v>0.63100000000000001</v>
      </c>
      <c r="F27" s="46">
        <v>0.65300000000000002</v>
      </c>
      <c r="G27" s="46">
        <v>0.67700000000000005</v>
      </c>
      <c r="H27" s="46">
        <v>0.70299999999999996</v>
      </c>
      <c r="I27" s="46">
        <v>0.73099999999999998</v>
      </c>
      <c r="J27" s="46">
        <v>0.76100000000000001</v>
      </c>
      <c r="K27" s="46">
        <v>0.79400000000000004</v>
      </c>
      <c r="L27" s="46">
        <v>0.82899999999999996</v>
      </c>
      <c r="M27" s="46">
        <v>0.86699999999999999</v>
      </c>
      <c r="N27" s="46">
        <v>0.90800000000000003</v>
      </c>
      <c r="O27" s="46">
        <v>0.95199999999999996</v>
      </c>
      <c r="P27" s="46">
        <v>1</v>
      </c>
      <c r="Q27" s="46">
        <v>1.0509999999999999</v>
      </c>
      <c r="R27" s="46">
        <v>1.107</v>
      </c>
      <c r="S27" s="46">
        <v>1.167</v>
      </c>
      <c r="T27" s="46">
        <v>1.232</v>
      </c>
      <c r="U27" s="46">
        <v>1.3029999999999999</v>
      </c>
    </row>
    <row r="28" spans="1:21" x14ac:dyDescent="0.25">
      <c r="A28" s="43">
        <v>1</v>
      </c>
      <c r="B28" s="46">
        <v>0.57399999999999995</v>
      </c>
      <c r="C28" s="46">
        <v>0.59299999999999997</v>
      </c>
      <c r="D28" s="46">
        <v>0.61199999999999999</v>
      </c>
      <c r="E28" s="46">
        <v>0.63300000000000001</v>
      </c>
      <c r="F28" s="46">
        <v>0.65500000000000003</v>
      </c>
      <c r="G28" s="46">
        <v>0.67900000000000005</v>
      </c>
      <c r="H28" s="46">
        <v>0.70499999999999996</v>
      </c>
      <c r="I28" s="46">
        <v>0.73299999999999998</v>
      </c>
      <c r="J28" s="46">
        <v>0.76400000000000001</v>
      </c>
      <c r="K28" s="46">
        <v>0.79700000000000004</v>
      </c>
      <c r="L28" s="46">
        <v>0.83199999999999996</v>
      </c>
      <c r="M28" s="46">
        <v>0.871</v>
      </c>
      <c r="N28" s="46">
        <v>0.91200000000000003</v>
      </c>
      <c r="O28" s="46">
        <v>0.95599999999999996</v>
      </c>
      <c r="P28" s="46">
        <v>1.004</v>
      </c>
      <c r="Q28" s="46">
        <v>1.056</v>
      </c>
      <c r="R28" s="46">
        <v>1.1120000000000001</v>
      </c>
      <c r="S28" s="46">
        <v>1.173</v>
      </c>
      <c r="T28" s="46">
        <v>1.238</v>
      </c>
      <c r="U28" s="46"/>
    </row>
    <row r="29" spans="1:21" x14ac:dyDescent="0.25">
      <c r="A29" s="43">
        <v>2</v>
      </c>
      <c r="B29" s="46">
        <v>0.57599999999999996</v>
      </c>
      <c r="C29" s="46">
        <v>0.59399999999999997</v>
      </c>
      <c r="D29" s="46">
        <v>0.61399999999999999</v>
      </c>
      <c r="E29" s="46">
        <v>0.63500000000000001</v>
      </c>
      <c r="F29" s="46">
        <v>0.65700000000000003</v>
      </c>
      <c r="G29" s="46">
        <v>0.68200000000000005</v>
      </c>
      <c r="H29" s="46">
        <v>0.70799999999999996</v>
      </c>
      <c r="I29" s="46">
        <v>0.73599999999999999</v>
      </c>
      <c r="J29" s="46">
        <v>0.76600000000000001</v>
      </c>
      <c r="K29" s="46">
        <v>0.8</v>
      </c>
      <c r="L29" s="46">
        <v>0.83599999999999997</v>
      </c>
      <c r="M29" s="46">
        <v>0.874</v>
      </c>
      <c r="N29" s="46">
        <v>0.91600000000000004</v>
      </c>
      <c r="O29" s="46">
        <v>0.96</v>
      </c>
      <c r="P29" s="46">
        <v>1.0089999999999999</v>
      </c>
      <c r="Q29" s="46">
        <v>1.0609999999999999</v>
      </c>
      <c r="R29" s="46">
        <v>1.117</v>
      </c>
      <c r="S29" s="46">
        <v>1.1779999999999999</v>
      </c>
      <c r="T29" s="46">
        <v>1.244</v>
      </c>
      <c r="U29" s="46"/>
    </row>
    <row r="30" spans="1:21" x14ac:dyDescent="0.25">
      <c r="A30" s="43">
        <v>3</v>
      </c>
      <c r="B30" s="46">
        <v>0.57699999999999996</v>
      </c>
      <c r="C30" s="46">
        <v>0.59599999999999997</v>
      </c>
      <c r="D30" s="46">
        <v>0.61599999999999999</v>
      </c>
      <c r="E30" s="46">
        <v>0.63700000000000001</v>
      </c>
      <c r="F30" s="46">
        <v>0.65900000000000003</v>
      </c>
      <c r="G30" s="46">
        <v>0.68400000000000005</v>
      </c>
      <c r="H30" s="46">
        <v>0.71</v>
      </c>
      <c r="I30" s="46">
        <v>0.73799999999999999</v>
      </c>
      <c r="J30" s="46">
        <v>0.76900000000000002</v>
      </c>
      <c r="K30" s="46">
        <v>0.80300000000000005</v>
      </c>
      <c r="L30" s="46">
        <v>0.83899999999999997</v>
      </c>
      <c r="M30" s="46">
        <v>0.878</v>
      </c>
      <c r="N30" s="46">
        <v>0.91900000000000004</v>
      </c>
      <c r="O30" s="46">
        <v>0.96399999999999997</v>
      </c>
      <c r="P30" s="46">
        <v>1.0129999999999999</v>
      </c>
      <c r="Q30" s="46">
        <v>1.0649999999999999</v>
      </c>
      <c r="R30" s="46">
        <v>1.1220000000000001</v>
      </c>
      <c r="S30" s="46">
        <v>1.1830000000000001</v>
      </c>
      <c r="T30" s="46">
        <v>1.25</v>
      </c>
      <c r="U30" s="46"/>
    </row>
    <row r="31" spans="1:21" x14ac:dyDescent="0.25">
      <c r="A31" s="43">
        <v>4</v>
      </c>
      <c r="B31" s="46">
        <v>0.57899999999999996</v>
      </c>
      <c r="C31" s="46">
        <v>0.59699999999999998</v>
      </c>
      <c r="D31" s="46">
        <v>0.61699999999999999</v>
      </c>
      <c r="E31" s="46">
        <v>0.63900000000000001</v>
      </c>
      <c r="F31" s="46">
        <v>0.66100000000000003</v>
      </c>
      <c r="G31" s="46">
        <v>0.68600000000000005</v>
      </c>
      <c r="H31" s="46">
        <v>0.71199999999999997</v>
      </c>
      <c r="I31" s="46">
        <v>0.74099999999999999</v>
      </c>
      <c r="J31" s="46">
        <v>0.77200000000000002</v>
      </c>
      <c r="K31" s="46">
        <v>0.80600000000000005</v>
      </c>
      <c r="L31" s="46">
        <v>0.84199999999999997</v>
      </c>
      <c r="M31" s="46">
        <v>0.88100000000000001</v>
      </c>
      <c r="N31" s="46">
        <v>0.92300000000000004</v>
      </c>
      <c r="O31" s="46">
        <v>0.96799999999999997</v>
      </c>
      <c r="P31" s="46">
        <v>1.0169999999999999</v>
      </c>
      <c r="Q31" s="46">
        <v>1.07</v>
      </c>
      <c r="R31" s="46">
        <v>1.127</v>
      </c>
      <c r="S31" s="46">
        <v>1.1890000000000001</v>
      </c>
      <c r="T31" s="46">
        <v>1.256</v>
      </c>
      <c r="U31" s="46"/>
    </row>
    <row r="32" spans="1:21" x14ac:dyDescent="0.25">
      <c r="A32" s="43">
        <v>5</v>
      </c>
      <c r="B32" s="46">
        <v>0.57999999999999996</v>
      </c>
      <c r="C32" s="46">
        <v>0.59899999999999998</v>
      </c>
      <c r="D32" s="46">
        <v>0.61899999999999999</v>
      </c>
      <c r="E32" s="46">
        <v>0.64</v>
      </c>
      <c r="F32" s="46">
        <v>0.66300000000000003</v>
      </c>
      <c r="G32" s="46">
        <v>0.68799999999999994</v>
      </c>
      <c r="H32" s="46">
        <v>0.71499999999999997</v>
      </c>
      <c r="I32" s="46">
        <v>0.74299999999999999</v>
      </c>
      <c r="J32" s="46">
        <v>0.77500000000000002</v>
      </c>
      <c r="K32" s="46">
        <v>0.80900000000000005</v>
      </c>
      <c r="L32" s="46">
        <v>0.84499999999999997</v>
      </c>
      <c r="M32" s="46">
        <v>0.88400000000000001</v>
      </c>
      <c r="N32" s="46">
        <v>0.92700000000000005</v>
      </c>
      <c r="O32" s="46">
        <v>0.97199999999999998</v>
      </c>
      <c r="P32" s="46">
        <v>1.0209999999999999</v>
      </c>
      <c r="Q32" s="46">
        <v>1.075</v>
      </c>
      <c r="R32" s="46">
        <v>1.1319999999999999</v>
      </c>
      <c r="S32" s="46">
        <v>1.194</v>
      </c>
      <c r="T32" s="46">
        <v>1.262</v>
      </c>
      <c r="U32" s="46"/>
    </row>
    <row r="33" spans="1:21" x14ac:dyDescent="0.25">
      <c r="A33" s="43">
        <v>6</v>
      </c>
      <c r="B33" s="46">
        <v>0.58199999999999996</v>
      </c>
      <c r="C33" s="46">
        <v>0.60099999999999998</v>
      </c>
      <c r="D33" s="46">
        <v>0.621</v>
      </c>
      <c r="E33" s="46">
        <v>0.64200000000000002</v>
      </c>
      <c r="F33" s="46">
        <v>0.66500000000000004</v>
      </c>
      <c r="G33" s="46">
        <v>0.69</v>
      </c>
      <c r="H33" s="46">
        <v>0.71699999999999997</v>
      </c>
      <c r="I33" s="46">
        <v>0.746</v>
      </c>
      <c r="J33" s="46">
        <v>0.77700000000000002</v>
      </c>
      <c r="K33" s="46">
        <v>0.81200000000000006</v>
      </c>
      <c r="L33" s="46">
        <v>0.84799999999999998</v>
      </c>
      <c r="M33" s="46">
        <v>0.88800000000000001</v>
      </c>
      <c r="N33" s="46">
        <v>0.93</v>
      </c>
      <c r="O33" s="46">
        <v>0.97599999999999998</v>
      </c>
      <c r="P33" s="46">
        <v>1.026</v>
      </c>
      <c r="Q33" s="46">
        <v>1.079</v>
      </c>
      <c r="R33" s="46">
        <v>1.137</v>
      </c>
      <c r="S33" s="46">
        <v>1.2</v>
      </c>
      <c r="T33" s="46">
        <v>1.268</v>
      </c>
      <c r="U33" s="46"/>
    </row>
    <row r="34" spans="1:21" x14ac:dyDescent="0.25">
      <c r="A34" s="43">
        <v>7</v>
      </c>
      <c r="B34" s="46">
        <v>0.58299999999999996</v>
      </c>
      <c r="C34" s="46">
        <v>0.60199999999999998</v>
      </c>
      <c r="D34" s="46">
        <v>0.623</v>
      </c>
      <c r="E34" s="46">
        <v>0.64400000000000002</v>
      </c>
      <c r="F34" s="46">
        <v>0.66700000000000004</v>
      </c>
      <c r="G34" s="46">
        <v>0.69199999999999995</v>
      </c>
      <c r="H34" s="46">
        <v>0.71899999999999997</v>
      </c>
      <c r="I34" s="46">
        <v>0.748</v>
      </c>
      <c r="J34" s="46">
        <v>0.78</v>
      </c>
      <c r="K34" s="46">
        <v>0.81399999999999995</v>
      </c>
      <c r="L34" s="46">
        <v>0.85099999999999998</v>
      </c>
      <c r="M34" s="46">
        <v>0.89100000000000001</v>
      </c>
      <c r="N34" s="46">
        <v>0.93400000000000005</v>
      </c>
      <c r="O34" s="46">
        <v>0.98</v>
      </c>
      <c r="P34" s="46">
        <v>1.03</v>
      </c>
      <c r="Q34" s="46">
        <v>1.0840000000000001</v>
      </c>
      <c r="R34" s="46">
        <v>1.1419999999999999</v>
      </c>
      <c r="S34" s="46">
        <v>1.2050000000000001</v>
      </c>
      <c r="T34" s="46">
        <v>1.274</v>
      </c>
      <c r="U34" s="46"/>
    </row>
    <row r="35" spans="1:21" x14ac:dyDescent="0.25">
      <c r="A35" s="43">
        <v>8</v>
      </c>
      <c r="B35" s="46">
        <v>0.58499999999999996</v>
      </c>
      <c r="C35" s="46">
        <v>0.60399999999999998</v>
      </c>
      <c r="D35" s="46">
        <v>0.624</v>
      </c>
      <c r="E35" s="46">
        <v>0.64600000000000002</v>
      </c>
      <c r="F35" s="46">
        <v>0.66900000000000004</v>
      </c>
      <c r="G35" s="46">
        <v>0.69399999999999995</v>
      </c>
      <c r="H35" s="46">
        <v>0.72199999999999998</v>
      </c>
      <c r="I35" s="46">
        <v>0.751</v>
      </c>
      <c r="J35" s="46">
        <v>0.78300000000000003</v>
      </c>
      <c r="K35" s="46">
        <v>0.81699999999999995</v>
      </c>
      <c r="L35" s="46">
        <v>0.85499999999999998</v>
      </c>
      <c r="M35" s="46">
        <v>0.89500000000000002</v>
      </c>
      <c r="N35" s="46">
        <v>0.93799999999999994</v>
      </c>
      <c r="O35" s="46">
        <v>0.98399999999999999</v>
      </c>
      <c r="P35" s="46">
        <v>1.034</v>
      </c>
      <c r="Q35" s="46">
        <v>1.0880000000000001</v>
      </c>
      <c r="R35" s="46">
        <v>1.147</v>
      </c>
      <c r="S35" s="46">
        <v>1.2110000000000001</v>
      </c>
      <c r="T35" s="46">
        <v>1.28</v>
      </c>
      <c r="U35" s="46"/>
    </row>
    <row r="36" spans="1:21" x14ac:dyDescent="0.25">
      <c r="A36" s="43">
        <v>9</v>
      </c>
      <c r="B36" s="46">
        <v>0.58599999999999997</v>
      </c>
      <c r="C36" s="46">
        <v>0.60599999999999998</v>
      </c>
      <c r="D36" s="46">
        <v>0.626</v>
      </c>
      <c r="E36" s="46">
        <v>0.64800000000000002</v>
      </c>
      <c r="F36" s="46">
        <v>0.67100000000000004</v>
      </c>
      <c r="G36" s="46">
        <v>0.69699999999999995</v>
      </c>
      <c r="H36" s="46">
        <v>0.72399999999999998</v>
      </c>
      <c r="I36" s="46">
        <v>0.753</v>
      </c>
      <c r="J36" s="46">
        <v>0.78600000000000003</v>
      </c>
      <c r="K36" s="46">
        <v>0.82</v>
      </c>
      <c r="L36" s="46">
        <v>0.85799999999999998</v>
      </c>
      <c r="M36" s="46">
        <v>0.89800000000000002</v>
      </c>
      <c r="N36" s="46">
        <v>0.94099999999999995</v>
      </c>
      <c r="O36" s="46">
        <v>0.98799999999999999</v>
      </c>
      <c r="P36" s="46">
        <v>1.0389999999999999</v>
      </c>
      <c r="Q36" s="46">
        <v>1.093</v>
      </c>
      <c r="R36" s="46">
        <v>1.1519999999999999</v>
      </c>
      <c r="S36" s="46">
        <v>1.216</v>
      </c>
      <c r="T36" s="46">
        <v>1.286</v>
      </c>
      <c r="U36" s="46"/>
    </row>
    <row r="37" spans="1:21" x14ac:dyDescent="0.25">
      <c r="A37" s="43">
        <v>10</v>
      </c>
      <c r="B37" s="46">
        <v>0.58799999999999997</v>
      </c>
      <c r="C37" s="46">
        <v>0.60699999999999998</v>
      </c>
      <c r="D37" s="46">
        <v>0.628</v>
      </c>
      <c r="E37" s="46">
        <v>0.65</v>
      </c>
      <c r="F37" s="46">
        <v>0.67300000000000004</v>
      </c>
      <c r="G37" s="46">
        <v>0.69899999999999995</v>
      </c>
      <c r="H37" s="46">
        <v>0.72599999999999998</v>
      </c>
      <c r="I37" s="46">
        <v>0.75600000000000001</v>
      </c>
      <c r="J37" s="46">
        <v>0.78800000000000003</v>
      </c>
      <c r="K37" s="46">
        <v>0.82299999999999995</v>
      </c>
      <c r="L37" s="46">
        <v>0.86099999999999999</v>
      </c>
      <c r="M37" s="46">
        <v>0.90100000000000002</v>
      </c>
      <c r="N37" s="46">
        <v>0.94499999999999995</v>
      </c>
      <c r="O37" s="46">
        <v>0.99199999999999999</v>
      </c>
      <c r="P37" s="46">
        <v>1.0429999999999999</v>
      </c>
      <c r="Q37" s="46">
        <v>1.0980000000000001</v>
      </c>
      <c r="R37" s="46">
        <v>1.157</v>
      </c>
      <c r="S37" s="46">
        <v>1.2210000000000001</v>
      </c>
      <c r="T37" s="46">
        <v>1.2909999999999999</v>
      </c>
      <c r="U37" s="46"/>
    </row>
    <row r="38" spans="1:21" x14ac:dyDescent="0.25">
      <c r="A38" s="43">
        <v>11</v>
      </c>
      <c r="B38" s="46">
        <v>0.58899999999999997</v>
      </c>
      <c r="C38" s="46">
        <v>0.60899999999999999</v>
      </c>
      <c r="D38" s="46">
        <v>0.629</v>
      </c>
      <c r="E38" s="46">
        <v>0.65200000000000002</v>
      </c>
      <c r="F38" s="46">
        <v>0.67500000000000004</v>
      </c>
      <c r="G38" s="46">
        <v>0.70099999999999996</v>
      </c>
      <c r="H38" s="46">
        <v>0.72799999999999998</v>
      </c>
      <c r="I38" s="46">
        <v>0.75800000000000001</v>
      </c>
      <c r="J38" s="46">
        <v>0.79100000000000004</v>
      </c>
      <c r="K38" s="46">
        <v>0.82599999999999996</v>
      </c>
      <c r="L38" s="46">
        <v>0.86399999999999999</v>
      </c>
      <c r="M38" s="46">
        <v>0.90500000000000003</v>
      </c>
      <c r="N38" s="46">
        <v>0.94899999999999995</v>
      </c>
      <c r="O38" s="46">
        <v>0.996</v>
      </c>
      <c r="P38" s="46">
        <v>1.0469999999999999</v>
      </c>
      <c r="Q38" s="46">
        <v>1.1020000000000001</v>
      </c>
      <c r="R38" s="46">
        <v>1.1619999999999999</v>
      </c>
      <c r="S38" s="46">
        <v>1.2270000000000001</v>
      </c>
      <c r="T38" s="46">
        <v>1.2969999999999999</v>
      </c>
      <c r="U38" s="46"/>
    </row>
  </sheetData>
  <sheetProtection algorithmName="SHA-512" hashValue="6iLox+3WuxO95kCNzETgfw1rfMJ0Jdl+klX9A9DKfYkyJb4POUPairJ7ctVz017yo7w4nw4Lhzg2C8G8hGvACQ==" saltValue="FJnQZPGfX9L1C1D6jm0Dfg==" spinCount="100000" sheet="1" objects="1" scenarios="1"/>
  <conditionalFormatting sqref="A6:A21">
    <cfRule type="expression" dxfId="676" priority="9" stopIfTrue="1">
      <formula>MOD(ROW(),2)=0</formula>
    </cfRule>
    <cfRule type="expression" dxfId="675" priority="10" stopIfTrue="1">
      <formula>MOD(ROW(),2)&lt;&gt;0</formula>
    </cfRule>
  </conditionalFormatting>
  <conditionalFormatting sqref="B6:U21">
    <cfRule type="expression" dxfId="674" priority="11" stopIfTrue="1">
      <formula>MOD(ROW(),2)=0</formula>
    </cfRule>
    <cfRule type="expression" dxfId="673" priority="12" stopIfTrue="1">
      <formula>MOD(ROW(),2)&lt;&gt;0</formula>
    </cfRule>
  </conditionalFormatting>
  <conditionalFormatting sqref="A26:A38">
    <cfRule type="expression" dxfId="672" priority="13" stopIfTrue="1">
      <formula>MOD(ROW(),2)=0</formula>
    </cfRule>
    <cfRule type="expression" dxfId="671" priority="14" stopIfTrue="1">
      <formula>MOD(ROW(),2)&lt;&gt;0</formula>
    </cfRule>
  </conditionalFormatting>
  <conditionalFormatting sqref="B26:U38">
    <cfRule type="expression" dxfId="670" priority="15" stopIfTrue="1">
      <formula>MOD(ROW(),2)=0</formula>
    </cfRule>
    <cfRule type="expression" dxfId="669" priority="16" stopIfTrue="1">
      <formula>MOD(ROW(),2)&lt;&gt;0</formula>
    </cfRule>
  </conditionalFormatting>
  <pageMargins left="0.7" right="0.7" top="0.75" bottom="0.75" header="0.3" footer="0.3"/>
  <tableParts count="1">
    <tablePart r:id="rId1"/>
  </tableParts>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A74847-B04D-4F60-AFF8-0A40B6AD277B}">
  <sheetPr codeName="Sheet49"/>
  <dimension ref="A1:AF38"/>
  <sheetViews>
    <sheetView showGridLines="0" workbookViewId="0">
      <selection activeCell="A6" sqref="A6"/>
    </sheetView>
  </sheetViews>
  <sheetFormatPr defaultRowHeight="12.5" x14ac:dyDescent="0.25"/>
  <cols>
    <col min="1" max="1" width="31.81640625" customWidth="1"/>
    <col min="2" max="32" width="22.81640625" customWidth="1"/>
  </cols>
  <sheetData>
    <row r="1" spans="1:32" s="1" customFormat="1" ht="20" x14ac:dyDescent="0.4">
      <c r="A1" s="2" t="s">
        <v>0</v>
      </c>
    </row>
    <row r="2" spans="1:32" s="1" customFormat="1" ht="15.5" x14ac:dyDescent="0.35">
      <c r="A2" s="30" t="s">
        <v>1</v>
      </c>
      <c r="B2" s="3" t="str">
        <f>wb_title</f>
        <v>Police_S - Consolidated Factor Spreadsheet</v>
      </c>
    </row>
    <row r="3" spans="1:32" s="1" customFormat="1" ht="15.5" x14ac:dyDescent="0.35">
      <c r="A3" s="30" t="s">
        <v>2</v>
      </c>
      <c r="B3" s="3" t="str">
        <f>TABLE_FACTOR_TYPE_1 &amp; " - x-" &amp; TABLE_SERIES_NUMBER_1</f>
        <v>Pension Debit - x-315</v>
      </c>
    </row>
    <row r="6" spans="1:32" x14ac:dyDescent="0.25">
      <c r="A6" s="40" t="s">
        <v>407</v>
      </c>
      <c r="B6" s="48" t="s">
        <v>408</v>
      </c>
      <c r="C6" s="48"/>
      <c r="D6" s="48"/>
      <c r="E6" s="48"/>
      <c r="F6" s="48"/>
      <c r="G6" s="48"/>
      <c r="H6" s="48"/>
      <c r="I6" s="48"/>
      <c r="J6" s="48"/>
      <c r="K6" s="48"/>
      <c r="L6" s="48"/>
      <c r="M6" s="48"/>
      <c r="N6" s="51"/>
      <c r="O6" s="51"/>
      <c r="P6" s="51"/>
      <c r="Q6" s="51"/>
      <c r="R6" s="51"/>
      <c r="S6" s="51"/>
      <c r="T6" s="51"/>
      <c r="U6" s="51"/>
      <c r="V6" s="51"/>
      <c r="W6" s="51"/>
      <c r="X6" s="51"/>
      <c r="Y6" s="51"/>
      <c r="Z6" s="51"/>
      <c r="AA6" s="51"/>
      <c r="AB6" s="51"/>
      <c r="AC6" s="51"/>
      <c r="AD6" s="51"/>
      <c r="AE6" s="51"/>
      <c r="AF6" s="51"/>
    </row>
    <row r="7" spans="1:32" x14ac:dyDescent="0.25">
      <c r="A7" s="40" t="s">
        <v>409</v>
      </c>
      <c r="B7" s="48" t="s">
        <v>31</v>
      </c>
      <c r="C7" s="48"/>
      <c r="D7" s="48"/>
      <c r="E7" s="48"/>
      <c r="F7" s="48"/>
      <c r="G7" s="48"/>
      <c r="H7" s="48"/>
      <c r="I7" s="48"/>
      <c r="J7" s="48"/>
      <c r="K7" s="48"/>
      <c r="L7" s="48"/>
      <c r="M7" s="48"/>
      <c r="N7" s="51"/>
      <c r="O7" s="51"/>
      <c r="P7" s="51"/>
      <c r="Q7" s="51"/>
      <c r="R7" s="51"/>
      <c r="S7" s="51"/>
      <c r="T7" s="51"/>
      <c r="U7" s="51"/>
      <c r="V7" s="51"/>
      <c r="W7" s="51"/>
      <c r="X7" s="51"/>
      <c r="Y7" s="51"/>
      <c r="Z7" s="51"/>
      <c r="AA7" s="51"/>
      <c r="AB7" s="51"/>
      <c r="AC7" s="51"/>
      <c r="AD7" s="51"/>
      <c r="AE7" s="51"/>
      <c r="AF7" s="51"/>
    </row>
    <row r="8" spans="1:32" x14ac:dyDescent="0.25">
      <c r="A8" s="40" t="s">
        <v>110</v>
      </c>
      <c r="B8" s="48">
        <v>1987</v>
      </c>
      <c r="C8" s="48"/>
      <c r="D8" s="48"/>
      <c r="E8" s="48"/>
      <c r="F8" s="48"/>
      <c r="G8" s="48"/>
      <c r="H8" s="48"/>
      <c r="I8" s="48"/>
      <c r="J8" s="48"/>
      <c r="K8" s="48"/>
      <c r="L8" s="48"/>
      <c r="M8" s="48"/>
      <c r="N8" s="51"/>
      <c r="O8" s="51"/>
      <c r="P8" s="51"/>
      <c r="Q8" s="51"/>
      <c r="R8" s="51"/>
      <c r="S8" s="51"/>
      <c r="T8" s="51"/>
      <c r="U8" s="51"/>
      <c r="V8" s="51"/>
      <c r="W8" s="51"/>
      <c r="X8" s="51"/>
      <c r="Y8" s="51"/>
      <c r="Z8" s="51"/>
      <c r="AA8" s="51"/>
      <c r="AB8" s="51"/>
      <c r="AC8" s="51"/>
      <c r="AD8" s="51"/>
      <c r="AE8" s="51"/>
      <c r="AF8" s="51"/>
    </row>
    <row r="9" spans="1:32" x14ac:dyDescent="0.25">
      <c r="A9" s="40" t="s">
        <v>111</v>
      </c>
      <c r="B9" s="48" t="s">
        <v>290</v>
      </c>
      <c r="C9" s="48"/>
      <c r="D9" s="48"/>
      <c r="E9" s="48"/>
      <c r="F9" s="48"/>
      <c r="G9" s="48"/>
      <c r="H9" s="48"/>
      <c r="I9" s="48"/>
      <c r="J9" s="48"/>
      <c r="K9" s="48"/>
      <c r="L9" s="48"/>
      <c r="M9" s="48"/>
      <c r="N9" s="51"/>
      <c r="O9" s="51"/>
      <c r="P9" s="51"/>
      <c r="Q9" s="51"/>
      <c r="R9" s="51"/>
      <c r="S9" s="51"/>
      <c r="T9" s="51"/>
      <c r="U9" s="51"/>
      <c r="V9" s="51"/>
      <c r="W9" s="51"/>
      <c r="X9" s="51"/>
      <c r="Y9" s="51"/>
      <c r="Z9" s="51"/>
      <c r="AA9" s="51"/>
      <c r="AB9" s="51"/>
      <c r="AC9" s="51"/>
      <c r="AD9" s="51"/>
      <c r="AE9" s="51"/>
      <c r="AF9" s="51"/>
    </row>
    <row r="10" spans="1:32" x14ac:dyDescent="0.25">
      <c r="A10" s="40" t="s">
        <v>6</v>
      </c>
      <c r="B10" s="48" t="s">
        <v>295</v>
      </c>
      <c r="C10" s="48"/>
      <c r="D10" s="48"/>
      <c r="E10" s="48"/>
      <c r="F10" s="48"/>
      <c r="G10" s="48"/>
      <c r="H10" s="48"/>
      <c r="I10" s="48"/>
      <c r="J10" s="48"/>
      <c r="K10" s="48"/>
      <c r="L10" s="48"/>
      <c r="M10" s="48"/>
      <c r="N10" s="51"/>
      <c r="O10" s="51"/>
      <c r="P10" s="51"/>
      <c r="Q10" s="51"/>
      <c r="R10" s="51"/>
      <c r="S10" s="51"/>
      <c r="T10" s="51"/>
      <c r="U10" s="51"/>
      <c r="V10" s="51"/>
      <c r="W10" s="51"/>
      <c r="X10" s="51"/>
      <c r="Y10" s="51"/>
      <c r="Z10" s="51"/>
      <c r="AA10" s="51"/>
      <c r="AB10" s="51"/>
      <c r="AC10" s="51"/>
      <c r="AD10" s="51"/>
      <c r="AE10" s="51"/>
      <c r="AF10" s="51"/>
    </row>
    <row r="11" spans="1:32" x14ac:dyDescent="0.25">
      <c r="A11" s="40" t="s">
        <v>112</v>
      </c>
      <c r="B11" s="48" t="s">
        <v>125</v>
      </c>
      <c r="C11" s="48"/>
      <c r="D11" s="48"/>
      <c r="E11" s="48"/>
      <c r="F11" s="48"/>
      <c r="G11" s="48"/>
      <c r="H11" s="48"/>
      <c r="I11" s="48"/>
      <c r="J11" s="48"/>
      <c r="K11" s="48"/>
      <c r="L11" s="48"/>
      <c r="M11" s="48"/>
      <c r="N11" s="51"/>
      <c r="O11" s="51"/>
      <c r="P11" s="51"/>
      <c r="Q11" s="51"/>
      <c r="R11" s="51"/>
      <c r="S11" s="51"/>
      <c r="T11" s="51"/>
      <c r="U11" s="51"/>
      <c r="V11" s="51"/>
      <c r="W11" s="51"/>
      <c r="X11" s="51"/>
      <c r="Y11" s="51"/>
      <c r="Z11" s="51"/>
      <c r="AA11" s="51"/>
      <c r="AB11" s="51"/>
      <c r="AC11" s="51"/>
      <c r="AD11" s="51"/>
      <c r="AE11" s="51"/>
      <c r="AF11" s="51"/>
    </row>
    <row r="12" spans="1:32" x14ac:dyDescent="0.25">
      <c r="A12" s="40" t="s">
        <v>113</v>
      </c>
      <c r="B12" s="48" t="s">
        <v>292</v>
      </c>
      <c r="C12" s="48"/>
      <c r="D12" s="48"/>
      <c r="E12" s="48"/>
      <c r="F12" s="48"/>
      <c r="G12" s="48"/>
      <c r="H12" s="48"/>
      <c r="I12" s="48"/>
      <c r="J12" s="48"/>
      <c r="K12" s="48"/>
      <c r="L12" s="48"/>
      <c r="M12" s="48"/>
      <c r="N12" s="51"/>
      <c r="O12" s="51"/>
      <c r="P12" s="51"/>
      <c r="Q12" s="51"/>
      <c r="R12" s="51"/>
      <c r="S12" s="51"/>
      <c r="T12" s="51"/>
      <c r="U12" s="51"/>
      <c r="V12" s="51"/>
      <c r="W12" s="51"/>
      <c r="X12" s="51"/>
      <c r="Y12" s="51"/>
      <c r="Z12" s="51"/>
      <c r="AA12" s="51"/>
      <c r="AB12" s="51"/>
      <c r="AC12" s="51"/>
      <c r="AD12" s="51"/>
      <c r="AE12" s="51"/>
      <c r="AF12" s="51"/>
    </row>
    <row r="13" spans="1:32" x14ac:dyDescent="0.25">
      <c r="A13" s="40" t="s">
        <v>410</v>
      </c>
      <c r="B13" s="48"/>
      <c r="C13" s="48"/>
      <c r="D13" s="48"/>
      <c r="E13" s="48"/>
      <c r="F13" s="48"/>
      <c r="G13" s="48"/>
      <c r="H13" s="48"/>
      <c r="I13" s="48"/>
      <c r="J13" s="48"/>
      <c r="K13" s="48"/>
      <c r="L13" s="48"/>
      <c r="M13" s="48"/>
      <c r="N13" s="51"/>
      <c r="O13" s="51"/>
      <c r="P13" s="51"/>
      <c r="Q13" s="51"/>
      <c r="R13" s="51"/>
      <c r="S13" s="51"/>
      <c r="T13" s="51"/>
      <c r="U13" s="51"/>
      <c r="V13" s="51"/>
      <c r="W13" s="51"/>
      <c r="X13" s="51"/>
      <c r="Y13" s="51"/>
      <c r="Z13" s="51"/>
      <c r="AA13" s="51"/>
      <c r="AB13" s="51"/>
      <c r="AC13" s="51"/>
      <c r="AD13" s="51"/>
      <c r="AE13" s="51"/>
      <c r="AF13" s="51"/>
    </row>
    <row r="14" spans="1:32" x14ac:dyDescent="0.25">
      <c r="A14" s="40" t="s">
        <v>115</v>
      </c>
      <c r="B14" s="48">
        <v>315</v>
      </c>
      <c r="C14" s="48"/>
      <c r="D14" s="48"/>
      <c r="E14" s="48"/>
      <c r="F14" s="48"/>
      <c r="G14" s="48"/>
      <c r="H14" s="48"/>
      <c r="I14" s="48"/>
      <c r="J14" s="48"/>
      <c r="K14" s="48"/>
      <c r="L14" s="48"/>
      <c r="M14" s="48"/>
      <c r="N14" s="51"/>
      <c r="O14" s="51"/>
      <c r="P14" s="51"/>
      <c r="Q14" s="51"/>
      <c r="R14" s="51"/>
      <c r="S14" s="51"/>
      <c r="T14" s="51"/>
      <c r="U14" s="51"/>
      <c r="V14" s="51"/>
      <c r="W14" s="51"/>
      <c r="X14" s="51"/>
      <c r="Y14" s="51"/>
      <c r="Z14" s="51"/>
      <c r="AA14" s="51"/>
      <c r="AB14" s="51"/>
      <c r="AC14" s="51"/>
      <c r="AD14" s="51"/>
      <c r="AE14" s="51"/>
      <c r="AF14" s="51"/>
    </row>
    <row r="15" spans="1:32" x14ac:dyDescent="0.25">
      <c r="A15" s="40" t="s">
        <v>411</v>
      </c>
      <c r="B15" s="48">
        <v>315</v>
      </c>
      <c r="C15" s="48"/>
      <c r="D15" s="48"/>
      <c r="E15" s="48"/>
      <c r="F15" s="48"/>
      <c r="G15" s="48"/>
      <c r="H15" s="48"/>
      <c r="I15" s="48"/>
      <c r="J15" s="48"/>
      <c r="K15" s="48"/>
      <c r="L15" s="48"/>
      <c r="M15" s="48"/>
      <c r="N15" s="51"/>
      <c r="O15" s="51"/>
      <c r="P15" s="51"/>
      <c r="Q15" s="51"/>
      <c r="R15" s="51"/>
      <c r="S15" s="51"/>
      <c r="T15" s="51"/>
      <c r="U15" s="51"/>
      <c r="V15" s="51"/>
      <c r="W15" s="51"/>
      <c r="X15" s="51"/>
      <c r="Y15" s="51"/>
      <c r="Z15" s="51"/>
      <c r="AA15" s="51"/>
      <c r="AB15" s="51"/>
      <c r="AC15" s="51"/>
      <c r="AD15" s="51"/>
      <c r="AE15" s="51"/>
      <c r="AF15" s="51"/>
    </row>
    <row r="16" spans="1:32" x14ac:dyDescent="0.25">
      <c r="A16" s="40" t="s">
        <v>117</v>
      </c>
      <c r="B16" s="48" t="s">
        <v>297</v>
      </c>
      <c r="C16" s="48"/>
      <c r="D16" s="48"/>
      <c r="E16" s="48"/>
      <c r="F16" s="48"/>
      <c r="G16" s="48"/>
      <c r="H16" s="48"/>
      <c r="I16" s="48"/>
      <c r="J16" s="48"/>
      <c r="K16" s="48"/>
      <c r="L16" s="48"/>
      <c r="M16" s="48"/>
      <c r="N16" s="51"/>
      <c r="O16" s="51"/>
      <c r="P16" s="51"/>
      <c r="Q16" s="51"/>
      <c r="R16" s="51"/>
      <c r="S16" s="51"/>
      <c r="T16" s="51"/>
      <c r="U16" s="51"/>
      <c r="V16" s="51"/>
      <c r="W16" s="51"/>
      <c r="X16" s="51"/>
      <c r="Y16" s="51"/>
      <c r="Z16" s="51"/>
      <c r="AA16" s="51"/>
      <c r="AB16" s="51"/>
      <c r="AC16" s="51"/>
      <c r="AD16" s="51"/>
      <c r="AE16" s="51"/>
      <c r="AF16" s="51"/>
    </row>
    <row r="17" spans="1:32" x14ac:dyDescent="0.25">
      <c r="A17" s="41" t="s">
        <v>412</v>
      </c>
      <c r="B17" s="48"/>
      <c r="C17" s="48"/>
      <c r="D17" s="48"/>
      <c r="E17" s="48"/>
      <c r="F17" s="48"/>
      <c r="G17" s="48"/>
      <c r="H17" s="48"/>
      <c r="I17" s="48"/>
      <c r="J17" s="48"/>
      <c r="K17" s="48"/>
      <c r="L17" s="48"/>
      <c r="M17" s="48"/>
      <c r="N17" s="51"/>
      <c r="O17" s="51"/>
      <c r="P17" s="51"/>
      <c r="Q17" s="51"/>
      <c r="R17" s="51"/>
      <c r="S17" s="51"/>
      <c r="T17" s="51"/>
      <c r="U17" s="51"/>
      <c r="V17" s="51"/>
      <c r="W17" s="51"/>
      <c r="X17" s="51"/>
      <c r="Y17" s="51"/>
      <c r="Z17" s="51"/>
      <c r="AA17" s="51"/>
      <c r="AB17" s="51"/>
      <c r="AC17" s="51"/>
      <c r="AD17" s="51"/>
      <c r="AE17" s="51"/>
      <c r="AF17" s="51"/>
    </row>
    <row r="18" spans="1:32" x14ac:dyDescent="0.25">
      <c r="A18" s="40" t="s">
        <v>119</v>
      </c>
      <c r="B18" s="50">
        <v>46163</v>
      </c>
      <c r="C18" s="49"/>
      <c r="D18" s="49"/>
      <c r="E18" s="49"/>
      <c r="F18" s="49"/>
      <c r="G18" s="49"/>
      <c r="H18" s="49"/>
      <c r="I18" s="49"/>
      <c r="J18" s="49"/>
      <c r="K18" s="49"/>
      <c r="L18" s="49"/>
      <c r="M18" s="49"/>
      <c r="N18" s="51"/>
      <c r="O18" s="51"/>
      <c r="P18" s="51"/>
      <c r="Q18" s="51"/>
      <c r="R18" s="51"/>
      <c r="S18" s="51"/>
      <c r="T18" s="51"/>
      <c r="U18" s="51"/>
      <c r="V18" s="51"/>
      <c r="W18" s="51"/>
      <c r="X18" s="51"/>
      <c r="Y18" s="51"/>
      <c r="Z18" s="51"/>
      <c r="AA18" s="51"/>
      <c r="AB18" s="51"/>
      <c r="AC18" s="51"/>
      <c r="AD18" s="51"/>
      <c r="AE18" s="51"/>
      <c r="AF18" s="51"/>
    </row>
    <row r="19" spans="1:32" x14ac:dyDescent="0.25">
      <c r="A19" s="40" t="s">
        <v>120</v>
      </c>
      <c r="B19" s="50"/>
      <c r="C19" s="50"/>
      <c r="D19" s="50"/>
      <c r="E19" s="50"/>
      <c r="F19" s="50"/>
      <c r="G19" s="50"/>
      <c r="H19" s="50"/>
      <c r="I19" s="50"/>
      <c r="J19" s="50"/>
      <c r="K19" s="50"/>
      <c r="L19" s="50"/>
      <c r="M19" s="50"/>
      <c r="N19" s="51"/>
      <c r="O19" s="51"/>
      <c r="P19" s="51"/>
      <c r="Q19" s="51"/>
      <c r="R19" s="51"/>
      <c r="S19" s="51"/>
      <c r="T19" s="51"/>
      <c r="U19" s="51"/>
      <c r="V19" s="51"/>
      <c r="W19" s="51"/>
      <c r="X19" s="51"/>
      <c r="Y19" s="51"/>
      <c r="Z19" s="51"/>
      <c r="AA19" s="51"/>
      <c r="AB19" s="51"/>
      <c r="AC19" s="51"/>
      <c r="AD19" s="51"/>
      <c r="AE19" s="51"/>
      <c r="AF19" s="51"/>
    </row>
    <row r="20" spans="1:32" x14ac:dyDescent="0.25">
      <c r="A20" s="40" t="s">
        <v>121</v>
      </c>
      <c r="B20" s="48" t="s">
        <v>128</v>
      </c>
      <c r="C20" s="48"/>
      <c r="D20" s="48"/>
      <c r="E20" s="48"/>
      <c r="F20" s="48"/>
      <c r="G20" s="48"/>
      <c r="H20" s="48"/>
      <c r="I20" s="48"/>
      <c r="J20" s="48"/>
      <c r="K20" s="48"/>
      <c r="L20" s="48"/>
      <c r="M20" s="48"/>
      <c r="N20" s="51"/>
      <c r="O20" s="51"/>
      <c r="P20" s="51"/>
      <c r="Q20" s="51"/>
      <c r="R20" s="51"/>
      <c r="S20" s="51"/>
      <c r="T20" s="51"/>
      <c r="U20" s="51"/>
      <c r="V20" s="51"/>
      <c r="W20" s="51"/>
      <c r="X20" s="51"/>
      <c r="Y20" s="51"/>
      <c r="Z20" s="51"/>
      <c r="AA20" s="51"/>
      <c r="AB20" s="51"/>
      <c r="AC20" s="51"/>
      <c r="AD20" s="51"/>
      <c r="AE20" s="51"/>
      <c r="AF20" s="51"/>
    </row>
    <row r="21" spans="1:32" x14ac:dyDescent="0.25">
      <c r="A21" s="40" t="s">
        <v>413</v>
      </c>
      <c r="B21" s="48" t="s">
        <v>46</v>
      </c>
      <c r="C21" s="48"/>
      <c r="D21" s="48"/>
      <c r="E21" s="48"/>
      <c r="F21" s="48"/>
      <c r="G21" s="48"/>
      <c r="H21" s="48"/>
      <c r="I21" s="48"/>
      <c r="J21" s="48"/>
      <c r="K21" s="48"/>
      <c r="L21" s="48"/>
      <c r="M21" s="48"/>
      <c r="N21" s="51"/>
      <c r="O21" s="51"/>
      <c r="P21" s="51"/>
      <c r="Q21" s="51"/>
      <c r="R21" s="51"/>
      <c r="S21" s="51"/>
      <c r="T21" s="51"/>
      <c r="U21" s="51"/>
      <c r="V21" s="51"/>
      <c r="W21" s="51"/>
      <c r="X21" s="51"/>
      <c r="Y21" s="51"/>
      <c r="Z21" s="51"/>
      <c r="AA21" s="51"/>
      <c r="AB21" s="51"/>
      <c r="AC21" s="51"/>
      <c r="AD21" s="51"/>
      <c r="AE21" s="51"/>
      <c r="AF21" s="51"/>
    </row>
    <row r="23" spans="1:32" x14ac:dyDescent="0.25">
      <c r="A23" s="23" t="str">
        <f>HYPERLINK("#'Factor List'!A1", "Back to Factor List")</f>
        <v>Back to Factor List</v>
      </c>
      <c r="B23" s="23" t="str">
        <f>HYPERLINK("#'Assumptions'!A1", "Assumptions")</f>
        <v>Assumptions</v>
      </c>
    </row>
    <row r="26" spans="1:32" s="57" customFormat="1" ht="13" x14ac:dyDescent="0.25">
      <c r="A26" s="56" t="s">
        <v>440</v>
      </c>
      <c r="B26" s="56">
        <v>25</v>
      </c>
      <c r="C26" s="56">
        <v>26</v>
      </c>
      <c r="D26" s="56">
        <v>27</v>
      </c>
      <c r="E26" s="56">
        <v>28</v>
      </c>
      <c r="F26" s="56">
        <v>29</v>
      </c>
      <c r="G26" s="56">
        <v>30</v>
      </c>
      <c r="H26" s="56">
        <v>31</v>
      </c>
      <c r="I26" s="56">
        <v>32</v>
      </c>
      <c r="J26" s="56">
        <v>33</v>
      </c>
      <c r="K26" s="56">
        <v>34</v>
      </c>
      <c r="L26" s="56">
        <v>35</v>
      </c>
      <c r="M26" s="56">
        <v>36</v>
      </c>
      <c r="N26" s="56">
        <v>37</v>
      </c>
      <c r="O26" s="56">
        <v>38</v>
      </c>
      <c r="P26" s="56">
        <v>39</v>
      </c>
      <c r="Q26" s="56">
        <v>40</v>
      </c>
      <c r="R26" s="56">
        <v>41</v>
      </c>
      <c r="S26" s="56">
        <v>42</v>
      </c>
      <c r="T26" s="56">
        <v>43</v>
      </c>
      <c r="U26" s="56">
        <v>44</v>
      </c>
      <c r="V26" s="56">
        <v>45</v>
      </c>
      <c r="W26" s="56">
        <v>46</v>
      </c>
      <c r="X26" s="56">
        <v>47</v>
      </c>
      <c r="Y26" s="56">
        <v>48</v>
      </c>
      <c r="Z26" s="56">
        <v>49</v>
      </c>
      <c r="AA26" s="56">
        <v>50</v>
      </c>
      <c r="AB26" s="56">
        <v>51</v>
      </c>
      <c r="AC26" s="56">
        <v>52</v>
      </c>
      <c r="AD26" s="56">
        <v>53</v>
      </c>
      <c r="AE26" s="56">
        <v>54</v>
      </c>
      <c r="AF26" s="56">
        <v>55</v>
      </c>
    </row>
    <row r="27" spans="1:32" x14ac:dyDescent="0.25">
      <c r="A27" s="43">
        <v>0</v>
      </c>
      <c r="B27" s="46">
        <v>0.28000000000000003</v>
      </c>
      <c r="C27" s="46">
        <v>0.28799999999999998</v>
      </c>
      <c r="D27" s="46">
        <v>0.29599999999999999</v>
      </c>
      <c r="E27" s="46">
        <v>0.30399999999999999</v>
      </c>
      <c r="F27" s="46">
        <v>0.312</v>
      </c>
      <c r="G27" s="46">
        <v>0.32100000000000001</v>
      </c>
      <c r="H27" s="46">
        <v>0.33100000000000002</v>
      </c>
      <c r="I27" s="46">
        <v>0.34100000000000003</v>
      </c>
      <c r="J27" s="46">
        <v>0.35099999999999998</v>
      </c>
      <c r="K27" s="46">
        <v>0.36099999999999999</v>
      </c>
      <c r="L27" s="46">
        <v>0.372</v>
      </c>
      <c r="M27" s="46">
        <v>0.38400000000000001</v>
      </c>
      <c r="N27" s="46">
        <v>0.39600000000000002</v>
      </c>
      <c r="O27" s="46">
        <v>0.40899999999999997</v>
      </c>
      <c r="P27" s="46">
        <v>0.42199999999999999</v>
      </c>
      <c r="Q27" s="46">
        <v>0.436</v>
      </c>
      <c r="R27" s="46">
        <v>0.45100000000000001</v>
      </c>
      <c r="S27" s="46">
        <v>0.46700000000000003</v>
      </c>
      <c r="T27" s="46">
        <v>0.48299999999999998</v>
      </c>
      <c r="U27" s="46">
        <v>0.501</v>
      </c>
      <c r="V27" s="46">
        <v>0.51900000000000002</v>
      </c>
      <c r="W27" s="46">
        <v>0.53800000000000003</v>
      </c>
      <c r="X27" s="46">
        <v>0.55900000000000005</v>
      </c>
      <c r="Y27" s="46">
        <v>0.58099999999999996</v>
      </c>
      <c r="Z27" s="46">
        <v>0.60399999999999998</v>
      </c>
      <c r="AA27" s="46">
        <v>0.629</v>
      </c>
      <c r="AB27" s="46">
        <v>0.65500000000000003</v>
      </c>
      <c r="AC27" s="46">
        <v>0.68300000000000005</v>
      </c>
      <c r="AD27" s="46">
        <v>0.71299999999999997</v>
      </c>
      <c r="AE27" s="46">
        <v>0.745</v>
      </c>
      <c r="AF27" s="46">
        <v>0.78</v>
      </c>
    </row>
    <row r="28" spans="1:32" x14ac:dyDescent="0.25">
      <c r="A28" s="43">
        <v>1</v>
      </c>
      <c r="B28" s="46">
        <v>0.28100000000000003</v>
      </c>
      <c r="C28" s="46">
        <v>0.28799999999999998</v>
      </c>
      <c r="D28" s="46">
        <v>0.29599999999999999</v>
      </c>
      <c r="E28" s="46">
        <v>0.30499999999999999</v>
      </c>
      <c r="F28" s="46">
        <v>0.313</v>
      </c>
      <c r="G28" s="46">
        <v>0.32200000000000001</v>
      </c>
      <c r="H28" s="46">
        <v>0.33200000000000002</v>
      </c>
      <c r="I28" s="46">
        <v>0.34100000000000003</v>
      </c>
      <c r="J28" s="46">
        <v>0.35199999999999998</v>
      </c>
      <c r="K28" s="46">
        <v>0.36199999999999999</v>
      </c>
      <c r="L28" s="46">
        <v>0.373</v>
      </c>
      <c r="M28" s="46">
        <v>0.38500000000000001</v>
      </c>
      <c r="N28" s="46">
        <v>0.39700000000000002</v>
      </c>
      <c r="O28" s="46">
        <v>0.41</v>
      </c>
      <c r="P28" s="46">
        <v>0.42399999999999999</v>
      </c>
      <c r="Q28" s="46">
        <v>0.438</v>
      </c>
      <c r="R28" s="46">
        <v>0.45300000000000001</v>
      </c>
      <c r="S28" s="46">
        <v>0.46800000000000003</v>
      </c>
      <c r="T28" s="46">
        <v>0.48499999999999999</v>
      </c>
      <c r="U28" s="46">
        <v>0.502</v>
      </c>
      <c r="V28" s="46">
        <v>0.52100000000000002</v>
      </c>
      <c r="W28" s="46">
        <v>0.54</v>
      </c>
      <c r="X28" s="46">
        <v>0.56100000000000005</v>
      </c>
      <c r="Y28" s="46">
        <v>0.58299999999999996</v>
      </c>
      <c r="Z28" s="46">
        <v>0.60599999999999998</v>
      </c>
      <c r="AA28" s="46">
        <v>0.63100000000000001</v>
      </c>
      <c r="AB28" s="46">
        <v>0.65700000000000003</v>
      </c>
      <c r="AC28" s="46">
        <v>0.68500000000000005</v>
      </c>
      <c r="AD28" s="46">
        <v>0.71599999999999997</v>
      </c>
      <c r="AE28" s="46">
        <v>0.748</v>
      </c>
      <c r="AF28" s="46"/>
    </row>
    <row r="29" spans="1:32" x14ac:dyDescent="0.25">
      <c r="A29" s="43">
        <v>2</v>
      </c>
      <c r="B29" s="46">
        <v>0.28100000000000003</v>
      </c>
      <c r="C29" s="46">
        <v>0.28899999999999998</v>
      </c>
      <c r="D29" s="46">
        <v>0.29699999999999999</v>
      </c>
      <c r="E29" s="46">
        <v>0.30499999999999999</v>
      </c>
      <c r="F29" s="46">
        <v>0.314</v>
      </c>
      <c r="G29" s="46">
        <v>0.32300000000000001</v>
      </c>
      <c r="H29" s="46">
        <v>0.33200000000000002</v>
      </c>
      <c r="I29" s="46">
        <v>0.34200000000000003</v>
      </c>
      <c r="J29" s="46">
        <v>0.35299999999999998</v>
      </c>
      <c r="K29" s="46">
        <v>0.36299999999999999</v>
      </c>
      <c r="L29" s="46">
        <v>0.374</v>
      </c>
      <c r="M29" s="46">
        <v>0.38600000000000001</v>
      </c>
      <c r="N29" s="46">
        <v>0.39800000000000002</v>
      </c>
      <c r="O29" s="46">
        <v>0.41099999999999998</v>
      </c>
      <c r="P29" s="46">
        <v>0.42499999999999999</v>
      </c>
      <c r="Q29" s="46">
        <v>0.439</v>
      </c>
      <c r="R29" s="46">
        <v>0.45400000000000001</v>
      </c>
      <c r="S29" s="46">
        <v>0.47</v>
      </c>
      <c r="T29" s="46">
        <v>0.48599999999999999</v>
      </c>
      <c r="U29" s="46">
        <v>0.504</v>
      </c>
      <c r="V29" s="46">
        <v>0.52200000000000002</v>
      </c>
      <c r="W29" s="46">
        <v>0.54200000000000004</v>
      </c>
      <c r="X29" s="46">
        <v>0.56200000000000006</v>
      </c>
      <c r="Y29" s="46">
        <v>0.58499999999999996</v>
      </c>
      <c r="Z29" s="46">
        <v>0.60799999999999998</v>
      </c>
      <c r="AA29" s="46">
        <v>0.63300000000000001</v>
      </c>
      <c r="AB29" s="46">
        <v>0.65900000000000003</v>
      </c>
      <c r="AC29" s="46">
        <v>0.68799999999999994</v>
      </c>
      <c r="AD29" s="46">
        <v>0.71799999999999997</v>
      </c>
      <c r="AE29" s="46">
        <v>0.751</v>
      </c>
      <c r="AF29" s="46"/>
    </row>
    <row r="30" spans="1:32" x14ac:dyDescent="0.25">
      <c r="A30" s="43">
        <v>3</v>
      </c>
      <c r="B30" s="46">
        <v>0.28199999999999997</v>
      </c>
      <c r="C30" s="46">
        <v>0.28999999999999998</v>
      </c>
      <c r="D30" s="46">
        <v>0.29799999999999999</v>
      </c>
      <c r="E30" s="46">
        <v>0.30599999999999999</v>
      </c>
      <c r="F30" s="46">
        <v>0.315</v>
      </c>
      <c r="G30" s="46">
        <v>0.32400000000000001</v>
      </c>
      <c r="H30" s="46">
        <v>0.33300000000000002</v>
      </c>
      <c r="I30" s="46">
        <v>0.34300000000000003</v>
      </c>
      <c r="J30" s="46">
        <v>0.35299999999999998</v>
      </c>
      <c r="K30" s="46">
        <v>0.36399999999999999</v>
      </c>
      <c r="L30" s="46">
        <v>0.375</v>
      </c>
      <c r="M30" s="46">
        <v>0.38700000000000001</v>
      </c>
      <c r="N30" s="46">
        <v>0.39900000000000002</v>
      </c>
      <c r="O30" s="46">
        <v>0.41199999999999998</v>
      </c>
      <c r="P30" s="46">
        <v>0.42599999999999999</v>
      </c>
      <c r="Q30" s="46">
        <v>0.44</v>
      </c>
      <c r="R30" s="46">
        <v>0.45500000000000002</v>
      </c>
      <c r="S30" s="46">
        <v>0.47099999999999997</v>
      </c>
      <c r="T30" s="46">
        <v>0.48799999999999999</v>
      </c>
      <c r="U30" s="46">
        <v>0.505</v>
      </c>
      <c r="V30" s="46">
        <v>0.52400000000000002</v>
      </c>
      <c r="W30" s="46">
        <v>0.54300000000000004</v>
      </c>
      <c r="X30" s="46">
        <v>0.56399999999999995</v>
      </c>
      <c r="Y30" s="46">
        <v>0.58599999999999997</v>
      </c>
      <c r="Z30" s="46">
        <v>0.61</v>
      </c>
      <c r="AA30" s="46">
        <v>0.63500000000000001</v>
      </c>
      <c r="AB30" s="46">
        <v>0.66200000000000003</v>
      </c>
      <c r="AC30" s="46">
        <v>0.69</v>
      </c>
      <c r="AD30" s="46">
        <v>0.72099999999999997</v>
      </c>
      <c r="AE30" s="46">
        <v>0.754</v>
      </c>
      <c r="AF30" s="46"/>
    </row>
    <row r="31" spans="1:32" x14ac:dyDescent="0.25">
      <c r="A31" s="43">
        <v>4</v>
      </c>
      <c r="B31" s="46">
        <v>0.28199999999999997</v>
      </c>
      <c r="C31" s="46">
        <v>0.28999999999999998</v>
      </c>
      <c r="D31" s="46">
        <v>0.29799999999999999</v>
      </c>
      <c r="E31" s="46">
        <v>0.307</v>
      </c>
      <c r="F31" s="46">
        <v>0.315</v>
      </c>
      <c r="G31" s="46">
        <v>0.32500000000000001</v>
      </c>
      <c r="H31" s="46">
        <v>0.33400000000000002</v>
      </c>
      <c r="I31" s="46">
        <v>0.34399999999999997</v>
      </c>
      <c r="J31" s="46">
        <v>0.35399999999999998</v>
      </c>
      <c r="K31" s="46">
        <v>0.36499999999999999</v>
      </c>
      <c r="L31" s="46">
        <v>0.376</v>
      </c>
      <c r="M31" s="46">
        <v>0.38800000000000001</v>
      </c>
      <c r="N31" s="46">
        <v>0.40100000000000002</v>
      </c>
      <c r="O31" s="46">
        <v>0.41299999999999998</v>
      </c>
      <c r="P31" s="46">
        <v>0.42699999999999999</v>
      </c>
      <c r="Q31" s="46">
        <v>0.441</v>
      </c>
      <c r="R31" s="46">
        <v>0.45600000000000002</v>
      </c>
      <c r="S31" s="46">
        <v>0.47199999999999998</v>
      </c>
      <c r="T31" s="46">
        <v>0.48899999999999999</v>
      </c>
      <c r="U31" s="46">
        <v>0.50700000000000001</v>
      </c>
      <c r="V31" s="46">
        <v>0.52500000000000002</v>
      </c>
      <c r="W31" s="46">
        <v>0.54500000000000004</v>
      </c>
      <c r="X31" s="46">
        <v>0.56599999999999995</v>
      </c>
      <c r="Y31" s="46">
        <v>0.58799999999999997</v>
      </c>
      <c r="Z31" s="46">
        <v>0.61199999999999999</v>
      </c>
      <c r="AA31" s="46">
        <v>0.63700000000000001</v>
      </c>
      <c r="AB31" s="46">
        <v>0.66400000000000003</v>
      </c>
      <c r="AC31" s="46">
        <v>0.69299999999999995</v>
      </c>
      <c r="AD31" s="46">
        <v>0.72399999999999998</v>
      </c>
      <c r="AE31" s="46">
        <v>0.75700000000000001</v>
      </c>
      <c r="AF31" s="46"/>
    </row>
    <row r="32" spans="1:32" x14ac:dyDescent="0.25">
      <c r="A32" s="43">
        <v>5</v>
      </c>
      <c r="B32" s="46">
        <v>0.28299999999999997</v>
      </c>
      <c r="C32" s="46">
        <v>0.29099999999999998</v>
      </c>
      <c r="D32" s="46">
        <v>0.29899999999999999</v>
      </c>
      <c r="E32" s="46">
        <v>0.307</v>
      </c>
      <c r="F32" s="46">
        <v>0.316</v>
      </c>
      <c r="G32" s="46">
        <v>0.32500000000000001</v>
      </c>
      <c r="H32" s="46">
        <v>0.33500000000000002</v>
      </c>
      <c r="I32" s="46">
        <v>0.34499999999999997</v>
      </c>
      <c r="J32" s="46">
        <v>0.35499999999999998</v>
      </c>
      <c r="K32" s="46">
        <v>0.36599999999999999</v>
      </c>
      <c r="L32" s="46">
        <v>0.377</v>
      </c>
      <c r="M32" s="46">
        <v>0.38900000000000001</v>
      </c>
      <c r="N32" s="46">
        <v>0.40200000000000002</v>
      </c>
      <c r="O32" s="46">
        <v>0.41499999999999998</v>
      </c>
      <c r="P32" s="46">
        <v>0.42799999999999999</v>
      </c>
      <c r="Q32" s="46">
        <v>0.443</v>
      </c>
      <c r="R32" s="46">
        <v>0.45800000000000002</v>
      </c>
      <c r="S32" s="46">
        <v>0.47399999999999998</v>
      </c>
      <c r="T32" s="46">
        <v>0.49</v>
      </c>
      <c r="U32" s="46">
        <v>0.50800000000000001</v>
      </c>
      <c r="V32" s="46">
        <v>0.52700000000000002</v>
      </c>
      <c r="W32" s="46">
        <v>0.54700000000000004</v>
      </c>
      <c r="X32" s="46">
        <v>0.56799999999999995</v>
      </c>
      <c r="Y32" s="46">
        <v>0.59</v>
      </c>
      <c r="Z32" s="46">
        <v>0.61399999999999999</v>
      </c>
      <c r="AA32" s="46">
        <v>0.63900000000000001</v>
      </c>
      <c r="AB32" s="46">
        <v>0.66700000000000004</v>
      </c>
      <c r="AC32" s="46">
        <v>0.69499999999999995</v>
      </c>
      <c r="AD32" s="46">
        <v>0.72599999999999998</v>
      </c>
      <c r="AE32" s="46">
        <v>0.76</v>
      </c>
      <c r="AF32" s="46"/>
    </row>
    <row r="33" spans="1:32" x14ac:dyDescent="0.25">
      <c r="A33" s="43">
        <v>6</v>
      </c>
      <c r="B33" s="46">
        <v>0.28399999999999997</v>
      </c>
      <c r="C33" s="46">
        <v>0.29199999999999998</v>
      </c>
      <c r="D33" s="46">
        <v>0.3</v>
      </c>
      <c r="E33" s="46">
        <v>0.308</v>
      </c>
      <c r="F33" s="46">
        <v>0.317</v>
      </c>
      <c r="G33" s="46">
        <v>0.32600000000000001</v>
      </c>
      <c r="H33" s="46">
        <v>0.33600000000000002</v>
      </c>
      <c r="I33" s="46">
        <v>0.34599999999999997</v>
      </c>
      <c r="J33" s="46">
        <v>0.35599999999999998</v>
      </c>
      <c r="K33" s="46">
        <v>0.36699999999999999</v>
      </c>
      <c r="L33" s="46">
        <v>0.378</v>
      </c>
      <c r="M33" s="46">
        <v>0.39</v>
      </c>
      <c r="N33" s="46">
        <v>0.40300000000000002</v>
      </c>
      <c r="O33" s="46">
        <v>0.41599999999999998</v>
      </c>
      <c r="P33" s="46">
        <v>0.42899999999999999</v>
      </c>
      <c r="Q33" s="46">
        <v>0.44400000000000001</v>
      </c>
      <c r="R33" s="46">
        <v>0.45900000000000002</v>
      </c>
      <c r="S33" s="46">
        <v>0.47499999999999998</v>
      </c>
      <c r="T33" s="46">
        <v>0.49199999999999999</v>
      </c>
      <c r="U33" s="46">
        <v>0.51</v>
      </c>
      <c r="V33" s="46">
        <v>0.52900000000000003</v>
      </c>
      <c r="W33" s="46">
        <v>0.54900000000000004</v>
      </c>
      <c r="X33" s="46">
        <v>0.56999999999999995</v>
      </c>
      <c r="Y33" s="46">
        <v>0.59199999999999997</v>
      </c>
      <c r="Z33" s="46">
        <v>0.61599999999999999</v>
      </c>
      <c r="AA33" s="46">
        <v>0.64200000000000002</v>
      </c>
      <c r="AB33" s="46">
        <v>0.66900000000000004</v>
      </c>
      <c r="AC33" s="46">
        <v>0.69799999999999995</v>
      </c>
      <c r="AD33" s="46">
        <v>0.72899999999999998</v>
      </c>
      <c r="AE33" s="46">
        <v>0.76300000000000001</v>
      </c>
      <c r="AF33" s="46"/>
    </row>
    <row r="34" spans="1:32" x14ac:dyDescent="0.25">
      <c r="A34" s="43">
        <v>7</v>
      </c>
      <c r="B34" s="46">
        <v>0.28399999999999997</v>
      </c>
      <c r="C34" s="46">
        <v>0.29199999999999998</v>
      </c>
      <c r="D34" s="46">
        <v>0.3</v>
      </c>
      <c r="E34" s="46">
        <v>0.309</v>
      </c>
      <c r="F34" s="46">
        <v>0.318</v>
      </c>
      <c r="G34" s="46">
        <v>0.32700000000000001</v>
      </c>
      <c r="H34" s="46">
        <v>0.33600000000000002</v>
      </c>
      <c r="I34" s="46">
        <v>0.34599999999999997</v>
      </c>
      <c r="J34" s="46">
        <v>0.35699999999999998</v>
      </c>
      <c r="K34" s="46">
        <v>0.36799999999999999</v>
      </c>
      <c r="L34" s="46">
        <v>0.379</v>
      </c>
      <c r="M34" s="46">
        <v>0.39100000000000001</v>
      </c>
      <c r="N34" s="46">
        <v>0.40400000000000003</v>
      </c>
      <c r="O34" s="46">
        <v>0.41699999999999998</v>
      </c>
      <c r="P34" s="46">
        <v>0.43099999999999999</v>
      </c>
      <c r="Q34" s="46">
        <v>0.44500000000000001</v>
      </c>
      <c r="R34" s="46">
        <v>0.46</v>
      </c>
      <c r="S34" s="46">
        <v>0.47599999999999998</v>
      </c>
      <c r="T34" s="46">
        <v>0.49299999999999999</v>
      </c>
      <c r="U34" s="46">
        <v>0.51100000000000001</v>
      </c>
      <c r="V34" s="46">
        <v>0.53</v>
      </c>
      <c r="W34" s="46">
        <v>0.55000000000000004</v>
      </c>
      <c r="X34" s="46">
        <v>0.57199999999999995</v>
      </c>
      <c r="Y34" s="46">
        <v>0.59399999999999997</v>
      </c>
      <c r="Z34" s="46">
        <v>0.61799999999999999</v>
      </c>
      <c r="AA34" s="46">
        <v>0.64400000000000002</v>
      </c>
      <c r="AB34" s="46">
        <v>0.67100000000000004</v>
      </c>
      <c r="AC34" s="46">
        <v>0.7</v>
      </c>
      <c r="AD34" s="46">
        <v>0.73199999999999998</v>
      </c>
      <c r="AE34" s="46">
        <v>0.76500000000000001</v>
      </c>
      <c r="AF34" s="46"/>
    </row>
    <row r="35" spans="1:32" x14ac:dyDescent="0.25">
      <c r="A35" s="43">
        <v>8</v>
      </c>
      <c r="B35" s="46">
        <v>0.28499999999999998</v>
      </c>
      <c r="C35" s="46">
        <v>0.29299999999999998</v>
      </c>
      <c r="D35" s="46">
        <v>0.30099999999999999</v>
      </c>
      <c r="E35" s="46">
        <v>0.31</v>
      </c>
      <c r="F35" s="46">
        <v>0.318</v>
      </c>
      <c r="G35" s="46">
        <v>0.32800000000000001</v>
      </c>
      <c r="H35" s="46">
        <v>0.33700000000000002</v>
      </c>
      <c r="I35" s="46">
        <v>0.34699999999999998</v>
      </c>
      <c r="J35" s="46">
        <v>0.35799999999999998</v>
      </c>
      <c r="K35" s="46">
        <v>0.36899999999999999</v>
      </c>
      <c r="L35" s="46">
        <v>0.38</v>
      </c>
      <c r="M35" s="46">
        <v>0.39200000000000002</v>
      </c>
      <c r="N35" s="46">
        <v>0.40500000000000003</v>
      </c>
      <c r="O35" s="46">
        <v>0.41799999999999998</v>
      </c>
      <c r="P35" s="46">
        <v>0.432</v>
      </c>
      <c r="Q35" s="46">
        <v>0.44600000000000001</v>
      </c>
      <c r="R35" s="46">
        <v>0.46200000000000002</v>
      </c>
      <c r="S35" s="46">
        <v>0.47799999999999998</v>
      </c>
      <c r="T35" s="46">
        <v>0.495</v>
      </c>
      <c r="U35" s="46">
        <v>0.51300000000000001</v>
      </c>
      <c r="V35" s="46">
        <v>0.53200000000000003</v>
      </c>
      <c r="W35" s="46">
        <v>0.55200000000000005</v>
      </c>
      <c r="X35" s="46">
        <v>0.57299999999999995</v>
      </c>
      <c r="Y35" s="46">
        <v>0.59599999999999997</v>
      </c>
      <c r="Z35" s="46">
        <v>0.62</v>
      </c>
      <c r="AA35" s="46">
        <v>0.64600000000000002</v>
      </c>
      <c r="AB35" s="46">
        <v>0.67400000000000004</v>
      </c>
      <c r="AC35" s="46">
        <v>0.70299999999999996</v>
      </c>
      <c r="AD35" s="46">
        <v>0.73399999999999999</v>
      </c>
      <c r="AE35" s="46">
        <v>0.76800000000000002</v>
      </c>
      <c r="AF35" s="46"/>
    </row>
    <row r="36" spans="1:32" x14ac:dyDescent="0.25">
      <c r="A36" s="43">
        <v>9</v>
      </c>
      <c r="B36" s="46">
        <v>0.28599999999999998</v>
      </c>
      <c r="C36" s="46">
        <v>0.29399999999999998</v>
      </c>
      <c r="D36" s="46">
        <v>0.30199999999999999</v>
      </c>
      <c r="E36" s="46">
        <v>0.31</v>
      </c>
      <c r="F36" s="46">
        <v>0.31900000000000001</v>
      </c>
      <c r="G36" s="46">
        <v>0.32800000000000001</v>
      </c>
      <c r="H36" s="46">
        <v>0.33800000000000002</v>
      </c>
      <c r="I36" s="46">
        <v>0.34799999999999998</v>
      </c>
      <c r="J36" s="46">
        <v>0.35899999999999999</v>
      </c>
      <c r="K36" s="46">
        <v>0.37</v>
      </c>
      <c r="L36" s="46">
        <v>0.38100000000000001</v>
      </c>
      <c r="M36" s="46">
        <v>0.39300000000000002</v>
      </c>
      <c r="N36" s="46">
        <v>0.40600000000000003</v>
      </c>
      <c r="O36" s="46">
        <v>0.41899999999999998</v>
      </c>
      <c r="P36" s="46">
        <v>0.433</v>
      </c>
      <c r="Q36" s="46">
        <v>0.44800000000000001</v>
      </c>
      <c r="R36" s="46">
        <v>0.46300000000000002</v>
      </c>
      <c r="S36" s="46">
        <v>0.47899999999999998</v>
      </c>
      <c r="T36" s="46">
        <v>0.496</v>
      </c>
      <c r="U36" s="46">
        <v>0.51400000000000001</v>
      </c>
      <c r="V36" s="46">
        <v>0.53300000000000003</v>
      </c>
      <c r="W36" s="46">
        <v>0.55400000000000005</v>
      </c>
      <c r="X36" s="46">
        <v>0.57499999999999996</v>
      </c>
      <c r="Y36" s="46">
        <v>0.59799999999999998</v>
      </c>
      <c r="Z36" s="46">
        <v>0.622</v>
      </c>
      <c r="AA36" s="46">
        <v>0.64800000000000002</v>
      </c>
      <c r="AB36" s="46">
        <v>0.67600000000000005</v>
      </c>
      <c r="AC36" s="46">
        <v>0.70499999999999996</v>
      </c>
      <c r="AD36" s="46">
        <v>0.73699999999999999</v>
      </c>
      <c r="AE36" s="46">
        <v>0.77100000000000002</v>
      </c>
      <c r="AF36" s="46"/>
    </row>
    <row r="37" spans="1:32" x14ac:dyDescent="0.25">
      <c r="A37" s="43">
        <v>10</v>
      </c>
      <c r="B37" s="46">
        <v>0.28599999999999998</v>
      </c>
      <c r="C37" s="46">
        <v>0.29399999999999998</v>
      </c>
      <c r="D37" s="46">
        <v>0.30199999999999999</v>
      </c>
      <c r="E37" s="46">
        <v>0.311</v>
      </c>
      <c r="F37" s="46">
        <v>0.32</v>
      </c>
      <c r="G37" s="46">
        <v>0.32900000000000001</v>
      </c>
      <c r="H37" s="46">
        <v>0.33900000000000002</v>
      </c>
      <c r="I37" s="46">
        <v>0.34899999999999998</v>
      </c>
      <c r="J37" s="46">
        <v>0.36</v>
      </c>
      <c r="K37" s="46">
        <v>0.371</v>
      </c>
      <c r="L37" s="46">
        <v>0.38200000000000001</v>
      </c>
      <c r="M37" s="46">
        <v>0.39400000000000002</v>
      </c>
      <c r="N37" s="46">
        <v>0.40699999999999997</v>
      </c>
      <c r="O37" s="46">
        <v>0.42</v>
      </c>
      <c r="P37" s="46">
        <v>0.434</v>
      </c>
      <c r="Q37" s="46">
        <v>0.44900000000000001</v>
      </c>
      <c r="R37" s="46">
        <v>0.46400000000000002</v>
      </c>
      <c r="S37" s="46">
        <v>0.48099999999999998</v>
      </c>
      <c r="T37" s="46">
        <v>0.498</v>
      </c>
      <c r="U37" s="46">
        <v>0.51600000000000001</v>
      </c>
      <c r="V37" s="46">
        <v>0.53500000000000003</v>
      </c>
      <c r="W37" s="46">
        <v>0.55500000000000005</v>
      </c>
      <c r="X37" s="46">
        <v>0.57699999999999996</v>
      </c>
      <c r="Y37" s="46">
        <v>0.6</v>
      </c>
      <c r="Z37" s="46">
        <v>0.624</v>
      </c>
      <c r="AA37" s="46">
        <v>0.65</v>
      </c>
      <c r="AB37" s="46">
        <v>0.67800000000000005</v>
      </c>
      <c r="AC37" s="46">
        <v>0.70799999999999996</v>
      </c>
      <c r="AD37" s="46">
        <v>0.74</v>
      </c>
      <c r="AE37" s="46">
        <v>0.77400000000000002</v>
      </c>
      <c r="AF37" s="46"/>
    </row>
    <row r="38" spans="1:32" x14ac:dyDescent="0.25">
      <c r="A38" s="43">
        <v>11</v>
      </c>
      <c r="B38" s="46">
        <v>0.28699999999999998</v>
      </c>
      <c r="C38" s="46">
        <v>0.29499999999999998</v>
      </c>
      <c r="D38" s="46">
        <v>0.30299999999999999</v>
      </c>
      <c r="E38" s="46">
        <v>0.312</v>
      </c>
      <c r="F38" s="46">
        <v>0.32100000000000001</v>
      </c>
      <c r="G38" s="46">
        <v>0.33</v>
      </c>
      <c r="H38" s="46">
        <v>0.34</v>
      </c>
      <c r="I38" s="46">
        <v>0.35</v>
      </c>
      <c r="J38" s="46">
        <v>0.36</v>
      </c>
      <c r="K38" s="46">
        <v>0.372</v>
      </c>
      <c r="L38" s="46">
        <v>0.38300000000000001</v>
      </c>
      <c r="M38" s="46">
        <v>0.39500000000000002</v>
      </c>
      <c r="N38" s="46">
        <v>0.40799999999999997</v>
      </c>
      <c r="O38" s="46">
        <v>0.42099999999999999</v>
      </c>
      <c r="P38" s="46">
        <v>0.435</v>
      </c>
      <c r="Q38" s="46">
        <v>0.45</v>
      </c>
      <c r="R38" s="46">
        <v>0.46600000000000003</v>
      </c>
      <c r="S38" s="46">
        <v>0.48199999999999998</v>
      </c>
      <c r="T38" s="46">
        <v>0.499</v>
      </c>
      <c r="U38" s="46">
        <v>0.51700000000000002</v>
      </c>
      <c r="V38" s="46">
        <v>0.53700000000000003</v>
      </c>
      <c r="W38" s="46">
        <v>0.55700000000000005</v>
      </c>
      <c r="X38" s="46">
        <v>0.57899999999999996</v>
      </c>
      <c r="Y38" s="46">
        <v>0.60199999999999998</v>
      </c>
      <c r="Z38" s="46">
        <v>0.626</v>
      </c>
      <c r="AA38" s="46">
        <v>0.65300000000000002</v>
      </c>
      <c r="AB38" s="46">
        <v>0.68100000000000005</v>
      </c>
      <c r="AC38" s="46">
        <v>0.71</v>
      </c>
      <c r="AD38" s="46">
        <v>0.74299999999999999</v>
      </c>
      <c r="AE38" s="46">
        <v>0.77700000000000002</v>
      </c>
      <c r="AF38" s="46"/>
    </row>
  </sheetData>
  <sheetProtection algorithmName="SHA-512" hashValue="Fw9qqi7dIvJ4fzaYnf0x6o4rhvpVaGe/0Q5oSsu50j3EjqHkCSKkjiolT++DEfKu4xWV2Dgbvrn81omNLaHZ3g==" saltValue="Sd9qDjn2Jcu6Sr9r/zUE3A==" spinCount="100000" sheet="1" objects="1" scenarios="1"/>
  <conditionalFormatting sqref="A6:A21">
    <cfRule type="expression" dxfId="666" priority="9" stopIfTrue="1">
      <formula>MOD(ROW(),2)=0</formula>
    </cfRule>
    <cfRule type="expression" dxfId="665" priority="10" stopIfTrue="1">
      <formula>MOD(ROW(),2)&lt;&gt;0</formula>
    </cfRule>
  </conditionalFormatting>
  <conditionalFormatting sqref="B6:AF21">
    <cfRule type="expression" dxfId="664" priority="11" stopIfTrue="1">
      <formula>MOD(ROW(),2)=0</formula>
    </cfRule>
    <cfRule type="expression" dxfId="663" priority="12" stopIfTrue="1">
      <formula>MOD(ROW(),2)&lt;&gt;0</formula>
    </cfRule>
  </conditionalFormatting>
  <conditionalFormatting sqref="A26:A38">
    <cfRule type="expression" dxfId="662" priority="13" stopIfTrue="1">
      <formula>MOD(ROW(),2)=0</formula>
    </cfRule>
    <cfRule type="expression" dxfId="661" priority="14" stopIfTrue="1">
      <formula>MOD(ROW(),2)&lt;&gt;0</formula>
    </cfRule>
  </conditionalFormatting>
  <conditionalFormatting sqref="B26:AF38">
    <cfRule type="expression" dxfId="660" priority="15" stopIfTrue="1">
      <formula>MOD(ROW(),2)=0</formula>
    </cfRule>
    <cfRule type="expression" dxfId="659" priority="16" stopIfTrue="1">
      <formula>MOD(ROW(),2)&lt;&gt;0</formula>
    </cfRule>
  </conditionalFormatting>
  <pageMargins left="0.7" right="0.7" top="0.75" bottom="0.75" header="0.3" footer="0.3"/>
  <tableParts count="1">
    <tablePart r:id="rId1"/>
  </tableParts>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9D4029-C0F6-4A5F-9A1C-983217582277}">
  <sheetPr codeName="Sheet50"/>
  <dimension ref="A1:I38"/>
  <sheetViews>
    <sheetView showGridLines="0" workbookViewId="0">
      <selection activeCell="A6" sqref="A6"/>
    </sheetView>
  </sheetViews>
  <sheetFormatPr defaultRowHeight="12.5" x14ac:dyDescent="0.25"/>
  <cols>
    <col min="1" max="1" width="31.81640625" customWidth="1"/>
    <col min="2" max="9" width="22.81640625" customWidth="1"/>
  </cols>
  <sheetData>
    <row r="1" spans="1:9" s="1" customFormat="1" ht="20" x14ac:dyDescent="0.4">
      <c r="A1" s="2" t="s">
        <v>0</v>
      </c>
    </row>
    <row r="2" spans="1:9" s="1" customFormat="1" ht="15.5" x14ac:dyDescent="0.35">
      <c r="A2" s="30" t="s">
        <v>1</v>
      </c>
      <c r="B2" s="3" t="str">
        <f>wb_title</f>
        <v>Police_S - Consolidated Factor Spreadsheet</v>
      </c>
    </row>
    <row r="3" spans="1:9" s="1" customFormat="1" ht="15.5" x14ac:dyDescent="0.35">
      <c r="A3" s="30" t="s">
        <v>2</v>
      </c>
      <c r="B3" s="3" t="str">
        <f>TABLE_FACTOR_TYPE_1 &amp; " - x-" &amp; TABLE_SERIES_NUMBER_1</f>
        <v>Pension Debit - x-316</v>
      </c>
    </row>
    <row r="6" spans="1:9" x14ac:dyDescent="0.25">
      <c r="A6" s="40" t="s">
        <v>407</v>
      </c>
      <c r="B6" s="48" t="s">
        <v>408</v>
      </c>
      <c r="C6" s="48"/>
      <c r="D6" s="48"/>
      <c r="E6" s="48"/>
      <c r="F6" s="48"/>
      <c r="G6" s="48"/>
      <c r="H6" s="48"/>
      <c r="I6" s="48"/>
    </row>
    <row r="7" spans="1:9" x14ac:dyDescent="0.25">
      <c r="A7" s="40" t="s">
        <v>409</v>
      </c>
      <c r="B7" s="48" t="s">
        <v>31</v>
      </c>
      <c r="C7" s="48"/>
      <c r="D7" s="48"/>
      <c r="E7" s="48"/>
      <c r="F7" s="48"/>
      <c r="G7" s="48"/>
      <c r="H7" s="48"/>
      <c r="I7" s="48"/>
    </row>
    <row r="8" spans="1:9" x14ac:dyDescent="0.25">
      <c r="A8" s="40" t="s">
        <v>110</v>
      </c>
      <c r="B8" s="48">
        <v>1987</v>
      </c>
      <c r="C8" s="48"/>
      <c r="D8" s="48"/>
      <c r="E8" s="48"/>
      <c r="F8" s="48"/>
      <c r="G8" s="48"/>
      <c r="H8" s="48"/>
      <c r="I8" s="48"/>
    </row>
    <row r="9" spans="1:9" x14ac:dyDescent="0.25">
      <c r="A9" s="40" t="s">
        <v>111</v>
      </c>
      <c r="B9" s="48" t="s">
        <v>290</v>
      </c>
      <c r="C9" s="48"/>
      <c r="D9" s="48"/>
      <c r="E9" s="48"/>
      <c r="F9" s="48"/>
      <c r="G9" s="48"/>
      <c r="H9" s="48"/>
      <c r="I9" s="48"/>
    </row>
    <row r="10" spans="1:9" x14ac:dyDescent="0.25">
      <c r="A10" s="40" t="s">
        <v>6</v>
      </c>
      <c r="B10" s="48" t="s">
        <v>298</v>
      </c>
      <c r="C10" s="48"/>
      <c r="D10" s="48"/>
      <c r="E10" s="48"/>
      <c r="F10" s="48"/>
      <c r="G10" s="48"/>
      <c r="H10" s="48"/>
      <c r="I10" s="48"/>
    </row>
    <row r="11" spans="1:9" x14ac:dyDescent="0.25">
      <c r="A11" s="40" t="s">
        <v>112</v>
      </c>
      <c r="B11" s="48" t="s">
        <v>125</v>
      </c>
      <c r="C11" s="48"/>
      <c r="D11" s="48"/>
      <c r="E11" s="48"/>
      <c r="F11" s="48"/>
      <c r="G11" s="48"/>
      <c r="H11" s="48"/>
      <c r="I11" s="48"/>
    </row>
    <row r="12" spans="1:9" x14ac:dyDescent="0.25">
      <c r="A12" s="40" t="s">
        <v>113</v>
      </c>
      <c r="B12" s="48" t="s">
        <v>292</v>
      </c>
      <c r="C12" s="48"/>
      <c r="D12" s="48"/>
      <c r="E12" s="48"/>
      <c r="F12" s="48"/>
      <c r="G12" s="48"/>
      <c r="H12" s="48"/>
      <c r="I12" s="48"/>
    </row>
    <row r="13" spans="1:9" x14ac:dyDescent="0.25">
      <c r="A13" s="40" t="s">
        <v>410</v>
      </c>
      <c r="B13" s="48"/>
      <c r="C13" s="48"/>
      <c r="D13" s="48"/>
      <c r="E13" s="48"/>
      <c r="F13" s="48"/>
      <c r="G13" s="48"/>
      <c r="H13" s="48"/>
      <c r="I13" s="48"/>
    </row>
    <row r="14" spans="1:9" x14ac:dyDescent="0.25">
      <c r="A14" s="40" t="s">
        <v>115</v>
      </c>
      <c r="B14" s="48">
        <v>316</v>
      </c>
      <c r="C14" s="48"/>
      <c r="D14" s="48"/>
      <c r="E14" s="48"/>
      <c r="F14" s="48"/>
      <c r="G14" s="48"/>
      <c r="H14" s="48"/>
      <c r="I14" s="48"/>
    </row>
    <row r="15" spans="1:9" x14ac:dyDescent="0.25">
      <c r="A15" s="40" t="s">
        <v>411</v>
      </c>
      <c r="B15" s="48">
        <v>316</v>
      </c>
      <c r="C15" s="48"/>
      <c r="D15" s="48"/>
      <c r="E15" s="48"/>
      <c r="F15" s="48"/>
      <c r="G15" s="48"/>
      <c r="H15" s="48"/>
      <c r="I15" s="48"/>
    </row>
    <row r="16" spans="1:9" x14ac:dyDescent="0.25">
      <c r="A16" s="40" t="s">
        <v>117</v>
      </c>
      <c r="B16" s="48" t="s">
        <v>300</v>
      </c>
      <c r="C16" s="48"/>
      <c r="D16" s="48"/>
      <c r="E16" s="48"/>
      <c r="F16" s="48"/>
      <c r="G16" s="48"/>
      <c r="H16" s="48"/>
      <c r="I16" s="48"/>
    </row>
    <row r="17" spans="1:9" x14ac:dyDescent="0.25">
      <c r="A17" s="41" t="s">
        <v>412</v>
      </c>
      <c r="B17" s="48"/>
      <c r="C17" s="48"/>
      <c r="D17" s="48"/>
      <c r="E17" s="48"/>
      <c r="F17" s="48"/>
      <c r="G17" s="48"/>
      <c r="H17" s="48"/>
      <c r="I17" s="48"/>
    </row>
    <row r="18" spans="1:9" x14ac:dyDescent="0.25">
      <c r="A18" s="40" t="s">
        <v>119</v>
      </c>
      <c r="B18" s="50">
        <v>46163</v>
      </c>
      <c r="C18" s="49"/>
      <c r="D18" s="49"/>
      <c r="E18" s="49"/>
      <c r="F18" s="49"/>
      <c r="G18" s="49"/>
      <c r="H18" s="49"/>
      <c r="I18" s="49"/>
    </row>
    <row r="19" spans="1:9" x14ac:dyDescent="0.25">
      <c r="A19" s="40" t="s">
        <v>120</v>
      </c>
      <c r="B19" s="50"/>
      <c r="C19" s="50"/>
      <c r="D19" s="50"/>
      <c r="E19" s="50"/>
      <c r="F19" s="50"/>
      <c r="G19" s="50"/>
      <c r="H19" s="50"/>
      <c r="I19" s="50"/>
    </row>
    <row r="20" spans="1:9" x14ac:dyDescent="0.25">
      <c r="A20" s="40" t="s">
        <v>121</v>
      </c>
      <c r="B20" s="48" t="s">
        <v>128</v>
      </c>
      <c r="C20" s="48"/>
      <c r="D20" s="48"/>
      <c r="E20" s="48"/>
      <c r="F20" s="48"/>
      <c r="G20" s="48"/>
      <c r="H20" s="48"/>
      <c r="I20" s="48"/>
    </row>
    <row r="21" spans="1:9" x14ac:dyDescent="0.25">
      <c r="A21" s="40" t="s">
        <v>413</v>
      </c>
      <c r="B21" s="48" t="s">
        <v>46</v>
      </c>
      <c r="C21" s="48"/>
      <c r="D21" s="48"/>
      <c r="E21" s="48"/>
      <c r="F21" s="48"/>
      <c r="G21" s="48"/>
      <c r="H21" s="48"/>
      <c r="I21" s="48"/>
    </row>
    <row r="23" spans="1:9" x14ac:dyDescent="0.25">
      <c r="A23" s="23" t="str">
        <f>HYPERLINK("#'Factor List'!A1", "Back to Factor List")</f>
        <v>Back to Factor List</v>
      </c>
      <c r="B23" s="23" t="str">
        <f>HYPERLINK("#'Assumptions'!A1", "Assumptions")</f>
        <v>Assumptions</v>
      </c>
    </row>
    <row r="26" spans="1:9" s="57" customFormat="1" ht="13" x14ac:dyDescent="0.25">
      <c r="A26" s="56" t="s">
        <v>440</v>
      </c>
      <c r="B26" s="56">
        <v>48</v>
      </c>
      <c r="C26" s="56">
        <v>49</v>
      </c>
      <c r="D26" s="56">
        <v>50</v>
      </c>
      <c r="E26" s="56">
        <v>51</v>
      </c>
      <c r="F26" s="56">
        <v>52</v>
      </c>
      <c r="G26" s="56">
        <v>53</v>
      </c>
      <c r="H26" s="56">
        <v>54</v>
      </c>
      <c r="I26" s="56">
        <v>55</v>
      </c>
    </row>
    <row r="27" spans="1:9" x14ac:dyDescent="0.25">
      <c r="A27" s="43">
        <v>0</v>
      </c>
      <c r="B27" s="44">
        <v>6.08</v>
      </c>
      <c r="C27" s="44">
        <v>5.31</v>
      </c>
      <c r="D27" s="44">
        <v>4.51</v>
      </c>
      <c r="E27" s="44">
        <v>3.68</v>
      </c>
      <c r="F27" s="44">
        <v>2.82</v>
      </c>
      <c r="G27" s="44">
        <v>1.92</v>
      </c>
      <c r="H27" s="44">
        <v>0.98</v>
      </c>
      <c r="I27" s="44">
        <v>0</v>
      </c>
    </row>
    <row r="28" spans="1:9" x14ac:dyDescent="0.25">
      <c r="A28" s="43">
        <v>1</v>
      </c>
      <c r="B28" s="44">
        <v>6.01</v>
      </c>
      <c r="C28" s="44">
        <v>5.24</v>
      </c>
      <c r="D28" s="44">
        <v>4.4400000000000004</v>
      </c>
      <c r="E28" s="44">
        <v>3.61</v>
      </c>
      <c r="F28" s="44">
        <v>2.74</v>
      </c>
      <c r="G28" s="44">
        <v>1.84</v>
      </c>
      <c r="H28" s="44">
        <v>0.9</v>
      </c>
      <c r="I28" s="44"/>
    </row>
    <row r="29" spans="1:9" x14ac:dyDescent="0.25">
      <c r="A29" s="43">
        <v>2</v>
      </c>
      <c r="B29" s="44">
        <v>5.95</v>
      </c>
      <c r="C29" s="44">
        <v>5.18</v>
      </c>
      <c r="D29" s="44">
        <v>4.37</v>
      </c>
      <c r="E29" s="44">
        <v>3.54</v>
      </c>
      <c r="F29" s="44">
        <v>2.67</v>
      </c>
      <c r="G29" s="44">
        <v>1.76</v>
      </c>
      <c r="H29" s="44">
        <v>0.82</v>
      </c>
      <c r="I29" s="44"/>
    </row>
    <row r="30" spans="1:9" x14ac:dyDescent="0.25">
      <c r="A30" s="43">
        <v>3</v>
      </c>
      <c r="B30" s="44">
        <v>5.88</v>
      </c>
      <c r="C30" s="44">
        <v>5.1100000000000003</v>
      </c>
      <c r="D30" s="44">
        <v>4.3099999999999996</v>
      </c>
      <c r="E30" s="44">
        <v>3.47</v>
      </c>
      <c r="F30" s="44">
        <v>2.59</v>
      </c>
      <c r="G30" s="44">
        <v>1.68</v>
      </c>
      <c r="H30" s="44">
        <v>0.73</v>
      </c>
      <c r="I30" s="44"/>
    </row>
    <row r="31" spans="1:9" x14ac:dyDescent="0.25">
      <c r="A31" s="43">
        <v>4</v>
      </c>
      <c r="B31" s="44">
        <v>5.82</v>
      </c>
      <c r="C31" s="44">
        <v>5.04</v>
      </c>
      <c r="D31" s="44">
        <v>4.24</v>
      </c>
      <c r="E31" s="44">
        <v>3.4</v>
      </c>
      <c r="F31" s="44">
        <v>2.52</v>
      </c>
      <c r="G31" s="44">
        <v>1.61</v>
      </c>
      <c r="H31" s="44">
        <v>0.65</v>
      </c>
      <c r="I31" s="44"/>
    </row>
    <row r="32" spans="1:9" x14ac:dyDescent="0.25">
      <c r="A32" s="43">
        <v>5</v>
      </c>
      <c r="B32" s="44">
        <v>5.76</v>
      </c>
      <c r="C32" s="44">
        <v>4.9800000000000004</v>
      </c>
      <c r="D32" s="44">
        <v>4.17</v>
      </c>
      <c r="E32" s="44">
        <v>3.32</v>
      </c>
      <c r="F32" s="44">
        <v>2.44</v>
      </c>
      <c r="G32" s="44">
        <v>1.53</v>
      </c>
      <c r="H32" s="44">
        <v>0.56999999999999995</v>
      </c>
      <c r="I32" s="44"/>
    </row>
    <row r="33" spans="1:9" x14ac:dyDescent="0.25">
      <c r="A33" s="43">
        <v>6</v>
      </c>
      <c r="B33" s="44">
        <v>5.69</v>
      </c>
      <c r="C33" s="44">
        <v>4.91</v>
      </c>
      <c r="D33" s="44">
        <v>4.0999999999999996</v>
      </c>
      <c r="E33" s="44">
        <v>3.25</v>
      </c>
      <c r="F33" s="44">
        <v>2.37</v>
      </c>
      <c r="G33" s="44">
        <v>1.45</v>
      </c>
      <c r="H33" s="44">
        <v>0.49</v>
      </c>
      <c r="I33" s="44"/>
    </row>
    <row r="34" spans="1:9" x14ac:dyDescent="0.25">
      <c r="A34" s="43">
        <v>7</v>
      </c>
      <c r="B34" s="44">
        <v>5.63</v>
      </c>
      <c r="C34" s="44">
        <v>4.8499999999999996</v>
      </c>
      <c r="D34" s="44">
        <v>4.03</v>
      </c>
      <c r="E34" s="44">
        <v>3.18</v>
      </c>
      <c r="F34" s="44">
        <v>2.29</v>
      </c>
      <c r="G34" s="44">
        <v>1.37</v>
      </c>
      <c r="H34" s="44">
        <v>0.41</v>
      </c>
      <c r="I34" s="44"/>
    </row>
    <row r="35" spans="1:9" x14ac:dyDescent="0.25">
      <c r="A35" s="43">
        <v>8</v>
      </c>
      <c r="B35" s="44">
        <v>5.57</v>
      </c>
      <c r="C35" s="44">
        <v>4.78</v>
      </c>
      <c r="D35" s="44">
        <v>3.96</v>
      </c>
      <c r="E35" s="44">
        <v>3.11</v>
      </c>
      <c r="F35" s="44">
        <v>2.2200000000000002</v>
      </c>
      <c r="G35" s="44">
        <v>1.29</v>
      </c>
      <c r="H35" s="44">
        <v>0.33</v>
      </c>
      <c r="I35" s="44"/>
    </row>
    <row r="36" spans="1:9" x14ac:dyDescent="0.25">
      <c r="A36" s="43">
        <v>9</v>
      </c>
      <c r="B36" s="44">
        <v>5.5</v>
      </c>
      <c r="C36" s="44">
        <v>4.71</v>
      </c>
      <c r="D36" s="44">
        <v>3.89</v>
      </c>
      <c r="E36" s="44">
        <v>3.03</v>
      </c>
      <c r="F36" s="44">
        <v>2.14</v>
      </c>
      <c r="G36" s="44">
        <v>1.21</v>
      </c>
      <c r="H36" s="44">
        <v>0.24</v>
      </c>
      <c r="I36" s="44"/>
    </row>
    <row r="37" spans="1:9" x14ac:dyDescent="0.25">
      <c r="A37" s="43">
        <v>10</v>
      </c>
      <c r="B37" s="44">
        <v>5.44</v>
      </c>
      <c r="C37" s="44">
        <v>4.6500000000000004</v>
      </c>
      <c r="D37" s="44">
        <v>3.82</v>
      </c>
      <c r="E37" s="44">
        <v>2.96</v>
      </c>
      <c r="F37" s="44">
        <v>2.0699999999999998</v>
      </c>
      <c r="G37" s="44">
        <v>1.1399999999999999</v>
      </c>
      <c r="H37" s="44">
        <v>0.16</v>
      </c>
      <c r="I37" s="44"/>
    </row>
    <row r="38" spans="1:9" x14ac:dyDescent="0.25">
      <c r="A38" s="43">
        <v>11</v>
      </c>
      <c r="B38" s="44">
        <v>5.37</v>
      </c>
      <c r="C38" s="44">
        <v>4.58</v>
      </c>
      <c r="D38" s="44">
        <v>3.75</v>
      </c>
      <c r="E38" s="44">
        <v>2.89</v>
      </c>
      <c r="F38" s="44">
        <v>1.99</v>
      </c>
      <c r="G38" s="44">
        <v>1.06</v>
      </c>
      <c r="H38" s="44">
        <v>0.08</v>
      </c>
      <c r="I38" s="44"/>
    </row>
  </sheetData>
  <sheetProtection algorithmName="SHA-512" hashValue="4r0fy1di5H4xixyoVYKWVTRpaPQwve1VwnqqiA6kfmJoRK2AMksvUHZj3ny+++22qv8YFB5RqkkMZUZewXr7jA==" saltValue="04fP3Wrm8b68LBCdfkHhvA==" spinCount="100000" sheet="1" objects="1" scenarios="1"/>
  <conditionalFormatting sqref="A6:A21">
    <cfRule type="expression" dxfId="656" priority="9" stopIfTrue="1">
      <formula>MOD(ROW(),2)=0</formula>
    </cfRule>
    <cfRule type="expression" dxfId="655" priority="10" stopIfTrue="1">
      <formula>MOD(ROW(),2)&lt;&gt;0</formula>
    </cfRule>
  </conditionalFormatting>
  <conditionalFormatting sqref="B6:I21">
    <cfRule type="expression" dxfId="654" priority="11" stopIfTrue="1">
      <formula>MOD(ROW(),2)=0</formula>
    </cfRule>
    <cfRule type="expression" dxfId="653" priority="12" stopIfTrue="1">
      <formula>MOD(ROW(),2)&lt;&gt;0</formula>
    </cfRule>
  </conditionalFormatting>
  <conditionalFormatting sqref="A26:A38">
    <cfRule type="expression" dxfId="652" priority="13" stopIfTrue="1">
      <formula>MOD(ROW(),2)=0</formula>
    </cfRule>
    <cfRule type="expression" dxfId="651" priority="14" stopIfTrue="1">
      <formula>MOD(ROW(),2)&lt;&gt;0</formula>
    </cfRule>
  </conditionalFormatting>
  <conditionalFormatting sqref="B26:I38">
    <cfRule type="expression" dxfId="650" priority="15" stopIfTrue="1">
      <formula>MOD(ROW(),2)=0</formula>
    </cfRule>
    <cfRule type="expression" dxfId="649" priority="16" stopIfTrue="1">
      <formula>MOD(ROW(),2)&lt;&gt;0</formula>
    </cfRule>
  </conditionalFormatting>
  <pageMargins left="0.7" right="0.7" top="0.75" bottom="0.75" header="0.3" footer="0.3"/>
  <tableParts count="1">
    <tablePart r:id="rId1"/>
  </tableParts>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A3039E-6DE7-4D11-A072-969F556021A3}">
  <sheetPr codeName="Sheet51"/>
  <dimension ref="A1:AF38"/>
  <sheetViews>
    <sheetView showGridLines="0" workbookViewId="0">
      <selection activeCell="A6" sqref="A6"/>
    </sheetView>
  </sheetViews>
  <sheetFormatPr defaultRowHeight="12.5" x14ac:dyDescent="0.25"/>
  <cols>
    <col min="1" max="1" width="31.81640625" customWidth="1"/>
    <col min="2" max="32" width="22.81640625" customWidth="1"/>
  </cols>
  <sheetData>
    <row r="1" spans="1:32" s="1" customFormat="1" ht="20" x14ac:dyDescent="0.4">
      <c r="A1" s="2" t="s">
        <v>0</v>
      </c>
    </row>
    <row r="2" spans="1:32" s="1" customFormat="1" ht="15.5" x14ac:dyDescent="0.35">
      <c r="A2" s="30" t="s">
        <v>1</v>
      </c>
      <c r="B2" s="3" t="str">
        <f>wb_title</f>
        <v>Police_S - Consolidated Factor Spreadsheet</v>
      </c>
    </row>
    <row r="3" spans="1:32" s="1" customFormat="1" ht="15.5" x14ac:dyDescent="0.35">
      <c r="A3" s="30" t="s">
        <v>2</v>
      </c>
      <c r="B3" s="3" t="str">
        <f>TABLE_FACTOR_TYPE_1 &amp; " - x-" &amp; TABLE_SERIES_NUMBER_1</f>
        <v>Pension Debit - x-317</v>
      </c>
    </row>
    <row r="6" spans="1:32" x14ac:dyDescent="0.25">
      <c r="A6" s="40" t="s">
        <v>407</v>
      </c>
      <c r="B6" s="48" t="s">
        <v>408</v>
      </c>
      <c r="C6" s="48"/>
      <c r="D6" s="48"/>
      <c r="E6" s="48"/>
      <c r="F6" s="48"/>
      <c r="G6" s="48"/>
      <c r="H6" s="48"/>
      <c r="I6" s="48"/>
      <c r="J6" s="48"/>
      <c r="K6" s="48"/>
      <c r="L6" s="48"/>
      <c r="M6" s="48"/>
      <c r="N6" s="51"/>
      <c r="O6" s="51"/>
      <c r="P6" s="51"/>
      <c r="Q6" s="51"/>
      <c r="R6" s="51"/>
      <c r="S6" s="51"/>
      <c r="T6" s="51"/>
      <c r="U6" s="51"/>
      <c r="V6" s="51"/>
      <c r="W6" s="51"/>
      <c r="X6" s="51"/>
      <c r="Y6" s="51"/>
      <c r="Z6" s="51"/>
      <c r="AA6" s="51"/>
      <c r="AB6" s="51"/>
      <c r="AC6" s="51"/>
      <c r="AD6" s="51"/>
      <c r="AE6" s="51"/>
      <c r="AF6" s="51"/>
    </row>
    <row r="7" spans="1:32" x14ac:dyDescent="0.25">
      <c r="A7" s="40" t="s">
        <v>409</v>
      </c>
      <c r="B7" s="48" t="s">
        <v>31</v>
      </c>
      <c r="C7" s="48"/>
      <c r="D7" s="48"/>
      <c r="E7" s="48"/>
      <c r="F7" s="48"/>
      <c r="G7" s="48"/>
      <c r="H7" s="48"/>
      <c r="I7" s="48"/>
      <c r="J7" s="48"/>
      <c r="K7" s="48"/>
      <c r="L7" s="48"/>
      <c r="M7" s="48"/>
      <c r="N7" s="51"/>
      <c r="O7" s="51"/>
      <c r="P7" s="51"/>
      <c r="Q7" s="51"/>
      <c r="R7" s="51"/>
      <c r="S7" s="51"/>
      <c r="T7" s="51"/>
      <c r="U7" s="51"/>
      <c r="V7" s="51"/>
      <c r="W7" s="51"/>
      <c r="X7" s="51"/>
      <c r="Y7" s="51"/>
      <c r="Z7" s="51"/>
      <c r="AA7" s="51"/>
      <c r="AB7" s="51"/>
      <c r="AC7" s="51"/>
      <c r="AD7" s="51"/>
      <c r="AE7" s="51"/>
      <c r="AF7" s="51"/>
    </row>
    <row r="8" spans="1:32" x14ac:dyDescent="0.25">
      <c r="A8" s="40" t="s">
        <v>110</v>
      </c>
      <c r="B8" s="48">
        <v>1987</v>
      </c>
      <c r="C8" s="48"/>
      <c r="D8" s="48"/>
      <c r="E8" s="48"/>
      <c r="F8" s="48"/>
      <c r="G8" s="48"/>
      <c r="H8" s="48"/>
      <c r="I8" s="48"/>
      <c r="J8" s="48"/>
      <c r="K8" s="48"/>
      <c r="L8" s="48"/>
      <c r="M8" s="48"/>
      <c r="N8" s="51"/>
      <c r="O8" s="51"/>
      <c r="P8" s="51"/>
      <c r="Q8" s="51"/>
      <c r="R8" s="51"/>
      <c r="S8" s="51"/>
      <c r="T8" s="51"/>
      <c r="U8" s="51"/>
      <c r="V8" s="51"/>
      <c r="W8" s="51"/>
      <c r="X8" s="51"/>
      <c r="Y8" s="51"/>
      <c r="Z8" s="51"/>
      <c r="AA8" s="51"/>
      <c r="AB8" s="51"/>
      <c r="AC8" s="51"/>
      <c r="AD8" s="51"/>
      <c r="AE8" s="51"/>
      <c r="AF8" s="51"/>
    </row>
    <row r="9" spans="1:32" x14ac:dyDescent="0.25">
      <c r="A9" s="40" t="s">
        <v>111</v>
      </c>
      <c r="B9" s="48" t="s">
        <v>290</v>
      </c>
      <c r="C9" s="48"/>
      <c r="D9" s="48"/>
      <c r="E9" s="48"/>
      <c r="F9" s="48"/>
      <c r="G9" s="48"/>
      <c r="H9" s="48"/>
      <c r="I9" s="48"/>
      <c r="J9" s="48"/>
      <c r="K9" s="48"/>
      <c r="L9" s="48"/>
      <c r="M9" s="48"/>
      <c r="N9" s="51"/>
      <c r="O9" s="51"/>
      <c r="P9" s="51"/>
      <c r="Q9" s="51"/>
      <c r="R9" s="51"/>
      <c r="S9" s="51"/>
      <c r="T9" s="51"/>
      <c r="U9" s="51"/>
      <c r="V9" s="51"/>
      <c r="W9" s="51"/>
      <c r="X9" s="51"/>
      <c r="Y9" s="51"/>
      <c r="Z9" s="51"/>
      <c r="AA9" s="51"/>
      <c r="AB9" s="51"/>
      <c r="AC9" s="51"/>
      <c r="AD9" s="51"/>
      <c r="AE9" s="51"/>
      <c r="AF9" s="51"/>
    </row>
    <row r="10" spans="1:32" x14ac:dyDescent="0.25">
      <c r="A10" s="40" t="s">
        <v>6</v>
      </c>
      <c r="B10" s="48" t="s">
        <v>301</v>
      </c>
      <c r="C10" s="48"/>
      <c r="D10" s="48"/>
      <c r="E10" s="48"/>
      <c r="F10" s="48"/>
      <c r="G10" s="48"/>
      <c r="H10" s="48"/>
      <c r="I10" s="48"/>
      <c r="J10" s="48"/>
      <c r="K10" s="48"/>
      <c r="L10" s="48"/>
      <c r="M10" s="48"/>
      <c r="N10" s="51"/>
      <c r="O10" s="51"/>
      <c r="P10" s="51"/>
      <c r="Q10" s="51"/>
      <c r="R10" s="51"/>
      <c r="S10" s="51"/>
      <c r="T10" s="51"/>
      <c r="U10" s="51"/>
      <c r="V10" s="51"/>
      <c r="W10" s="51"/>
      <c r="X10" s="51"/>
      <c r="Y10" s="51"/>
      <c r="Z10" s="51"/>
      <c r="AA10" s="51"/>
      <c r="AB10" s="51"/>
      <c r="AC10" s="51"/>
      <c r="AD10" s="51"/>
      <c r="AE10" s="51"/>
      <c r="AF10" s="51"/>
    </row>
    <row r="11" spans="1:32" x14ac:dyDescent="0.25">
      <c r="A11" s="40" t="s">
        <v>112</v>
      </c>
      <c r="B11" s="48" t="s">
        <v>125</v>
      </c>
      <c r="C11" s="48"/>
      <c r="D11" s="48"/>
      <c r="E11" s="48"/>
      <c r="F11" s="48"/>
      <c r="G11" s="48"/>
      <c r="H11" s="48"/>
      <c r="I11" s="48"/>
      <c r="J11" s="48"/>
      <c r="K11" s="48"/>
      <c r="L11" s="48"/>
      <c r="M11" s="48"/>
      <c r="N11" s="51"/>
      <c r="O11" s="51"/>
      <c r="P11" s="51"/>
      <c r="Q11" s="51"/>
      <c r="R11" s="51"/>
      <c r="S11" s="51"/>
      <c r="T11" s="51"/>
      <c r="U11" s="51"/>
      <c r="V11" s="51"/>
      <c r="W11" s="51"/>
      <c r="X11" s="51"/>
      <c r="Y11" s="51"/>
      <c r="Z11" s="51"/>
      <c r="AA11" s="51"/>
      <c r="AB11" s="51"/>
      <c r="AC11" s="51"/>
      <c r="AD11" s="51"/>
      <c r="AE11" s="51"/>
      <c r="AF11" s="51"/>
    </row>
    <row r="12" spans="1:32" x14ac:dyDescent="0.25">
      <c r="A12" s="40" t="s">
        <v>113</v>
      </c>
      <c r="B12" s="48" t="s">
        <v>238</v>
      </c>
      <c r="C12" s="48"/>
      <c r="D12" s="48"/>
      <c r="E12" s="48"/>
      <c r="F12" s="48"/>
      <c r="G12" s="48"/>
      <c r="H12" s="48"/>
      <c r="I12" s="48"/>
      <c r="J12" s="48"/>
      <c r="K12" s="48"/>
      <c r="L12" s="48"/>
      <c r="M12" s="48"/>
      <c r="N12" s="51"/>
      <c r="O12" s="51"/>
      <c r="P12" s="51"/>
      <c r="Q12" s="51"/>
      <c r="R12" s="51"/>
      <c r="S12" s="51"/>
      <c r="T12" s="51"/>
      <c r="U12" s="51"/>
      <c r="V12" s="51"/>
      <c r="W12" s="51"/>
      <c r="X12" s="51"/>
      <c r="Y12" s="51"/>
      <c r="Z12" s="51"/>
      <c r="AA12" s="51"/>
      <c r="AB12" s="51"/>
      <c r="AC12" s="51"/>
      <c r="AD12" s="51"/>
      <c r="AE12" s="51"/>
      <c r="AF12" s="51"/>
    </row>
    <row r="13" spans="1:32" x14ac:dyDescent="0.25">
      <c r="A13" s="40" t="s">
        <v>410</v>
      </c>
      <c r="B13" s="48"/>
      <c r="C13" s="48"/>
      <c r="D13" s="48"/>
      <c r="E13" s="48"/>
      <c r="F13" s="48"/>
      <c r="G13" s="48"/>
      <c r="H13" s="48"/>
      <c r="I13" s="48"/>
      <c r="J13" s="48"/>
      <c r="K13" s="48"/>
      <c r="L13" s="48"/>
      <c r="M13" s="48"/>
      <c r="N13" s="51"/>
      <c r="O13" s="51"/>
      <c r="P13" s="51"/>
      <c r="Q13" s="51"/>
      <c r="R13" s="51"/>
      <c r="S13" s="51"/>
      <c r="T13" s="51"/>
      <c r="U13" s="51"/>
      <c r="V13" s="51"/>
      <c r="W13" s="51"/>
      <c r="X13" s="51"/>
      <c r="Y13" s="51"/>
      <c r="Z13" s="51"/>
      <c r="AA13" s="51"/>
      <c r="AB13" s="51"/>
      <c r="AC13" s="51"/>
      <c r="AD13" s="51"/>
      <c r="AE13" s="51"/>
      <c r="AF13" s="51"/>
    </row>
    <row r="14" spans="1:32" x14ac:dyDescent="0.25">
      <c r="A14" s="40" t="s">
        <v>115</v>
      </c>
      <c r="B14" s="48">
        <v>317</v>
      </c>
      <c r="C14" s="48"/>
      <c r="D14" s="48"/>
      <c r="E14" s="48"/>
      <c r="F14" s="48"/>
      <c r="G14" s="48"/>
      <c r="H14" s="48"/>
      <c r="I14" s="48"/>
      <c r="J14" s="48"/>
      <c r="K14" s="48"/>
      <c r="L14" s="48"/>
      <c r="M14" s="48"/>
      <c r="N14" s="51"/>
      <c r="O14" s="51"/>
      <c r="P14" s="51"/>
      <c r="Q14" s="51"/>
      <c r="R14" s="51"/>
      <c r="S14" s="51"/>
      <c r="T14" s="51"/>
      <c r="U14" s="51"/>
      <c r="V14" s="51"/>
      <c r="W14" s="51"/>
      <c r="X14" s="51"/>
      <c r="Y14" s="51"/>
      <c r="Z14" s="51"/>
      <c r="AA14" s="51"/>
      <c r="AB14" s="51"/>
      <c r="AC14" s="51"/>
      <c r="AD14" s="51"/>
      <c r="AE14" s="51"/>
      <c r="AF14" s="51"/>
    </row>
    <row r="15" spans="1:32" x14ac:dyDescent="0.25">
      <c r="A15" s="40" t="s">
        <v>411</v>
      </c>
      <c r="B15" s="48">
        <v>317</v>
      </c>
      <c r="C15" s="48"/>
      <c r="D15" s="48"/>
      <c r="E15" s="48"/>
      <c r="F15" s="48"/>
      <c r="G15" s="48"/>
      <c r="H15" s="48"/>
      <c r="I15" s="48"/>
      <c r="J15" s="48"/>
      <c r="K15" s="48"/>
      <c r="L15" s="48"/>
      <c r="M15" s="48"/>
      <c r="N15" s="51"/>
      <c r="O15" s="51"/>
      <c r="P15" s="51"/>
      <c r="Q15" s="51"/>
      <c r="R15" s="51"/>
      <c r="S15" s="51"/>
      <c r="T15" s="51"/>
      <c r="U15" s="51"/>
      <c r="V15" s="51"/>
      <c r="W15" s="51"/>
      <c r="X15" s="51"/>
      <c r="Y15" s="51"/>
      <c r="Z15" s="51"/>
      <c r="AA15" s="51"/>
      <c r="AB15" s="51"/>
      <c r="AC15" s="51"/>
      <c r="AD15" s="51"/>
      <c r="AE15" s="51"/>
      <c r="AF15" s="51"/>
    </row>
    <row r="16" spans="1:32" x14ac:dyDescent="0.25">
      <c r="A16" s="40" t="s">
        <v>117</v>
      </c>
      <c r="B16" s="48" t="s">
        <v>303</v>
      </c>
      <c r="C16" s="48"/>
      <c r="D16" s="48"/>
      <c r="E16" s="48"/>
      <c r="F16" s="48"/>
      <c r="G16" s="48"/>
      <c r="H16" s="48"/>
      <c r="I16" s="48"/>
      <c r="J16" s="48"/>
      <c r="K16" s="48"/>
      <c r="L16" s="48"/>
      <c r="M16" s="48"/>
      <c r="N16" s="51"/>
      <c r="O16" s="51"/>
      <c r="P16" s="51"/>
      <c r="Q16" s="51"/>
      <c r="R16" s="51"/>
      <c r="S16" s="51"/>
      <c r="T16" s="51"/>
      <c r="U16" s="51"/>
      <c r="V16" s="51"/>
      <c r="W16" s="51"/>
      <c r="X16" s="51"/>
      <c r="Y16" s="51"/>
      <c r="Z16" s="51"/>
      <c r="AA16" s="51"/>
      <c r="AB16" s="51"/>
      <c r="AC16" s="51"/>
      <c r="AD16" s="51"/>
      <c r="AE16" s="51"/>
      <c r="AF16" s="51"/>
    </row>
    <row r="17" spans="1:32" x14ac:dyDescent="0.25">
      <c r="A17" s="41" t="s">
        <v>412</v>
      </c>
      <c r="B17" s="48"/>
      <c r="C17" s="48"/>
      <c r="D17" s="48"/>
      <c r="E17" s="48"/>
      <c r="F17" s="48"/>
      <c r="G17" s="48"/>
      <c r="H17" s="48"/>
      <c r="I17" s="48"/>
      <c r="J17" s="48"/>
      <c r="K17" s="48"/>
      <c r="L17" s="48"/>
      <c r="M17" s="48"/>
      <c r="N17" s="51"/>
      <c r="O17" s="51"/>
      <c r="P17" s="51"/>
      <c r="Q17" s="51"/>
      <c r="R17" s="51"/>
      <c r="S17" s="51"/>
      <c r="T17" s="51"/>
      <c r="U17" s="51"/>
      <c r="V17" s="51"/>
      <c r="W17" s="51"/>
      <c r="X17" s="51"/>
      <c r="Y17" s="51"/>
      <c r="Z17" s="51"/>
      <c r="AA17" s="51"/>
      <c r="AB17" s="51"/>
      <c r="AC17" s="51"/>
      <c r="AD17" s="51"/>
      <c r="AE17" s="51"/>
      <c r="AF17" s="51"/>
    </row>
    <row r="18" spans="1:32" x14ac:dyDescent="0.25">
      <c r="A18" s="40" t="s">
        <v>119</v>
      </c>
      <c r="B18" s="50">
        <v>46163</v>
      </c>
      <c r="C18" s="49"/>
      <c r="D18" s="49"/>
      <c r="E18" s="49"/>
      <c r="F18" s="49"/>
      <c r="G18" s="49"/>
      <c r="H18" s="49"/>
      <c r="I18" s="49"/>
      <c r="J18" s="49"/>
      <c r="K18" s="49"/>
      <c r="L18" s="49"/>
      <c r="M18" s="49"/>
      <c r="N18" s="51"/>
      <c r="O18" s="51"/>
      <c r="P18" s="51"/>
      <c r="Q18" s="51"/>
      <c r="R18" s="51"/>
      <c r="S18" s="51"/>
      <c r="T18" s="51"/>
      <c r="U18" s="51"/>
      <c r="V18" s="51"/>
      <c r="W18" s="51"/>
      <c r="X18" s="51"/>
      <c r="Y18" s="51"/>
      <c r="Z18" s="51"/>
      <c r="AA18" s="51"/>
      <c r="AB18" s="51"/>
      <c r="AC18" s="51"/>
      <c r="AD18" s="51"/>
      <c r="AE18" s="51"/>
      <c r="AF18" s="51"/>
    </row>
    <row r="19" spans="1:32" x14ac:dyDescent="0.25">
      <c r="A19" s="40" t="s">
        <v>120</v>
      </c>
      <c r="B19" s="50"/>
      <c r="C19" s="50"/>
      <c r="D19" s="50"/>
      <c r="E19" s="50"/>
      <c r="F19" s="50"/>
      <c r="G19" s="50"/>
      <c r="H19" s="50"/>
      <c r="I19" s="50"/>
      <c r="J19" s="50"/>
      <c r="K19" s="50"/>
      <c r="L19" s="50"/>
      <c r="M19" s="50"/>
      <c r="N19" s="51"/>
      <c r="O19" s="51"/>
      <c r="P19" s="51"/>
      <c r="Q19" s="51"/>
      <c r="R19" s="51"/>
      <c r="S19" s="51"/>
      <c r="T19" s="51"/>
      <c r="U19" s="51"/>
      <c r="V19" s="51"/>
      <c r="W19" s="51"/>
      <c r="X19" s="51"/>
      <c r="Y19" s="51"/>
      <c r="Z19" s="51"/>
      <c r="AA19" s="51"/>
      <c r="AB19" s="51"/>
      <c r="AC19" s="51"/>
      <c r="AD19" s="51"/>
      <c r="AE19" s="51"/>
      <c r="AF19" s="51"/>
    </row>
    <row r="20" spans="1:32" x14ac:dyDescent="0.25">
      <c r="A20" s="40" t="s">
        <v>121</v>
      </c>
      <c r="B20" s="48" t="s">
        <v>128</v>
      </c>
      <c r="C20" s="48"/>
      <c r="D20" s="48"/>
      <c r="E20" s="48"/>
      <c r="F20" s="48"/>
      <c r="G20" s="48"/>
      <c r="H20" s="48"/>
      <c r="I20" s="48"/>
      <c r="J20" s="48"/>
      <c r="K20" s="48"/>
      <c r="L20" s="48"/>
      <c r="M20" s="48"/>
      <c r="N20" s="51"/>
      <c r="O20" s="51"/>
      <c r="P20" s="51"/>
      <c r="Q20" s="51"/>
      <c r="R20" s="51"/>
      <c r="S20" s="51"/>
      <c r="T20" s="51"/>
      <c r="U20" s="51"/>
      <c r="V20" s="51"/>
      <c r="W20" s="51"/>
      <c r="X20" s="51"/>
      <c r="Y20" s="51"/>
      <c r="Z20" s="51"/>
      <c r="AA20" s="51"/>
      <c r="AB20" s="51"/>
      <c r="AC20" s="51"/>
      <c r="AD20" s="51"/>
      <c r="AE20" s="51"/>
      <c r="AF20" s="51"/>
    </row>
    <row r="21" spans="1:32" x14ac:dyDescent="0.25">
      <c r="A21" s="40" t="s">
        <v>413</v>
      </c>
      <c r="B21" s="48" t="s">
        <v>46</v>
      </c>
      <c r="C21" s="48"/>
      <c r="D21" s="48"/>
      <c r="E21" s="48"/>
      <c r="F21" s="48"/>
      <c r="G21" s="48"/>
      <c r="H21" s="48"/>
      <c r="I21" s="48"/>
      <c r="J21" s="48"/>
      <c r="K21" s="48"/>
      <c r="L21" s="48"/>
      <c r="M21" s="48"/>
      <c r="N21" s="51"/>
      <c r="O21" s="51"/>
      <c r="P21" s="51"/>
      <c r="Q21" s="51"/>
      <c r="R21" s="51"/>
      <c r="S21" s="51"/>
      <c r="T21" s="51"/>
      <c r="U21" s="51"/>
      <c r="V21" s="51"/>
      <c r="W21" s="51"/>
      <c r="X21" s="51"/>
      <c r="Y21" s="51"/>
      <c r="Z21" s="51"/>
      <c r="AA21" s="51"/>
      <c r="AB21" s="51"/>
      <c r="AC21" s="51"/>
      <c r="AD21" s="51"/>
      <c r="AE21" s="51"/>
      <c r="AF21" s="51"/>
    </row>
    <row r="23" spans="1:32" x14ac:dyDescent="0.25">
      <c r="A23" s="23" t="str">
        <f>HYPERLINK("#'Factor List'!A1", "Back to Factor List")</f>
        <v>Back to Factor List</v>
      </c>
      <c r="B23" s="23" t="str">
        <f>HYPERLINK("#'Assumptions'!A1", "Assumptions")</f>
        <v>Assumptions</v>
      </c>
    </row>
    <row r="26" spans="1:32" s="57" customFormat="1" ht="13" x14ac:dyDescent="0.25">
      <c r="A26" s="56" t="s">
        <v>440</v>
      </c>
      <c r="B26" s="56">
        <v>25</v>
      </c>
      <c r="C26" s="56">
        <v>26</v>
      </c>
      <c r="D26" s="56">
        <v>27</v>
      </c>
      <c r="E26" s="56">
        <v>28</v>
      </c>
      <c r="F26" s="56">
        <v>29</v>
      </c>
      <c r="G26" s="56">
        <v>30</v>
      </c>
      <c r="H26" s="56">
        <v>31</v>
      </c>
      <c r="I26" s="56">
        <v>32</v>
      </c>
      <c r="J26" s="56">
        <v>33</v>
      </c>
      <c r="K26" s="56">
        <v>34</v>
      </c>
      <c r="L26" s="56">
        <v>35</v>
      </c>
      <c r="M26" s="56">
        <v>36</v>
      </c>
      <c r="N26" s="56">
        <v>37</v>
      </c>
      <c r="O26" s="56">
        <v>38</v>
      </c>
      <c r="P26" s="56">
        <v>39</v>
      </c>
      <c r="Q26" s="56">
        <v>40</v>
      </c>
      <c r="R26" s="56">
        <v>41</v>
      </c>
      <c r="S26" s="56">
        <v>42</v>
      </c>
      <c r="T26" s="56">
        <v>43</v>
      </c>
      <c r="U26" s="56">
        <v>44</v>
      </c>
      <c r="V26" s="56">
        <v>45</v>
      </c>
      <c r="W26" s="56">
        <v>46</v>
      </c>
      <c r="X26" s="56">
        <v>47</v>
      </c>
      <c r="Y26" s="56">
        <v>48</v>
      </c>
      <c r="Z26" s="56">
        <v>49</v>
      </c>
      <c r="AA26" s="56">
        <v>50</v>
      </c>
      <c r="AB26" s="56">
        <v>51</v>
      </c>
      <c r="AC26" s="56">
        <v>52</v>
      </c>
      <c r="AD26" s="56">
        <v>53</v>
      </c>
      <c r="AE26" s="56">
        <v>54</v>
      </c>
      <c r="AF26" s="56">
        <v>55</v>
      </c>
    </row>
    <row r="27" spans="1:32" x14ac:dyDescent="0.25">
      <c r="A27" s="43">
        <v>0</v>
      </c>
      <c r="B27" s="44">
        <v>17.38</v>
      </c>
      <c r="C27" s="44">
        <v>17.07</v>
      </c>
      <c r="D27" s="44">
        <v>16.75</v>
      </c>
      <c r="E27" s="44">
        <v>16.420000000000002</v>
      </c>
      <c r="F27" s="44">
        <v>16.07</v>
      </c>
      <c r="G27" s="44">
        <v>15.71</v>
      </c>
      <c r="H27" s="44">
        <v>15.33</v>
      </c>
      <c r="I27" s="44">
        <v>14.94</v>
      </c>
      <c r="J27" s="44">
        <v>14.53</v>
      </c>
      <c r="K27" s="44">
        <v>14.11</v>
      </c>
      <c r="L27" s="44">
        <v>13.67</v>
      </c>
      <c r="M27" s="44">
        <v>13.21</v>
      </c>
      <c r="N27" s="44">
        <v>12.73</v>
      </c>
      <c r="O27" s="44">
        <v>12.23</v>
      </c>
      <c r="P27" s="44">
        <v>11.72</v>
      </c>
      <c r="Q27" s="44">
        <v>11.18</v>
      </c>
      <c r="R27" s="44">
        <v>10.63</v>
      </c>
      <c r="S27" s="44">
        <v>10.050000000000001</v>
      </c>
      <c r="T27" s="44">
        <v>9.4499999999999993</v>
      </c>
      <c r="U27" s="44">
        <v>8.82</v>
      </c>
      <c r="V27" s="44">
        <v>8.17</v>
      </c>
      <c r="W27" s="44">
        <v>7.49</v>
      </c>
      <c r="X27" s="44">
        <v>6.79</v>
      </c>
      <c r="Y27" s="44">
        <v>6.06</v>
      </c>
      <c r="Z27" s="44">
        <v>5.3</v>
      </c>
      <c r="AA27" s="44">
        <v>4.5</v>
      </c>
      <c r="AB27" s="44">
        <v>3.68</v>
      </c>
      <c r="AC27" s="44">
        <v>2.81</v>
      </c>
      <c r="AD27" s="44">
        <v>1.92</v>
      </c>
      <c r="AE27" s="44">
        <v>0.98</v>
      </c>
      <c r="AF27" s="44">
        <v>0</v>
      </c>
    </row>
    <row r="28" spans="1:32" x14ac:dyDescent="0.25">
      <c r="A28" s="43">
        <v>1</v>
      </c>
      <c r="B28" s="44">
        <v>17.36</v>
      </c>
      <c r="C28" s="44">
        <v>17.05</v>
      </c>
      <c r="D28" s="44">
        <v>16.72</v>
      </c>
      <c r="E28" s="44">
        <v>16.39</v>
      </c>
      <c r="F28" s="44">
        <v>16.04</v>
      </c>
      <c r="G28" s="44">
        <v>15.68</v>
      </c>
      <c r="H28" s="44">
        <v>15.3</v>
      </c>
      <c r="I28" s="44">
        <v>14.9</v>
      </c>
      <c r="J28" s="44">
        <v>14.49</v>
      </c>
      <c r="K28" s="44">
        <v>14.07</v>
      </c>
      <c r="L28" s="44">
        <v>13.63</v>
      </c>
      <c r="M28" s="44">
        <v>13.17</v>
      </c>
      <c r="N28" s="44">
        <v>12.69</v>
      </c>
      <c r="O28" s="44">
        <v>12.19</v>
      </c>
      <c r="P28" s="44">
        <v>11.68</v>
      </c>
      <c r="Q28" s="44">
        <v>11.14</v>
      </c>
      <c r="R28" s="44">
        <v>10.58</v>
      </c>
      <c r="S28" s="44">
        <v>10</v>
      </c>
      <c r="T28" s="44">
        <v>9.39</v>
      </c>
      <c r="U28" s="44">
        <v>8.77</v>
      </c>
      <c r="V28" s="44">
        <v>8.11</v>
      </c>
      <c r="W28" s="44">
        <v>7.44</v>
      </c>
      <c r="X28" s="44">
        <v>6.73</v>
      </c>
      <c r="Y28" s="44">
        <v>5.99</v>
      </c>
      <c r="Z28" s="44">
        <v>5.23</v>
      </c>
      <c r="AA28" s="44">
        <v>4.43</v>
      </c>
      <c r="AB28" s="44">
        <v>3.6</v>
      </c>
      <c r="AC28" s="44">
        <v>2.74</v>
      </c>
      <c r="AD28" s="44">
        <v>1.84</v>
      </c>
      <c r="AE28" s="44">
        <v>0.9</v>
      </c>
      <c r="AF28" s="44"/>
    </row>
    <row r="29" spans="1:32" x14ac:dyDescent="0.25">
      <c r="A29" s="43">
        <v>2</v>
      </c>
      <c r="B29" s="44">
        <v>17.329999999999998</v>
      </c>
      <c r="C29" s="44">
        <v>17.02</v>
      </c>
      <c r="D29" s="44">
        <v>16.7</v>
      </c>
      <c r="E29" s="44">
        <v>16.36</v>
      </c>
      <c r="F29" s="44">
        <v>16.010000000000002</v>
      </c>
      <c r="G29" s="44">
        <v>15.64</v>
      </c>
      <c r="H29" s="44">
        <v>15.26</v>
      </c>
      <c r="I29" s="44">
        <v>14.87</v>
      </c>
      <c r="J29" s="44">
        <v>14.46</v>
      </c>
      <c r="K29" s="44">
        <v>14.03</v>
      </c>
      <c r="L29" s="44">
        <v>13.59</v>
      </c>
      <c r="M29" s="44">
        <v>13.13</v>
      </c>
      <c r="N29" s="44">
        <v>12.65</v>
      </c>
      <c r="O29" s="44">
        <v>12.15</v>
      </c>
      <c r="P29" s="44">
        <v>11.63</v>
      </c>
      <c r="Q29" s="44">
        <v>11.09</v>
      </c>
      <c r="R29" s="44">
        <v>10.53</v>
      </c>
      <c r="S29" s="44">
        <v>9.9499999999999993</v>
      </c>
      <c r="T29" s="44">
        <v>9.34</v>
      </c>
      <c r="U29" s="44">
        <v>8.7100000000000009</v>
      </c>
      <c r="V29" s="44">
        <v>8.06</v>
      </c>
      <c r="W29" s="44">
        <v>7.38</v>
      </c>
      <c r="X29" s="44">
        <v>6.67</v>
      </c>
      <c r="Y29" s="44">
        <v>5.93</v>
      </c>
      <c r="Z29" s="44">
        <v>5.16</v>
      </c>
      <c r="AA29" s="44">
        <v>4.3600000000000003</v>
      </c>
      <c r="AB29" s="44">
        <v>3.53</v>
      </c>
      <c r="AC29" s="44">
        <v>2.66</v>
      </c>
      <c r="AD29" s="44">
        <v>1.76</v>
      </c>
      <c r="AE29" s="44">
        <v>0.82</v>
      </c>
      <c r="AF29" s="44"/>
    </row>
    <row r="30" spans="1:32" x14ac:dyDescent="0.25">
      <c r="A30" s="43">
        <v>3</v>
      </c>
      <c r="B30" s="44">
        <v>17.309999999999999</v>
      </c>
      <c r="C30" s="44">
        <v>16.989999999999998</v>
      </c>
      <c r="D30" s="44">
        <v>16.670000000000002</v>
      </c>
      <c r="E30" s="44">
        <v>16.329999999999998</v>
      </c>
      <c r="F30" s="44">
        <v>15.98</v>
      </c>
      <c r="G30" s="44">
        <v>15.61</v>
      </c>
      <c r="H30" s="44">
        <v>15.23</v>
      </c>
      <c r="I30" s="44">
        <v>14.84</v>
      </c>
      <c r="J30" s="44">
        <v>14.42</v>
      </c>
      <c r="K30" s="44">
        <v>14</v>
      </c>
      <c r="L30" s="44">
        <v>13.55</v>
      </c>
      <c r="M30" s="44">
        <v>13.09</v>
      </c>
      <c r="N30" s="44">
        <v>12.61</v>
      </c>
      <c r="O30" s="44">
        <v>12.11</v>
      </c>
      <c r="P30" s="44">
        <v>11.59</v>
      </c>
      <c r="Q30" s="44">
        <v>11.05</v>
      </c>
      <c r="R30" s="44">
        <v>10.48</v>
      </c>
      <c r="S30" s="44">
        <v>9.9</v>
      </c>
      <c r="T30" s="44">
        <v>9.2899999999999991</v>
      </c>
      <c r="U30" s="44">
        <v>8.66</v>
      </c>
      <c r="V30" s="44">
        <v>8</v>
      </c>
      <c r="W30" s="44">
        <v>7.32</v>
      </c>
      <c r="X30" s="44">
        <v>6.61</v>
      </c>
      <c r="Y30" s="44">
        <v>5.87</v>
      </c>
      <c r="Z30" s="44">
        <v>5.0999999999999996</v>
      </c>
      <c r="AA30" s="44">
        <v>4.3</v>
      </c>
      <c r="AB30" s="44">
        <v>3.46</v>
      </c>
      <c r="AC30" s="44">
        <v>2.59</v>
      </c>
      <c r="AD30" s="44">
        <v>1.68</v>
      </c>
      <c r="AE30" s="44">
        <v>0.73</v>
      </c>
      <c r="AF30" s="44"/>
    </row>
    <row r="31" spans="1:32" x14ac:dyDescent="0.25">
      <c r="A31" s="43">
        <v>4</v>
      </c>
      <c r="B31" s="44">
        <v>17.28</v>
      </c>
      <c r="C31" s="44">
        <v>16.97</v>
      </c>
      <c r="D31" s="44">
        <v>16.64</v>
      </c>
      <c r="E31" s="44">
        <v>16.3</v>
      </c>
      <c r="F31" s="44">
        <v>15.95</v>
      </c>
      <c r="G31" s="44">
        <v>15.58</v>
      </c>
      <c r="H31" s="44">
        <v>15.2</v>
      </c>
      <c r="I31" s="44">
        <v>14.8</v>
      </c>
      <c r="J31" s="44">
        <v>14.39</v>
      </c>
      <c r="K31" s="44">
        <v>13.96</v>
      </c>
      <c r="L31" s="44">
        <v>13.51</v>
      </c>
      <c r="M31" s="44">
        <v>13.05</v>
      </c>
      <c r="N31" s="44">
        <v>12.57</v>
      </c>
      <c r="O31" s="44">
        <v>12.06</v>
      </c>
      <c r="P31" s="44">
        <v>11.54</v>
      </c>
      <c r="Q31" s="44">
        <v>11</v>
      </c>
      <c r="R31" s="44">
        <v>10.43</v>
      </c>
      <c r="S31" s="44">
        <v>9.85</v>
      </c>
      <c r="T31" s="44">
        <v>9.24</v>
      </c>
      <c r="U31" s="44">
        <v>8.6</v>
      </c>
      <c r="V31" s="44">
        <v>7.94</v>
      </c>
      <c r="W31" s="44">
        <v>7.26</v>
      </c>
      <c r="X31" s="44">
        <v>6.55</v>
      </c>
      <c r="Y31" s="44">
        <v>5.8</v>
      </c>
      <c r="Z31" s="44">
        <v>5.03</v>
      </c>
      <c r="AA31" s="44">
        <v>4.2300000000000004</v>
      </c>
      <c r="AB31" s="44">
        <v>3.39</v>
      </c>
      <c r="AC31" s="44">
        <v>2.5099999999999998</v>
      </c>
      <c r="AD31" s="44">
        <v>1.6</v>
      </c>
      <c r="AE31" s="44">
        <v>0.65</v>
      </c>
      <c r="AF31" s="44"/>
    </row>
    <row r="32" spans="1:32" x14ac:dyDescent="0.25">
      <c r="A32" s="43">
        <v>5</v>
      </c>
      <c r="B32" s="44">
        <v>17.260000000000002</v>
      </c>
      <c r="C32" s="44">
        <v>16.940000000000001</v>
      </c>
      <c r="D32" s="44">
        <v>16.61</v>
      </c>
      <c r="E32" s="44">
        <v>16.27</v>
      </c>
      <c r="F32" s="44">
        <v>15.92</v>
      </c>
      <c r="G32" s="44">
        <v>15.55</v>
      </c>
      <c r="H32" s="44">
        <v>15.17</v>
      </c>
      <c r="I32" s="44">
        <v>14.77</v>
      </c>
      <c r="J32" s="44">
        <v>14.35</v>
      </c>
      <c r="K32" s="44">
        <v>13.92</v>
      </c>
      <c r="L32" s="44">
        <v>13.47</v>
      </c>
      <c r="M32" s="44">
        <v>13.01</v>
      </c>
      <c r="N32" s="44">
        <v>12.52</v>
      </c>
      <c r="O32" s="44">
        <v>12.02</v>
      </c>
      <c r="P32" s="44">
        <v>11.5</v>
      </c>
      <c r="Q32" s="44">
        <v>10.95</v>
      </c>
      <c r="R32" s="44">
        <v>10.39</v>
      </c>
      <c r="S32" s="44">
        <v>9.8000000000000007</v>
      </c>
      <c r="T32" s="44">
        <v>9.19</v>
      </c>
      <c r="U32" s="44">
        <v>8.5500000000000007</v>
      </c>
      <c r="V32" s="44">
        <v>7.89</v>
      </c>
      <c r="W32" s="44">
        <v>7.2</v>
      </c>
      <c r="X32" s="44">
        <v>6.48</v>
      </c>
      <c r="Y32" s="44">
        <v>5.74</v>
      </c>
      <c r="Z32" s="44">
        <v>4.96</v>
      </c>
      <c r="AA32" s="44">
        <v>4.16</v>
      </c>
      <c r="AB32" s="44">
        <v>3.32</v>
      </c>
      <c r="AC32" s="44">
        <v>2.44</v>
      </c>
      <c r="AD32" s="44">
        <v>1.53</v>
      </c>
      <c r="AE32" s="44">
        <v>0.56999999999999995</v>
      </c>
      <c r="AF32" s="44"/>
    </row>
    <row r="33" spans="1:32" x14ac:dyDescent="0.25">
      <c r="A33" s="43">
        <v>6</v>
      </c>
      <c r="B33" s="44">
        <v>17.23</v>
      </c>
      <c r="C33" s="44">
        <v>16.91</v>
      </c>
      <c r="D33" s="44">
        <v>16.59</v>
      </c>
      <c r="E33" s="44">
        <v>16.239999999999998</v>
      </c>
      <c r="F33" s="44">
        <v>15.89</v>
      </c>
      <c r="G33" s="44">
        <v>15.52</v>
      </c>
      <c r="H33" s="44">
        <v>15.13</v>
      </c>
      <c r="I33" s="44">
        <v>14.73</v>
      </c>
      <c r="J33" s="44">
        <v>14.32</v>
      </c>
      <c r="K33" s="44">
        <v>13.89</v>
      </c>
      <c r="L33" s="44">
        <v>13.44</v>
      </c>
      <c r="M33" s="44">
        <v>12.97</v>
      </c>
      <c r="N33" s="44">
        <v>12.48</v>
      </c>
      <c r="O33" s="44">
        <v>11.98</v>
      </c>
      <c r="P33" s="44">
        <v>11.45</v>
      </c>
      <c r="Q33" s="44">
        <v>10.91</v>
      </c>
      <c r="R33" s="44">
        <v>10.34</v>
      </c>
      <c r="S33" s="44">
        <v>9.75</v>
      </c>
      <c r="T33" s="44">
        <v>9.1300000000000008</v>
      </c>
      <c r="U33" s="44">
        <v>8.5</v>
      </c>
      <c r="V33" s="44">
        <v>7.83</v>
      </c>
      <c r="W33" s="44">
        <v>7.14</v>
      </c>
      <c r="X33" s="44">
        <v>6.42</v>
      </c>
      <c r="Y33" s="44">
        <v>5.68</v>
      </c>
      <c r="Z33" s="44">
        <v>4.9000000000000004</v>
      </c>
      <c r="AA33" s="44">
        <v>4.09</v>
      </c>
      <c r="AB33" s="44">
        <v>3.24</v>
      </c>
      <c r="AC33" s="44">
        <v>2.36</v>
      </c>
      <c r="AD33" s="44">
        <v>1.45</v>
      </c>
      <c r="AE33" s="44">
        <v>0.49</v>
      </c>
      <c r="AF33" s="44"/>
    </row>
    <row r="34" spans="1:32" x14ac:dyDescent="0.25">
      <c r="A34" s="43">
        <v>7</v>
      </c>
      <c r="B34" s="44">
        <v>17.2</v>
      </c>
      <c r="C34" s="44">
        <v>16.89</v>
      </c>
      <c r="D34" s="44">
        <v>16.559999999999999</v>
      </c>
      <c r="E34" s="44">
        <v>16.21</v>
      </c>
      <c r="F34" s="44">
        <v>15.86</v>
      </c>
      <c r="G34" s="44">
        <v>15.49</v>
      </c>
      <c r="H34" s="44">
        <v>15.1</v>
      </c>
      <c r="I34" s="44">
        <v>14.7</v>
      </c>
      <c r="J34" s="44">
        <v>14.28</v>
      </c>
      <c r="K34" s="44">
        <v>13.85</v>
      </c>
      <c r="L34" s="44">
        <v>13.4</v>
      </c>
      <c r="M34" s="44">
        <v>12.93</v>
      </c>
      <c r="N34" s="44">
        <v>12.44</v>
      </c>
      <c r="O34" s="44">
        <v>11.93</v>
      </c>
      <c r="P34" s="44">
        <v>11.41</v>
      </c>
      <c r="Q34" s="44">
        <v>10.86</v>
      </c>
      <c r="R34" s="44">
        <v>10.29</v>
      </c>
      <c r="S34" s="44">
        <v>9.6999999999999993</v>
      </c>
      <c r="T34" s="44">
        <v>9.08</v>
      </c>
      <c r="U34" s="44">
        <v>8.44</v>
      </c>
      <c r="V34" s="44">
        <v>7.78</v>
      </c>
      <c r="W34" s="44">
        <v>7.08</v>
      </c>
      <c r="X34" s="44">
        <v>6.36</v>
      </c>
      <c r="Y34" s="44">
        <v>5.61</v>
      </c>
      <c r="Z34" s="44">
        <v>4.83</v>
      </c>
      <c r="AA34" s="44">
        <v>4.0199999999999996</v>
      </c>
      <c r="AB34" s="44">
        <v>3.17</v>
      </c>
      <c r="AC34" s="44">
        <v>2.29</v>
      </c>
      <c r="AD34" s="44">
        <v>1.37</v>
      </c>
      <c r="AE34" s="44">
        <v>0.41</v>
      </c>
      <c r="AF34" s="44"/>
    </row>
    <row r="35" spans="1:32" x14ac:dyDescent="0.25">
      <c r="A35" s="43">
        <v>8</v>
      </c>
      <c r="B35" s="44">
        <v>17.18</v>
      </c>
      <c r="C35" s="44">
        <v>16.86</v>
      </c>
      <c r="D35" s="44">
        <v>16.53</v>
      </c>
      <c r="E35" s="44">
        <v>16.190000000000001</v>
      </c>
      <c r="F35" s="44">
        <v>15.83</v>
      </c>
      <c r="G35" s="44">
        <v>15.46</v>
      </c>
      <c r="H35" s="44">
        <v>15.07</v>
      </c>
      <c r="I35" s="44">
        <v>14.67</v>
      </c>
      <c r="J35" s="44">
        <v>14.25</v>
      </c>
      <c r="K35" s="44">
        <v>13.81</v>
      </c>
      <c r="L35" s="44">
        <v>13.36</v>
      </c>
      <c r="M35" s="44">
        <v>12.89</v>
      </c>
      <c r="N35" s="44">
        <v>12.4</v>
      </c>
      <c r="O35" s="44">
        <v>11.89</v>
      </c>
      <c r="P35" s="44">
        <v>11.36</v>
      </c>
      <c r="Q35" s="44">
        <v>10.81</v>
      </c>
      <c r="R35" s="44">
        <v>10.24</v>
      </c>
      <c r="S35" s="44">
        <v>9.65</v>
      </c>
      <c r="T35" s="44">
        <v>9.0299999999999994</v>
      </c>
      <c r="U35" s="44">
        <v>8.39</v>
      </c>
      <c r="V35" s="44">
        <v>7.72</v>
      </c>
      <c r="W35" s="44">
        <v>7.02</v>
      </c>
      <c r="X35" s="44">
        <v>6.3</v>
      </c>
      <c r="Y35" s="44">
        <v>5.55</v>
      </c>
      <c r="Z35" s="44">
        <v>4.7699999999999996</v>
      </c>
      <c r="AA35" s="44">
        <v>3.95</v>
      </c>
      <c r="AB35" s="44">
        <v>3.1</v>
      </c>
      <c r="AC35" s="44">
        <v>2.21</v>
      </c>
      <c r="AD35" s="44">
        <v>1.29</v>
      </c>
      <c r="AE35" s="44">
        <v>0.33</v>
      </c>
      <c r="AF35" s="44"/>
    </row>
    <row r="36" spans="1:32" x14ac:dyDescent="0.25">
      <c r="A36" s="43">
        <v>9</v>
      </c>
      <c r="B36" s="44">
        <v>17.149999999999999</v>
      </c>
      <c r="C36" s="44">
        <v>16.829999999999998</v>
      </c>
      <c r="D36" s="44">
        <v>16.5</v>
      </c>
      <c r="E36" s="44">
        <v>16.16</v>
      </c>
      <c r="F36" s="44">
        <v>15.8</v>
      </c>
      <c r="G36" s="44">
        <v>15.42</v>
      </c>
      <c r="H36" s="44">
        <v>15.04</v>
      </c>
      <c r="I36" s="44">
        <v>14.63</v>
      </c>
      <c r="J36" s="44">
        <v>14.21</v>
      </c>
      <c r="K36" s="44">
        <v>13.78</v>
      </c>
      <c r="L36" s="44">
        <v>13.32</v>
      </c>
      <c r="M36" s="44">
        <v>12.85</v>
      </c>
      <c r="N36" s="44">
        <v>12.36</v>
      </c>
      <c r="O36" s="44">
        <v>11.85</v>
      </c>
      <c r="P36" s="44">
        <v>11.32</v>
      </c>
      <c r="Q36" s="44">
        <v>10.77</v>
      </c>
      <c r="R36" s="44">
        <v>10.19</v>
      </c>
      <c r="S36" s="44">
        <v>9.6</v>
      </c>
      <c r="T36" s="44">
        <v>8.98</v>
      </c>
      <c r="U36" s="44">
        <v>8.33</v>
      </c>
      <c r="V36" s="44">
        <v>7.66</v>
      </c>
      <c r="W36" s="44">
        <v>6.97</v>
      </c>
      <c r="X36" s="44">
        <v>6.24</v>
      </c>
      <c r="Y36" s="44">
        <v>5.49</v>
      </c>
      <c r="Z36" s="44">
        <v>4.7</v>
      </c>
      <c r="AA36" s="44">
        <v>3.88</v>
      </c>
      <c r="AB36" s="44">
        <v>3.03</v>
      </c>
      <c r="AC36" s="44">
        <v>2.14</v>
      </c>
      <c r="AD36" s="44">
        <v>1.21</v>
      </c>
      <c r="AE36" s="44">
        <v>0.24</v>
      </c>
      <c r="AF36" s="44"/>
    </row>
    <row r="37" spans="1:32" x14ac:dyDescent="0.25">
      <c r="A37" s="43">
        <v>10</v>
      </c>
      <c r="B37" s="44">
        <v>17.13</v>
      </c>
      <c r="C37" s="44">
        <v>16.809999999999999</v>
      </c>
      <c r="D37" s="44">
        <v>16.47</v>
      </c>
      <c r="E37" s="44">
        <v>16.13</v>
      </c>
      <c r="F37" s="44">
        <v>15.77</v>
      </c>
      <c r="G37" s="44">
        <v>15.39</v>
      </c>
      <c r="H37" s="44">
        <v>15</v>
      </c>
      <c r="I37" s="44">
        <v>14.6</v>
      </c>
      <c r="J37" s="44">
        <v>14.18</v>
      </c>
      <c r="K37" s="44">
        <v>13.74</v>
      </c>
      <c r="L37" s="44">
        <v>13.28</v>
      </c>
      <c r="M37" s="44">
        <v>12.81</v>
      </c>
      <c r="N37" s="44">
        <v>12.32</v>
      </c>
      <c r="O37" s="44">
        <v>11.81</v>
      </c>
      <c r="P37" s="44">
        <v>11.27</v>
      </c>
      <c r="Q37" s="44">
        <v>10.72</v>
      </c>
      <c r="R37" s="44">
        <v>10.15</v>
      </c>
      <c r="S37" s="44">
        <v>9.5500000000000007</v>
      </c>
      <c r="T37" s="44">
        <v>8.93</v>
      </c>
      <c r="U37" s="44">
        <v>8.2799999999999994</v>
      </c>
      <c r="V37" s="44">
        <v>7.61</v>
      </c>
      <c r="W37" s="44">
        <v>6.91</v>
      </c>
      <c r="X37" s="44">
        <v>6.18</v>
      </c>
      <c r="Y37" s="44">
        <v>5.42</v>
      </c>
      <c r="Z37" s="44">
        <v>4.63</v>
      </c>
      <c r="AA37" s="44">
        <v>3.81</v>
      </c>
      <c r="AB37" s="44">
        <v>2.96</v>
      </c>
      <c r="AC37" s="44">
        <v>2.0699999999999998</v>
      </c>
      <c r="AD37" s="44">
        <v>1.1299999999999999</v>
      </c>
      <c r="AE37" s="44">
        <v>0.16</v>
      </c>
      <c r="AF37" s="44"/>
    </row>
    <row r="38" spans="1:32" x14ac:dyDescent="0.25">
      <c r="A38" s="43">
        <v>11</v>
      </c>
      <c r="B38" s="44">
        <v>17.100000000000001</v>
      </c>
      <c r="C38" s="44">
        <v>16.78</v>
      </c>
      <c r="D38" s="44">
        <v>16.45</v>
      </c>
      <c r="E38" s="44">
        <v>16.100000000000001</v>
      </c>
      <c r="F38" s="44">
        <v>15.74</v>
      </c>
      <c r="G38" s="44">
        <v>15.36</v>
      </c>
      <c r="H38" s="44">
        <v>14.97</v>
      </c>
      <c r="I38" s="44">
        <v>14.56</v>
      </c>
      <c r="J38" s="44">
        <v>14.14</v>
      </c>
      <c r="K38" s="44">
        <v>13.7</v>
      </c>
      <c r="L38" s="44">
        <v>13.25</v>
      </c>
      <c r="M38" s="44">
        <v>12.77</v>
      </c>
      <c r="N38" s="44">
        <v>12.28</v>
      </c>
      <c r="O38" s="44">
        <v>11.76</v>
      </c>
      <c r="P38" s="44">
        <v>11.23</v>
      </c>
      <c r="Q38" s="44">
        <v>10.67</v>
      </c>
      <c r="R38" s="44">
        <v>10.1</v>
      </c>
      <c r="S38" s="44">
        <v>9.5</v>
      </c>
      <c r="T38" s="44">
        <v>8.8699999999999992</v>
      </c>
      <c r="U38" s="44">
        <v>8.2200000000000006</v>
      </c>
      <c r="V38" s="44">
        <v>7.55</v>
      </c>
      <c r="W38" s="44">
        <v>6.85</v>
      </c>
      <c r="X38" s="44">
        <v>6.12</v>
      </c>
      <c r="Y38" s="44">
        <v>5.36</v>
      </c>
      <c r="Z38" s="44">
        <v>4.57</v>
      </c>
      <c r="AA38" s="44">
        <v>3.74</v>
      </c>
      <c r="AB38" s="44">
        <v>2.89</v>
      </c>
      <c r="AC38" s="44">
        <v>1.99</v>
      </c>
      <c r="AD38" s="44">
        <v>1.06</v>
      </c>
      <c r="AE38" s="44">
        <v>0.08</v>
      </c>
      <c r="AF38" s="44"/>
    </row>
  </sheetData>
  <sheetProtection algorithmName="SHA-512" hashValue="nzfkBxgBtn++PA9/pVMfDxX4If4n5ASlCLuFQCEn6yQ+LKVStdr59yKh0oA6+5RY4PmTxuDXz/tx1y9dYJgxNA==" saltValue="hii1XC8ASbjSY0smXyCGfA==" spinCount="100000" sheet="1" objects="1" scenarios="1"/>
  <conditionalFormatting sqref="A6:A21">
    <cfRule type="expression" dxfId="646" priority="9" stopIfTrue="1">
      <formula>MOD(ROW(),2)=0</formula>
    </cfRule>
    <cfRule type="expression" dxfId="645" priority="10" stopIfTrue="1">
      <formula>MOD(ROW(),2)&lt;&gt;0</formula>
    </cfRule>
  </conditionalFormatting>
  <conditionalFormatting sqref="B6:AF21">
    <cfRule type="expression" dxfId="644" priority="11" stopIfTrue="1">
      <formula>MOD(ROW(),2)=0</formula>
    </cfRule>
    <cfRule type="expression" dxfId="643" priority="12" stopIfTrue="1">
      <formula>MOD(ROW(),2)&lt;&gt;0</formula>
    </cfRule>
  </conditionalFormatting>
  <conditionalFormatting sqref="A26:A38">
    <cfRule type="expression" dxfId="642" priority="13" stopIfTrue="1">
      <formula>MOD(ROW(),2)=0</formula>
    </cfRule>
    <cfRule type="expression" dxfId="641" priority="14" stopIfTrue="1">
      <formula>MOD(ROW(),2)&lt;&gt;0</formula>
    </cfRule>
  </conditionalFormatting>
  <conditionalFormatting sqref="B26:AF38">
    <cfRule type="expression" dxfId="640" priority="15" stopIfTrue="1">
      <formula>MOD(ROW(),2)=0</formula>
    </cfRule>
    <cfRule type="expression" dxfId="639" priority="16" stopIfTrue="1">
      <formula>MOD(ROW(),2)&lt;&gt;0</formula>
    </cfRule>
  </conditionalFormatting>
  <pageMargins left="0.7" right="0.7" top="0.75" bottom="0.75" header="0.3" footer="0.3"/>
  <tableParts count="1">
    <tablePart r:id="rId1"/>
  </tableParts>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9A581D-BFA7-4361-8778-EC395D0407E6}">
  <sheetPr codeName="Sheet52"/>
  <dimension ref="A1:AP38"/>
  <sheetViews>
    <sheetView showGridLines="0" workbookViewId="0">
      <selection activeCell="A6" sqref="A6"/>
    </sheetView>
  </sheetViews>
  <sheetFormatPr defaultRowHeight="12.5" x14ac:dyDescent="0.25"/>
  <cols>
    <col min="1" max="1" width="31.81640625" customWidth="1"/>
    <col min="2" max="42" width="22.81640625" customWidth="1"/>
  </cols>
  <sheetData>
    <row r="1" spans="1:42" s="1" customFormat="1" ht="20" x14ac:dyDescent="0.4">
      <c r="A1" s="2" t="s">
        <v>0</v>
      </c>
    </row>
    <row r="2" spans="1:42" s="1" customFormat="1" ht="15.5" x14ac:dyDescent="0.35">
      <c r="A2" s="30" t="s">
        <v>1</v>
      </c>
      <c r="B2" s="3" t="str">
        <f>wb_title</f>
        <v>Police_S - Consolidated Factor Spreadsheet</v>
      </c>
    </row>
    <row r="3" spans="1:42" s="1" customFormat="1" ht="15.5" x14ac:dyDescent="0.35">
      <c r="A3" s="30" t="s">
        <v>2</v>
      </c>
      <c r="B3" s="3" t="str">
        <f>TABLE_FACTOR_TYPE_1 &amp; " - x-" &amp; TABLE_SERIES_NUMBER_1</f>
        <v>Pension Debit - x-318</v>
      </c>
    </row>
    <row r="6" spans="1:42" x14ac:dyDescent="0.25">
      <c r="A6" s="40" t="s">
        <v>407</v>
      </c>
      <c r="B6" s="48" t="s">
        <v>408</v>
      </c>
      <c r="C6" s="48"/>
      <c r="D6" s="48"/>
      <c r="E6" s="48"/>
      <c r="F6" s="48"/>
      <c r="G6" s="48"/>
      <c r="H6" s="48"/>
      <c r="I6" s="48"/>
      <c r="J6" s="48"/>
      <c r="K6" s="48"/>
      <c r="L6" s="48"/>
      <c r="M6" s="48"/>
      <c r="N6" s="51"/>
      <c r="O6" s="51"/>
      <c r="P6" s="51"/>
      <c r="Q6" s="51"/>
      <c r="R6" s="51"/>
      <c r="S6" s="51"/>
      <c r="T6" s="51"/>
      <c r="U6" s="51"/>
      <c r="V6" s="51"/>
      <c r="W6" s="51"/>
      <c r="X6" s="51"/>
      <c r="Y6" s="51"/>
      <c r="Z6" s="51"/>
      <c r="AA6" s="51"/>
      <c r="AB6" s="51"/>
      <c r="AC6" s="51"/>
      <c r="AD6" s="51"/>
      <c r="AE6" s="51"/>
      <c r="AF6" s="51"/>
      <c r="AG6" s="51"/>
      <c r="AH6" s="51"/>
      <c r="AI6" s="51"/>
      <c r="AJ6" s="51"/>
      <c r="AK6" s="51"/>
      <c r="AL6" s="51"/>
      <c r="AM6" s="51"/>
      <c r="AN6" s="51"/>
      <c r="AO6" s="51"/>
      <c r="AP6" s="51"/>
    </row>
    <row r="7" spans="1:42" x14ac:dyDescent="0.25">
      <c r="A7" s="40" t="s">
        <v>409</v>
      </c>
      <c r="B7" s="48" t="s">
        <v>31</v>
      </c>
      <c r="C7" s="48"/>
      <c r="D7" s="48"/>
      <c r="E7" s="48"/>
      <c r="F7" s="48"/>
      <c r="G7" s="48"/>
      <c r="H7" s="48"/>
      <c r="I7" s="48"/>
      <c r="J7" s="48"/>
      <c r="K7" s="48"/>
      <c r="L7" s="48"/>
      <c r="M7" s="48"/>
      <c r="N7" s="51"/>
      <c r="O7" s="51"/>
      <c r="P7" s="51"/>
      <c r="Q7" s="51"/>
      <c r="R7" s="51"/>
      <c r="S7" s="51"/>
      <c r="T7" s="51"/>
      <c r="U7" s="51"/>
      <c r="V7" s="51"/>
      <c r="W7" s="51"/>
      <c r="X7" s="51"/>
      <c r="Y7" s="51"/>
      <c r="Z7" s="51"/>
      <c r="AA7" s="51"/>
      <c r="AB7" s="51"/>
      <c r="AC7" s="51"/>
      <c r="AD7" s="51"/>
      <c r="AE7" s="51"/>
      <c r="AF7" s="51"/>
      <c r="AG7" s="51"/>
      <c r="AH7" s="51"/>
      <c r="AI7" s="51"/>
      <c r="AJ7" s="51"/>
      <c r="AK7" s="51"/>
      <c r="AL7" s="51"/>
      <c r="AM7" s="51"/>
      <c r="AN7" s="51"/>
      <c r="AO7" s="51"/>
      <c r="AP7" s="51"/>
    </row>
    <row r="8" spans="1:42" x14ac:dyDescent="0.25">
      <c r="A8" s="40" t="s">
        <v>110</v>
      </c>
      <c r="B8" s="48">
        <v>1987</v>
      </c>
      <c r="C8" s="48"/>
      <c r="D8" s="48"/>
      <c r="E8" s="48"/>
      <c r="F8" s="48"/>
      <c r="G8" s="48"/>
      <c r="H8" s="48"/>
      <c r="I8" s="48"/>
      <c r="J8" s="48"/>
      <c r="K8" s="48"/>
      <c r="L8" s="48"/>
      <c r="M8" s="48"/>
      <c r="N8" s="51"/>
      <c r="O8" s="51"/>
      <c r="P8" s="51"/>
      <c r="Q8" s="51"/>
      <c r="R8" s="51"/>
      <c r="S8" s="51"/>
      <c r="T8" s="51"/>
      <c r="U8" s="51"/>
      <c r="V8" s="51"/>
      <c r="W8" s="51"/>
      <c r="X8" s="51"/>
      <c r="Y8" s="51"/>
      <c r="Z8" s="51"/>
      <c r="AA8" s="51"/>
      <c r="AB8" s="51"/>
      <c r="AC8" s="51"/>
      <c r="AD8" s="51"/>
      <c r="AE8" s="51"/>
      <c r="AF8" s="51"/>
      <c r="AG8" s="51"/>
      <c r="AH8" s="51"/>
      <c r="AI8" s="51"/>
      <c r="AJ8" s="51"/>
      <c r="AK8" s="51"/>
      <c r="AL8" s="51"/>
      <c r="AM8" s="51"/>
      <c r="AN8" s="51"/>
      <c r="AO8" s="51"/>
      <c r="AP8" s="51"/>
    </row>
    <row r="9" spans="1:42" x14ac:dyDescent="0.25">
      <c r="A9" s="40" t="s">
        <v>111</v>
      </c>
      <c r="B9" s="48" t="s">
        <v>290</v>
      </c>
      <c r="C9" s="48"/>
      <c r="D9" s="48"/>
      <c r="E9" s="48"/>
      <c r="F9" s="48"/>
      <c r="G9" s="48"/>
      <c r="H9" s="48"/>
      <c r="I9" s="48"/>
      <c r="J9" s="48"/>
      <c r="K9" s="48"/>
      <c r="L9" s="48"/>
      <c r="M9" s="48"/>
      <c r="N9" s="51"/>
      <c r="O9" s="51"/>
      <c r="P9" s="51"/>
      <c r="Q9" s="51"/>
      <c r="R9" s="51"/>
      <c r="S9" s="51"/>
      <c r="T9" s="51"/>
      <c r="U9" s="51"/>
      <c r="V9" s="51"/>
      <c r="W9" s="51"/>
      <c r="X9" s="51"/>
      <c r="Y9" s="51"/>
      <c r="Z9" s="51"/>
      <c r="AA9" s="51"/>
      <c r="AB9" s="51"/>
      <c r="AC9" s="51"/>
      <c r="AD9" s="51"/>
      <c r="AE9" s="51"/>
      <c r="AF9" s="51"/>
      <c r="AG9" s="51"/>
      <c r="AH9" s="51"/>
      <c r="AI9" s="51"/>
      <c r="AJ9" s="51"/>
      <c r="AK9" s="51"/>
      <c r="AL9" s="51"/>
      <c r="AM9" s="51"/>
      <c r="AN9" s="51"/>
      <c r="AO9" s="51"/>
      <c r="AP9" s="51"/>
    </row>
    <row r="10" spans="1:42" x14ac:dyDescent="0.25">
      <c r="A10" s="40" t="s">
        <v>6</v>
      </c>
      <c r="B10" s="48" t="s">
        <v>304</v>
      </c>
      <c r="C10" s="48"/>
      <c r="D10" s="48"/>
      <c r="E10" s="48"/>
      <c r="F10" s="48"/>
      <c r="G10" s="48"/>
      <c r="H10" s="48"/>
      <c r="I10" s="48"/>
      <c r="J10" s="48"/>
      <c r="K10" s="48"/>
      <c r="L10" s="48"/>
      <c r="M10" s="48"/>
      <c r="N10" s="51"/>
      <c r="O10" s="51"/>
      <c r="P10" s="51"/>
      <c r="Q10" s="51"/>
      <c r="R10" s="51"/>
      <c r="S10" s="51"/>
      <c r="T10" s="51"/>
      <c r="U10" s="51"/>
      <c r="V10" s="51"/>
      <c r="W10" s="51"/>
      <c r="X10" s="51"/>
      <c r="Y10" s="51"/>
      <c r="Z10" s="51"/>
      <c r="AA10" s="51"/>
      <c r="AB10" s="51"/>
      <c r="AC10" s="51"/>
      <c r="AD10" s="51"/>
      <c r="AE10" s="51"/>
      <c r="AF10" s="51"/>
      <c r="AG10" s="51"/>
      <c r="AH10" s="51"/>
      <c r="AI10" s="51"/>
      <c r="AJ10" s="51"/>
      <c r="AK10" s="51"/>
      <c r="AL10" s="51"/>
      <c r="AM10" s="51"/>
      <c r="AN10" s="51"/>
      <c r="AO10" s="51"/>
      <c r="AP10" s="51"/>
    </row>
    <row r="11" spans="1:42" x14ac:dyDescent="0.25">
      <c r="A11" s="40" t="s">
        <v>112</v>
      </c>
      <c r="B11" s="48" t="s">
        <v>125</v>
      </c>
      <c r="C11" s="48"/>
      <c r="D11" s="48"/>
      <c r="E11" s="48"/>
      <c r="F11" s="48"/>
      <c r="G11" s="48"/>
      <c r="H11" s="48"/>
      <c r="I11" s="48"/>
      <c r="J11" s="48"/>
      <c r="K11" s="48"/>
      <c r="L11" s="48"/>
      <c r="M11" s="48"/>
      <c r="N11" s="51"/>
      <c r="O11" s="51"/>
      <c r="P11" s="51"/>
      <c r="Q11" s="51"/>
      <c r="R11" s="51"/>
      <c r="S11" s="51"/>
      <c r="T11" s="51"/>
      <c r="U11" s="51"/>
      <c r="V11" s="51"/>
      <c r="W11" s="51"/>
      <c r="X11" s="51"/>
      <c r="Y11" s="51"/>
      <c r="Z11" s="51"/>
      <c r="AA11" s="51"/>
      <c r="AB11" s="51"/>
      <c r="AC11" s="51"/>
      <c r="AD11" s="51"/>
      <c r="AE11" s="51"/>
      <c r="AF11" s="51"/>
      <c r="AG11" s="51"/>
      <c r="AH11" s="51"/>
      <c r="AI11" s="51"/>
      <c r="AJ11" s="51"/>
      <c r="AK11" s="51"/>
      <c r="AL11" s="51"/>
      <c r="AM11" s="51"/>
      <c r="AN11" s="51"/>
      <c r="AO11" s="51"/>
      <c r="AP11" s="51"/>
    </row>
    <row r="12" spans="1:42" x14ac:dyDescent="0.25">
      <c r="A12" s="40" t="s">
        <v>113</v>
      </c>
      <c r="B12" s="48" t="s">
        <v>238</v>
      </c>
      <c r="C12" s="48"/>
      <c r="D12" s="48"/>
      <c r="E12" s="48"/>
      <c r="F12" s="48"/>
      <c r="G12" s="48"/>
      <c r="H12" s="48"/>
      <c r="I12" s="48"/>
      <c r="J12" s="48"/>
      <c r="K12" s="48"/>
      <c r="L12" s="48"/>
      <c r="M12" s="48"/>
      <c r="N12" s="51"/>
      <c r="O12" s="51"/>
      <c r="P12" s="51"/>
      <c r="Q12" s="51"/>
      <c r="R12" s="51"/>
      <c r="S12" s="51"/>
      <c r="T12" s="51"/>
      <c r="U12" s="51"/>
      <c r="V12" s="51"/>
      <c r="W12" s="51"/>
      <c r="X12" s="51"/>
      <c r="Y12" s="51"/>
      <c r="Z12" s="51"/>
      <c r="AA12" s="51"/>
      <c r="AB12" s="51"/>
      <c r="AC12" s="51"/>
      <c r="AD12" s="51"/>
      <c r="AE12" s="51"/>
      <c r="AF12" s="51"/>
      <c r="AG12" s="51"/>
      <c r="AH12" s="51"/>
      <c r="AI12" s="51"/>
      <c r="AJ12" s="51"/>
      <c r="AK12" s="51"/>
      <c r="AL12" s="51"/>
      <c r="AM12" s="51"/>
      <c r="AN12" s="51"/>
      <c r="AO12" s="51"/>
      <c r="AP12" s="51"/>
    </row>
    <row r="13" spans="1:42" x14ac:dyDescent="0.25">
      <c r="A13" s="40" t="s">
        <v>410</v>
      </c>
      <c r="B13" s="48"/>
      <c r="C13" s="48"/>
      <c r="D13" s="48"/>
      <c r="E13" s="48"/>
      <c r="F13" s="48"/>
      <c r="G13" s="48"/>
      <c r="H13" s="48"/>
      <c r="I13" s="48"/>
      <c r="J13" s="48"/>
      <c r="K13" s="48"/>
      <c r="L13" s="48"/>
      <c r="M13" s="48"/>
      <c r="N13" s="51"/>
      <c r="O13" s="51"/>
      <c r="P13" s="51"/>
      <c r="Q13" s="51"/>
      <c r="R13" s="51"/>
      <c r="S13" s="51"/>
      <c r="T13" s="51"/>
      <c r="U13" s="51"/>
      <c r="V13" s="51"/>
      <c r="W13" s="51"/>
      <c r="X13" s="51"/>
      <c r="Y13" s="51"/>
      <c r="Z13" s="51"/>
      <c r="AA13" s="51"/>
      <c r="AB13" s="51"/>
      <c r="AC13" s="51"/>
      <c r="AD13" s="51"/>
      <c r="AE13" s="51"/>
      <c r="AF13" s="51"/>
      <c r="AG13" s="51"/>
      <c r="AH13" s="51"/>
      <c r="AI13" s="51"/>
      <c r="AJ13" s="51"/>
      <c r="AK13" s="51"/>
      <c r="AL13" s="51"/>
      <c r="AM13" s="51"/>
      <c r="AN13" s="51"/>
      <c r="AO13" s="51"/>
      <c r="AP13" s="51"/>
    </row>
    <row r="14" spans="1:42" x14ac:dyDescent="0.25">
      <c r="A14" s="40" t="s">
        <v>115</v>
      </c>
      <c r="B14" s="48">
        <v>318</v>
      </c>
      <c r="C14" s="48"/>
      <c r="D14" s="48"/>
      <c r="E14" s="48"/>
      <c r="F14" s="48"/>
      <c r="G14" s="48"/>
      <c r="H14" s="48"/>
      <c r="I14" s="48"/>
      <c r="J14" s="48"/>
      <c r="K14" s="48"/>
      <c r="L14" s="48"/>
      <c r="M14" s="48"/>
      <c r="N14" s="51"/>
      <c r="O14" s="51"/>
      <c r="P14" s="51"/>
      <c r="Q14" s="51"/>
      <c r="R14" s="51"/>
      <c r="S14" s="51"/>
      <c r="T14" s="51"/>
      <c r="U14" s="51"/>
      <c r="V14" s="51"/>
      <c r="W14" s="51"/>
      <c r="X14" s="51"/>
      <c r="Y14" s="51"/>
      <c r="Z14" s="51"/>
      <c r="AA14" s="51"/>
      <c r="AB14" s="51"/>
      <c r="AC14" s="51"/>
      <c r="AD14" s="51"/>
      <c r="AE14" s="51"/>
      <c r="AF14" s="51"/>
      <c r="AG14" s="51"/>
      <c r="AH14" s="51"/>
      <c r="AI14" s="51"/>
      <c r="AJ14" s="51"/>
      <c r="AK14" s="51"/>
      <c r="AL14" s="51"/>
      <c r="AM14" s="51"/>
      <c r="AN14" s="51"/>
      <c r="AO14" s="51"/>
      <c r="AP14" s="51"/>
    </row>
    <row r="15" spans="1:42" x14ac:dyDescent="0.25">
      <c r="A15" s="40" t="s">
        <v>411</v>
      </c>
      <c r="B15" s="48">
        <v>318</v>
      </c>
      <c r="C15" s="48"/>
      <c r="D15" s="48"/>
      <c r="E15" s="48"/>
      <c r="F15" s="48"/>
      <c r="G15" s="48"/>
      <c r="H15" s="48"/>
      <c r="I15" s="48"/>
      <c r="J15" s="48"/>
      <c r="K15" s="48"/>
      <c r="L15" s="48"/>
      <c r="M15" s="48"/>
      <c r="N15" s="51"/>
      <c r="O15" s="51"/>
      <c r="P15" s="51"/>
      <c r="Q15" s="51"/>
      <c r="R15" s="51"/>
      <c r="S15" s="51"/>
      <c r="T15" s="51"/>
      <c r="U15" s="51"/>
      <c r="V15" s="51"/>
      <c r="W15" s="51"/>
      <c r="X15" s="51"/>
      <c r="Y15" s="51"/>
      <c r="Z15" s="51"/>
      <c r="AA15" s="51"/>
      <c r="AB15" s="51"/>
      <c r="AC15" s="51"/>
      <c r="AD15" s="51"/>
      <c r="AE15" s="51"/>
      <c r="AF15" s="51"/>
      <c r="AG15" s="51"/>
      <c r="AH15" s="51"/>
      <c r="AI15" s="51"/>
      <c r="AJ15" s="51"/>
      <c r="AK15" s="51"/>
      <c r="AL15" s="51"/>
      <c r="AM15" s="51"/>
      <c r="AN15" s="51"/>
      <c r="AO15" s="51"/>
      <c r="AP15" s="51"/>
    </row>
    <row r="16" spans="1:42" x14ac:dyDescent="0.25">
      <c r="A16" s="40" t="s">
        <v>117</v>
      </c>
      <c r="B16" s="48" t="s">
        <v>306</v>
      </c>
      <c r="C16" s="48"/>
      <c r="D16" s="48"/>
      <c r="E16" s="48"/>
      <c r="F16" s="48"/>
      <c r="G16" s="48"/>
      <c r="H16" s="48"/>
      <c r="I16" s="48"/>
      <c r="J16" s="48"/>
      <c r="K16" s="48"/>
      <c r="L16" s="48"/>
      <c r="M16" s="48"/>
      <c r="N16" s="51"/>
      <c r="O16" s="51"/>
      <c r="P16" s="51"/>
      <c r="Q16" s="51"/>
      <c r="R16" s="51"/>
      <c r="S16" s="51"/>
      <c r="T16" s="51"/>
      <c r="U16" s="51"/>
      <c r="V16" s="51"/>
      <c r="W16" s="51"/>
      <c r="X16" s="51"/>
      <c r="Y16" s="51"/>
      <c r="Z16" s="51"/>
      <c r="AA16" s="51"/>
      <c r="AB16" s="51"/>
      <c r="AC16" s="51"/>
      <c r="AD16" s="51"/>
      <c r="AE16" s="51"/>
      <c r="AF16" s="51"/>
      <c r="AG16" s="51"/>
      <c r="AH16" s="51"/>
      <c r="AI16" s="51"/>
      <c r="AJ16" s="51"/>
      <c r="AK16" s="51"/>
      <c r="AL16" s="51"/>
      <c r="AM16" s="51"/>
      <c r="AN16" s="51"/>
      <c r="AO16" s="51"/>
      <c r="AP16" s="51"/>
    </row>
    <row r="17" spans="1:42" x14ac:dyDescent="0.25">
      <c r="A17" s="41" t="s">
        <v>412</v>
      </c>
      <c r="B17" s="48"/>
      <c r="C17" s="48"/>
      <c r="D17" s="48"/>
      <c r="E17" s="48"/>
      <c r="F17" s="48"/>
      <c r="G17" s="48"/>
      <c r="H17" s="48"/>
      <c r="I17" s="48"/>
      <c r="J17" s="48"/>
      <c r="K17" s="48"/>
      <c r="L17" s="48"/>
      <c r="M17" s="48"/>
      <c r="N17" s="51"/>
      <c r="O17" s="51"/>
      <c r="P17" s="51"/>
      <c r="Q17" s="51"/>
      <c r="R17" s="51"/>
      <c r="S17" s="51"/>
      <c r="T17" s="51"/>
      <c r="U17" s="51"/>
      <c r="V17" s="51"/>
      <c r="W17" s="51"/>
      <c r="X17" s="51"/>
      <c r="Y17" s="51"/>
      <c r="Z17" s="51"/>
      <c r="AA17" s="51"/>
      <c r="AB17" s="51"/>
      <c r="AC17" s="51"/>
      <c r="AD17" s="51"/>
      <c r="AE17" s="51"/>
      <c r="AF17" s="51"/>
      <c r="AG17" s="51"/>
      <c r="AH17" s="51"/>
      <c r="AI17" s="51"/>
      <c r="AJ17" s="51"/>
      <c r="AK17" s="51"/>
      <c r="AL17" s="51"/>
      <c r="AM17" s="51"/>
      <c r="AN17" s="51"/>
      <c r="AO17" s="51"/>
      <c r="AP17" s="51"/>
    </row>
    <row r="18" spans="1:42" x14ac:dyDescent="0.25">
      <c r="A18" s="40" t="s">
        <v>119</v>
      </c>
      <c r="B18" s="50">
        <v>46163</v>
      </c>
      <c r="C18" s="49"/>
      <c r="D18" s="49"/>
      <c r="E18" s="49"/>
      <c r="F18" s="49"/>
      <c r="G18" s="49"/>
      <c r="H18" s="49"/>
      <c r="I18" s="49"/>
      <c r="J18" s="49"/>
      <c r="K18" s="49"/>
      <c r="L18" s="49"/>
      <c r="M18" s="49"/>
      <c r="N18" s="51"/>
      <c r="O18" s="51"/>
      <c r="P18" s="51"/>
      <c r="Q18" s="51"/>
      <c r="R18" s="51"/>
      <c r="S18" s="51"/>
      <c r="T18" s="51"/>
      <c r="U18" s="51"/>
      <c r="V18" s="51"/>
      <c r="W18" s="51"/>
      <c r="X18" s="51"/>
      <c r="Y18" s="51"/>
      <c r="Z18" s="51"/>
      <c r="AA18" s="51"/>
      <c r="AB18" s="51"/>
      <c r="AC18" s="51"/>
      <c r="AD18" s="51"/>
      <c r="AE18" s="51"/>
      <c r="AF18" s="51"/>
      <c r="AG18" s="51"/>
      <c r="AH18" s="51"/>
      <c r="AI18" s="51"/>
      <c r="AJ18" s="51"/>
      <c r="AK18" s="51"/>
      <c r="AL18" s="51"/>
      <c r="AM18" s="51"/>
      <c r="AN18" s="51"/>
      <c r="AO18" s="51"/>
      <c r="AP18" s="51"/>
    </row>
    <row r="19" spans="1:42" x14ac:dyDescent="0.25">
      <c r="A19" s="40" t="s">
        <v>120</v>
      </c>
      <c r="B19" s="50"/>
      <c r="C19" s="50"/>
      <c r="D19" s="50"/>
      <c r="E19" s="50"/>
      <c r="F19" s="50"/>
      <c r="G19" s="50"/>
      <c r="H19" s="50"/>
      <c r="I19" s="50"/>
      <c r="J19" s="50"/>
      <c r="K19" s="50"/>
      <c r="L19" s="50"/>
      <c r="M19" s="50"/>
      <c r="N19" s="51"/>
      <c r="O19" s="51"/>
      <c r="P19" s="51"/>
      <c r="Q19" s="51"/>
      <c r="R19" s="51"/>
      <c r="S19" s="51"/>
      <c r="T19" s="51"/>
      <c r="U19" s="51"/>
      <c r="V19" s="51"/>
      <c r="W19" s="51"/>
      <c r="X19" s="51"/>
      <c r="Y19" s="51"/>
      <c r="Z19" s="51"/>
      <c r="AA19" s="51"/>
      <c r="AB19" s="51"/>
      <c r="AC19" s="51"/>
      <c r="AD19" s="51"/>
      <c r="AE19" s="51"/>
      <c r="AF19" s="51"/>
      <c r="AG19" s="51"/>
      <c r="AH19" s="51"/>
      <c r="AI19" s="51"/>
      <c r="AJ19" s="51"/>
      <c r="AK19" s="51"/>
      <c r="AL19" s="51"/>
      <c r="AM19" s="51"/>
      <c r="AN19" s="51"/>
      <c r="AO19" s="51"/>
      <c r="AP19" s="51"/>
    </row>
    <row r="20" spans="1:42" x14ac:dyDescent="0.25">
      <c r="A20" s="40" t="s">
        <v>121</v>
      </c>
      <c r="B20" s="48" t="s">
        <v>128</v>
      </c>
      <c r="C20" s="48"/>
      <c r="D20" s="48"/>
      <c r="E20" s="48"/>
      <c r="F20" s="48"/>
      <c r="G20" s="48"/>
      <c r="H20" s="48"/>
      <c r="I20" s="48"/>
      <c r="J20" s="48"/>
      <c r="K20" s="48"/>
      <c r="L20" s="48"/>
      <c r="M20" s="48"/>
      <c r="N20" s="51"/>
      <c r="O20" s="51"/>
      <c r="P20" s="51"/>
      <c r="Q20" s="51"/>
      <c r="R20" s="51"/>
      <c r="S20" s="51"/>
      <c r="T20" s="51"/>
      <c r="U20" s="51"/>
      <c r="V20" s="51"/>
      <c r="W20" s="51"/>
      <c r="X20" s="51"/>
      <c r="Y20" s="51"/>
      <c r="Z20" s="51"/>
      <c r="AA20" s="51"/>
      <c r="AB20" s="51"/>
      <c r="AC20" s="51"/>
      <c r="AD20" s="51"/>
      <c r="AE20" s="51"/>
      <c r="AF20" s="51"/>
      <c r="AG20" s="51"/>
      <c r="AH20" s="51"/>
      <c r="AI20" s="51"/>
      <c r="AJ20" s="51"/>
      <c r="AK20" s="51"/>
      <c r="AL20" s="51"/>
      <c r="AM20" s="51"/>
      <c r="AN20" s="51"/>
      <c r="AO20" s="51"/>
      <c r="AP20" s="51"/>
    </row>
    <row r="21" spans="1:42" x14ac:dyDescent="0.25">
      <c r="A21" s="40" t="s">
        <v>413</v>
      </c>
      <c r="B21" s="48" t="s">
        <v>46</v>
      </c>
      <c r="C21" s="48"/>
      <c r="D21" s="48"/>
      <c r="E21" s="48"/>
      <c r="F21" s="48"/>
      <c r="G21" s="48"/>
      <c r="H21" s="48"/>
      <c r="I21" s="48"/>
      <c r="J21" s="48"/>
      <c r="K21" s="48"/>
      <c r="L21" s="48"/>
      <c r="M21" s="48"/>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row>
    <row r="23" spans="1:42" x14ac:dyDescent="0.25">
      <c r="A23" s="23" t="str">
        <f>HYPERLINK("#'Factor List'!A1", "Back to Factor List")</f>
        <v>Back to Factor List</v>
      </c>
      <c r="B23" s="23" t="str">
        <f>HYPERLINK("#'Assumptions'!A1", "Assumptions")</f>
        <v>Assumptions</v>
      </c>
    </row>
    <row r="26" spans="1:42" s="57" customFormat="1" ht="13" x14ac:dyDescent="0.25">
      <c r="A26" s="56" t="s">
        <v>440</v>
      </c>
      <c r="B26" s="56">
        <v>25</v>
      </c>
      <c r="C26" s="56">
        <v>26</v>
      </c>
      <c r="D26" s="56">
        <v>27</v>
      </c>
      <c r="E26" s="56">
        <v>28</v>
      </c>
      <c r="F26" s="56">
        <v>29</v>
      </c>
      <c r="G26" s="56">
        <v>30</v>
      </c>
      <c r="H26" s="56">
        <v>31</v>
      </c>
      <c r="I26" s="56">
        <v>32</v>
      </c>
      <c r="J26" s="56">
        <v>33</v>
      </c>
      <c r="K26" s="56">
        <v>34</v>
      </c>
      <c r="L26" s="56">
        <v>35</v>
      </c>
      <c r="M26" s="56">
        <v>36</v>
      </c>
      <c r="N26" s="56">
        <v>37</v>
      </c>
      <c r="O26" s="56">
        <v>38</v>
      </c>
      <c r="P26" s="56">
        <v>39</v>
      </c>
      <c r="Q26" s="56">
        <v>40</v>
      </c>
      <c r="R26" s="56">
        <v>41</v>
      </c>
      <c r="S26" s="56">
        <v>42</v>
      </c>
      <c r="T26" s="56">
        <v>43</v>
      </c>
      <c r="U26" s="56">
        <v>44</v>
      </c>
      <c r="V26" s="56">
        <v>45</v>
      </c>
      <c r="W26" s="56">
        <v>46</v>
      </c>
      <c r="X26" s="56">
        <v>47</v>
      </c>
      <c r="Y26" s="56">
        <v>48</v>
      </c>
      <c r="Z26" s="56">
        <v>49</v>
      </c>
      <c r="AA26" s="56">
        <v>50</v>
      </c>
      <c r="AB26" s="56">
        <v>51</v>
      </c>
      <c r="AC26" s="56">
        <v>52</v>
      </c>
      <c r="AD26" s="56">
        <v>53</v>
      </c>
      <c r="AE26" s="56">
        <v>54</v>
      </c>
      <c r="AF26" s="56">
        <v>55</v>
      </c>
      <c r="AG26" s="56">
        <v>56</v>
      </c>
      <c r="AH26" s="56">
        <v>57</v>
      </c>
      <c r="AI26" s="56">
        <v>58</v>
      </c>
      <c r="AJ26" s="56">
        <v>59</v>
      </c>
      <c r="AK26" s="56">
        <v>60</v>
      </c>
      <c r="AL26" s="56">
        <v>61</v>
      </c>
      <c r="AM26" s="56">
        <v>62</v>
      </c>
      <c r="AN26" s="56">
        <v>63</v>
      </c>
      <c r="AO26" s="56">
        <v>64</v>
      </c>
      <c r="AP26" s="56">
        <v>65</v>
      </c>
    </row>
    <row r="27" spans="1:42" x14ac:dyDescent="0.25">
      <c r="A27" s="43">
        <v>0</v>
      </c>
      <c r="B27" s="42">
        <v>1892</v>
      </c>
      <c r="C27" s="42">
        <v>1818</v>
      </c>
      <c r="D27" s="42">
        <v>1746</v>
      </c>
      <c r="E27" s="42">
        <v>1678</v>
      </c>
      <c r="F27" s="42">
        <v>1612</v>
      </c>
      <c r="G27" s="42">
        <v>1548</v>
      </c>
      <c r="H27" s="42">
        <v>1487</v>
      </c>
      <c r="I27" s="42">
        <v>1429</v>
      </c>
      <c r="J27" s="42">
        <v>1373</v>
      </c>
      <c r="K27" s="42">
        <v>1319</v>
      </c>
      <c r="L27" s="42">
        <v>1267</v>
      </c>
      <c r="M27" s="42">
        <v>1217</v>
      </c>
      <c r="N27" s="42">
        <v>1168</v>
      </c>
      <c r="O27" s="42">
        <v>1122</v>
      </c>
      <c r="P27" s="42">
        <v>1078</v>
      </c>
      <c r="Q27" s="42">
        <v>1035</v>
      </c>
      <c r="R27" s="42">
        <v>994</v>
      </c>
      <c r="S27" s="42">
        <v>955</v>
      </c>
      <c r="T27" s="42">
        <v>917</v>
      </c>
      <c r="U27" s="42">
        <v>880</v>
      </c>
      <c r="V27" s="42">
        <v>845</v>
      </c>
      <c r="W27" s="42">
        <v>811</v>
      </c>
      <c r="X27" s="42">
        <v>779</v>
      </c>
      <c r="Y27" s="42">
        <v>748</v>
      </c>
      <c r="Z27" s="42">
        <v>718</v>
      </c>
      <c r="AA27" s="42">
        <v>689</v>
      </c>
      <c r="AB27" s="42">
        <v>661</v>
      </c>
      <c r="AC27" s="42">
        <v>634</v>
      </c>
      <c r="AD27" s="42">
        <v>608</v>
      </c>
      <c r="AE27" s="42">
        <v>583</v>
      </c>
      <c r="AF27" s="42">
        <v>559</v>
      </c>
      <c r="AG27" s="42">
        <v>536</v>
      </c>
      <c r="AH27" s="42">
        <v>513</v>
      </c>
      <c r="AI27" s="42">
        <v>492</v>
      </c>
      <c r="AJ27" s="42">
        <v>471</v>
      </c>
      <c r="AK27" s="42">
        <v>451</v>
      </c>
      <c r="AL27" s="42">
        <v>432</v>
      </c>
      <c r="AM27" s="42">
        <v>413</v>
      </c>
      <c r="AN27" s="42">
        <v>395</v>
      </c>
      <c r="AO27" s="42">
        <v>378</v>
      </c>
      <c r="AP27" s="42">
        <v>361</v>
      </c>
    </row>
    <row r="28" spans="1:42" x14ac:dyDescent="0.25">
      <c r="A28" s="43">
        <v>1</v>
      </c>
      <c r="B28" s="42">
        <v>1886</v>
      </c>
      <c r="C28" s="42">
        <v>1812</v>
      </c>
      <c r="D28" s="42">
        <v>1741</v>
      </c>
      <c r="E28" s="42">
        <v>1672</v>
      </c>
      <c r="F28" s="42">
        <v>1607</v>
      </c>
      <c r="G28" s="42">
        <v>1543</v>
      </c>
      <c r="H28" s="42">
        <v>1483</v>
      </c>
      <c r="I28" s="42">
        <v>1424</v>
      </c>
      <c r="J28" s="42">
        <v>1368</v>
      </c>
      <c r="K28" s="42">
        <v>1314</v>
      </c>
      <c r="L28" s="42">
        <v>1262</v>
      </c>
      <c r="M28" s="42">
        <v>1213</v>
      </c>
      <c r="N28" s="42">
        <v>1165</v>
      </c>
      <c r="O28" s="42">
        <v>1119</v>
      </c>
      <c r="P28" s="42">
        <v>1074</v>
      </c>
      <c r="Q28" s="42">
        <v>1032</v>
      </c>
      <c r="R28" s="42">
        <v>991</v>
      </c>
      <c r="S28" s="42">
        <v>952</v>
      </c>
      <c r="T28" s="42">
        <v>914</v>
      </c>
      <c r="U28" s="42">
        <v>877</v>
      </c>
      <c r="V28" s="42">
        <v>842</v>
      </c>
      <c r="W28" s="42">
        <v>809</v>
      </c>
      <c r="X28" s="42">
        <v>776</v>
      </c>
      <c r="Y28" s="42">
        <v>745</v>
      </c>
      <c r="Z28" s="42">
        <v>715</v>
      </c>
      <c r="AA28" s="42">
        <v>686</v>
      </c>
      <c r="AB28" s="42">
        <v>658</v>
      </c>
      <c r="AC28" s="42">
        <v>632</v>
      </c>
      <c r="AD28" s="42">
        <v>606</v>
      </c>
      <c r="AE28" s="42">
        <v>581</v>
      </c>
      <c r="AF28" s="42">
        <v>557</v>
      </c>
      <c r="AG28" s="42">
        <v>534</v>
      </c>
      <c r="AH28" s="42">
        <v>512</v>
      </c>
      <c r="AI28" s="42">
        <v>490</v>
      </c>
      <c r="AJ28" s="42">
        <v>470</v>
      </c>
      <c r="AK28" s="42">
        <v>450</v>
      </c>
      <c r="AL28" s="42">
        <v>431</v>
      </c>
      <c r="AM28" s="42">
        <v>412</v>
      </c>
      <c r="AN28" s="42">
        <v>394</v>
      </c>
      <c r="AO28" s="42">
        <v>377</v>
      </c>
      <c r="AP28" s="42"/>
    </row>
    <row r="29" spans="1:42" x14ac:dyDescent="0.25">
      <c r="A29" s="43">
        <v>2</v>
      </c>
      <c r="B29" s="42">
        <v>1880</v>
      </c>
      <c r="C29" s="42">
        <v>1806</v>
      </c>
      <c r="D29" s="42">
        <v>1735</v>
      </c>
      <c r="E29" s="42">
        <v>1667</v>
      </c>
      <c r="F29" s="42">
        <v>1601</v>
      </c>
      <c r="G29" s="42">
        <v>1538</v>
      </c>
      <c r="H29" s="42">
        <v>1478</v>
      </c>
      <c r="I29" s="42">
        <v>1420</v>
      </c>
      <c r="J29" s="42">
        <v>1364</v>
      </c>
      <c r="K29" s="42">
        <v>1310</v>
      </c>
      <c r="L29" s="42">
        <v>1258</v>
      </c>
      <c r="M29" s="42">
        <v>1209</v>
      </c>
      <c r="N29" s="42">
        <v>1161</v>
      </c>
      <c r="O29" s="42">
        <v>1115</v>
      </c>
      <c r="P29" s="42">
        <v>1071</v>
      </c>
      <c r="Q29" s="42">
        <v>1028</v>
      </c>
      <c r="R29" s="42">
        <v>988</v>
      </c>
      <c r="S29" s="42">
        <v>948</v>
      </c>
      <c r="T29" s="42">
        <v>911</v>
      </c>
      <c r="U29" s="42">
        <v>874</v>
      </c>
      <c r="V29" s="42">
        <v>840</v>
      </c>
      <c r="W29" s="42">
        <v>806</v>
      </c>
      <c r="X29" s="42">
        <v>774</v>
      </c>
      <c r="Y29" s="42">
        <v>743</v>
      </c>
      <c r="Z29" s="42">
        <v>713</v>
      </c>
      <c r="AA29" s="42">
        <v>684</v>
      </c>
      <c r="AB29" s="42">
        <v>656</v>
      </c>
      <c r="AC29" s="42">
        <v>629</v>
      </c>
      <c r="AD29" s="42">
        <v>604</v>
      </c>
      <c r="AE29" s="42">
        <v>579</v>
      </c>
      <c r="AF29" s="42">
        <v>555</v>
      </c>
      <c r="AG29" s="42">
        <v>532</v>
      </c>
      <c r="AH29" s="42">
        <v>510</v>
      </c>
      <c r="AI29" s="42">
        <v>489</v>
      </c>
      <c r="AJ29" s="42">
        <v>468</v>
      </c>
      <c r="AK29" s="42">
        <v>448</v>
      </c>
      <c r="AL29" s="42">
        <v>429</v>
      </c>
      <c r="AM29" s="42">
        <v>410</v>
      </c>
      <c r="AN29" s="42">
        <v>393</v>
      </c>
      <c r="AO29" s="42">
        <v>375</v>
      </c>
      <c r="AP29" s="42"/>
    </row>
    <row r="30" spans="1:42" x14ac:dyDescent="0.25">
      <c r="A30" s="43">
        <v>3</v>
      </c>
      <c r="B30" s="42">
        <v>1874</v>
      </c>
      <c r="C30" s="42">
        <v>1800</v>
      </c>
      <c r="D30" s="42">
        <v>1729</v>
      </c>
      <c r="E30" s="42">
        <v>1661</v>
      </c>
      <c r="F30" s="42">
        <v>1596</v>
      </c>
      <c r="G30" s="42">
        <v>1533</v>
      </c>
      <c r="H30" s="42">
        <v>1473</v>
      </c>
      <c r="I30" s="42">
        <v>1415</v>
      </c>
      <c r="J30" s="42">
        <v>1359</v>
      </c>
      <c r="K30" s="42">
        <v>1306</v>
      </c>
      <c r="L30" s="42">
        <v>1254</v>
      </c>
      <c r="M30" s="42">
        <v>1205</v>
      </c>
      <c r="N30" s="42">
        <v>1157</v>
      </c>
      <c r="O30" s="42">
        <v>1111</v>
      </c>
      <c r="P30" s="42">
        <v>1067</v>
      </c>
      <c r="Q30" s="42">
        <v>1025</v>
      </c>
      <c r="R30" s="42">
        <v>984</v>
      </c>
      <c r="S30" s="42">
        <v>945</v>
      </c>
      <c r="T30" s="42">
        <v>908</v>
      </c>
      <c r="U30" s="42">
        <v>872</v>
      </c>
      <c r="V30" s="42">
        <v>837</v>
      </c>
      <c r="W30" s="42">
        <v>803</v>
      </c>
      <c r="X30" s="42">
        <v>771</v>
      </c>
      <c r="Y30" s="42">
        <v>740</v>
      </c>
      <c r="Z30" s="42">
        <v>710</v>
      </c>
      <c r="AA30" s="42">
        <v>682</v>
      </c>
      <c r="AB30" s="42">
        <v>654</v>
      </c>
      <c r="AC30" s="42">
        <v>627</v>
      </c>
      <c r="AD30" s="42">
        <v>602</v>
      </c>
      <c r="AE30" s="42">
        <v>577</v>
      </c>
      <c r="AF30" s="42">
        <v>553</v>
      </c>
      <c r="AG30" s="42">
        <v>530</v>
      </c>
      <c r="AH30" s="42">
        <v>508</v>
      </c>
      <c r="AI30" s="42">
        <v>487</v>
      </c>
      <c r="AJ30" s="42">
        <v>466</v>
      </c>
      <c r="AK30" s="42">
        <v>447</v>
      </c>
      <c r="AL30" s="42">
        <v>427</v>
      </c>
      <c r="AM30" s="42">
        <v>409</v>
      </c>
      <c r="AN30" s="42">
        <v>391</v>
      </c>
      <c r="AO30" s="42">
        <v>374</v>
      </c>
      <c r="AP30" s="42"/>
    </row>
    <row r="31" spans="1:42" x14ac:dyDescent="0.25">
      <c r="A31" s="43">
        <v>4</v>
      </c>
      <c r="B31" s="42">
        <v>1867</v>
      </c>
      <c r="C31" s="42">
        <v>1794</v>
      </c>
      <c r="D31" s="42">
        <v>1724</v>
      </c>
      <c r="E31" s="42">
        <v>1656</v>
      </c>
      <c r="F31" s="42">
        <v>1591</v>
      </c>
      <c r="G31" s="42">
        <v>1528</v>
      </c>
      <c r="H31" s="42">
        <v>1468</v>
      </c>
      <c r="I31" s="42">
        <v>1410</v>
      </c>
      <c r="J31" s="42">
        <v>1355</v>
      </c>
      <c r="K31" s="42">
        <v>1301</v>
      </c>
      <c r="L31" s="42">
        <v>1250</v>
      </c>
      <c r="M31" s="42">
        <v>1201</v>
      </c>
      <c r="N31" s="42">
        <v>1153</v>
      </c>
      <c r="O31" s="42">
        <v>1108</v>
      </c>
      <c r="P31" s="42">
        <v>1064</v>
      </c>
      <c r="Q31" s="42">
        <v>1022</v>
      </c>
      <c r="R31" s="42">
        <v>981</v>
      </c>
      <c r="S31" s="42">
        <v>942</v>
      </c>
      <c r="T31" s="42">
        <v>905</v>
      </c>
      <c r="U31" s="42">
        <v>869</v>
      </c>
      <c r="V31" s="42">
        <v>834</v>
      </c>
      <c r="W31" s="42">
        <v>801</v>
      </c>
      <c r="X31" s="42">
        <v>769</v>
      </c>
      <c r="Y31" s="42">
        <v>738</v>
      </c>
      <c r="Z31" s="42">
        <v>708</v>
      </c>
      <c r="AA31" s="42">
        <v>679</v>
      </c>
      <c r="AB31" s="42">
        <v>652</v>
      </c>
      <c r="AC31" s="42">
        <v>625</v>
      </c>
      <c r="AD31" s="42">
        <v>600</v>
      </c>
      <c r="AE31" s="42">
        <v>575</v>
      </c>
      <c r="AF31" s="42">
        <v>551</v>
      </c>
      <c r="AG31" s="42">
        <v>528</v>
      </c>
      <c r="AH31" s="42">
        <v>506</v>
      </c>
      <c r="AI31" s="42">
        <v>485</v>
      </c>
      <c r="AJ31" s="42">
        <v>465</v>
      </c>
      <c r="AK31" s="42">
        <v>445</v>
      </c>
      <c r="AL31" s="42">
        <v>426</v>
      </c>
      <c r="AM31" s="42">
        <v>407</v>
      </c>
      <c r="AN31" s="42">
        <v>390</v>
      </c>
      <c r="AO31" s="42">
        <v>373</v>
      </c>
      <c r="AP31" s="42"/>
    </row>
    <row r="32" spans="1:42" x14ac:dyDescent="0.25">
      <c r="A32" s="43">
        <v>5</v>
      </c>
      <c r="B32" s="42">
        <v>1861</v>
      </c>
      <c r="C32" s="42">
        <v>1788</v>
      </c>
      <c r="D32" s="42">
        <v>1718</v>
      </c>
      <c r="E32" s="42">
        <v>1650</v>
      </c>
      <c r="F32" s="42">
        <v>1585</v>
      </c>
      <c r="G32" s="42">
        <v>1523</v>
      </c>
      <c r="H32" s="42">
        <v>1463</v>
      </c>
      <c r="I32" s="42">
        <v>1405</v>
      </c>
      <c r="J32" s="42">
        <v>1350</v>
      </c>
      <c r="K32" s="42">
        <v>1297</v>
      </c>
      <c r="L32" s="42">
        <v>1246</v>
      </c>
      <c r="M32" s="42">
        <v>1197</v>
      </c>
      <c r="N32" s="42">
        <v>1149</v>
      </c>
      <c r="O32" s="42">
        <v>1104</v>
      </c>
      <c r="P32" s="42">
        <v>1060</v>
      </c>
      <c r="Q32" s="42">
        <v>1018</v>
      </c>
      <c r="R32" s="42">
        <v>978</v>
      </c>
      <c r="S32" s="42">
        <v>939</v>
      </c>
      <c r="T32" s="42">
        <v>902</v>
      </c>
      <c r="U32" s="42">
        <v>866</v>
      </c>
      <c r="V32" s="42">
        <v>831</v>
      </c>
      <c r="W32" s="42">
        <v>798</v>
      </c>
      <c r="X32" s="42">
        <v>766</v>
      </c>
      <c r="Y32" s="42">
        <v>735</v>
      </c>
      <c r="Z32" s="42">
        <v>705</v>
      </c>
      <c r="AA32" s="42">
        <v>677</v>
      </c>
      <c r="AB32" s="42">
        <v>649</v>
      </c>
      <c r="AC32" s="42">
        <v>623</v>
      </c>
      <c r="AD32" s="42">
        <v>597</v>
      </c>
      <c r="AE32" s="42">
        <v>573</v>
      </c>
      <c r="AF32" s="42">
        <v>549</v>
      </c>
      <c r="AG32" s="42">
        <v>526</v>
      </c>
      <c r="AH32" s="42">
        <v>505</v>
      </c>
      <c r="AI32" s="42">
        <v>483</v>
      </c>
      <c r="AJ32" s="42">
        <v>463</v>
      </c>
      <c r="AK32" s="42">
        <v>443</v>
      </c>
      <c r="AL32" s="42">
        <v>424</v>
      </c>
      <c r="AM32" s="42">
        <v>406</v>
      </c>
      <c r="AN32" s="42">
        <v>388</v>
      </c>
      <c r="AO32" s="42">
        <v>371</v>
      </c>
      <c r="AP32" s="42"/>
    </row>
    <row r="33" spans="1:42" x14ac:dyDescent="0.25">
      <c r="A33" s="43">
        <v>6</v>
      </c>
      <c r="B33" s="42">
        <v>1855</v>
      </c>
      <c r="C33" s="42">
        <v>1782</v>
      </c>
      <c r="D33" s="42">
        <v>1712</v>
      </c>
      <c r="E33" s="42">
        <v>1645</v>
      </c>
      <c r="F33" s="42">
        <v>1580</v>
      </c>
      <c r="G33" s="42">
        <v>1518</v>
      </c>
      <c r="H33" s="42">
        <v>1458</v>
      </c>
      <c r="I33" s="42">
        <v>1401</v>
      </c>
      <c r="J33" s="42">
        <v>1346</v>
      </c>
      <c r="K33" s="42">
        <v>1293</v>
      </c>
      <c r="L33" s="42">
        <v>1242</v>
      </c>
      <c r="M33" s="42">
        <v>1193</v>
      </c>
      <c r="N33" s="42">
        <v>1145</v>
      </c>
      <c r="O33" s="42">
        <v>1100</v>
      </c>
      <c r="P33" s="42">
        <v>1057</v>
      </c>
      <c r="Q33" s="42">
        <v>1015</v>
      </c>
      <c r="R33" s="42">
        <v>975</v>
      </c>
      <c r="S33" s="42">
        <v>936</v>
      </c>
      <c r="T33" s="42">
        <v>899</v>
      </c>
      <c r="U33" s="42">
        <v>863</v>
      </c>
      <c r="V33" s="42">
        <v>828</v>
      </c>
      <c r="W33" s="42">
        <v>795</v>
      </c>
      <c r="X33" s="42">
        <v>763</v>
      </c>
      <c r="Y33" s="42">
        <v>733</v>
      </c>
      <c r="Z33" s="42">
        <v>703</v>
      </c>
      <c r="AA33" s="42">
        <v>675</v>
      </c>
      <c r="AB33" s="42">
        <v>647</v>
      </c>
      <c r="AC33" s="42">
        <v>621</v>
      </c>
      <c r="AD33" s="42">
        <v>595</v>
      </c>
      <c r="AE33" s="42">
        <v>571</v>
      </c>
      <c r="AF33" s="42">
        <v>547</v>
      </c>
      <c r="AG33" s="42">
        <v>525</v>
      </c>
      <c r="AH33" s="42">
        <v>503</v>
      </c>
      <c r="AI33" s="42">
        <v>482</v>
      </c>
      <c r="AJ33" s="42">
        <v>461</v>
      </c>
      <c r="AK33" s="42">
        <v>442</v>
      </c>
      <c r="AL33" s="42">
        <v>423</v>
      </c>
      <c r="AM33" s="42">
        <v>404</v>
      </c>
      <c r="AN33" s="42">
        <v>387</v>
      </c>
      <c r="AO33" s="42">
        <v>370</v>
      </c>
      <c r="AP33" s="42"/>
    </row>
    <row r="34" spans="1:42" x14ac:dyDescent="0.25">
      <c r="A34" s="43">
        <v>7</v>
      </c>
      <c r="B34" s="42">
        <v>1849</v>
      </c>
      <c r="C34" s="42">
        <v>1776</v>
      </c>
      <c r="D34" s="42">
        <v>1706</v>
      </c>
      <c r="E34" s="42">
        <v>1639</v>
      </c>
      <c r="F34" s="42">
        <v>1575</v>
      </c>
      <c r="G34" s="42">
        <v>1513</v>
      </c>
      <c r="H34" s="42">
        <v>1453</v>
      </c>
      <c r="I34" s="42">
        <v>1396</v>
      </c>
      <c r="J34" s="42">
        <v>1341</v>
      </c>
      <c r="K34" s="42">
        <v>1288</v>
      </c>
      <c r="L34" s="42">
        <v>1237</v>
      </c>
      <c r="M34" s="42">
        <v>1189</v>
      </c>
      <c r="N34" s="42">
        <v>1142</v>
      </c>
      <c r="O34" s="42">
        <v>1096</v>
      </c>
      <c r="P34" s="42">
        <v>1053</v>
      </c>
      <c r="Q34" s="42">
        <v>1011</v>
      </c>
      <c r="R34" s="42">
        <v>971</v>
      </c>
      <c r="S34" s="42">
        <v>933</v>
      </c>
      <c r="T34" s="42">
        <v>896</v>
      </c>
      <c r="U34" s="42">
        <v>860</v>
      </c>
      <c r="V34" s="42">
        <v>826</v>
      </c>
      <c r="W34" s="42">
        <v>793</v>
      </c>
      <c r="X34" s="42">
        <v>761</v>
      </c>
      <c r="Y34" s="42">
        <v>730</v>
      </c>
      <c r="Z34" s="42">
        <v>701</v>
      </c>
      <c r="AA34" s="42">
        <v>672</v>
      </c>
      <c r="AB34" s="42">
        <v>645</v>
      </c>
      <c r="AC34" s="42">
        <v>619</v>
      </c>
      <c r="AD34" s="42">
        <v>593</v>
      </c>
      <c r="AE34" s="42">
        <v>569</v>
      </c>
      <c r="AF34" s="42">
        <v>545</v>
      </c>
      <c r="AG34" s="42">
        <v>523</v>
      </c>
      <c r="AH34" s="42">
        <v>501</v>
      </c>
      <c r="AI34" s="42">
        <v>480</v>
      </c>
      <c r="AJ34" s="42">
        <v>460</v>
      </c>
      <c r="AK34" s="42">
        <v>440</v>
      </c>
      <c r="AL34" s="42">
        <v>421</v>
      </c>
      <c r="AM34" s="42">
        <v>403</v>
      </c>
      <c r="AN34" s="42">
        <v>385</v>
      </c>
      <c r="AO34" s="42">
        <v>368</v>
      </c>
      <c r="AP34" s="42"/>
    </row>
    <row r="35" spans="1:42" x14ac:dyDescent="0.25">
      <c r="A35" s="43">
        <v>8</v>
      </c>
      <c r="B35" s="42">
        <v>1843</v>
      </c>
      <c r="C35" s="42">
        <v>1770</v>
      </c>
      <c r="D35" s="42">
        <v>1701</v>
      </c>
      <c r="E35" s="42">
        <v>1634</v>
      </c>
      <c r="F35" s="42">
        <v>1570</v>
      </c>
      <c r="G35" s="42">
        <v>1508</v>
      </c>
      <c r="H35" s="42">
        <v>1448</v>
      </c>
      <c r="I35" s="42">
        <v>1391</v>
      </c>
      <c r="J35" s="42">
        <v>1337</v>
      </c>
      <c r="K35" s="42">
        <v>1284</v>
      </c>
      <c r="L35" s="42">
        <v>1233</v>
      </c>
      <c r="M35" s="42">
        <v>1185</v>
      </c>
      <c r="N35" s="42">
        <v>1138</v>
      </c>
      <c r="O35" s="42">
        <v>1093</v>
      </c>
      <c r="P35" s="42">
        <v>1049</v>
      </c>
      <c r="Q35" s="42">
        <v>1008</v>
      </c>
      <c r="R35" s="42">
        <v>968</v>
      </c>
      <c r="S35" s="42">
        <v>929</v>
      </c>
      <c r="T35" s="42">
        <v>893</v>
      </c>
      <c r="U35" s="42">
        <v>857</v>
      </c>
      <c r="V35" s="42">
        <v>823</v>
      </c>
      <c r="W35" s="42">
        <v>790</v>
      </c>
      <c r="X35" s="42">
        <v>758</v>
      </c>
      <c r="Y35" s="42">
        <v>728</v>
      </c>
      <c r="Z35" s="42">
        <v>698</v>
      </c>
      <c r="AA35" s="42">
        <v>670</v>
      </c>
      <c r="AB35" s="42">
        <v>643</v>
      </c>
      <c r="AC35" s="42">
        <v>617</v>
      </c>
      <c r="AD35" s="42">
        <v>591</v>
      </c>
      <c r="AE35" s="42">
        <v>567</v>
      </c>
      <c r="AF35" s="42">
        <v>543</v>
      </c>
      <c r="AG35" s="42">
        <v>521</v>
      </c>
      <c r="AH35" s="42">
        <v>499</v>
      </c>
      <c r="AI35" s="42">
        <v>478</v>
      </c>
      <c r="AJ35" s="42">
        <v>458</v>
      </c>
      <c r="AK35" s="42">
        <v>438</v>
      </c>
      <c r="AL35" s="42">
        <v>420</v>
      </c>
      <c r="AM35" s="42">
        <v>401</v>
      </c>
      <c r="AN35" s="42">
        <v>384</v>
      </c>
      <c r="AO35" s="42">
        <v>367</v>
      </c>
      <c r="AP35" s="42"/>
    </row>
    <row r="36" spans="1:42" x14ac:dyDescent="0.25">
      <c r="A36" s="43">
        <v>9</v>
      </c>
      <c r="B36" s="42">
        <v>1836</v>
      </c>
      <c r="C36" s="42">
        <v>1764</v>
      </c>
      <c r="D36" s="42">
        <v>1695</v>
      </c>
      <c r="E36" s="42">
        <v>1628</v>
      </c>
      <c r="F36" s="42">
        <v>1564</v>
      </c>
      <c r="G36" s="42">
        <v>1503</v>
      </c>
      <c r="H36" s="42">
        <v>1444</v>
      </c>
      <c r="I36" s="42">
        <v>1387</v>
      </c>
      <c r="J36" s="42">
        <v>1332</v>
      </c>
      <c r="K36" s="42">
        <v>1280</v>
      </c>
      <c r="L36" s="42">
        <v>1229</v>
      </c>
      <c r="M36" s="42">
        <v>1180</v>
      </c>
      <c r="N36" s="42">
        <v>1134</v>
      </c>
      <c r="O36" s="42">
        <v>1089</v>
      </c>
      <c r="P36" s="42">
        <v>1046</v>
      </c>
      <c r="Q36" s="42">
        <v>1004</v>
      </c>
      <c r="R36" s="42">
        <v>965</v>
      </c>
      <c r="S36" s="42">
        <v>926</v>
      </c>
      <c r="T36" s="42">
        <v>889</v>
      </c>
      <c r="U36" s="42">
        <v>854</v>
      </c>
      <c r="V36" s="42">
        <v>820</v>
      </c>
      <c r="W36" s="42">
        <v>787</v>
      </c>
      <c r="X36" s="42">
        <v>756</v>
      </c>
      <c r="Y36" s="42">
        <v>725</v>
      </c>
      <c r="Z36" s="42">
        <v>696</v>
      </c>
      <c r="AA36" s="42">
        <v>668</v>
      </c>
      <c r="AB36" s="42">
        <v>640</v>
      </c>
      <c r="AC36" s="42">
        <v>614</v>
      </c>
      <c r="AD36" s="42">
        <v>589</v>
      </c>
      <c r="AE36" s="42">
        <v>565</v>
      </c>
      <c r="AF36" s="42">
        <v>542</v>
      </c>
      <c r="AG36" s="42">
        <v>519</v>
      </c>
      <c r="AH36" s="42">
        <v>497</v>
      </c>
      <c r="AI36" s="42">
        <v>476</v>
      </c>
      <c r="AJ36" s="42">
        <v>456</v>
      </c>
      <c r="AK36" s="42">
        <v>437</v>
      </c>
      <c r="AL36" s="42">
        <v>418</v>
      </c>
      <c r="AM36" s="42">
        <v>400</v>
      </c>
      <c r="AN36" s="42">
        <v>382</v>
      </c>
      <c r="AO36" s="42">
        <v>366</v>
      </c>
      <c r="AP36" s="42"/>
    </row>
    <row r="37" spans="1:42" x14ac:dyDescent="0.25">
      <c r="A37" s="43">
        <v>10</v>
      </c>
      <c r="B37" s="42">
        <v>1830</v>
      </c>
      <c r="C37" s="42">
        <v>1758</v>
      </c>
      <c r="D37" s="42">
        <v>1689</v>
      </c>
      <c r="E37" s="42">
        <v>1623</v>
      </c>
      <c r="F37" s="42">
        <v>1559</v>
      </c>
      <c r="G37" s="42">
        <v>1498</v>
      </c>
      <c r="H37" s="42">
        <v>1439</v>
      </c>
      <c r="I37" s="42">
        <v>1382</v>
      </c>
      <c r="J37" s="42">
        <v>1328</v>
      </c>
      <c r="K37" s="42">
        <v>1275</v>
      </c>
      <c r="L37" s="42">
        <v>1225</v>
      </c>
      <c r="M37" s="42">
        <v>1176</v>
      </c>
      <c r="N37" s="42">
        <v>1130</v>
      </c>
      <c r="O37" s="42">
        <v>1085</v>
      </c>
      <c r="P37" s="42">
        <v>1042</v>
      </c>
      <c r="Q37" s="42">
        <v>1001</v>
      </c>
      <c r="R37" s="42">
        <v>961</v>
      </c>
      <c r="S37" s="42">
        <v>923</v>
      </c>
      <c r="T37" s="42">
        <v>886</v>
      </c>
      <c r="U37" s="42">
        <v>851</v>
      </c>
      <c r="V37" s="42">
        <v>817</v>
      </c>
      <c r="W37" s="42">
        <v>784</v>
      </c>
      <c r="X37" s="42">
        <v>753</v>
      </c>
      <c r="Y37" s="42">
        <v>723</v>
      </c>
      <c r="Z37" s="42">
        <v>693</v>
      </c>
      <c r="AA37" s="42">
        <v>665</v>
      </c>
      <c r="AB37" s="42">
        <v>638</v>
      </c>
      <c r="AC37" s="42">
        <v>612</v>
      </c>
      <c r="AD37" s="42">
        <v>587</v>
      </c>
      <c r="AE37" s="42">
        <v>563</v>
      </c>
      <c r="AF37" s="42">
        <v>540</v>
      </c>
      <c r="AG37" s="42">
        <v>517</v>
      </c>
      <c r="AH37" s="42">
        <v>496</v>
      </c>
      <c r="AI37" s="42">
        <v>475</v>
      </c>
      <c r="AJ37" s="42">
        <v>455</v>
      </c>
      <c r="AK37" s="42">
        <v>435</v>
      </c>
      <c r="AL37" s="42">
        <v>417</v>
      </c>
      <c r="AM37" s="42">
        <v>398</v>
      </c>
      <c r="AN37" s="42">
        <v>381</v>
      </c>
      <c r="AO37" s="42">
        <v>364</v>
      </c>
      <c r="AP37" s="42"/>
    </row>
    <row r="38" spans="1:42" x14ac:dyDescent="0.25">
      <c r="A38" s="43">
        <v>11</v>
      </c>
      <c r="B38" s="42">
        <v>1824</v>
      </c>
      <c r="C38" s="42">
        <v>1752</v>
      </c>
      <c r="D38" s="42">
        <v>1684</v>
      </c>
      <c r="E38" s="42">
        <v>1617</v>
      </c>
      <c r="F38" s="42">
        <v>1554</v>
      </c>
      <c r="G38" s="42">
        <v>1493</v>
      </c>
      <c r="H38" s="42">
        <v>1434</v>
      </c>
      <c r="I38" s="42">
        <v>1377</v>
      </c>
      <c r="J38" s="42">
        <v>1323</v>
      </c>
      <c r="K38" s="42">
        <v>1271</v>
      </c>
      <c r="L38" s="42">
        <v>1221</v>
      </c>
      <c r="M38" s="42">
        <v>1172</v>
      </c>
      <c r="N38" s="42">
        <v>1126</v>
      </c>
      <c r="O38" s="42">
        <v>1082</v>
      </c>
      <c r="P38" s="42">
        <v>1039</v>
      </c>
      <c r="Q38" s="42">
        <v>998</v>
      </c>
      <c r="R38" s="42">
        <v>958</v>
      </c>
      <c r="S38" s="42">
        <v>920</v>
      </c>
      <c r="T38" s="42">
        <v>883</v>
      </c>
      <c r="U38" s="42">
        <v>848</v>
      </c>
      <c r="V38" s="42">
        <v>814</v>
      </c>
      <c r="W38" s="42">
        <v>782</v>
      </c>
      <c r="X38" s="42">
        <v>750</v>
      </c>
      <c r="Y38" s="42">
        <v>720</v>
      </c>
      <c r="Z38" s="42">
        <v>691</v>
      </c>
      <c r="AA38" s="42">
        <v>663</v>
      </c>
      <c r="AB38" s="42">
        <v>636</v>
      </c>
      <c r="AC38" s="42">
        <v>610</v>
      </c>
      <c r="AD38" s="42">
        <v>585</v>
      </c>
      <c r="AE38" s="42">
        <v>561</v>
      </c>
      <c r="AF38" s="42">
        <v>538</v>
      </c>
      <c r="AG38" s="42">
        <v>515</v>
      </c>
      <c r="AH38" s="42">
        <v>494</v>
      </c>
      <c r="AI38" s="42">
        <v>473</v>
      </c>
      <c r="AJ38" s="42">
        <v>453</v>
      </c>
      <c r="AK38" s="42">
        <v>434</v>
      </c>
      <c r="AL38" s="42">
        <v>415</v>
      </c>
      <c r="AM38" s="42">
        <v>397</v>
      </c>
      <c r="AN38" s="42">
        <v>380</v>
      </c>
      <c r="AO38" s="42">
        <v>363</v>
      </c>
      <c r="AP38" s="42"/>
    </row>
  </sheetData>
  <sheetProtection algorithmName="SHA-512" hashValue="wK+/RWxTyymwB+Q+23jjY9LlatfUPzRu3IZ9lA4b7Wm93pHUCcvbnrtW4SgutUGfgml73wal0zwJTKb3Vkrfig==" saltValue="vPre8znenuy/FzbQUbfbGw==" spinCount="100000" sheet="1" objects="1" scenarios="1"/>
  <conditionalFormatting sqref="A6:A21">
    <cfRule type="expression" dxfId="636" priority="9" stopIfTrue="1">
      <formula>MOD(ROW(),2)=0</formula>
    </cfRule>
    <cfRule type="expression" dxfId="635" priority="10" stopIfTrue="1">
      <formula>MOD(ROW(),2)&lt;&gt;0</formula>
    </cfRule>
  </conditionalFormatting>
  <conditionalFormatting sqref="B6:AP21">
    <cfRule type="expression" dxfId="634" priority="11" stopIfTrue="1">
      <formula>MOD(ROW(),2)=0</formula>
    </cfRule>
    <cfRule type="expression" dxfId="633" priority="12" stopIfTrue="1">
      <formula>MOD(ROW(),2)&lt;&gt;0</formula>
    </cfRule>
  </conditionalFormatting>
  <conditionalFormatting sqref="A26:A38">
    <cfRule type="expression" dxfId="632" priority="13" stopIfTrue="1">
      <formula>MOD(ROW(),2)=0</formula>
    </cfRule>
    <cfRule type="expression" dxfId="631" priority="14" stopIfTrue="1">
      <formula>MOD(ROW(),2)&lt;&gt;0</formula>
    </cfRule>
  </conditionalFormatting>
  <conditionalFormatting sqref="B26:AP38">
    <cfRule type="expression" dxfId="630" priority="15" stopIfTrue="1">
      <formula>MOD(ROW(),2)=0</formula>
    </cfRule>
    <cfRule type="expression" dxfId="629" priority="16" stopIfTrue="1">
      <formula>MOD(ROW(),2)&lt;&gt;0</formula>
    </cfRule>
  </conditionalFormatting>
  <pageMargins left="0.7" right="0.7" top="0.75" bottom="0.75" header="0.3" footer="0.3"/>
  <tableParts count="1">
    <tablePart r:id="rId1"/>
  </tableParts>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72A32A-B7DE-40EA-AAF1-D4BA488D81A4}">
  <sheetPr codeName="Sheet53"/>
  <dimension ref="A1:S38"/>
  <sheetViews>
    <sheetView showGridLines="0" workbookViewId="0">
      <selection activeCell="A6" sqref="A6"/>
    </sheetView>
  </sheetViews>
  <sheetFormatPr defaultRowHeight="12.5" x14ac:dyDescent="0.25"/>
  <cols>
    <col min="1" max="1" width="31.81640625" customWidth="1"/>
    <col min="2" max="19" width="22.81640625" customWidth="1"/>
  </cols>
  <sheetData>
    <row r="1" spans="1:19" s="1" customFormat="1" ht="20" x14ac:dyDescent="0.4">
      <c r="A1" s="2" t="s">
        <v>0</v>
      </c>
    </row>
    <row r="2" spans="1:19" s="1" customFormat="1" ht="15.5" x14ac:dyDescent="0.35">
      <c r="A2" s="30" t="s">
        <v>1</v>
      </c>
      <c r="B2" s="3" t="str">
        <f>wb_title</f>
        <v>Police_S - Consolidated Factor Spreadsheet</v>
      </c>
    </row>
    <row r="3" spans="1:19" s="1" customFormat="1" ht="15.5" x14ac:dyDescent="0.35">
      <c r="A3" s="30" t="s">
        <v>2</v>
      </c>
      <c r="B3" s="3" t="str">
        <f>TABLE_FACTOR_TYPE_1 &amp; " - x-" &amp; TABLE_SERIES_NUMBER_1</f>
        <v>Pension Debit - x-319</v>
      </c>
    </row>
    <row r="6" spans="1:19" x14ac:dyDescent="0.25">
      <c r="A6" s="40" t="s">
        <v>407</v>
      </c>
      <c r="B6" s="48" t="s">
        <v>408</v>
      </c>
      <c r="C6" s="48"/>
      <c r="D6" s="48"/>
      <c r="E6" s="48"/>
      <c r="F6" s="48"/>
      <c r="G6" s="48"/>
      <c r="H6" s="48"/>
      <c r="I6" s="48"/>
      <c r="J6" s="48"/>
      <c r="K6" s="48"/>
      <c r="L6" s="48"/>
      <c r="M6" s="48"/>
      <c r="N6" s="51"/>
      <c r="O6" s="51"/>
      <c r="P6" s="51"/>
      <c r="Q6" s="51"/>
      <c r="R6" s="51"/>
      <c r="S6" s="51"/>
    </row>
    <row r="7" spans="1:19" x14ac:dyDescent="0.25">
      <c r="A7" s="40" t="s">
        <v>409</v>
      </c>
      <c r="B7" s="48" t="s">
        <v>31</v>
      </c>
      <c r="C7" s="48"/>
      <c r="D7" s="48"/>
      <c r="E7" s="48"/>
      <c r="F7" s="48"/>
      <c r="G7" s="48"/>
      <c r="H7" s="48"/>
      <c r="I7" s="48"/>
      <c r="J7" s="48"/>
      <c r="K7" s="48"/>
      <c r="L7" s="48"/>
      <c r="M7" s="48"/>
      <c r="N7" s="51"/>
      <c r="O7" s="51"/>
      <c r="P7" s="51"/>
      <c r="Q7" s="51"/>
      <c r="R7" s="51"/>
      <c r="S7" s="51"/>
    </row>
    <row r="8" spans="1:19" x14ac:dyDescent="0.25">
      <c r="A8" s="40" t="s">
        <v>110</v>
      </c>
      <c r="B8" s="48">
        <v>1987</v>
      </c>
      <c r="C8" s="48"/>
      <c r="D8" s="48"/>
      <c r="E8" s="48"/>
      <c r="F8" s="48"/>
      <c r="G8" s="48"/>
      <c r="H8" s="48"/>
      <c r="I8" s="48"/>
      <c r="J8" s="48"/>
      <c r="K8" s="48"/>
      <c r="L8" s="48"/>
      <c r="M8" s="48"/>
      <c r="N8" s="51"/>
      <c r="O8" s="51"/>
      <c r="P8" s="51"/>
      <c r="Q8" s="51"/>
      <c r="R8" s="51"/>
      <c r="S8" s="51"/>
    </row>
    <row r="9" spans="1:19" x14ac:dyDescent="0.25">
      <c r="A9" s="40" t="s">
        <v>111</v>
      </c>
      <c r="B9" s="48" t="s">
        <v>290</v>
      </c>
      <c r="C9" s="48"/>
      <c r="D9" s="48"/>
      <c r="E9" s="48"/>
      <c r="F9" s="48"/>
      <c r="G9" s="48"/>
      <c r="H9" s="48"/>
      <c r="I9" s="48"/>
      <c r="J9" s="48"/>
      <c r="K9" s="48"/>
      <c r="L9" s="48"/>
      <c r="M9" s="48"/>
      <c r="N9" s="51"/>
      <c r="O9" s="51"/>
      <c r="P9" s="51"/>
      <c r="Q9" s="51"/>
      <c r="R9" s="51"/>
      <c r="S9" s="51"/>
    </row>
    <row r="10" spans="1:19" x14ac:dyDescent="0.25">
      <c r="A10" s="40" t="s">
        <v>6</v>
      </c>
      <c r="B10" s="48" t="s">
        <v>298</v>
      </c>
      <c r="C10" s="48"/>
      <c r="D10" s="48"/>
      <c r="E10" s="48"/>
      <c r="F10" s="48"/>
      <c r="G10" s="48"/>
      <c r="H10" s="48"/>
      <c r="I10" s="48"/>
      <c r="J10" s="48"/>
      <c r="K10" s="48"/>
      <c r="L10" s="48"/>
      <c r="M10" s="48"/>
      <c r="N10" s="51"/>
      <c r="O10" s="51"/>
      <c r="P10" s="51"/>
      <c r="Q10" s="51"/>
      <c r="R10" s="51"/>
      <c r="S10" s="51"/>
    </row>
    <row r="11" spans="1:19" x14ac:dyDescent="0.25">
      <c r="A11" s="40" t="s">
        <v>112</v>
      </c>
      <c r="B11" s="48" t="s">
        <v>125</v>
      </c>
      <c r="C11" s="48"/>
      <c r="D11" s="48"/>
      <c r="E11" s="48"/>
      <c r="F11" s="48"/>
      <c r="G11" s="48"/>
      <c r="H11" s="48"/>
      <c r="I11" s="48"/>
      <c r="J11" s="48"/>
      <c r="K11" s="48"/>
      <c r="L11" s="48"/>
      <c r="M11" s="48"/>
      <c r="N11" s="51"/>
      <c r="O11" s="51"/>
      <c r="P11" s="51"/>
      <c r="Q11" s="51"/>
      <c r="R11" s="51"/>
      <c r="S11" s="51"/>
    </row>
    <row r="12" spans="1:19" x14ac:dyDescent="0.25">
      <c r="A12" s="40" t="s">
        <v>113</v>
      </c>
      <c r="B12" s="48" t="s">
        <v>238</v>
      </c>
      <c r="C12" s="48"/>
      <c r="D12" s="48"/>
      <c r="E12" s="48"/>
      <c r="F12" s="48"/>
      <c r="G12" s="48"/>
      <c r="H12" s="48"/>
      <c r="I12" s="48"/>
      <c r="J12" s="48"/>
      <c r="K12" s="48"/>
      <c r="L12" s="48"/>
      <c r="M12" s="48"/>
      <c r="N12" s="51"/>
      <c r="O12" s="51"/>
      <c r="P12" s="51"/>
      <c r="Q12" s="51"/>
      <c r="R12" s="51"/>
      <c r="S12" s="51"/>
    </row>
    <row r="13" spans="1:19" x14ac:dyDescent="0.25">
      <c r="A13" s="40" t="s">
        <v>410</v>
      </c>
      <c r="B13" s="48"/>
      <c r="C13" s="48"/>
      <c r="D13" s="48"/>
      <c r="E13" s="48"/>
      <c r="F13" s="48"/>
      <c r="G13" s="48"/>
      <c r="H13" s="48"/>
      <c r="I13" s="48"/>
      <c r="J13" s="48"/>
      <c r="K13" s="48"/>
      <c r="L13" s="48"/>
      <c r="M13" s="48"/>
      <c r="N13" s="51"/>
      <c r="O13" s="51"/>
      <c r="P13" s="51"/>
      <c r="Q13" s="51"/>
      <c r="R13" s="51"/>
      <c r="S13" s="51"/>
    </row>
    <row r="14" spans="1:19" x14ac:dyDescent="0.25">
      <c r="A14" s="40" t="s">
        <v>115</v>
      </c>
      <c r="B14" s="48">
        <v>319</v>
      </c>
      <c r="C14" s="48"/>
      <c r="D14" s="48"/>
      <c r="E14" s="48"/>
      <c r="F14" s="48"/>
      <c r="G14" s="48"/>
      <c r="H14" s="48"/>
      <c r="I14" s="48"/>
      <c r="J14" s="48"/>
      <c r="K14" s="48"/>
      <c r="L14" s="48"/>
      <c r="M14" s="48"/>
      <c r="N14" s="51"/>
      <c r="O14" s="51"/>
      <c r="P14" s="51"/>
      <c r="Q14" s="51"/>
      <c r="R14" s="51"/>
      <c r="S14" s="51"/>
    </row>
    <row r="15" spans="1:19" x14ac:dyDescent="0.25">
      <c r="A15" s="40" t="s">
        <v>411</v>
      </c>
      <c r="B15" s="48">
        <v>319</v>
      </c>
      <c r="C15" s="48"/>
      <c r="D15" s="48"/>
      <c r="E15" s="48"/>
      <c r="F15" s="48"/>
      <c r="G15" s="48"/>
      <c r="H15" s="48"/>
      <c r="I15" s="48"/>
      <c r="J15" s="48"/>
      <c r="K15" s="48"/>
      <c r="L15" s="48"/>
      <c r="M15" s="48"/>
      <c r="N15" s="51"/>
      <c r="O15" s="51"/>
      <c r="P15" s="51"/>
      <c r="Q15" s="51"/>
      <c r="R15" s="51"/>
      <c r="S15" s="51"/>
    </row>
    <row r="16" spans="1:19" x14ac:dyDescent="0.25">
      <c r="A16" s="40" t="s">
        <v>117</v>
      </c>
      <c r="B16" s="48" t="s">
        <v>308</v>
      </c>
      <c r="C16" s="48"/>
      <c r="D16" s="48"/>
      <c r="E16" s="48"/>
      <c r="F16" s="48"/>
      <c r="G16" s="48"/>
      <c r="H16" s="48"/>
      <c r="I16" s="48"/>
      <c r="J16" s="48"/>
      <c r="K16" s="48"/>
      <c r="L16" s="48"/>
      <c r="M16" s="48"/>
      <c r="N16" s="51"/>
      <c r="O16" s="51"/>
      <c r="P16" s="51"/>
      <c r="Q16" s="51"/>
      <c r="R16" s="51"/>
      <c r="S16" s="51"/>
    </row>
    <row r="17" spans="1:19" x14ac:dyDescent="0.25">
      <c r="A17" s="41" t="s">
        <v>412</v>
      </c>
      <c r="B17" s="48"/>
      <c r="C17" s="48"/>
      <c r="D17" s="48"/>
      <c r="E17" s="48"/>
      <c r="F17" s="48"/>
      <c r="G17" s="48"/>
      <c r="H17" s="48"/>
      <c r="I17" s="48"/>
      <c r="J17" s="48"/>
      <c r="K17" s="48"/>
      <c r="L17" s="48"/>
      <c r="M17" s="48"/>
      <c r="N17" s="51"/>
      <c r="O17" s="51"/>
      <c r="P17" s="51"/>
      <c r="Q17" s="51"/>
      <c r="R17" s="51"/>
      <c r="S17" s="51"/>
    </row>
    <row r="18" spans="1:19" x14ac:dyDescent="0.25">
      <c r="A18" s="40" t="s">
        <v>119</v>
      </c>
      <c r="B18" s="50">
        <v>46163</v>
      </c>
      <c r="C18" s="49"/>
      <c r="D18" s="49"/>
      <c r="E18" s="49"/>
      <c r="F18" s="49"/>
      <c r="G18" s="49"/>
      <c r="H18" s="49"/>
      <c r="I18" s="49"/>
      <c r="J18" s="49"/>
      <c r="K18" s="49"/>
      <c r="L18" s="49"/>
      <c r="M18" s="49"/>
      <c r="N18" s="51"/>
      <c r="O18" s="51"/>
      <c r="P18" s="51"/>
      <c r="Q18" s="51"/>
      <c r="R18" s="51"/>
      <c r="S18" s="51"/>
    </row>
    <row r="19" spans="1:19" x14ac:dyDescent="0.25">
      <c r="A19" s="40" t="s">
        <v>120</v>
      </c>
      <c r="B19" s="50"/>
      <c r="C19" s="50"/>
      <c r="D19" s="50"/>
      <c r="E19" s="50"/>
      <c r="F19" s="50"/>
      <c r="G19" s="50"/>
      <c r="H19" s="50"/>
      <c r="I19" s="50"/>
      <c r="J19" s="50"/>
      <c r="K19" s="50"/>
      <c r="L19" s="50"/>
      <c r="M19" s="50"/>
      <c r="N19" s="51"/>
      <c r="O19" s="51"/>
      <c r="P19" s="51"/>
      <c r="Q19" s="51"/>
      <c r="R19" s="51"/>
      <c r="S19" s="51"/>
    </row>
    <row r="20" spans="1:19" x14ac:dyDescent="0.25">
      <c r="A20" s="40" t="s">
        <v>121</v>
      </c>
      <c r="B20" s="48" t="s">
        <v>128</v>
      </c>
      <c r="C20" s="48"/>
      <c r="D20" s="48"/>
      <c r="E20" s="48"/>
      <c r="F20" s="48"/>
      <c r="G20" s="48"/>
      <c r="H20" s="48"/>
      <c r="I20" s="48"/>
      <c r="J20" s="48"/>
      <c r="K20" s="48"/>
      <c r="L20" s="48"/>
      <c r="M20" s="48"/>
      <c r="N20" s="51"/>
      <c r="O20" s="51"/>
      <c r="P20" s="51"/>
      <c r="Q20" s="51"/>
      <c r="R20" s="51"/>
      <c r="S20" s="51"/>
    </row>
    <row r="21" spans="1:19" x14ac:dyDescent="0.25">
      <c r="A21" s="40" t="s">
        <v>413</v>
      </c>
      <c r="B21" s="48" t="s">
        <v>46</v>
      </c>
      <c r="C21" s="48"/>
      <c r="D21" s="48"/>
      <c r="E21" s="48"/>
      <c r="F21" s="48"/>
      <c r="G21" s="48"/>
      <c r="H21" s="48"/>
      <c r="I21" s="48"/>
      <c r="J21" s="48"/>
      <c r="K21" s="48"/>
      <c r="L21" s="48"/>
      <c r="M21" s="48"/>
      <c r="N21" s="51"/>
      <c r="O21" s="51"/>
      <c r="P21" s="51"/>
      <c r="Q21" s="51"/>
      <c r="R21" s="51"/>
      <c r="S21" s="51"/>
    </row>
    <row r="23" spans="1:19" x14ac:dyDescent="0.25">
      <c r="A23" s="23" t="str">
        <f>HYPERLINK("#'Factor List'!A1", "Back to Factor List")</f>
        <v>Back to Factor List</v>
      </c>
      <c r="B23" s="23" t="str">
        <f>HYPERLINK("#'Assumptions'!A1", "Assumptions")</f>
        <v>Assumptions</v>
      </c>
    </row>
    <row r="26" spans="1:19" s="57" customFormat="1" ht="13" x14ac:dyDescent="0.25">
      <c r="A26" s="56" t="s">
        <v>440</v>
      </c>
      <c r="B26" s="56">
        <v>48</v>
      </c>
      <c r="C26" s="56">
        <v>49</v>
      </c>
      <c r="D26" s="56">
        <v>50</v>
      </c>
      <c r="E26" s="56">
        <v>51</v>
      </c>
      <c r="F26" s="56">
        <v>52</v>
      </c>
      <c r="G26" s="56">
        <v>53</v>
      </c>
      <c r="H26" s="56">
        <v>54</v>
      </c>
      <c r="I26" s="56">
        <v>55</v>
      </c>
      <c r="J26" s="56">
        <v>56</v>
      </c>
      <c r="K26" s="56">
        <v>57</v>
      </c>
      <c r="L26" s="56">
        <v>58</v>
      </c>
      <c r="M26" s="56">
        <v>59</v>
      </c>
      <c r="N26" s="56">
        <v>60</v>
      </c>
      <c r="O26" s="56">
        <v>61</v>
      </c>
      <c r="P26" s="56">
        <v>62</v>
      </c>
      <c r="Q26" s="56">
        <v>63</v>
      </c>
      <c r="R26" s="56">
        <v>64</v>
      </c>
      <c r="S26" s="56">
        <v>65</v>
      </c>
    </row>
    <row r="27" spans="1:19" x14ac:dyDescent="0.25">
      <c r="A27" s="43">
        <v>0</v>
      </c>
      <c r="B27" s="44">
        <v>19.93</v>
      </c>
      <c r="C27" s="44">
        <v>20.32</v>
      </c>
      <c r="D27" s="44">
        <v>20.72</v>
      </c>
      <c r="E27" s="44">
        <v>21.13</v>
      </c>
      <c r="F27" s="44">
        <v>21.55</v>
      </c>
      <c r="G27" s="44">
        <v>21.98</v>
      </c>
      <c r="H27" s="44">
        <v>22.43</v>
      </c>
      <c r="I27" s="44">
        <v>22.9</v>
      </c>
      <c r="J27" s="44">
        <v>23.38</v>
      </c>
      <c r="K27" s="44">
        <v>23.88</v>
      </c>
      <c r="L27" s="44">
        <v>24.39</v>
      </c>
      <c r="M27" s="44">
        <v>24.91</v>
      </c>
      <c r="N27" s="44">
        <v>25.45</v>
      </c>
      <c r="O27" s="44">
        <v>26.01</v>
      </c>
      <c r="P27" s="44">
        <v>26.58</v>
      </c>
      <c r="Q27" s="44">
        <v>27.16</v>
      </c>
      <c r="R27" s="44">
        <v>27.77</v>
      </c>
      <c r="S27" s="44">
        <v>28.39</v>
      </c>
    </row>
    <row r="28" spans="1:19" x14ac:dyDescent="0.25">
      <c r="A28" s="43">
        <v>1</v>
      </c>
      <c r="B28" s="44">
        <v>19.96</v>
      </c>
      <c r="C28" s="44">
        <v>20.350000000000001</v>
      </c>
      <c r="D28" s="44">
        <v>20.75</v>
      </c>
      <c r="E28" s="44">
        <v>21.16</v>
      </c>
      <c r="F28" s="44">
        <v>21.59</v>
      </c>
      <c r="G28" s="44">
        <v>22.02</v>
      </c>
      <c r="H28" s="44">
        <v>22.47</v>
      </c>
      <c r="I28" s="44">
        <v>22.94</v>
      </c>
      <c r="J28" s="44">
        <v>23.43</v>
      </c>
      <c r="K28" s="44">
        <v>23.92</v>
      </c>
      <c r="L28" s="44">
        <v>24.43</v>
      </c>
      <c r="M28" s="44">
        <v>24.96</v>
      </c>
      <c r="N28" s="44">
        <v>25.5</v>
      </c>
      <c r="O28" s="44">
        <v>26.05</v>
      </c>
      <c r="P28" s="44">
        <v>26.63</v>
      </c>
      <c r="Q28" s="44">
        <v>27.21</v>
      </c>
      <c r="R28" s="44">
        <v>27.82</v>
      </c>
      <c r="S28" s="44"/>
    </row>
    <row r="29" spans="1:19" x14ac:dyDescent="0.25">
      <c r="A29" s="43">
        <v>2</v>
      </c>
      <c r="B29" s="44">
        <v>19.989999999999998</v>
      </c>
      <c r="C29" s="44">
        <v>20.38</v>
      </c>
      <c r="D29" s="44">
        <v>20.79</v>
      </c>
      <c r="E29" s="44">
        <v>21.2</v>
      </c>
      <c r="F29" s="44">
        <v>21.62</v>
      </c>
      <c r="G29" s="44">
        <v>22.06</v>
      </c>
      <c r="H29" s="44">
        <v>22.51</v>
      </c>
      <c r="I29" s="44">
        <v>22.98</v>
      </c>
      <c r="J29" s="44">
        <v>23.47</v>
      </c>
      <c r="K29" s="44">
        <v>23.97</v>
      </c>
      <c r="L29" s="44">
        <v>24.48</v>
      </c>
      <c r="M29" s="44">
        <v>25</v>
      </c>
      <c r="N29" s="44">
        <v>25.54</v>
      </c>
      <c r="O29" s="44">
        <v>26.1</v>
      </c>
      <c r="P29" s="44">
        <v>26.67</v>
      </c>
      <c r="Q29" s="44">
        <v>27.26</v>
      </c>
      <c r="R29" s="44">
        <v>27.87</v>
      </c>
      <c r="S29" s="44"/>
    </row>
    <row r="30" spans="1:19" x14ac:dyDescent="0.25">
      <c r="A30" s="43">
        <v>3</v>
      </c>
      <c r="B30" s="44">
        <v>20.02</v>
      </c>
      <c r="C30" s="44">
        <v>20.420000000000002</v>
      </c>
      <c r="D30" s="44">
        <v>20.82</v>
      </c>
      <c r="E30" s="44">
        <v>21.23</v>
      </c>
      <c r="F30" s="44">
        <v>21.66</v>
      </c>
      <c r="G30" s="44">
        <v>22.1</v>
      </c>
      <c r="H30" s="44">
        <v>22.55</v>
      </c>
      <c r="I30" s="44">
        <v>23.02</v>
      </c>
      <c r="J30" s="44">
        <v>23.51</v>
      </c>
      <c r="K30" s="44">
        <v>24.01</v>
      </c>
      <c r="L30" s="44">
        <v>24.52</v>
      </c>
      <c r="M30" s="44">
        <v>25.05</v>
      </c>
      <c r="N30" s="44">
        <v>25.59</v>
      </c>
      <c r="O30" s="44">
        <v>26.15</v>
      </c>
      <c r="P30" s="44">
        <v>26.72</v>
      </c>
      <c r="Q30" s="44">
        <v>27.31</v>
      </c>
      <c r="R30" s="44">
        <v>27.92</v>
      </c>
      <c r="S30" s="44"/>
    </row>
    <row r="31" spans="1:19" x14ac:dyDescent="0.25">
      <c r="A31" s="43">
        <v>4</v>
      </c>
      <c r="B31" s="44">
        <v>20.059999999999999</v>
      </c>
      <c r="C31" s="44">
        <v>20.45</v>
      </c>
      <c r="D31" s="44">
        <v>20.85</v>
      </c>
      <c r="E31" s="44">
        <v>21.27</v>
      </c>
      <c r="F31" s="44">
        <v>21.69</v>
      </c>
      <c r="G31" s="44">
        <v>22.13</v>
      </c>
      <c r="H31" s="44">
        <v>22.59</v>
      </c>
      <c r="I31" s="44">
        <v>23.06</v>
      </c>
      <c r="J31" s="44">
        <v>23.55</v>
      </c>
      <c r="K31" s="44">
        <v>24.05</v>
      </c>
      <c r="L31" s="44">
        <v>24.57</v>
      </c>
      <c r="M31" s="44">
        <v>25.09</v>
      </c>
      <c r="N31" s="44">
        <v>25.64</v>
      </c>
      <c r="O31" s="44">
        <v>26.2</v>
      </c>
      <c r="P31" s="44">
        <v>26.77</v>
      </c>
      <c r="Q31" s="44">
        <v>27.36</v>
      </c>
      <c r="R31" s="44">
        <v>27.98</v>
      </c>
      <c r="S31" s="44"/>
    </row>
    <row r="32" spans="1:19" x14ac:dyDescent="0.25">
      <c r="A32" s="43">
        <v>5</v>
      </c>
      <c r="B32" s="44">
        <v>20.09</v>
      </c>
      <c r="C32" s="44">
        <v>20.48</v>
      </c>
      <c r="D32" s="44">
        <v>20.89</v>
      </c>
      <c r="E32" s="44">
        <v>21.3</v>
      </c>
      <c r="F32" s="44">
        <v>21.73</v>
      </c>
      <c r="G32" s="44">
        <v>22.17</v>
      </c>
      <c r="H32" s="44">
        <v>22.63</v>
      </c>
      <c r="I32" s="44">
        <v>23.1</v>
      </c>
      <c r="J32" s="44">
        <v>23.59</v>
      </c>
      <c r="K32" s="44">
        <v>24.09</v>
      </c>
      <c r="L32" s="44">
        <v>24.61</v>
      </c>
      <c r="M32" s="44">
        <v>25.14</v>
      </c>
      <c r="N32" s="44">
        <v>25.68</v>
      </c>
      <c r="O32" s="44">
        <v>26.24</v>
      </c>
      <c r="P32" s="44">
        <v>26.82</v>
      </c>
      <c r="Q32" s="44">
        <v>27.42</v>
      </c>
      <c r="R32" s="44">
        <v>28.03</v>
      </c>
      <c r="S32" s="44"/>
    </row>
    <row r="33" spans="1:19" x14ac:dyDescent="0.25">
      <c r="A33" s="43">
        <v>6</v>
      </c>
      <c r="B33" s="44">
        <v>20.12</v>
      </c>
      <c r="C33" s="44">
        <v>20.52</v>
      </c>
      <c r="D33" s="44">
        <v>20.92</v>
      </c>
      <c r="E33" s="44">
        <v>21.34</v>
      </c>
      <c r="F33" s="44">
        <v>21.77</v>
      </c>
      <c r="G33" s="44">
        <v>22.21</v>
      </c>
      <c r="H33" s="44">
        <v>22.67</v>
      </c>
      <c r="I33" s="44">
        <v>23.14</v>
      </c>
      <c r="J33" s="44">
        <v>23.63</v>
      </c>
      <c r="K33" s="44">
        <v>24.14</v>
      </c>
      <c r="L33" s="44">
        <v>24.65</v>
      </c>
      <c r="M33" s="44">
        <v>25.18</v>
      </c>
      <c r="N33" s="44">
        <v>25.73</v>
      </c>
      <c r="O33" s="44">
        <v>26.29</v>
      </c>
      <c r="P33" s="44">
        <v>26.87</v>
      </c>
      <c r="Q33" s="44">
        <v>27.47</v>
      </c>
      <c r="R33" s="44">
        <v>28.08</v>
      </c>
      <c r="S33" s="44"/>
    </row>
    <row r="34" spans="1:19" x14ac:dyDescent="0.25">
      <c r="A34" s="43">
        <v>7</v>
      </c>
      <c r="B34" s="44">
        <v>20.149999999999999</v>
      </c>
      <c r="C34" s="44">
        <v>20.55</v>
      </c>
      <c r="D34" s="44">
        <v>20.96</v>
      </c>
      <c r="E34" s="44">
        <v>21.37</v>
      </c>
      <c r="F34" s="44">
        <v>21.8</v>
      </c>
      <c r="G34" s="44">
        <v>22.25</v>
      </c>
      <c r="H34" s="44">
        <v>22.71</v>
      </c>
      <c r="I34" s="44">
        <v>23.18</v>
      </c>
      <c r="J34" s="44">
        <v>23.67</v>
      </c>
      <c r="K34" s="44">
        <v>24.18</v>
      </c>
      <c r="L34" s="44">
        <v>24.7</v>
      </c>
      <c r="M34" s="44">
        <v>25.23</v>
      </c>
      <c r="N34" s="44">
        <v>25.77</v>
      </c>
      <c r="O34" s="44">
        <v>26.34</v>
      </c>
      <c r="P34" s="44">
        <v>26.92</v>
      </c>
      <c r="Q34" s="44">
        <v>27.52</v>
      </c>
      <c r="R34" s="44">
        <v>28.13</v>
      </c>
      <c r="S34" s="44"/>
    </row>
    <row r="35" spans="1:19" x14ac:dyDescent="0.25">
      <c r="A35" s="43">
        <v>8</v>
      </c>
      <c r="B35" s="44">
        <v>20.190000000000001</v>
      </c>
      <c r="C35" s="44">
        <v>20.58</v>
      </c>
      <c r="D35" s="44">
        <v>20.99</v>
      </c>
      <c r="E35" s="44">
        <v>21.41</v>
      </c>
      <c r="F35" s="44">
        <v>21.84</v>
      </c>
      <c r="G35" s="44">
        <v>22.28</v>
      </c>
      <c r="H35" s="44">
        <v>22.75</v>
      </c>
      <c r="I35" s="44">
        <v>23.22</v>
      </c>
      <c r="J35" s="44">
        <v>23.72</v>
      </c>
      <c r="K35" s="44">
        <v>24.22</v>
      </c>
      <c r="L35" s="44">
        <v>24.74</v>
      </c>
      <c r="M35" s="44">
        <v>25.27</v>
      </c>
      <c r="N35" s="44">
        <v>25.82</v>
      </c>
      <c r="O35" s="44">
        <v>26.39</v>
      </c>
      <c r="P35" s="44">
        <v>26.97</v>
      </c>
      <c r="Q35" s="44">
        <v>27.57</v>
      </c>
      <c r="R35" s="44">
        <v>28.18</v>
      </c>
      <c r="S35" s="44"/>
    </row>
    <row r="36" spans="1:19" x14ac:dyDescent="0.25">
      <c r="A36" s="43">
        <v>9</v>
      </c>
      <c r="B36" s="44">
        <v>20.22</v>
      </c>
      <c r="C36" s="44">
        <v>20.62</v>
      </c>
      <c r="D36" s="44">
        <v>21.03</v>
      </c>
      <c r="E36" s="44">
        <v>21.44</v>
      </c>
      <c r="F36" s="44">
        <v>21.88</v>
      </c>
      <c r="G36" s="44">
        <v>22.32</v>
      </c>
      <c r="H36" s="44">
        <v>22.78</v>
      </c>
      <c r="I36" s="44">
        <v>23.26</v>
      </c>
      <c r="J36" s="44">
        <v>23.76</v>
      </c>
      <c r="K36" s="44">
        <v>24.26</v>
      </c>
      <c r="L36" s="44">
        <v>24.78</v>
      </c>
      <c r="M36" s="44">
        <v>25.32</v>
      </c>
      <c r="N36" s="44">
        <v>25.87</v>
      </c>
      <c r="O36" s="44">
        <v>26.43</v>
      </c>
      <c r="P36" s="44">
        <v>27.02</v>
      </c>
      <c r="Q36" s="44">
        <v>27.62</v>
      </c>
      <c r="R36" s="44">
        <v>28.23</v>
      </c>
      <c r="S36" s="44"/>
    </row>
    <row r="37" spans="1:19" x14ac:dyDescent="0.25">
      <c r="A37" s="43">
        <v>10</v>
      </c>
      <c r="B37" s="44">
        <v>20.25</v>
      </c>
      <c r="C37" s="44">
        <v>20.65</v>
      </c>
      <c r="D37" s="44">
        <v>21.06</v>
      </c>
      <c r="E37" s="44">
        <v>21.48</v>
      </c>
      <c r="F37" s="44">
        <v>21.91</v>
      </c>
      <c r="G37" s="44">
        <v>22.36</v>
      </c>
      <c r="H37" s="44">
        <v>22.82</v>
      </c>
      <c r="I37" s="44">
        <v>23.3</v>
      </c>
      <c r="J37" s="44">
        <v>23.8</v>
      </c>
      <c r="K37" s="44">
        <v>24.31</v>
      </c>
      <c r="L37" s="44">
        <v>24.83</v>
      </c>
      <c r="M37" s="44">
        <v>25.36</v>
      </c>
      <c r="N37" s="44">
        <v>25.91</v>
      </c>
      <c r="O37" s="44">
        <v>26.48</v>
      </c>
      <c r="P37" s="44">
        <v>27.07</v>
      </c>
      <c r="Q37" s="44">
        <v>27.67</v>
      </c>
      <c r="R37" s="44">
        <v>28.29</v>
      </c>
      <c r="S37" s="44"/>
    </row>
    <row r="38" spans="1:19" x14ac:dyDescent="0.25">
      <c r="A38" s="43">
        <v>11</v>
      </c>
      <c r="B38" s="44">
        <v>20.28</v>
      </c>
      <c r="C38" s="44">
        <v>20.68</v>
      </c>
      <c r="D38" s="44">
        <v>21.09</v>
      </c>
      <c r="E38" s="44">
        <v>21.51</v>
      </c>
      <c r="F38" s="44">
        <v>21.95</v>
      </c>
      <c r="G38" s="44">
        <v>22.4</v>
      </c>
      <c r="H38" s="44">
        <v>22.86</v>
      </c>
      <c r="I38" s="44">
        <v>23.34</v>
      </c>
      <c r="J38" s="44">
        <v>23.84</v>
      </c>
      <c r="K38" s="44">
        <v>24.35</v>
      </c>
      <c r="L38" s="44">
        <v>24.87</v>
      </c>
      <c r="M38" s="44">
        <v>25.41</v>
      </c>
      <c r="N38" s="44">
        <v>25.96</v>
      </c>
      <c r="O38" s="44">
        <v>26.53</v>
      </c>
      <c r="P38" s="44">
        <v>27.11</v>
      </c>
      <c r="Q38" s="44">
        <v>27.72</v>
      </c>
      <c r="R38" s="44">
        <v>28.34</v>
      </c>
      <c r="S38" s="44"/>
    </row>
  </sheetData>
  <sheetProtection algorithmName="SHA-512" hashValue="/Sl2ihofO40p2T7Op9UorS2FPiJTy6REAYKBWYKiqk9SwjjjBX6lVrcLLwhxInytwpgXPfS5QmmoTUP8mZv6TA==" saltValue="zXFwU1+uiFq4UZjp/snF9Q==" spinCount="100000" sheet="1" objects="1" scenarios="1"/>
  <conditionalFormatting sqref="A6:A21">
    <cfRule type="expression" dxfId="626" priority="9" stopIfTrue="1">
      <formula>MOD(ROW(),2)=0</formula>
    </cfRule>
    <cfRule type="expression" dxfId="625" priority="10" stopIfTrue="1">
      <formula>MOD(ROW(),2)&lt;&gt;0</formula>
    </cfRule>
  </conditionalFormatting>
  <conditionalFormatting sqref="B6:S21">
    <cfRule type="expression" dxfId="624" priority="11" stopIfTrue="1">
      <formula>MOD(ROW(),2)=0</formula>
    </cfRule>
    <cfRule type="expression" dxfId="623" priority="12" stopIfTrue="1">
      <formula>MOD(ROW(),2)&lt;&gt;0</formula>
    </cfRule>
  </conditionalFormatting>
  <conditionalFormatting sqref="A26:A38">
    <cfRule type="expression" dxfId="622" priority="13" stopIfTrue="1">
      <formula>MOD(ROW(),2)=0</formula>
    </cfRule>
    <cfRule type="expression" dxfId="621" priority="14" stopIfTrue="1">
      <formula>MOD(ROW(),2)&lt;&gt;0</formula>
    </cfRule>
  </conditionalFormatting>
  <conditionalFormatting sqref="B26:S38">
    <cfRule type="expression" dxfId="620" priority="15" stopIfTrue="1">
      <formula>MOD(ROW(),2)=0</formula>
    </cfRule>
    <cfRule type="expression" dxfId="619" priority="16" stopIfTrue="1">
      <formula>MOD(ROW(),2)&lt;&gt;0</formula>
    </cfRule>
  </conditionalFormatting>
  <pageMargins left="0.7" right="0.7" top="0.75" bottom="0.75" header="0.3" footer="0.3"/>
  <tableParts count="1">
    <tablePart r:id="rId1"/>
  </tableParts>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8DDD43-B57A-4ED2-B86B-3D7245087F40}">
  <sheetPr codeName="Sheet54"/>
  <dimension ref="A1:AP38"/>
  <sheetViews>
    <sheetView showGridLines="0" workbookViewId="0">
      <selection activeCell="A6" sqref="A6"/>
    </sheetView>
  </sheetViews>
  <sheetFormatPr defaultRowHeight="12.5" x14ac:dyDescent="0.25"/>
  <cols>
    <col min="1" max="1" width="31.81640625" customWidth="1"/>
    <col min="2" max="42" width="22.81640625" customWidth="1"/>
  </cols>
  <sheetData>
    <row r="1" spans="1:42" s="1" customFormat="1" ht="20" x14ac:dyDescent="0.4">
      <c r="A1" s="2" t="s">
        <v>0</v>
      </c>
    </row>
    <row r="2" spans="1:42" s="1" customFormat="1" ht="15.5" x14ac:dyDescent="0.35">
      <c r="A2" s="30" t="s">
        <v>1</v>
      </c>
      <c r="B2" s="3" t="str">
        <f>wb_title</f>
        <v>Police_S - Consolidated Factor Spreadsheet</v>
      </c>
    </row>
    <row r="3" spans="1:42" s="1" customFormat="1" ht="15.5" x14ac:dyDescent="0.35">
      <c r="A3" s="30" t="s">
        <v>2</v>
      </c>
      <c r="B3" s="3" t="str">
        <f>TABLE_FACTOR_TYPE_1 &amp; " - x-" &amp; TABLE_SERIES_NUMBER_1</f>
        <v>Pension Debit - x-320</v>
      </c>
    </row>
    <row r="6" spans="1:42" x14ac:dyDescent="0.25">
      <c r="A6" s="40" t="s">
        <v>407</v>
      </c>
      <c r="B6" s="48" t="s">
        <v>408</v>
      </c>
      <c r="C6" s="48"/>
      <c r="D6" s="48"/>
      <c r="E6" s="48"/>
      <c r="F6" s="48"/>
      <c r="G6" s="48"/>
      <c r="H6" s="48"/>
      <c r="I6" s="48"/>
      <c r="J6" s="48"/>
      <c r="K6" s="48"/>
      <c r="L6" s="48"/>
      <c r="M6" s="48"/>
      <c r="N6" s="51"/>
      <c r="O6" s="51"/>
      <c r="P6" s="51"/>
      <c r="Q6" s="51"/>
      <c r="R6" s="51"/>
      <c r="S6" s="51"/>
      <c r="T6" s="51"/>
      <c r="U6" s="51"/>
      <c r="V6" s="51"/>
      <c r="W6" s="51"/>
      <c r="X6" s="51"/>
      <c r="Y6" s="51"/>
      <c r="Z6" s="51"/>
      <c r="AA6" s="51"/>
      <c r="AB6" s="51"/>
      <c r="AC6" s="51"/>
      <c r="AD6" s="51"/>
      <c r="AE6" s="51"/>
      <c r="AF6" s="51"/>
      <c r="AG6" s="51"/>
      <c r="AH6" s="51"/>
      <c r="AI6" s="51"/>
      <c r="AJ6" s="51"/>
      <c r="AK6" s="51"/>
      <c r="AL6" s="51"/>
      <c r="AM6" s="51"/>
      <c r="AN6" s="51"/>
      <c r="AO6" s="51"/>
      <c r="AP6" s="51"/>
    </row>
    <row r="7" spans="1:42" x14ac:dyDescent="0.25">
      <c r="A7" s="40" t="s">
        <v>409</v>
      </c>
      <c r="B7" s="48" t="s">
        <v>31</v>
      </c>
      <c r="C7" s="48"/>
      <c r="D7" s="48"/>
      <c r="E7" s="48"/>
      <c r="F7" s="48"/>
      <c r="G7" s="48"/>
      <c r="H7" s="48"/>
      <c r="I7" s="48"/>
      <c r="J7" s="48"/>
      <c r="K7" s="48"/>
      <c r="L7" s="48"/>
      <c r="M7" s="48"/>
      <c r="N7" s="51"/>
      <c r="O7" s="51"/>
      <c r="P7" s="51"/>
      <c r="Q7" s="51"/>
      <c r="R7" s="51"/>
      <c r="S7" s="51"/>
      <c r="T7" s="51"/>
      <c r="U7" s="51"/>
      <c r="V7" s="51"/>
      <c r="W7" s="51"/>
      <c r="X7" s="51"/>
      <c r="Y7" s="51"/>
      <c r="Z7" s="51"/>
      <c r="AA7" s="51"/>
      <c r="AB7" s="51"/>
      <c r="AC7" s="51"/>
      <c r="AD7" s="51"/>
      <c r="AE7" s="51"/>
      <c r="AF7" s="51"/>
      <c r="AG7" s="51"/>
      <c r="AH7" s="51"/>
      <c r="AI7" s="51"/>
      <c r="AJ7" s="51"/>
      <c r="AK7" s="51"/>
      <c r="AL7" s="51"/>
      <c r="AM7" s="51"/>
      <c r="AN7" s="51"/>
      <c r="AO7" s="51"/>
      <c r="AP7" s="51"/>
    </row>
    <row r="8" spans="1:42" x14ac:dyDescent="0.25">
      <c r="A8" s="40" t="s">
        <v>110</v>
      </c>
      <c r="B8" s="48">
        <v>1987</v>
      </c>
      <c r="C8" s="48"/>
      <c r="D8" s="48"/>
      <c r="E8" s="48"/>
      <c r="F8" s="48"/>
      <c r="G8" s="48"/>
      <c r="H8" s="48"/>
      <c r="I8" s="48"/>
      <c r="J8" s="48"/>
      <c r="K8" s="48"/>
      <c r="L8" s="48"/>
      <c r="M8" s="48"/>
      <c r="N8" s="51"/>
      <c r="O8" s="51"/>
      <c r="P8" s="51"/>
      <c r="Q8" s="51"/>
      <c r="R8" s="51"/>
      <c r="S8" s="51"/>
      <c r="T8" s="51"/>
      <c r="U8" s="51"/>
      <c r="V8" s="51"/>
      <c r="W8" s="51"/>
      <c r="X8" s="51"/>
      <c r="Y8" s="51"/>
      <c r="Z8" s="51"/>
      <c r="AA8" s="51"/>
      <c r="AB8" s="51"/>
      <c r="AC8" s="51"/>
      <c r="AD8" s="51"/>
      <c r="AE8" s="51"/>
      <c r="AF8" s="51"/>
      <c r="AG8" s="51"/>
      <c r="AH8" s="51"/>
      <c r="AI8" s="51"/>
      <c r="AJ8" s="51"/>
      <c r="AK8" s="51"/>
      <c r="AL8" s="51"/>
      <c r="AM8" s="51"/>
      <c r="AN8" s="51"/>
      <c r="AO8" s="51"/>
      <c r="AP8" s="51"/>
    </row>
    <row r="9" spans="1:42" x14ac:dyDescent="0.25">
      <c r="A9" s="40" t="s">
        <v>111</v>
      </c>
      <c r="B9" s="48" t="s">
        <v>290</v>
      </c>
      <c r="C9" s="48"/>
      <c r="D9" s="48"/>
      <c r="E9" s="48"/>
      <c r="F9" s="48"/>
      <c r="G9" s="48"/>
      <c r="H9" s="48"/>
      <c r="I9" s="48"/>
      <c r="J9" s="48"/>
      <c r="K9" s="48"/>
      <c r="L9" s="48"/>
      <c r="M9" s="48"/>
      <c r="N9" s="51"/>
      <c r="O9" s="51"/>
      <c r="P9" s="51"/>
      <c r="Q9" s="51"/>
      <c r="R9" s="51"/>
      <c r="S9" s="51"/>
      <c r="T9" s="51"/>
      <c r="U9" s="51"/>
      <c r="V9" s="51"/>
      <c r="W9" s="51"/>
      <c r="X9" s="51"/>
      <c r="Y9" s="51"/>
      <c r="Z9" s="51"/>
      <c r="AA9" s="51"/>
      <c r="AB9" s="51"/>
      <c r="AC9" s="51"/>
      <c r="AD9" s="51"/>
      <c r="AE9" s="51"/>
      <c r="AF9" s="51"/>
      <c r="AG9" s="51"/>
      <c r="AH9" s="51"/>
      <c r="AI9" s="51"/>
      <c r="AJ9" s="51"/>
      <c r="AK9" s="51"/>
      <c r="AL9" s="51"/>
      <c r="AM9" s="51"/>
      <c r="AN9" s="51"/>
      <c r="AO9" s="51"/>
      <c r="AP9" s="51"/>
    </row>
    <row r="10" spans="1:42" x14ac:dyDescent="0.25">
      <c r="A10" s="40" t="s">
        <v>6</v>
      </c>
      <c r="B10" s="48" t="s">
        <v>309</v>
      </c>
      <c r="C10" s="48"/>
      <c r="D10" s="48"/>
      <c r="E10" s="48"/>
      <c r="F10" s="48"/>
      <c r="G10" s="48"/>
      <c r="H10" s="48"/>
      <c r="I10" s="48"/>
      <c r="J10" s="48"/>
      <c r="K10" s="48"/>
      <c r="L10" s="48"/>
      <c r="M10" s="48"/>
      <c r="N10" s="51"/>
      <c r="O10" s="51"/>
      <c r="P10" s="51"/>
      <c r="Q10" s="51"/>
      <c r="R10" s="51"/>
      <c r="S10" s="51"/>
      <c r="T10" s="51"/>
      <c r="U10" s="51"/>
      <c r="V10" s="51"/>
      <c r="W10" s="51"/>
      <c r="X10" s="51"/>
      <c r="Y10" s="51"/>
      <c r="Z10" s="51"/>
      <c r="AA10" s="51"/>
      <c r="AB10" s="51"/>
      <c r="AC10" s="51"/>
      <c r="AD10" s="51"/>
      <c r="AE10" s="51"/>
      <c r="AF10" s="51"/>
      <c r="AG10" s="51"/>
      <c r="AH10" s="51"/>
      <c r="AI10" s="51"/>
      <c r="AJ10" s="51"/>
      <c r="AK10" s="51"/>
      <c r="AL10" s="51"/>
      <c r="AM10" s="51"/>
      <c r="AN10" s="51"/>
      <c r="AO10" s="51"/>
      <c r="AP10" s="51"/>
    </row>
    <row r="11" spans="1:42" x14ac:dyDescent="0.25">
      <c r="A11" s="40" t="s">
        <v>112</v>
      </c>
      <c r="B11" s="48" t="s">
        <v>125</v>
      </c>
      <c r="C11" s="48"/>
      <c r="D11" s="48"/>
      <c r="E11" s="48"/>
      <c r="F11" s="48"/>
      <c r="G11" s="48"/>
      <c r="H11" s="48"/>
      <c r="I11" s="48"/>
      <c r="J11" s="48"/>
      <c r="K11" s="48"/>
      <c r="L11" s="48"/>
      <c r="M11" s="48"/>
      <c r="N11" s="51"/>
      <c r="O11" s="51"/>
      <c r="P11" s="51"/>
      <c r="Q11" s="51"/>
      <c r="R11" s="51"/>
      <c r="S11" s="51"/>
      <c r="T11" s="51"/>
      <c r="U11" s="51"/>
      <c r="V11" s="51"/>
      <c r="W11" s="51"/>
      <c r="X11" s="51"/>
      <c r="Y11" s="51"/>
      <c r="Z11" s="51"/>
      <c r="AA11" s="51"/>
      <c r="AB11" s="51"/>
      <c r="AC11" s="51"/>
      <c r="AD11" s="51"/>
      <c r="AE11" s="51"/>
      <c r="AF11" s="51"/>
      <c r="AG11" s="51"/>
      <c r="AH11" s="51"/>
      <c r="AI11" s="51"/>
      <c r="AJ11" s="51"/>
      <c r="AK11" s="51"/>
      <c r="AL11" s="51"/>
      <c r="AM11" s="51"/>
      <c r="AN11" s="51"/>
      <c r="AO11" s="51"/>
      <c r="AP11" s="51"/>
    </row>
    <row r="12" spans="1:42" x14ac:dyDescent="0.25">
      <c r="A12" s="40" t="s">
        <v>113</v>
      </c>
      <c r="B12" s="48" t="s">
        <v>238</v>
      </c>
      <c r="C12" s="48"/>
      <c r="D12" s="48"/>
      <c r="E12" s="48"/>
      <c r="F12" s="48"/>
      <c r="G12" s="48"/>
      <c r="H12" s="48"/>
      <c r="I12" s="48"/>
      <c r="J12" s="48"/>
      <c r="K12" s="48"/>
      <c r="L12" s="48"/>
      <c r="M12" s="48"/>
      <c r="N12" s="51"/>
      <c r="O12" s="51"/>
      <c r="P12" s="51"/>
      <c r="Q12" s="51"/>
      <c r="R12" s="51"/>
      <c r="S12" s="51"/>
      <c r="T12" s="51"/>
      <c r="U12" s="51"/>
      <c r="V12" s="51"/>
      <c r="W12" s="51"/>
      <c r="X12" s="51"/>
      <c r="Y12" s="51"/>
      <c r="Z12" s="51"/>
      <c r="AA12" s="51"/>
      <c r="AB12" s="51"/>
      <c r="AC12" s="51"/>
      <c r="AD12" s="51"/>
      <c r="AE12" s="51"/>
      <c r="AF12" s="51"/>
      <c r="AG12" s="51"/>
      <c r="AH12" s="51"/>
      <c r="AI12" s="51"/>
      <c r="AJ12" s="51"/>
      <c r="AK12" s="51"/>
      <c r="AL12" s="51"/>
      <c r="AM12" s="51"/>
      <c r="AN12" s="51"/>
      <c r="AO12" s="51"/>
      <c r="AP12" s="51"/>
    </row>
    <row r="13" spans="1:42" x14ac:dyDescent="0.25">
      <c r="A13" s="40" t="s">
        <v>410</v>
      </c>
      <c r="B13" s="48"/>
      <c r="C13" s="48"/>
      <c r="D13" s="48"/>
      <c r="E13" s="48"/>
      <c r="F13" s="48"/>
      <c r="G13" s="48"/>
      <c r="H13" s="48"/>
      <c r="I13" s="48"/>
      <c r="J13" s="48"/>
      <c r="K13" s="48"/>
      <c r="L13" s="48"/>
      <c r="M13" s="48"/>
      <c r="N13" s="51"/>
      <c r="O13" s="51"/>
      <c r="P13" s="51"/>
      <c r="Q13" s="51"/>
      <c r="R13" s="51"/>
      <c r="S13" s="51"/>
      <c r="T13" s="51"/>
      <c r="U13" s="51"/>
      <c r="V13" s="51"/>
      <c r="W13" s="51"/>
      <c r="X13" s="51"/>
      <c r="Y13" s="51"/>
      <c r="Z13" s="51"/>
      <c r="AA13" s="51"/>
      <c r="AB13" s="51"/>
      <c r="AC13" s="51"/>
      <c r="AD13" s="51"/>
      <c r="AE13" s="51"/>
      <c r="AF13" s="51"/>
      <c r="AG13" s="51"/>
      <c r="AH13" s="51"/>
      <c r="AI13" s="51"/>
      <c r="AJ13" s="51"/>
      <c r="AK13" s="51"/>
      <c r="AL13" s="51"/>
      <c r="AM13" s="51"/>
      <c r="AN13" s="51"/>
      <c r="AO13" s="51"/>
      <c r="AP13" s="51"/>
    </row>
    <row r="14" spans="1:42" x14ac:dyDescent="0.25">
      <c r="A14" s="40" t="s">
        <v>115</v>
      </c>
      <c r="B14" s="48">
        <v>320</v>
      </c>
      <c r="C14" s="48"/>
      <c r="D14" s="48"/>
      <c r="E14" s="48"/>
      <c r="F14" s="48"/>
      <c r="G14" s="48"/>
      <c r="H14" s="48"/>
      <c r="I14" s="48"/>
      <c r="J14" s="48"/>
      <c r="K14" s="48"/>
      <c r="L14" s="48"/>
      <c r="M14" s="48"/>
      <c r="N14" s="51"/>
      <c r="O14" s="51"/>
      <c r="P14" s="51"/>
      <c r="Q14" s="51"/>
      <c r="R14" s="51"/>
      <c r="S14" s="51"/>
      <c r="T14" s="51"/>
      <c r="U14" s="51"/>
      <c r="V14" s="51"/>
      <c r="W14" s="51"/>
      <c r="X14" s="51"/>
      <c r="Y14" s="51"/>
      <c r="Z14" s="51"/>
      <c r="AA14" s="51"/>
      <c r="AB14" s="51"/>
      <c r="AC14" s="51"/>
      <c r="AD14" s="51"/>
      <c r="AE14" s="51"/>
      <c r="AF14" s="51"/>
      <c r="AG14" s="51"/>
      <c r="AH14" s="51"/>
      <c r="AI14" s="51"/>
      <c r="AJ14" s="51"/>
      <c r="AK14" s="51"/>
      <c r="AL14" s="51"/>
      <c r="AM14" s="51"/>
      <c r="AN14" s="51"/>
      <c r="AO14" s="51"/>
      <c r="AP14" s="51"/>
    </row>
    <row r="15" spans="1:42" x14ac:dyDescent="0.25">
      <c r="A15" s="40" t="s">
        <v>411</v>
      </c>
      <c r="B15" s="48">
        <v>320</v>
      </c>
      <c r="C15" s="48"/>
      <c r="D15" s="48"/>
      <c r="E15" s="48"/>
      <c r="F15" s="48"/>
      <c r="G15" s="48"/>
      <c r="H15" s="48"/>
      <c r="I15" s="48"/>
      <c r="J15" s="48"/>
      <c r="K15" s="48"/>
      <c r="L15" s="48"/>
      <c r="M15" s="48"/>
      <c r="N15" s="51"/>
      <c r="O15" s="51"/>
      <c r="P15" s="51"/>
      <c r="Q15" s="51"/>
      <c r="R15" s="51"/>
      <c r="S15" s="51"/>
      <c r="T15" s="51"/>
      <c r="U15" s="51"/>
      <c r="V15" s="51"/>
      <c r="W15" s="51"/>
      <c r="X15" s="51"/>
      <c r="Y15" s="51"/>
      <c r="Z15" s="51"/>
      <c r="AA15" s="51"/>
      <c r="AB15" s="51"/>
      <c r="AC15" s="51"/>
      <c r="AD15" s="51"/>
      <c r="AE15" s="51"/>
      <c r="AF15" s="51"/>
      <c r="AG15" s="51"/>
      <c r="AH15" s="51"/>
      <c r="AI15" s="51"/>
      <c r="AJ15" s="51"/>
      <c r="AK15" s="51"/>
      <c r="AL15" s="51"/>
      <c r="AM15" s="51"/>
      <c r="AN15" s="51"/>
      <c r="AO15" s="51"/>
      <c r="AP15" s="51"/>
    </row>
    <row r="16" spans="1:42" x14ac:dyDescent="0.25">
      <c r="A16" s="40" t="s">
        <v>117</v>
      </c>
      <c r="B16" s="48" t="s">
        <v>311</v>
      </c>
      <c r="C16" s="48"/>
      <c r="D16" s="48"/>
      <c r="E16" s="48"/>
      <c r="F16" s="48"/>
      <c r="G16" s="48"/>
      <c r="H16" s="48"/>
      <c r="I16" s="48"/>
      <c r="J16" s="48"/>
      <c r="K16" s="48"/>
      <c r="L16" s="48"/>
      <c r="M16" s="48"/>
      <c r="N16" s="51"/>
      <c r="O16" s="51"/>
      <c r="P16" s="51"/>
      <c r="Q16" s="51"/>
      <c r="R16" s="51"/>
      <c r="S16" s="51"/>
      <c r="T16" s="51"/>
      <c r="U16" s="51"/>
      <c r="V16" s="51"/>
      <c r="W16" s="51"/>
      <c r="X16" s="51"/>
      <c r="Y16" s="51"/>
      <c r="Z16" s="51"/>
      <c r="AA16" s="51"/>
      <c r="AB16" s="51"/>
      <c r="AC16" s="51"/>
      <c r="AD16" s="51"/>
      <c r="AE16" s="51"/>
      <c r="AF16" s="51"/>
      <c r="AG16" s="51"/>
      <c r="AH16" s="51"/>
      <c r="AI16" s="51"/>
      <c r="AJ16" s="51"/>
      <c r="AK16" s="51"/>
      <c r="AL16" s="51"/>
      <c r="AM16" s="51"/>
      <c r="AN16" s="51"/>
      <c r="AO16" s="51"/>
      <c r="AP16" s="51"/>
    </row>
    <row r="17" spans="1:42" x14ac:dyDescent="0.25">
      <c r="A17" s="41" t="s">
        <v>412</v>
      </c>
      <c r="B17" s="48"/>
      <c r="C17" s="48"/>
      <c r="D17" s="48"/>
      <c r="E17" s="48"/>
      <c r="F17" s="48"/>
      <c r="G17" s="48"/>
      <c r="H17" s="48"/>
      <c r="I17" s="48"/>
      <c r="J17" s="48"/>
      <c r="K17" s="48"/>
      <c r="L17" s="48"/>
      <c r="M17" s="48"/>
      <c r="N17" s="51"/>
      <c r="O17" s="51"/>
      <c r="P17" s="51"/>
      <c r="Q17" s="51"/>
      <c r="R17" s="51"/>
      <c r="S17" s="51"/>
      <c r="T17" s="51"/>
      <c r="U17" s="51"/>
      <c r="V17" s="51"/>
      <c r="W17" s="51"/>
      <c r="X17" s="51"/>
      <c r="Y17" s="51"/>
      <c r="Z17" s="51"/>
      <c r="AA17" s="51"/>
      <c r="AB17" s="51"/>
      <c r="AC17" s="51"/>
      <c r="AD17" s="51"/>
      <c r="AE17" s="51"/>
      <c r="AF17" s="51"/>
      <c r="AG17" s="51"/>
      <c r="AH17" s="51"/>
      <c r="AI17" s="51"/>
      <c r="AJ17" s="51"/>
      <c r="AK17" s="51"/>
      <c r="AL17" s="51"/>
      <c r="AM17" s="51"/>
      <c r="AN17" s="51"/>
      <c r="AO17" s="51"/>
      <c r="AP17" s="51"/>
    </row>
    <row r="18" spans="1:42" x14ac:dyDescent="0.25">
      <c r="A18" s="40" t="s">
        <v>119</v>
      </c>
      <c r="B18" s="50">
        <v>46163</v>
      </c>
      <c r="C18" s="49"/>
      <c r="D18" s="49"/>
      <c r="E18" s="49"/>
      <c r="F18" s="49"/>
      <c r="G18" s="49"/>
      <c r="H18" s="49"/>
      <c r="I18" s="49"/>
      <c r="J18" s="49"/>
      <c r="K18" s="49"/>
      <c r="L18" s="49"/>
      <c r="M18" s="49"/>
      <c r="N18" s="51"/>
      <c r="O18" s="51"/>
      <c r="P18" s="51"/>
      <c r="Q18" s="51"/>
      <c r="R18" s="51"/>
      <c r="S18" s="51"/>
      <c r="T18" s="51"/>
      <c r="U18" s="51"/>
      <c r="V18" s="51"/>
      <c r="W18" s="51"/>
      <c r="X18" s="51"/>
      <c r="Y18" s="51"/>
      <c r="Z18" s="51"/>
      <c r="AA18" s="51"/>
      <c r="AB18" s="51"/>
      <c r="AC18" s="51"/>
      <c r="AD18" s="51"/>
      <c r="AE18" s="51"/>
      <c r="AF18" s="51"/>
      <c r="AG18" s="51"/>
      <c r="AH18" s="51"/>
      <c r="AI18" s="51"/>
      <c r="AJ18" s="51"/>
      <c r="AK18" s="51"/>
      <c r="AL18" s="51"/>
      <c r="AM18" s="51"/>
      <c r="AN18" s="51"/>
      <c r="AO18" s="51"/>
      <c r="AP18" s="51"/>
    </row>
    <row r="19" spans="1:42" x14ac:dyDescent="0.25">
      <c r="A19" s="40" t="s">
        <v>120</v>
      </c>
      <c r="B19" s="50"/>
      <c r="C19" s="50"/>
      <c r="D19" s="50"/>
      <c r="E19" s="50"/>
      <c r="F19" s="50"/>
      <c r="G19" s="50"/>
      <c r="H19" s="50"/>
      <c r="I19" s="50"/>
      <c r="J19" s="50"/>
      <c r="K19" s="50"/>
      <c r="L19" s="50"/>
      <c r="M19" s="50"/>
      <c r="N19" s="51"/>
      <c r="O19" s="51"/>
      <c r="P19" s="51"/>
      <c r="Q19" s="51"/>
      <c r="R19" s="51"/>
      <c r="S19" s="51"/>
      <c r="T19" s="51"/>
      <c r="U19" s="51"/>
      <c r="V19" s="51"/>
      <c r="W19" s="51"/>
      <c r="X19" s="51"/>
      <c r="Y19" s="51"/>
      <c r="Z19" s="51"/>
      <c r="AA19" s="51"/>
      <c r="AB19" s="51"/>
      <c r="AC19" s="51"/>
      <c r="AD19" s="51"/>
      <c r="AE19" s="51"/>
      <c r="AF19" s="51"/>
      <c r="AG19" s="51"/>
      <c r="AH19" s="51"/>
      <c r="AI19" s="51"/>
      <c r="AJ19" s="51"/>
      <c r="AK19" s="51"/>
      <c r="AL19" s="51"/>
      <c r="AM19" s="51"/>
      <c r="AN19" s="51"/>
      <c r="AO19" s="51"/>
      <c r="AP19" s="51"/>
    </row>
    <row r="20" spans="1:42" x14ac:dyDescent="0.25">
      <c r="A20" s="40" t="s">
        <v>121</v>
      </c>
      <c r="B20" s="48" t="s">
        <v>128</v>
      </c>
      <c r="C20" s="48"/>
      <c r="D20" s="48"/>
      <c r="E20" s="48"/>
      <c r="F20" s="48"/>
      <c r="G20" s="48"/>
      <c r="H20" s="48"/>
      <c r="I20" s="48"/>
      <c r="J20" s="48"/>
      <c r="K20" s="48"/>
      <c r="L20" s="48"/>
      <c r="M20" s="48"/>
      <c r="N20" s="51"/>
      <c r="O20" s="51"/>
      <c r="P20" s="51"/>
      <c r="Q20" s="51"/>
      <c r="R20" s="51"/>
      <c r="S20" s="51"/>
      <c r="T20" s="51"/>
      <c r="U20" s="51"/>
      <c r="V20" s="51"/>
      <c r="W20" s="51"/>
      <c r="X20" s="51"/>
      <c r="Y20" s="51"/>
      <c r="Z20" s="51"/>
      <c r="AA20" s="51"/>
      <c r="AB20" s="51"/>
      <c r="AC20" s="51"/>
      <c r="AD20" s="51"/>
      <c r="AE20" s="51"/>
      <c r="AF20" s="51"/>
      <c r="AG20" s="51"/>
      <c r="AH20" s="51"/>
      <c r="AI20" s="51"/>
      <c r="AJ20" s="51"/>
      <c r="AK20" s="51"/>
      <c r="AL20" s="51"/>
      <c r="AM20" s="51"/>
      <c r="AN20" s="51"/>
      <c r="AO20" s="51"/>
      <c r="AP20" s="51"/>
    </row>
    <row r="21" spans="1:42" x14ac:dyDescent="0.25">
      <c r="A21" s="40" t="s">
        <v>413</v>
      </c>
      <c r="B21" s="48" t="s">
        <v>46</v>
      </c>
      <c r="C21" s="48"/>
      <c r="D21" s="48"/>
      <c r="E21" s="48"/>
      <c r="F21" s="48"/>
      <c r="G21" s="48"/>
      <c r="H21" s="48"/>
      <c r="I21" s="48"/>
      <c r="J21" s="48"/>
      <c r="K21" s="48"/>
      <c r="L21" s="48"/>
      <c r="M21" s="48"/>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row>
    <row r="23" spans="1:42" x14ac:dyDescent="0.25">
      <c r="A23" s="23" t="str">
        <f>HYPERLINK("#'Factor List'!A1", "Back to Factor List")</f>
        <v>Back to Factor List</v>
      </c>
      <c r="B23" s="23" t="str">
        <f>HYPERLINK("#'Assumptions'!A1", "Assumptions")</f>
        <v>Assumptions</v>
      </c>
    </row>
    <row r="26" spans="1:42" s="57" customFormat="1" ht="13" x14ac:dyDescent="0.25">
      <c r="A26" s="56" t="s">
        <v>440</v>
      </c>
      <c r="B26" s="56">
        <v>25</v>
      </c>
      <c r="C26" s="56">
        <v>26</v>
      </c>
      <c r="D26" s="56">
        <v>27</v>
      </c>
      <c r="E26" s="56">
        <v>28</v>
      </c>
      <c r="F26" s="56">
        <v>29</v>
      </c>
      <c r="G26" s="56">
        <v>30</v>
      </c>
      <c r="H26" s="56">
        <v>31</v>
      </c>
      <c r="I26" s="56">
        <v>32</v>
      </c>
      <c r="J26" s="56">
        <v>33</v>
      </c>
      <c r="K26" s="56">
        <v>34</v>
      </c>
      <c r="L26" s="56">
        <v>35</v>
      </c>
      <c r="M26" s="56">
        <v>36</v>
      </c>
      <c r="N26" s="56">
        <v>37</v>
      </c>
      <c r="O26" s="56">
        <v>38</v>
      </c>
      <c r="P26" s="56">
        <v>39</v>
      </c>
      <c r="Q26" s="56">
        <v>40</v>
      </c>
      <c r="R26" s="56">
        <v>41</v>
      </c>
      <c r="S26" s="56">
        <v>42</v>
      </c>
      <c r="T26" s="56">
        <v>43</v>
      </c>
      <c r="U26" s="56">
        <v>44</v>
      </c>
      <c r="V26" s="56">
        <v>45</v>
      </c>
      <c r="W26" s="56">
        <v>46</v>
      </c>
      <c r="X26" s="56">
        <v>47</v>
      </c>
      <c r="Y26" s="56">
        <v>48</v>
      </c>
      <c r="Z26" s="56">
        <v>49</v>
      </c>
      <c r="AA26" s="56">
        <v>50</v>
      </c>
      <c r="AB26" s="56">
        <v>51</v>
      </c>
      <c r="AC26" s="56">
        <v>52</v>
      </c>
      <c r="AD26" s="56">
        <v>53</v>
      </c>
      <c r="AE26" s="56">
        <v>54</v>
      </c>
      <c r="AF26" s="56">
        <v>55</v>
      </c>
      <c r="AG26" s="56">
        <v>56</v>
      </c>
      <c r="AH26" s="56">
        <v>57</v>
      </c>
      <c r="AI26" s="56">
        <v>58</v>
      </c>
      <c r="AJ26" s="56">
        <v>59</v>
      </c>
      <c r="AK26" s="56">
        <v>60</v>
      </c>
      <c r="AL26" s="56">
        <v>61</v>
      </c>
      <c r="AM26" s="56">
        <v>62</v>
      </c>
      <c r="AN26" s="56">
        <v>63</v>
      </c>
      <c r="AO26" s="56">
        <v>64</v>
      </c>
      <c r="AP26" s="56">
        <v>65</v>
      </c>
    </row>
    <row r="27" spans="1:42" x14ac:dyDescent="0.25">
      <c r="A27" s="43">
        <v>0</v>
      </c>
      <c r="B27" s="44">
        <v>12.18</v>
      </c>
      <c r="C27" s="44">
        <v>12.4</v>
      </c>
      <c r="D27" s="44">
        <v>12.62</v>
      </c>
      <c r="E27" s="44">
        <v>12.85</v>
      </c>
      <c r="F27" s="44">
        <v>13.08</v>
      </c>
      <c r="G27" s="44">
        <v>13.32</v>
      </c>
      <c r="H27" s="44">
        <v>13.56</v>
      </c>
      <c r="I27" s="44">
        <v>13.81</v>
      </c>
      <c r="J27" s="44">
        <v>14.06</v>
      </c>
      <c r="K27" s="44">
        <v>14.31</v>
      </c>
      <c r="L27" s="44">
        <v>14.57</v>
      </c>
      <c r="M27" s="44">
        <v>14.84</v>
      </c>
      <c r="N27" s="44">
        <v>15.11</v>
      </c>
      <c r="O27" s="44">
        <v>15.38</v>
      </c>
      <c r="P27" s="44">
        <v>15.66</v>
      </c>
      <c r="Q27" s="44">
        <v>15.95</v>
      </c>
      <c r="R27" s="44">
        <v>16.25</v>
      </c>
      <c r="S27" s="44">
        <v>16.55</v>
      </c>
      <c r="T27" s="44">
        <v>16.86</v>
      </c>
      <c r="U27" s="44">
        <v>17.170000000000002</v>
      </c>
      <c r="V27" s="44">
        <v>17.5</v>
      </c>
      <c r="W27" s="44">
        <v>17.829999999999998</v>
      </c>
      <c r="X27" s="44">
        <v>18.170000000000002</v>
      </c>
      <c r="Y27" s="44">
        <v>18.53</v>
      </c>
      <c r="Z27" s="44">
        <v>18.89</v>
      </c>
      <c r="AA27" s="44">
        <v>19.27</v>
      </c>
      <c r="AB27" s="44">
        <v>19.66</v>
      </c>
      <c r="AC27" s="44">
        <v>20.059999999999999</v>
      </c>
      <c r="AD27" s="44">
        <v>20.47</v>
      </c>
      <c r="AE27" s="44">
        <v>20.91</v>
      </c>
      <c r="AF27" s="44">
        <v>21.36</v>
      </c>
      <c r="AG27" s="44">
        <v>21.84</v>
      </c>
      <c r="AH27" s="44">
        <v>22.33</v>
      </c>
      <c r="AI27" s="44">
        <v>22.83</v>
      </c>
      <c r="AJ27" s="44">
        <v>23.36</v>
      </c>
      <c r="AK27" s="44">
        <v>23.9</v>
      </c>
      <c r="AL27" s="44">
        <v>24.46</v>
      </c>
      <c r="AM27" s="44">
        <v>25.04</v>
      </c>
      <c r="AN27" s="44">
        <v>25.64</v>
      </c>
      <c r="AO27" s="44">
        <v>26.27</v>
      </c>
      <c r="AP27" s="44">
        <v>26.91</v>
      </c>
    </row>
    <row r="28" spans="1:42" x14ac:dyDescent="0.25">
      <c r="A28" s="43">
        <v>1</v>
      </c>
      <c r="B28" s="44">
        <v>12.2</v>
      </c>
      <c r="C28" s="44">
        <v>12.42</v>
      </c>
      <c r="D28" s="44">
        <v>12.64</v>
      </c>
      <c r="E28" s="44">
        <v>12.87</v>
      </c>
      <c r="F28" s="44">
        <v>13.1</v>
      </c>
      <c r="G28" s="44">
        <v>13.34</v>
      </c>
      <c r="H28" s="44">
        <v>13.58</v>
      </c>
      <c r="I28" s="44">
        <v>13.83</v>
      </c>
      <c r="J28" s="44">
        <v>14.08</v>
      </c>
      <c r="K28" s="44">
        <v>14.33</v>
      </c>
      <c r="L28" s="44">
        <v>14.59</v>
      </c>
      <c r="M28" s="44">
        <v>14.86</v>
      </c>
      <c r="N28" s="44">
        <v>15.13</v>
      </c>
      <c r="O28" s="44">
        <v>15.41</v>
      </c>
      <c r="P28" s="44">
        <v>15.69</v>
      </c>
      <c r="Q28" s="44">
        <v>15.98</v>
      </c>
      <c r="R28" s="44">
        <v>16.27</v>
      </c>
      <c r="S28" s="44">
        <v>16.57</v>
      </c>
      <c r="T28" s="44">
        <v>16.88</v>
      </c>
      <c r="U28" s="44">
        <v>17.2</v>
      </c>
      <c r="V28" s="44">
        <v>17.52</v>
      </c>
      <c r="W28" s="44">
        <v>17.86</v>
      </c>
      <c r="X28" s="44">
        <v>18.2</v>
      </c>
      <c r="Y28" s="44">
        <v>18.559999999999999</v>
      </c>
      <c r="Z28" s="44">
        <v>18.93</v>
      </c>
      <c r="AA28" s="44">
        <v>19.3</v>
      </c>
      <c r="AB28" s="44">
        <v>19.690000000000001</v>
      </c>
      <c r="AC28" s="44">
        <v>20.09</v>
      </c>
      <c r="AD28" s="44">
        <v>20.51</v>
      </c>
      <c r="AE28" s="44">
        <v>20.94</v>
      </c>
      <c r="AF28" s="44">
        <v>21.4</v>
      </c>
      <c r="AG28" s="44">
        <v>21.88</v>
      </c>
      <c r="AH28" s="44">
        <v>22.37</v>
      </c>
      <c r="AI28" s="44">
        <v>22.88</v>
      </c>
      <c r="AJ28" s="44">
        <v>23.4</v>
      </c>
      <c r="AK28" s="44">
        <v>23.95</v>
      </c>
      <c r="AL28" s="44">
        <v>24.51</v>
      </c>
      <c r="AM28" s="44">
        <v>25.09</v>
      </c>
      <c r="AN28" s="44">
        <v>25.7</v>
      </c>
      <c r="AO28" s="44">
        <v>26.32</v>
      </c>
      <c r="AP28" s="44"/>
    </row>
    <row r="29" spans="1:42" x14ac:dyDescent="0.25">
      <c r="A29" s="43">
        <v>2</v>
      </c>
      <c r="B29" s="44">
        <v>12.22</v>
      </c>
      <c r="C29" s="44">
        <v>12.44</v>
      </c>
      <c r="D29" s="44">
        <v>12.66</v>
      </c>
      <c r="E29" s="44">
        <v>12.89</v>
      </c>
      <c r="F29" s="44">
        <v>13.12</v>
      </c>
      <c r="G29" s="44">
        <v>13.36</v>
      </c>
      <c r="H29" s="44">
        <v>13.6</v>
      </c>
      <c r="I29" s="44">
        <v>13.85</v>
      </c>
      <c r="J29" s="44">
        <v>14.1</v>
      </c>
      <c r="K29" s="44">
        <v>14.36</v>
      </c>
      <c r="L29" s="44">
        <v>14.62</v>
      </c>
      <c r="M29" s="44">
        <v>14.88</v>
      </c>
      <c r="N29" s="44">
        <v>15.15</v>
      </c>
      <c r="O29" s="44">
        <v>15.43</v>
      </c>
      <c r="P29" s="44">
        <v>15.71</v>
      </c>
      <c r="Q29" s="44">
        <v>16</v>
      </c>
      <c r="R29" s="44">
        <v>16.3</v>
      </c>
      <c r="S29" s="44">
        <v>16.600000000000001</v>
      </c>
      <c r="T29" s="44">
        <v>16.91</v>
      </c>
      <c r="U29" s="44">
        <v>17.23</v>
      </c>
      <c r="V29" s="44">
        <v>17.55</v>
      </c>
      <c r="W29" s="44">
        <v>17.89</v>
      </c>
      <c r="X29" s="44">
        <v>18.23</v>
      </c>
      <c r="Y29" s="44">
        <v>18.59</v>
      </c>
      <c r="Z29" s="44">
        <v>18.96</v>
      </c>
      <c r="AA29" s="44">
        <v>19.34</v>
      </c>
      <c r="AB29" s="44">
        <v>19.72</v>
      </c>
      <c r="AC29" s="44">
        <v>20.13</v>
      </c>
      <c r="AD29" s="44">
        <v>20.54</v>
      </c>
      <c r="AE29" s="44">
        <v>20.98</v>
      </c>
      <c r="AF29" s="44">
        <v>21.44</v>
      </c>
      <c r="AG29" s="44">
        <v>21.92</v>
      </c>
      <c r="AH29" s="44">
        <v>22.41</v>
      </c>
      <c r="AI29" s="44">
        <v>22.92</v>
      </c>
      <c r="AJ29" s="44">
        <v>23.45</v>
      </c>
      <c r="AK29" s="44">
        <v>23.99</v>
      </c>
      <c r="AL29" s="44">
        <v>24.56</v>
      </c>
      <c r="AM29" s="44">
        <v>25.14</v>
      </c>
      <c r="AN29" s="44">
        <v>25.75</v>
      </c>
      <c r="AO29" s="44">
        <v>26.37</v>
      </c>
      <c r="AP29" s="44"/>
    </row>
    <row r="30" spans="1:42" x14ac:dyDescent="0.25">
      <c r="A30" s="43">
        <v>3</v>
      </c>
      <c r="B30" s="44">
        <v>12.24</v>
      </c>
      <c r="C30" s="44">
        <v>12.46</v>
      </c>
      <c r="D30" s="44">
        <v>12.68</v>
      </c>
      <c r="E30" s="44">
        <v>12.91</v>
      </c>
      <c r="F30" s="44">
        <v>13.14</v>
      </c>
      <c r="G30" s="44">
        <v>13.38</v>
      </c>
      <c r="H30" s="44">
        <v>13.62</v>
      </c>
      <c r="I30" s="44">
        <v>13.87</v>
      </c>
      <c r="J30" s="44">
        <v>14.12</v>
      </c>
      <c r="K30" s="44">
        <v>14.38</v>
      </c>
      <c r="L30" s="44">
        <v>14.64</v>
      </c>
      <c r="M30" s="44">
        <v>14.9</v>
      </c>
      <c r="N30" s="44">
        <v>15.18</v>
      </c>
      <c r="O30" s="44">
        <v>15.45</v>
      </c>
      <c r="P30" s="44">
        <v>15.74</v>
      </c>
      <c r="Q30" s="44">
        <v>16.03</v>
      </c>
      <c r="R30" s="44">
        <v>16.32</v>
      </c>
      <c r="S30" s="44">
        <v>16.63</v>
      </c>
      <c r="T30" s="44">
        <v>16.940000000000001</v>
      </c>
      <c r="U30" s="44">
        <v>17.25</v>
      </c>
      <c r="V30" s="44">
        <v>17.579999999999998</v>
      </c>
      <c r="W30" s="44">
        <v>17.920000000000002</v>
      </c>
      <c r="X30" s="44">
        <v>18.260000000000002</v>
      </c>
      <c r="Y30" s="44">
        <v>18.62</v>
      </c>
      <c r="Z30" s="44">
        <v>18.989999999999998</v>
      </c>
      <c r="AA30" s="44">
        <v>19.37</v>
      </c>
      <c r="AB30" s="44">
        <v>19.760000000000002</v>
      </c>
      <c r="AC30" s="44">
        <v>20.16</v>
      </c>
      <c r="AD30" s="44">
        <v>20.58</v>
      </c>
      <c r="AE30" s="44">
        <v>21.02</v>
      </c>
      <c r="AF30" s="44">
        <v>21.48</v>
      </c>
      <c r="AG30" s="44">
        <v>21.96</v>
      </c>
      <c r="AH30" s="44">
        <v>22.45</v>
      </c>
      <c r="AI30" s="44">
        <v>22.97</v>
      </c>
      <c r="AJ30" s="44">
        <v>23.49</v>
      </c>
      <c r="AK30" s="44">
        <v>24.04</v>
      </c>
      <c r="AL30" s="44">
        <v>24.61</v>
      </c>
      <c r="AM30" s="44">
        <v>25.19</v>
      </c>
      <c r="AN30" s="44">
        <v>25.8</v>
      </c>
      <c r="AO30" s="44">
        <v>26.43</v>
      </c>
      <c r="AP30" s="44"/>
    </row>
    <row r="31" spans="1:42" x14ac:dyDescent="0.25">
      <c r="A31" s="43">
        <v>4</v>
      </c>
      <c r="B31" s="44">
        <v>12.25</v>
      </c>
      <c r="C31" s="44">
        <v>12.47</v>
      </c>
      <c r="D31" s="44">
        <v>12.7</v>
      </c>
      <c r="E31" s="44">
        <v>12.93</v>
      </c>
      <c r="F31" s="44">
        <v>13.16</v>
      </c>
      <c r="G31" s="44">
        <v>13.4</v>
      </c>
      <c r="H31" s="44">
        <v>13.64</v>
      </c>
      <c r="I31" s="44">
        <v>13.89</v>
      </c>
      <c r="J31" s="44">
        <v>14.14</v>
      </c>
      <c r="K31" s="44">
        <v>14.4</v>
      </c>
      <c r="L31" s="44">
        <v>14.66</v>
      </c>
      <c r="M31" s="44">
        <v>14.93</v>
      </c>
      <c r="N31" s="44">
        <v>15.2</v>
      </c>
      <c r="O31" s="44">
        <v>15.48</v>
      </c>
      <c r="P31" s="44">
        <v>15.76</v>
      </c>
      <c r="Q31" s="44">
        <v>16.05</v>
      </c>
      <c r="R31" s="44">
        <v>16.350000000000001</v>
      </c>
      <c r="S31" s="44">
        <v>16.649999999999999</v>
      </c>
      <c r="T31" s="44">
        <v>16.96</v>
      </c>
      <c r="U31" s="44">
        <v>17.28</v>
      </c>
      <c r="V31" s="44">
        <v>17.61</v>
      </c>
      <c r="W31" s="44">
        <v>17.940000000000001</v>
      </c>
      <c r="X31" s="44">
        <v>18.29</v>
      </c>
      <c r="Y31" s="44">
        <v>18.649999999999999</v>
      </c>
      <c r="Z31" s="44">
        <v>19.02</v>
      </c>
      <c r="AA31" s="44">
        <v>19.399999999999999</v>
      </c>
      <c r="AB31" s="44">
        <v>19.79</v>
      </c>
      <c r="AC31" s="44">
        <v>20.2</v>
      </c>
      <c r="AD31" s="44">
        <v>20.62</v>
      </c>
      <c r="AE31" s="44">
        <v>21.06</v>
      </c>
      <c r="AF31" s="44">
        <v>21.52</v>
      </c>
      <c r="AG31" s="44">
        <v>22</v>
      </c>
      <c r="AH31" s="44">
        <v>22.5</v>
      </c>
      <c r="AI31" s="44">
        <v>23.01</v>
      </c>
      <c r="AJ31" s="44">
        <v>23.54</v>
      </c>
      <c r="AK31" s="44">
        <v>24.09</v>
      </c>
      <c r="AL31" s="44">
        <v>24.66</v>
      </c>
      <c r="AM31" s="44">
        <v>25.24</v>
      </c>
      <c r="AN31" s="44">
        <v>25.85</v>
      </c>
      <c r="AO31" s="44">
        <v>26.48</v>
      </c>
      <c r="AP31" s="44"/>
    </row>
    <row r="32" spans="1:42" x14ac:dyDescent="0.25">
      <c r="A32" s="43">
        <v>5</v>
      </c>
      <c r="B32" s="44">
        <v>12.27</v>
      </c>
      <c r="C32" s="44">
        <v>12.49</v>
      </c>
      <c r="D32" s="44">
        <v>12.72</v>
      </c>
      <c r="E32" s="44">
        <v>12.95</v>
      </c>
      <c r="F32" s="44">
        <v>13.18</v>
      </c>
      <c r="G32" s="44">
        <v>13.42</v>
      </c>
      <c r="H32" s="44">
        <v>13.66</v>
      </c>
      <c r="I32" s="44">
        <v>13.91</v>
      </c>
      <c r="J32" s="44">
        <v>14.16</v>
      </c>
      <c r="K32" s="44">
        <v>14.42</v>
      </c>
      <c r="L32" s="44">
        <v>14.68</v>
      </c>
      <c r="M32" s="44">
        <v>14.95</v>
      </c>
      <c r="N32" s="44">
        <v>15.22</v>
      </c>
      <c r="O32" s="44">
        <v>15.5</v>
      </c>
      <c r="P32" s="44">
        <v>15.78</v>
      </c>
      <c r="Q32" s="44">
        <v>16.07</v>
      </c>
      <c r="R32" s="44">
        <v>16.37</v>
      </c>
      <c r="S32" s="44">
        <v>16.68</v>
      </c>
      <c r="T32" s="44">
        <v>16.989999999999998</v>
      </c>
      <c r="U32" s="44">
        <v>17.309999999999999</v>
      </c>
      <c r="V32" s="44">
        <v>17.64</v>
      </c>
      <c r="W32" s="44">
        <v>17.97</v>
      </c>
      <c r="X32" s="44">
        <v>18.32</v>
      </c>
      <c r="Y32" s="44">
        <v>18.68</v>
      </c>
      <c r="Z32" s="44">
        <v>19.05</v>
      </c>
      <c r="AA32" s="44">
        <v>19.43</v>
      </c>
      <c r="AB32" s="44">
        <v>19.82</v>
      </c>
      <c r="AC32" s="44">
        <v>20.23</v>
      </c>
      <c r="AD32" s="44">
        <v>20.65</v>
      </c>
      <c r="AE32" s="44">
        <v>21.1</v>
      </c>
      <c r="AF32" s="44">
        <v>21.56</v>
      </c>
      <c r="AG32" s="44">
        <v>22.04</v>
      </c>
      <c r="AH32" s="44">
        <v>22.54</v>
      </c>
      <c r="AI32" s="44">
        <v>23.05</v>
      </c>
      <c r="AJ32" s="44">
        <v>23.58</v>
      </c>
      <c r="AK32" s="44">
        <v>24.13</v>
      </c>
      <c r="AL32" s="44">
        <v>24.7</v>
      </c>
      <c r="AM32" s="44">
        <v>25.29</v>
      </c>
      <c r="AN32" s="44">
        <v>25.9</v>
      </c>
      <c r="AO32" s="44">
        <v>26.54</v>
      </c>
      <c r="AP32" s="44"/>
    </row>
    <row r="33" spans="1:42" x14ac:dyDescent="0.25">
      <c r="A33" s="43">
        <v>6</v>
      </c>
      <c r="B33" s="44">
        <v>12.29</v>
      </c>
      <c r="C33" s="44">
        <v>12.51</v>
      </c>
      <c r="D33" s="44">
        <v>12.74</v>
      </c>
      <c r="E33" s="44">
        <v>12.97</v>
      </c>
      <c r="F33" s="44">
        <v>13.2</v>
      </c>
      <c r="G33" s="44">
        <v>13.44</v>
      </c>
      <c r="H33" s="44">
        <v>13.68</v>
      </c>
      <c r="I33" s="44">
        <v>13.93</v>
      </c>
      <c r="J33" s="44">
        <v>14.18</v>
      </c>
      <c r="K33" s="44">
        <v>14.44</v>
      </c>
      <c r="L33" s="44">
        <v>14.7</v>
      </c>
      <c r="M33" s="44">
        <v>14.97</v>
      </c>
      <c r="N33" s="44">
        <v>15.24</v>
      </c>
      <c r="O33" s="44">
        <v>15.52</v>
      </c>
      <c r="P33" s="44">
        <v>15.81</v>
      </c>
      <c r="Q33" s="44">
        <v>16.100000000000001</v>
      </c>
      <c r="R33" s="44">
        <v>16.399999999999999</v>
      </c>
      <c r="S33" s="44">
        <v>16.7</v>
      </c>
      <c r="T33" s="44">
        <v>17.010000000000002</v>
      </c>
      <c r="U33" s="44">
        <v>17.329999999999998</v>
      </c>
      <c r="V33" s="44">
        <v>17.66</v>
      </c>
      <c r="W33" s="44">
        <v>18</v>
      </c>
      <c r="X33" s="44">
        <v>18.350000000000001</v>
      </c>
      <c r="Y33" s="44">
        <v>18.71</v>
      </c>
      <c r="Z33" s="44">
        <v>19.079999999999998</v>
      </c>
      <c r="AA33" s="44">
        <v>19.46</v>
      </c>
      <c r="AB33" s="44">
        <v>19.86</v>
      </c>
      <c r="AC33" s="44">
        <v>20.27</v>
      </c>
      <c r="AD33" s="44">
        <v>20.69</v>
      </c>
      <c r="AE33" s="44">
        <v>21.13</v>
      </c>
      <c r="AF33" s="44">
        <v>21.6</v>
      </c>
      <c r="AG33" s="44">
        <v>22.08</v>
      </c>
      <c r="AH33" s="44">
        <v>22.58</v>
      </c>
      <c r="AI33" s="44">
        <v>23.1</v>
      </c>
      <c r="AJ33" s="44">
        <v>23.63</v>
      </c>
      <c r="AK33" s="44">
        <v>24.18</v>
      </c>
      <c r="AL33" s="44">
        <v>24.75</v>
      </c>
      <c r="AM33" s="44">
        <v>25.34</v>
      </c>
      <c r="AN33" s="44">
        <v>25.96</v>
      </c>
      <c r="AO33" s="44">
        <v>26.59</v>
      </c>
      <c r="AP33" s="44"/>
    </row>
    <row r="34" spans="1:42" x14ac:dyDescent="0.25">
      <c r="A34" s="43">
        <v>7</v>
      </c>
      <c r="B34" s="44">
        <v>12.31</v>
      </c>
      <c r="C34" s="44">
        <v>12.53</v>
      </c>
      <c r="D34" s="44">
        <v>12.76</v>
      </c>
      <c r="E34" s="44">
        <v>12.99</v>
      </c>
      <c r="F34" s="44">
        <v>13.22</v>
      </c>
      <c r="G34" s="44">
        <v>13.46</v>
      </c>
      <c r="H34" s="44">
        <v>13.7</v>
      </c>
      <c r="I34" s="44">
        <v>13.95</v>
      </c>
      <c r="J34" s="44">
        <v>14.21</v>
      </c>
      <c r="K34" s="44">
        <v>14.46</v>
      </c>
      <c r="L34" s="44">
        <v>14.73</v>
      </c>
      <c r="M34" s="44">
        <v>14.99</v>
      </c>
      <c r="N34" s="44">
        <v>15.27</v>
      </c>
      <c r="O34" s="44">
        <v>15.55</v>
      </c>
      <c r="P34" s="44">
        <v>15.83</v>
      </c>
      <c r="Q34" s="44">
        <v>16.12</v>
      </c>
      <c r="R34" s="44">
        <v>16.420000000000002</v>
      </c>
      <c r="S34" s="44">
        <v>16.73</v>
      </c>
      <c r="T34" s="44">
        <v>17.04</v>
      </c>
      <c r="U34" s="44">
        <v>17.36</v>
      </c>
      <c r="V34" s="44">
        <v>17.690000000000001</v>
      </c>
      <c r="W34" s="44">
        <v>18.03</v>
      </c>
      <c r="X34" s="44">
        <v>18.38</v>
      </c>
      <c r="Y34" s="44">
        <v>18.739999999999998</v>
      </c>
      <c r="Z34" s="44">
        <v>19.11</v>
      </c>
      <c r="AA34" s="44">
        <v>19.5</v>
      </c>
      <c r="AB34" s="44">
        <v>19.89</v>
      </c>
      <c r="AC34" s="44">
        <v>20.3</v>
      </c>
      <c r="AD34" s="44">
        <v>20.72</v>
      </c>
      <c r="AE34" s="44">
        <v>21.17</v>
      </c>
      <c r="AF34" s="44">
        <v>21.64</v>
      </c>
      <c r="AG34" s="44">
        <v>22.12</v>
      </c>
      <c r="AH34" s="44">
        <v>22.62</v>
      </c>
      <c r="AI34" s="44">
        <v>23.14</v>
      </c>
      <c r="AJ34" s="44">
        <v>23.67</v>
      </c>
      <c r="AK34" s="44">
        <v>24.23</v>
      </c>
      <c r="AL34" s="44">
        <v>24.8</v>
      </c>
      <c r="AM34" s="44">
        <v>25.39</v>
      </c>
      <c r="AN34" s="44">
        <v>26.01</v>
      </c>
      <c r="AO34" s="44">
        <v>26.64</v>
      </c>
      <c r="AP34" s="44"/>
    </row>
    <row r="35" spans="1:42" x14ac:dyDescent="0.25">
      <c r="A35" s="43">
        <v>8</v>
      </c>
      <c r="B35" s="44">
        <v>12.33</v>
      </c>
      <c r="C35" s="44">
        <v>12.55</v>
      </c>
      <c r="D35" s="44">
        <v>12.78</v>
      </c>
      <c r="E35" s="44">
        <v>13.01</v>
      </c>
      <c r="F35" s="44">
        <v>13.24</v>
      </c>
      <c r="G35" s="44">
        <v>13.48</v>
      </c>
      <c r="H35" s="44">
        <v>13.73</v>
      </c>
      <c r="I35" s="44">
        <v>13.97</v>
      </c>
      <c r="J35" s="44">
        <v>14.23</v>
      </c>
      <c r="K35" s="44">
        <v>14.49</v>
      </c>
      <c r="L35" s="44">
        <v>14.75</v>
      </c>
      <c r="M35" s="44">
        <v>15.02</v>
      </c>
      <c r="N35" s="44">
        <v>15.29</v>
      </c>
      <c r="O35" s="44">
        <v>15.57</v>
      </c>
      <c r="P35" s="44">
        <v>15.86</v>
      </c>
      <c r="Q35" s="44">
        <v>16.149999999999999</v>
      </c>
      <c r="R35" s="44">
        <v>16.45</v>
      </c>
      <c r="S35" s="44">
        <v>16.75</v>
      </c>
      <c r="T35" s="44">
        <v>17.07</v>
      </c>
      <c r="U35" s="44">
        <v>17.39</v>
      </c>
      <c r="V35" s="44">
        <v>17.72</v>
      </c>
      <c r="W35" s="44">
        <v>18.059999999999999</v>
      </c>
      <c r="X35" s="44">
        <v>18.41</v>
      </c>
      <c r="Y35" s="44">
        <v>18.77</v>
      </c>
      <c r="Z35" s="44">
        <v>19.149999999999999</v>
      </c>
      <c r="AA35" s="44">
        <v>19.53</v>
      </c>
      <c r="AB35" s="44">
        <v>19.920000000000002</v>
      </c>
      <c r="AC35" s="44">
        <v>20.329999999999998</v>
      </c>
      <c r="AD35" s="44">
        <v>20.76</v>
      </c>
      <c r="AE35" s="44">
        <v>21.21</v>
      </c>
      <c r="AF35" s="44">
        <v>21.68</v>
      </c>
      <c r="AG35" s="44">
        <v>22.16</v>
      </c>
      <c r="AH35" s="44">
        <v>22.67</v>
      </c>
      <c r="AI35" s="44">
        <v>23.18</v>
      </c>
      <c r="AJ35" s="44">
        <v>23.72</v>
      </c>
      <c r="AK35" s="44">
        <v>24.27</v>
      </c>
      <c r="AL35" s="44">
        <v>24.85</v>
      </c>
      <c r="AM35" s="44">
        <v>25.44</v>
      </c>
      <c r="AN35" s="44">
        <v>26.06</v>
      </c>
      <c r="AO35" s="44">
        <v>26.7</v>
      </c>
      <c r="AP35" s="44"/>
    </row>
    <row r="36" spans="1:42" x14ac:dyDescent="0.25">
      <c r="A36" s="43">
        <v>9</v>
      </c>
      <c r="B36" s="44">
        <v>12.35</v>
      </c>
      <c r="C36" s="44">
        <v>12.57</v>
      </c>
      <c r="D36" s="44">
        <v>12.79</v>
      </c>
      <c r="E36" s="44">
        <v>13.03</v>
      </c>
      <c r="F36" s="44">
        <v>13.26</v>
      </c>
      <c r="G36" s="44">
        <v>13.5</v>
      </c>
      <c r="H36" s="44">
        <v>13.75</v>
      </c>
      <c r="I36" s="44">
        <v>13.99</v>
      </c>
      <c r="J36" s="44">
        <v>14.25</v>
      </c>
      <c r="K36" s="44">
        <v>14.51</v>
      </c>
      <c r="L36" s="44">
        <v>14.77</v>
      </c>
      <c r="M36" s="44">
        <v>15.04</v>
      </c>
      <c r="N36" s="44">
        <v>15.31</v>
      </c>
      <c r="O36" s="44">
        <v>15.59</v>
      </c>
      <c r="P36" s="44">
        <v>15.88</v>
      </c>
      <c r="Q36" s="44">
        <v>16.170000000000002</v>
      </c>
      <c r="R36" s="44">
        <v>16.47</v>
      </c>
      <c r="S36" s="44">
        <v>16.78</v>
      </c>
      <c r="T36" s="44">
        <v>17.09</v>
      </c>
      <c r="U36" s="44">
        <v>17.420000000000002</v>
      </c>
      <c r="V36" s="44">
        <v>17.75</v>
      </c>
      <c r="W36" s="44">
        <v>18.09</v>
      </c>
      <c r="X36" s="44">
        <v>18.440000000000001</v>
      </c>
      <c r="Y36" s="44">
        <v>18.8</v>
      </c>
      <c r="Z36" s="44">
        <v>19.18</v>
      </c>
      <c r="AA36" s="44">
        <v>19.559999999999999</v>
      </c>
      <c r="AB36" s="44">
        <v>19.96</v>
      </c>
      <c r="AC36" s="44">
        <v>20.37</v>
      </c>
      <c r="AD36" s="44">
        <v>20.8</v>
      </c>
      <c r="AE36" s="44">
        <v>21.25</v>
      </c>
      <c r="AF36" s="44">
        <v>21.72</v>
      </c>
      <c r="AG36" s="44">
        <v>22.2</v>
      </c>
      <c r="AH36" s="44">
        <v>22.71</v>
      </c>
      <c r="AI36" s="44">
        <v>23.23</v>
      </c>
      <c r="AJ36" s="44">
        <v>23.76</v>
      </c>
      <c r="AK36" s="44">
        <v>24.32</v>
      </c>
      <c r="AL36" s="44">
        <v>24.9</v>
      </c>
      <c r="AM36" s="44">
        <v>25.49</v>
      </c>
      <c r="AN36" s="44">
        <v>26.11</v>
      </c>
      <c r="AO36" s="44">
        <v>26.75</v>
      </c>
      <c r="AP36" s="44"/>
    </row>
    <row r="37" spans="1:42" x14ac:dyDescent="0.25">
      <c r="A37" s="43">
        <v>10</v>
      </c>
      <c r="B37" s="44">
        <v>12.36</v>
      </c>
      <c r="C37" s="44">
        <v>12.59</v>
      </c>
      <c r="D37" s="44">
        <v>12.81</v>
      </c>
      <c r="E37" s="44">
        <v>13.05</v>
      </c>
      <c r="F37" s="44">
        <v>13.28</v>
      </c>
      <c r="G37" s="44">
        <v>13.52</v>
      </c>
      <c r="H37" s="44">
        <v>13.77</v>
      </c>
      <c r="I37" s="44">
        <v>14.02</v>
      </c>
      <c r="J37" s="44">
        <v>14.27</v>
      </c>
      <c r="K37" s="44">
        <v>14.53</v>
      </c>
      <c r="L37" s="44">
        <v>14.79</v>
      </c>
      <c r="M37" s="44">
        <v>15.06</v>
      </c>
      <c r="N37" s="44">
        <v>15.34</v>
      </c>
      <c r="O37" s="44">
        <v>15.62</v>
      </c>
      <c r="P37" s="44">
        <v>15.9</v>
      </c>
      <c r="Q37" s="44">
        <v>16.2</v>
      </c>
      <c r="R37" s="44">
        <v>16.5</v>
      </c>
      <c r="S37" s="44">
        <v>16.809999999999999</v>
      </c>
      <c r="T37" s="44">
        <v>17.12</v>
      </c>
      <c r="U37" s="44">
        <v>17.440000000000001</v>
      </c>
      <c r="V37" s="44">
        <v>17.77</v>
      </c>
      <c r="W37" s="44">
        <v>18.12</v>
      </c>
      <c r="X37" s="44">
        <v>18.47</v>
      </c>
      <c r="Y37" s="44">
        <v>18.829999999999998</v>
      </c>
      <c r="Z37" s="44">
        <v>19.21</v>
      </c>
      <c r="AA37" s="44">
        <v>19.59</v>
      </c>
      <c r="AB37" s="44">
        <v>19.989999999999998</v>
      </c>
      <c r="AC37" s="44">
        <v>20.399999999999999</v>
      </c>
      <c r="AD37" s="44">
        <v>20.83</v>
      </c>
      <c r="AE37" s="44">
        <v>21.28</v>
      </c>
      <c r="AF37" s="44">
        <v>21.76</v>
      </c>
      <c r="AG37" s="44">
        <v>22.25</v>
      </c>
      <c r="AH37" s="44">
        <v>22.75</v>
      </c>
      <c r="AI37" s="44">
        <v>23.27</v>
      </c>
      <c r="AJ37" s="44">
        <v>23.81</v>
      </c>
      <c r="AK37" s="44">
        <v>24.37</v>
      </c>
      <c r="AL37" s="44">
        <v>24.95</v>
      </c>
      <c r="AM37" s="44">
        <v>25.54</v>
      </c>
      <c r="AN37" s="44">
        <v>26.16</v>
      </c>
      <c r="AO37" s="44">
        <v>26.8</v>
      </c>
      <c r="AP37" s="44"/>
    </row>
    <row r="38" spans="1:42" x14ac:dyDescent="0.25">
      <c r="A38" s="43">
        <v>11</v>
      </c>
      <c r="B38" s="44">
        <v>12.38</v>
      </c>
      <c r="C38" s="44">
        <v>12.61</v>
      </c>
      <c r="D38" s="44">
        <v>12.83</v>
      </c>
      <c r="E38" s="44">
        <v>13.07</v>
      </c>
      <c r="F38" s="44">
        <v>13.3</v>
      </c>
      <c r="G38" s="44">
        <v>13.54</v>
      </c>
      <c r="H38" s="44">
        <v>13.79</v>
      </c>
      <c r="I38" s="44">
        <v>14.04</v>
      </c>
      <c r="J38" s="44">
        <v>14.29</v>
      </c>
      <c r="K38" s="44">
        <v>14.55</v>
      </c>
      <c r="L38" s="44">
        <v>14.81</v>
      </c>
      <c r="M38" s="44">
        <v>15.08</v>
      </c>
      <c r="N38" s="44">
        <v>15.36</v>
      </c>
      <c r="O38" s="44">
        <v>15.64</v>
      </c>
      <c r="P38" s="44">
        <v>15.93</v>
      </c>
      <c r="Q38" s="44">
        <v>16.22</v>
      </c>
      <c r="R38" s="44">
        <v>16.52</v>
      </c>
      <c r="S38" s="44">
        <v>16.829999999999998</v>
      </c>
      <c r="T38" s="44">
        <v>17.149999999999999</v>
      </c>
      <c r="U38" s="44">
        <v>17.47</v>
      </c>
      <c r="V38" s="44">
        <v>17.8</v>
      </c>
      <c r="W38" s="44">
        <v>18.149999999999999</v>
      </c>
      <c r="X38" s="44">
        <v>18.5</v>
      </c>
      <c r="Y38" s="44">
        <v>18.86</v>
      </c>
      <c r="Z38" s="44">
        <v>19.239999999999998</v>
      </c>
      <c r="AA38" s="44">
        <v>19.63</v>
      </c>
      <c r="AB38" s="44">
        <v>20.02</v>
      </c>
      <c r="AC38" s="44">
        <v>20.440000000000001</v>
      </c>
      <c r="AD38" s="44">
        <v>20.87</v>
      </c>
      <c r="AE38" s="44">
        <v>21.32</v>
      </c>
      <c r="AF38" s="44">
        <v>21.8</v>
      </c>
      <c r="AG38" s="44">
        <v>22.29</v>
      </c>
      <c r="AH38" s="44">
        <v>22.79</v>
      </c>
      <c r="AI38" s="44">
        <v>23.31</v>
      </c>
      <c r="AJ38" s="44">
        <v>23.85</v>
      </c>
      <c r="AK38" s="44">
        <v>24.41</v>
      </c>
      <c r="AL38" s="44">
        <v>24.99</v>
      </c>
      <c r="AM38" s="44">
        <v>25.59</v>
      </c>
      <c r="AN38" s="44">
        <v>26.22</v>
      </c>
      <c r="AO38" s="44">
        <v>26.86</v>
      </c>
      <c r="AP38" s="44"/>
    </row>
  </sheetData>
  <sheetProtection algorithmName="SHA-512" hashValue="i93+1YAnlk+crRVF8Xnv27kZbogVISvw1YRYIh0UE5k187bkyaqx61a/YVKcB11U4nhO1ooqiuy4JM1/obzuIA==" saltValue="npW3YeKBlUUcsSQGrSn8CQ==" spinCount="100000" sheet="1" objects="1" scenarios="1"/>
  <conditionalFormatting sqref="A6:A21">
    <cfRule type="expression" dxfId="616" priority="9" stopIfTrue="1">
      <formula>MOD(ROW(),2)=0</formula>
    </cfRule>
    <cfRule type="expression" dxfId="615" priority="10" stopIfTrue="1">
      <formula>MOD(ROW(),2)&lt;&gt;0</formula>
    </cfRule>
  </conditionalFormatting>
  <conditionalFormatting sqref="B6:AP21">
    <cfRule type="expression" dxfId="614" priority="11" stopIfTrue="1">
      <formula>MOD(ROW(),2)=0</formula>
    </cfRule>
    <cfRule type="expression" dxfId="613" priority="12" stopIfTrue="1">
      <formula>MOD(ROW(),2)&lt;&gt;0</formula>
    </cfRule>
  </conditionalFormatting>
  <conditionalFormatting sqref="A26:A38">
    <cfRule type="expression" dxfId="612" priority="13" stopIfTrue="1">
      <formula>MOD(ROW(),2)=0</formula>
    </cfRule>
    <cfRule type="expression" dxfId="611" priority="14" stopIfTrue="1">
      <formula>MOD(ROW(),2)&lt;&gt;0</formula>
    </cfRule>
  </conditionalFormatting>
  <conditionalFormatting sqref="B26:AP38">
    <cfRule type="expression" dxfId="610" priority="15" stopIfTrue="1">
      <formula>MOD(ROW(),2)=0</formula>
    </cfRule>
    <cfRule type="expression" dxfId="609" priority="16" stopIfTrue="1">
      <formula>MOD(ROW(),2)&lt;&gt;0</formula>
    </cfRule>
  </conditionalFormatting>
  <pageMargins left="0.7" right="0.7" top="0.75" bottom="0.75" header="0.3" footer="0.3"/>
  <tableParts count="1">
    <tablePart r:id="rId1"/>
  </tableParts>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19B07C-665B-4FF6-B0E1-11ECD0FB7688}">
  <sheetPr codeName="Sheet55"/>
  <dimension ref="A1:N38"/>
  <sheetViews>
    <sheetView showGridLines="0" workbookViewId="0">
      <selection activeCell="A6" sqref="A6"/>
    </sheetView>
  </sheetViews>
  <sheetFormatPr defaultRowHeight="12.5" x14ac:dyDescent="0.25"/>
  <cols>
    <col min="1" max="1" width="31.81640625" customWidth="1"/>
    <col min="2" max="14" width="22.81640625" customWidth="1"/>
  </cols>
  <sheetData>
    <row r="1" spans="1:14" s="1" customFormat="1" ht="20" x14ac:dyDescent="0.4">
      <c r="A1" s="2" t="s">
        <v>0</v>
      </c>
    </row>
    <row r="2" spans="1:14" s="1" customFormat="1" ht="15.5" x14ac:dyDescent="0.35">
      <c r="A2" s="30" t="s">
        <v>1</v>
      </c>
      <c r="B2" s="3" t="str">
        <f>wb_title</f>
        <v>Police_S - Consolidated Factor Spreadsheet</v>
      </c>
    </row>
    <row r="3" spans="1:14" s="1" customFormat="1" ht="15.5" x14ac:dyDescent="0.35">
      <c r="A3" s="30" t="s">
        <v>2</v>
      </c>
      <c r="B3" s="3" t="str">
        <f>TABLE_FACTOR_TYPE_1 &amp; " - x-" &amp; TABLE_SERIES_NUMBER_1</f>
        <v>Pension Debit - x-321</v>
      </c>
    </row>
    <row r="6" spans="1:14" x14ac:dyDescent="0.25">
      <c r="A6" s="40" t="s">
        <v>407</v>
      </c>
      <c r="B6" s="48" t="s">
        <v>408</v>
      </c>
      <c r="C6" s="48"/>
      <c r="D6" s="48"/>
      <c r="E6" s="48"/>
      <c r="F6" s="48"/>
      <c r="G6" s="48"/>
      <c r="H6" s="48"/>
      <c r="I6" s="48"/>
      <c r="J6" s="48"/>
      <c r="K6" s="48"/>
      <c r="L6" s="48"/>
      <c r="M6" s="48"/>
      <c r="N6" s="51"/>
    </row>
    <row r="7" spans="1:14" x14ac:dyDescent="0.25">
      <c r="A7" s="40" t="s">
        <v>409</v>
      </c>
      <c r="B7" s="48" t="s">
        <v>31</v>
      </c>
      <c r="C7" s="48"/>
      <c r="D7" s="48"/>
      <c r="E7" s="48"/>
      <c r="F7" s="48"/>
      <c r="G7" s="48"/>
      <c r="H7" s="48"/>
      <c r="I7" s="48"/>
      <c r="J7" s="48"/>
      <c r="K7" s="48"/>
      <c r="L7" s="48"/>
      <c r="M7" s="48"/>
      <c r="N7" s="51"/>
    </row>
    <row r="8" spans="1:14" x14ac:dyDescent="0.25">
      <c r="A8" s="40" t="s">
        <v>110</v>
      </c>
      <c r="B8" s="48">
        <v>1987</v>
      </c>
      <c r="C8" s="48"/>
      <c r="D8" s="48"/>
      <c r="E8" s="48"/>
      <c r="F8" s="48"/>
      <c r="G8" s="48"/>
      <c r="H8" s="48"/>
      <c r="I8" s="48"/>
      <c r="J8" s="48"/>
      <c r="K8" s="48"/>
      <c r="L8" s="48"/>
      <c r="M8" s="48"/>
      <c r="N8" s="51"/>
    </row>
    <row r="9" spans="1:14" x14ac:dyDescent="0.25">
      <c r="A9" s="40" t="s">
        <v>111</v>
      </c>
      <c r="B9" s="48" t="s">
        <v>290</v>
      </c>
      <c r="C9" s="48"/>
      <c r="D9" s="48"/>
      <c r="E9" s="48"/>
      <c r="F9" s="48"/>
      <c r="G9" s="48"/>
      <c r="H9" s="48"/>
      <c r="I9" s="48"/>
      <c r="J9" s="48"/>
      <c r="K9" s="48"/>
      <c r="L9" s="48"/>
      <c r="M9" s="48"/>
      <c r="N9" s="51"/>
    </row>
    <row r="10" spans="1:14" x14ac:dyDescent="0.25">
      <c r="A10" s="40" t="s">
        <v>6</v>
      </c>
      <c r="B10" s="48" t="s">
        <v>298</v>
      </c>
      <c r="C10" s="48"/>
      <c r="D10" s="48"/>
      <c r="E10" s="48"/>
      <c r="F10" s="48"/>
      <c r="G10" s="48"/>
      <c r="H10" s="48"/>
      <c r="I10" s="48"/>
      <c r="J10" s="48"/>
      <c r="K10" s="48"/>
      <c r="L10" s="48"/>
      <c r="M10" s="48"/>
      <c r="N10" s="51"/>
    </row>
    <row r="11" spans="1:14" x14ac:dyDescent="0.25">
      <c r="A11" s="40" t="s">
        <v>112</v>
      </c>
      <c r="B11" s="48" t="s">
        <v>125</v>
      </c>
      <c r="C11" s="48"/>
      <c r="D11" s="48"/>
      <c r="E11" s="48"/>
      <c r="F11" s="48"/>
      <c r="G11" s="48"/>
      <c r="H11" s="48"/>
      <c r="I11" s="48"/>
      <c r="J11" s="48"/>
      <c r="K11" s="48"/>
      <c r="L11" s="48"/>
      <c r="M11" s="48"/>
      <c r="N11" s="51"/>
    </row>
    <row r="12" spans="1:14" x14ac:dyDescent="0.25">
      <c r="A12" s="40" t="s">
        <v>113</v>
      </c>
      <c r="B12" s="48" t="s">
        <v>238</v>
      </c>
      <c r="C12" s="48"/>
      <c r="D12" s="48"/>
      <c r="E12" s="48"/>
      <c r="F12" s="48"/>
      <c r="G12" s="48"/>
      <c r="H12" s="48"/>
      <c r="I12" s="48"/>
      <c r="J12" s="48"/>
      <c r="K12" s="48"/>
      <c r="L12" s="48"/>
      <c r="M12" s="48"/>
      <c r="N12" s="51"/>
    </row>
    <row r="13" spans="1:14" x14ac:dyDescent="0.25">
      <c r="A13" s="40" t="s">
        <v>410</v>
      </c>
      <c r="B13" s="48"/>
      <c r="C13" s="48"/>
      <c r="D13" s="48"/>
      <c r="E13" s="48"/>
      <c r="F13" s="48"/>
      <c r="G13" s="48"/>
      <c r="H13" s="48"/>
      <c r="I13" s="48"/>
      <c r="J13" s="48"/>
      <c r="K13" s="48"/>
      <c r="L13" s="48"/>
      <c r="M13" s="48"/>
      <c r="N13" s="51"/>
    </row>
    <row r="14" spans="1:14" x14ac:dyDescent="0.25">
      <c r="A14" s="40" t="s">
        <v>115</v>
      </c>
      <c r="B14" s="48">
        <v>321</v>
      </c>
      <c r="C14" s="48"/>
      <c r="D14" s="48"/>
      <c r="E14" s="48"/>
      <c r="F14" s="48"/>
      <c r="G14" s="48"/>
      <c r="H14" s="48"/>
      <c r="I14" s="48"/>
      <c r="J14" s="48"/>
      <c r="K14" s="48"/>
      <c r="L14" s="48"/>
      <c r="M14" s="48"/>
      <c r="N14" s="51"/>
    </row>
    <row r="15" spans="1:14" x14ac:dyDescent="0.25">
      <c r="A15" s="40" t="s">
        <v>411</v>
      </c>
      <c r="B15" s="48">
        <v>321</v>
      </c>
      <c r="C15" s="48"/>
      <c r="D15" s="48"/>
      <c r="E15" s="48"/>
      <c r="F15" s="48"/>
      <c r="G15" s="48"/>
      <c r="H15" s="48"/>
      <c r="I15" s="48"/>
      <c r="J15" s="48"/>
      <c r="K15" s="48"/>
      <c r="L15" s="48"/>
      <c r="M15" s="48"/>
      <c r="N15" s="51"/>
    </row>
    <row r="16" spans="1:14" x14ac:dyDescent="0.25">
      <c r="A16" s="40" t="s">
        <v>117</v>
      </c>
      <c r="B16" s="48" t="s">
        <v>313</v>
      </c>
      <c r="C16" s="48"/>
      <c r="D16" s="48"/>
      <c r="E16" s="48"/>
      <c r="F16" s="48"/>
      <c r="G16" s="48"/>
      <c r="H16" s="48"/>
      <c r="I16" s="48"/>
      <c r="J16" s="48"/>
      <c r="K16" s="48"/>
      <c r="L16" s="48"/>
      <c r="M16" s="48"/>
      <c r="N16" s="51"/>
    </row>
    <row r="17" spans="1:14" x14ac:dyDescent="0.25">
      <c r="A17" s="41" t="s">
        <v>412</v>
      </c>
      <c r="B17" s="48"/>
      <c r="C17" s="48"/>
      <c r="D17" s="48"/>
      <c r="E17" s="48"/>
      <c r="F17" s="48"/>
      <c r="G17" s="48"/>
      <c r="H17" s="48"/>
      <c r="I17" s="48"/>
      <c r="J17" s="48"/>
      <c r="K17" s="48"/>
      <c r="L17" s="48"/>
      <c r="M17" s="48"/>
      <c r="N17" s="51"/>
    </row>
    <row r="18" spans="1:14" x14ac:dyDescent="0.25">
      <c r="A18" s="40" t="s">
        <v>119</v>
      </c>
      <c r="B18" s="50">
        <v>46163</v>
      </c>
      <c r="C18" s="49"/>
      <c r="D18" s="49"/>
      <c r="E18" s="49"/>
      <c r="F18" s="49"/>
      <c r="G18" s="49"/>
      <c r="H18" s="49"/>
      <c r="I18" s="49"/>
      <c r="J18" s="49"/>
      <c r="K18" s="49"/>
      <c r="L18" s="49"/>
      <c r="M18" s="49"/>
      <c r="N18" s="51"/>
    </row>
    <row r="19" spans="1:14" x14ac:dyDescent="0.25">
      <c r="A19" s="40" t="s">
        <v>120</v>
      </c>
      <c r="B19" s="50"/>
      <c r="C19" s="50"/>
      <c r="D19" s="50"/>
      <c r="E19" s="50"/>
      <c r="F19" s="50"/>
      <c r="G19" s="50"/>
      <c r="H19" s="50"/>
      <c r="I19" s="50"/>
      <c r="J19" s="50"/>
      <c r="K19" s="50"/>
      <c r="L19" s="50"/>
      <c r="M19" s="50"/>
      <c r="N19" s="51"/>
    </row>
    <row r="20" spans="1:14" x14ac:dyDescent="0.25">
      <c r="A20" s="40" t="s">
        <v>121</v>
      </c>
      <c r="B20" s="48" t="s">
        <v>128</v>
      </c>
      <c r="C20" s="48"/>
      <c r="D20" s="48"/>
      <c r="E20" s="48"/>
      <c r="F20" s="48"/>
      <c r="G20" s="48"/>
      <c r="H20" s="48"/>
      <c r="I20" s="48"/>
      <c r="J20" s="48"/>
      <c r="K20" s="48"/>
      <c r="L20" s="48"/>
      <c r="M20" s="48"/>
      <c r="N20" s="51"/>
    </row>
    <row r="21" spans="1:14" x14ac:dyDescent="0.25">
      <c r="A21" s="40" t="s">
        <v>413</v>
      </c>
      <c r="B21" s="48" t="s">
        <v>46</v>
      </c>
      <c r="C21" s="48"/>
      <c r="D21" s="48"/>
      <c r="E21" s="48"/>
      <c r="F21" s="48"/>
      <c r="G21" s="48"/>
      <c r="H21" s="48"/>
      <c r="I21" s="48"/>
      <c r="J21" s="48"/>
      <c r="K21" s="48"/>
      <c r="L21" s="48"/>
      <c r="M21" s="48"/>
      <c r="N21" s="51"/>
    </row>
    <row r="23" spans="1:14" x14ac:dyDescent="0.25">
      <c r="A23" s="23" t="str">
        <f>HYPERLINK("#'Factor List'!A1", "Back to Factor List")</f>
        <v>Back to Factor List</v>
      </c>
      <c r="B23" s="23" t="str">
        <f>HYPERLINK("#'Assumptions'!A1", "Assumptions")</f>
        <v>Assumptions</v>
      </c>
    </row>
    <row r="26" spans="1:14" s="57" customFormat="1" ht="13" x14ac:dyDescent="0.25">
      <c r="A26" s="56" t="s">
        <v>440</v>
      </c>
      <c r="B26" s="56">
        <v>48</v>
      </c>
      <c r="C26" s="56">
        <v>49</v>
      </c>
      <c r="D26" s="56">
        <v>50</v>
      </c>
      <c r="E26" s="56">
        <v>51</v>
      </c>
      <c r="F26" s="56">
        <v>52</v>
      </c>
      <c r="G26" s="56">
        <v>53</v>
      </c>
      <c r="H26" s="56">
        <v>54</v>
      </c>
      <c r="I26" s="56">
        <v>55</v>
      </c>
      <c r="J26" s="56">
        <v>56</v>
      </c>
      <c r="K26" s="56">
        <v>57</v>
      </c>
      <c r="L26" s="56">
        <v>58</v>
      </c>
      <c r="M26" s="56">
        <v>59</v>
      </c>
      <c r="N26" s="56">
        <v>60</v>
      </c>
    </row>
    <row r="27" spans="1:14" x14ac:dyDescent="0.25">
      <c r="A27" s="43">
        <v>0</v>
      </c>
      <c r="B27" s="44">
        <v>15.87</v>
      </c>
      <c r="C27" s="44">
        <v>16.170000000000002</v>
      </c>
      <c r="D27" s="44">
        <v>16.489999999999998</v>
      </c>
      <c r="E27" s="44">
        <v>16.8</v>
      </c>
      <c r="F27" s="44">
        <v>17.13</v>
      </c>
      <c r="G27" s="44">
        <v>17.47</v>
      </c>
      <c r="H27" s="44">
        <v>17.82</v>
      </c>
      <c r="I27" s="44">
        <v>18.18</v>
      </c>
      <c r="J27" s="44">
        <v>18.55</v>
      </c>
      <c r="K27" s="44">
        <v>18.940000000000001</v>
      </c>
      <c r="L27" s="44">
        <v>19.350000000000001</v>
      </c>
      <c r="M27" s="44">
        <v>19.760000000000002</v>
      </c>
      <c r="N27" s="44">
        <v>20.2</v>
      </c>
    </row>
    <row r="28" spans="1:14" x14ac:dyDescent="0.25">
      <c r="A28" s="43">
        <v>1</v>
      </c>
      <c r="B28" s="44">
        <v>15.9</v>
      </c>
      <c r="C28" s="44">
        <v>16.2</v>
      </c>
      <c r="D28" s="44">
        <v>16.510000000000002</v>
      </c>
      <c r="E28" s="44">
        <v>16.829999999999998</v>
      </c>
      <c r="F28" s="44">
        <v>17.16</v>
      </c>
      <c r="G28" s="44">
        <v>17.5</v>
      </c>
      <c r="H28" s="44">
        <v>17.850000000000001</v>
      </c>
      <c r="I28" s="44">
        <v>18.21</v>
      </c>
      <c r="J28" s="44">
        <v>18.59</v>
      </c>
      <c r="K28" s="44">
        <v>18.98</v>
      </c>
      <c r="L28" s="44">
        <v>19.38</v>
      </c>
      <c r="M28" s="44">
        <v>19.8</v>
      </c>
      <c r="N28" s="44"/>
    </row>
    <row r="29" spans="1:14" x14ac:dyDescent="0.25">
      <c r="A29" s="43">
        <v>2</v>
      </c>
      <c r="B29" s="44">
        <v>15.92</v>
      </c>
      <c r="C29" s="44">
        <v>16.23</v>
      </c>
      <c r="D29" s="44">
        <v>16.54</v>
      </c>
      <c r="E29" s="44">
        <v>16.86</v>
      </c>
      <c r="F29" s="44">
        <v>17.190000000000001</v>
      </c>
      <c r="G29" s="44">
        <v>17.53</v>
      </c>
      <c r="H29" s="44">
        <v>17.88</v>
      </c>
      <c r="I29" s="44">
        <v>18.239999999999998</v>
      </c>
      <c r="J29" s="44">
        <v>18.62</v>
      </c>
      <c r="K29" s="44">
        <v>19.010000000000002</v>
      </c>
      <c r="L29" s="44">
        <v>19.420000000000002</v>
      </c>
      <c r="M29" s="44">
        <v>19.829999999999998</v>
      </c>
      <c r="N29" s="44"/>
    </row>
    <row r="30" spans="1:14" x14ac:dyDescent="0.25">
      <c r="A30" s="43">
        <v>3</v>
      </c>
      <c r="B30" s="44">
        <v>15.95</v>
      </c>
      <c r="C30" s="44">
        <v>16.25</v>
      </c>
      <c r="D30" s="44">
        <v>16.57</v>
      </c>
      <c r="E30" s="44">
        <v>16.89</v>
      </c>
      <c r="F30" s="44">
        <v>17.22</v>
      </c>
      <c r="G30" s="44">
        <v>17.559999999999999</v>
      </c>
      <c r="H30" s="44">
        <v>17.91</v>
      </c>
      <c r="I30" s="44">
        <v>18.27</v>
      </c>
      <c r="J30" s="44">
        <v>18.649999999999999</v>
      </c>
      <c r="K30" s="44">
        <v>19.04</v>
      </c>
      <c r="L30" s="44">
        <v>19.45</v>
      </c>
      <c r="M30" s="44">
        <v>19.87</v>
      </c>
      <c r="N30" s="44"/>
    </row>
    <row r="31" spans="1:14" x14ac:dyDescent="0.25">
      <c r="A31" s="43">
        <v>4</v>
      </c>
      <c r="B31" s="44">
        <v>15.97</v>
      </c>
      <c r="C31" s="44">
        <v>16.28</v>
      </c>
      <c r="D31" s="44">
        <v>16.59</v>
      </c>
      <c r="E31" s="44">
        <v>16.91</v>
      </c>
      <c r="F31" s="44">
        <v>17.239999999999998</v>
      </c>
      <c r="G31" s="44">
        <v>17.579999999999998</v>
      </c>
      <c r="H31" s="44">
        <v>17.940000000000001</v>
      </c>
      <c r="I31" s="44">
        <v>18.3</v>
      </c>
      <c r="J31" s="44">
        <v>18.68</v>
      </c>
      <c r="K31" s="44">
        <v>19.079999999999998</v>
      </c>
      <c r="L31" s="44">
        <v>19.489999999999998</v>
      </c>
      <c r="M31" s="44">
        <v>19.91</v>
      </c>
      <c r="N31" s="44"/>
    </row>
    <row r="32" spans="1:14" x14ac:dyDescent="0.25">
      <c r="A32" s="43">
        <v>5</v>
      </c>
      <c r="B32" s="44">
        <v>16</v>
      </c>
      <c r="C32" s="44">
        <v>16.3</v>
      </c>
      <c r="D32" s="44">
        <v>16.62</v>
      </c>
      <c r="E32" s="44">
        <v>16.940000000000001</v>
      </c>
      <c r="F32" s="44">
        <v>17.27</v>
      </c>
      <c r="G32" s="44">
        <v>17.61</v>
      </c>
      <c r="H32" s="44">
        <v>17.97</v>
      </c>
      <c r="I32" s="44">
        <v>18.34</v>
      </c>
      <c r="J32" s="44">
        <v>18.72</v>
      </c>
      <c r="K32" s="44">
        <v>19.11</v>
      </c>
      <c r="L32" s="44">
        <v>19.52</v>
      </c>
      <c r="M32" s="44">
        <v>19.940000000000001</v>
      </c>
      <c r="N32" s="44"/>
    </row>
    <row r="33" spans="1:14" x14ac:dyDescent="0.25">
      <c r="A33" s="43">
        <v>6</v>
      </c>
      <c r="B33" s="44">
        <v>16.02</v>
      </c>
      <c r="C33" s="44">
        <v>16.329999999999998</v>
      </c>
      <c r="D33" s="44">
        <v>16.649999999999999</v>
      </c>
      <c r="E33" s="44">
        <v>16.97</v>
      </c>
      <c r="F33" s="44">
        <v>17.3</v>
      </c>
      <c r="G33" s="44">
        <v>17.64</v>
      </c>
      <c r="H33" s="44">
        <v>18</v>
      </c>
      <c r="I33" s="44">
        <v>18.37</v>
      </c>
      <c r="J33" s="44">
        <v>18.75</v>
      </c>
      <c r="K33" s="44">
        <v>19.149999999999999</v>
      </c>
      <c r="L33" s="44">
        <v>19.55</v>
      </c>
      <c r="M33" s="44">
        <v>19.98</v>
      </c>
      <c r="N33" s="44"/>
    </row>
    <row r="34" spans="1:14" x14ac:dyDescent="0.25">
      <c r="A34" s="43">
        <v>7</v>
      </c>
      <c r="B34" s="44">
        <v>16.05</v>
      </c>
      <c r="C34" s="44">
        <v>16.36</v>
      </c>
      <c r="D34" s="44">
        <v>16.670000000000002</v>
      </c>
      <c r="E34" s="44">
        <v>17</v>
      </c>
      <c r="F34" s="44">
        <v>17.329999999999998</v>
      </c>
      <c r="G34" s="44">
        <v>17.670000000000002</v>
      </c>
      <c r="H34" s="44">
        <v>18.03</v>
      </c>
      <c r="I34" s="44">
        <v>18.399999999999999</v>
      </c>
      <c r="J34" s="44">
        <v>18.78</v>
      </c>
      <c r="K34" s="44">
        <v>19.18</v>
      </c>
      <c r="L34" s="44">
        <v>19.59</v>
      </c>
      <c r="M34" s="44">
        <v>20.02</v>
      </c>
      <c r="N34" s="44"/>
    </row>
    <row r="35" spans="1:14" x14ac:dyDescent="0.25">
      <c r="A35" s="43">
        <v>8</v>
      </c>
      <c r="B35" s="44">
        <v>16.07</v>
      </c>
      <c r="C35" s="44">
        <v>16.38</v>
      </c>
      <c r="D35" s="44">
        <v>16.7</v>
      </c>
      <c r="E35" s="44">
        <v>17.02</v>
      </c>
      <c r="F35" s="44">
        <v>17.36</v>
      </c>
      <c r="G35" s="44">
        <v>17.7</v>
      </c>
      <c r="H35" s="44">
        <v>18.059999999999999</v>
      </c>
      <c r="I35" s="44">
        <v>18.43</v>
      </c>
      <c r="J35" s="44">
        <v>18.809999999999999</v>
      </c>
      <c r="K35" s="44">
        <v>19.21</v>
      </c>
      <c r="L35" s="44">
        <v>19.62</v>
      </c>
      <c r="M35" s="44">
        <v>20.05</v>
      </c>
      <c r="N35" s="44"/>
    </row>
    <row r="36" spans="1:14" x14ac:dyDescent="0.25">
      <c r="A36" s="43">
        <v>9</v>
      </c>
      <c r="B36" s="44">
        <v>16.100000000000001</v>
      </c>
      <c r="C36" s="44">
        <v>16.41</v>
      </c>
      <c r="D36" s="44">
        <v>16.72</v>
      </c>
      <c r="E36" s="44">
        <v>17.05</v>
      </c>
      <c r="F36" s="44">
        <v>17.38</v>
      </c>
      <c r="G36" s="44">
        <v>17.73</v>
      </c>
      <c r="H36" s="44">
        <v>18.09</v>
      </c>
      <c r="I36" s="44">
        <v>18.46</v>
      </c>
      <c r="J36" s="44">
        <v>18.850000000000001</v>
      </c>
      <c r="K36" s="44">
        <v>19.25</v>
      </c>
      <c r="L36" s="44">
        <v>19.66</v>
      </c>
      <c r="M36" s="44">
        <v>20.09</v>
      </c>
      <c r="N36" s="44"/>
    </row>
    <row r="37" spans="1:14" x14ac:dyDescent="0.25">
      <c r="A37" s="43">
        <v>10</v>
      </c>
      <c r="B37" s="44">
        <v>16.12</v>
      </c>
      <c r="C37" s="44">
        <v>16.43</v>
      </c>
      <c r="D37" s="44">
        <v>16.75</v>
      </c>
      <c r="E37" s="44">
        <v>17.079999999999998</v>
      </c>
      <c r="F37" s="44">
        <v>17.41</v>
      </c>
      <c r="G37" s="44">
        <v>17.760000000000002</v>
      </c>
      <c r="H37" s="44">
        <v>18.12</v>
      </c>
      <c r="I37" s="44">
        <v>18.489999999999998</v>
      </c>
      <c r="J37" s="44">
        <v>18.88</v>
      </c>
      <c r="K37" s="44">
        <v>19.28</v>
      </c>
      <c r="L37" s="44">
        <v>19.690000000000001</v>
      </c>
      <c r="M37" s="44">
        <v>20.12</v>
      </c>
      <c r="N37" s="44"/>
    </row>
    <row r="38" spans="1:14" x14ac:dyDescent="0.25">
      <c r="A38" s="43">
        <v>11</v>
      </c>
      <c r="B38" s="44">
        <v>16.149999999999999</v>
      </c>
      <c r="C38" s="44">
        <v>16.46</v>
      </c>
      <c r="D38" s="44">
        <v>16.78</v>
      </c>
      <c r="E38" s="44">
        <v>17.100000000000001</v>
      </c>
      <c r="F38" s="44">
        <v>17.440000000000001</v>
      </c>
      <c r="G38" s="44">
        <v>17.79</v>
      </c>
      <c r="H38" s="44">
        <v>18.149999999999999</v>
      </c>
      <c r="I38" s="44">
        <v>18.52</v>
      </c>
      <c r="J38" s="44">
        <v>18.91</v>
      </c>
      <c r="K38" s="44">
        <v>19.309999999999999</v>
      </c>
      <c r="L38" s="44">
        <v>19.73</v>
      </c>
      <c r="M38" s="44">
        <v>20.16</v>
      </c>
      <c r="N38" s="44"/>
    </row>
  </sheetData>
  <sheetProtection algorithmName="SHA-512" hashValue="U0xXa3UfygOtPXj3qmIF0o3dTqQRcz7cfjrTiyvmjaMb5n7VBzgW5+DY9CsiwYhA57sqEMdq+KMfT7cggxF0Pg==" saltValue="sBDj5niNmRB3YACdtazUGg==" spinCount="100000" sheet="1" objects="1" scenarios="1"/>
  <conditionalFormatting sqref="A6:A21">
    <cfRule type="expression" dxfId="606" priority="9" stopIfTrue="1">
      <formula>MOD(ROW(),2)=0</formula>
    </cfRule>
    <cfRule type="expression" dxfId="605" priority="10" stopIfTrue="1">
      <formula>MOD(ROW(),2)&lt;&gt;0</formula>
    </cfRule>
  </conditionalFormatting>
  <conditionalFormatting sqref="B6:N21">
    <cfRule type="expression" dxfId="604" priority="11" stopIfTrue="1">
      <formula>MOD(ROW(),2)=0</formula>
    </cfRule>
    <cfRule type="expression" dxfId="603" priority="12" stopIfTrue="1">
      <formula>MOD(ROW(),2)&lt;&gt;0</formula>
    </cfRule>
  </conditionalFormatting>
  <conditionalFormatting sqref="A26:A38">
    <cfRule type="expression" dxfId="602" priority="13" stopIfTrue="1">
      <formula>MOD(ROW(),2)=0</formula>
    </cfRule>
    <cfRule type="expression" dxfId="601" priority="14" stopIfTrue="1">
      <formula>MOD(ROW(),2)&lt;&gt;0</formula>
    </cfRule>
  </conditionalFormatting>
  <conditionalFormatting sqref="B26:N38">
    <cfRule type="expression" dxfId="600" priority="15" stopIfTrue="1">
      <formula>MOD(ROW(),2)=0</formula>
    </cfRule>
    <cfRule type="expression" dxfId="599" priority="16" stopIfTrue="1">
      <formula>MOD(ROW(),2)&lt;&gt;0</formula>
    </cfRule>
  </conditionalFormatting>
  <pageMargins left="0.7" right="0.7" top="0.75" bottom="0.75" header="0.3" footer="0.3"/>
  <tableParts count="1">
    <tablePart r:id="rId1"/>
  </tableParts>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EAED32-9471-4A21-BFB1-A59D9EEFD980}">
  <sheetPr codeName="Sheet56"/>
  <dimension ref="A1:AK38"/>
  <sheetViews>
    <sheetView showGridLines="0" workbookViewId="0">
      <selection activeCell="A6" sqref="A6"/>
    </sheetView>
  </sheetViews>
  <sheetFormatPr defaultRowHeight="12.5" x14ac:dyDescent="0.25"/>
  <cols>
    <col min="1" max="1" width="31.81640625" customWidth="1"/>
    <col min="2" max="37" width="22.81640625" customWidth="1"/>
  </cols>
  <sheetData>
    <row r="1" spans="1:37" s="1" customFormat="1" ht="20" x14ac:dyDescent="0.4">
      <c r="A1" s="2" t="s">
        <v>0</v>
      </c>
    </row>
    <row r="2" spans="1:37" s="1" customFormat="1" ht="15.5" x14ac:dyDescent="0.35">
      <c r="A2" s="30" t="s">
        <v>1</v>
      </c>
      <c r="B2" s="3" t="str">
        <f>wb_title</f>
        <v>Police_S - Consolidated Factor Spreadsheet</v>
      </c>
    </row>
    <row r="3" spans="1:37" s="1" customFormat="1" ht="15.5" x14ac:dyDescent="0.35">
      <c r="A3" s="30" t="s">
        <v>2</v>
      </c>
      <c r="B3" s="3" t="str">
        <f>TABLE_FACTOR_TYPE_1 &amp; " - x-" &amp; TABLE_SERIES_NUMBER_1</f>
        <v>Pension Debit - x-322</v>
      </c>
    </row>
    <row r="6" spans="1:37" x14ac:dyDescent="0.25">
      <c r="A6" s="40" t="s">
        <v>407</v>
      </c>
      <c r="B6" s="48" t="s">
        <v>408</v>
      </c>
      <c r="C6" s="48"/>
      <c r="D6" s="48"/>
      <c r="E6" s="48"/>
      <c r="F6" s="48"/>
      <c r="G6" s="48"/>
      <c r="H6" s="48"/>
      <c r="I6" s="48"/>
      <c r="J6" s="48"/>
      <c r="K6" s="48"/>
      <c r="L6" s="48"/>
      <c r="M6" s="48"/>
      <c r="N6" s="51"/>
      <c r="O6" s="51"/>
      <c r="P6" s="51"/>
      <c r="Q6" s="51"/>
      <c r="R6" s="51"/>
      <c r="S6" s="51"/>
      <c r="T6" s="51"/>
      <c r="U6" s="51"/>
      <c r="V6" s="51"/>
      <c r="W6" s="51"/>
      <c r="X6" s="51"/>
      <c r="Y6" s="51"/>
      <c r="Z6" s="51"/>
      <c r="AA6" s="51"/>
      <c r="AB6" s="51"/>
      <c r="AC6" s="51"/>
      <c r="AD6" s="51"/>
      <c r="AE6" s="51"/>
      <c r="AF6" s="51"/>
      <c r="AG6" s="51"/>
      <c r="AH6" s="51"/>
      <c r="AI6" s="51"/>
      <c r="AJ6" s="51"/>
      <c r="AK6" s="51"/>
    </row>
    <row r="7" spans="1:37" x14ac:dyDescent="0.25">
      <c r="A7" s="40" t="s">
        <v>409</v>
      </c>
      <c r="B7" s="48" t="s">
        <v>31</v>
      </c>
      <c r="C7" s="48"/>
      <c r="D7" s="48"/>
      <c r="E7" s="48"/>
      <c r="F7" s="48"/>
      <c r="G7" s="48"/>
      <c r="H7" s="48"/>
      <c r="I7" s="48"/>
      <c r="J7" s="48"/>
      <c r="K7" s="48"/>
      <c r="L7" s="48"/>
      <c r="M7" s="48"/>
      <c r="N7" s="51"/>
      <c r="O7" s="51"/>
      <c r="P7" s="51"/>
      <c r="Q7" s="51"/>
      <c r="R7" s="51"/>
      <c r="S7" s="51"/>
      <c r="T7" s="51"/>
      <c r="U7" s="51"/>
      <c r="V7" s="51"/>
      <c r="W7" s="51"/>
      <c r="X7" s="51"/>
      <c r="Y7" s="51"/>
      <c r="Z7" s="51"/>
      <c r="AA7" s="51"/>
      <c r="AB7" s="51"/>
      <c r="AC7" s="51"/>
      <c r="AD7" s="51"/>
      <c r="AE7" s="51"/>
      <c r="AF7" s="51"/>
      <c r="AG7" s="51"/>
      <c r="AH7" s="51"/>
      <c r="AI7" s="51"/>
      <c r="AJ7" s="51"/>
      <c r="AK7" s="51"/>
    </row>
    <row r="8" spans="1:37" x14ac:dyDescent="0.25">
      <c r="A8" s="40" t="s">
        <v>110</v>
      </c>
      <c r="B8" s="48">
        <v>1987</v>
      </c>
      <c r="C8" s="48"/>
      <c r="D8" s="48"/>
      <c r="E8" s="48"/>
      <c r="F8" s="48"/>
      <c r="G8" s="48"/>
      <c r="H8" s="48"/>
      <c r="I8" s="48"/>
      <c r="J8" s="48"/>
      <c r="K8" s="48"/>
      <c r="L8" s="48"/>
      <c r="M8" s="48"/>
      <c r="N8" s="51"/>
      <c r="O8" s="51"/>
      <c r="P8" s="51"/>
      <c r="Q8" s="51"/>
      <c r="R8" s="51"/>
      <c r="S8" s="51"/>
      <c r="T8" s="51"/>
      <c r="U8" s="51"/>
      <c r="V8" s="51"/>
      <c r="W8" s="51"/>
      <c r="X8" s="51"/>
      <c r="Y8" s="51"/>
      <c r="Z8" s="51"/>
      <c r="AA8" s="51"/>
      <c r="AB8" s="51"/>
      <c r="AC8" s="51"/>
      <c r="AD8" s="51"/>
      <c r="AE8" s="51"/>
      <c r="AF8" s="51"/>
      <c r="AG8" s="51"/>
      <c r="AH8" s="51"/>
      <c r="AI8" s="51"/>
      <c r="AJ8" s="51"/>
      <c r="AK8" s="51"/>
    </row>
    <row r="9" spans="1:37" x14ac:dyDescent="0.25">
      <c r="A9" s="40" t="s">
        <v>111</v>
      </c>
      <c r="B9" s="48" t="s">
        <v>290</v>
      </c>
      <c r="C9" s="48"/>
      <c r="D9" s="48"/>
      <c r="E9" s="48"/>
      <c r="F9" s="48"/>
      <c r="G9" s="48"/>
      <c r="H9" s="48"/>
      <c r="I9" s="48"/>
      <c r="J9" s="48"/>
      <c r="K9" s="48"/>
      <c r="L9" s="48"/>
      <c r="M9" s="48"/>
      <c r="N9" s="51"/>
      <c r="O9" s="51"/>
      <c r="P9" s="51"/>
      <c r="Q9" s="51"/>
      <c r="R9" s="51"/>
      <c r="S9" s="51"/>
      <c r="T9" s="51"/>
      <c r="U9" s="51"/>
      <c r="V9" s="51"/>
      <c r="W9" s="51"/>
      <c r="X9" s="51"/>
      <c r="Y9" s="51"/>
      <c r="Z9" s="51"/>
      <c r="AA9" s="51"/>
      <c r="AB9" s="51"/>
      <c r="AC9" s="51"/>
      <c r="AD9" s="51"/>
      <c r="AE9" s="51"/>
      <c r="AF9" s="51"/>
      <c r="AG9" s="51"/>
      <c r="AH9" s="51"/>
      <c r="AI9" s="51"/>
      <c r="AJ9" s="51"/>
      <c r="AK9" s="51"/>
    </row>
    <row r="10" spans="1:37" x14ac:dyDescent="0.25">
      <c r="A10" s="40" t="s">
        <v>6</v>
      </c>
      <c r="B10" s="48" t="s">
        <v>309</v>
      </c>
      <c r="C10" s="48"/>
      <c r="D10" s="48"/>
      <c r="E10" s="48"/>
      <c r="F10" s="48"/>
      <c r="G10" s="48"/>
      <c r="H10" s="48"/>
      <c r="I10" s="48"/>
      <c r="J10" s="48"/>
      <c r="K10" s="48"/>
      <c r="L10" s="48"/>
      <c r="M10" s="48"/>
      <c r="N10" s="51"/>
      <c r="O10" s="51"/>
      <c r="P10" s="51"/>
      <c r="Q10" s="51"/>
      <c r="R10" s="51"/>
      <c r="S10" s="51"/>
      <c r="T10" s="51"/>
      <c r="U10" s="51"/>
      <c r="V10" s="51"/>
      <c r="W10" s="51"/>
      <c r="X10" s="51"/>
      <c r="Y10" s="51"/>
      <c r="Z10" s="51"/>
      <c r="AA10" s="51"/>
      <c r="AB10" s="51"/>
      <c r="AC10" s="51"/>
      <c r="AD10" s="51"/>
      <c r="AE10" s="51"/>
      <c r="AF10" s="51"/>
      <c r="AG10" s="51"/>
      <c r="AH10" s="51"/>
      <c r="AI10" s="51"/>
      <c r="AJ10" s="51"/>
      <c r="AK10" s="51"/>
    </row>
    <row r="11" spans="1:37" x14ac:dyDescent="0.25">
      <c r="A11" s="40" t="s">
        <v>112</v>
      </c>
      <c r="B11" s="48" t="s">
        <v>125</v>
      </c>
      <c r="C11" s="48"/>
      <c r="D11" s="48"/>
      <c r="E11" s="48"/>
      <c r="F11" s="48"/>
      <c r="G11" s="48"/>
      <c r="H11" s="48"/>
      <c r="I11" s="48"/>
      <c r="J11" s="48"/>
      <c r="K11" s="48"/>
      <c r="L11" s="48"/>
      <c r="M11" s="48"/>
      <c r="N11" s="51"/>
      <c r="O11" s="51"/>
      <c r="P11" s="51"/>
      <c r="Q11" s="51"/>
      <c r="R11" s="51"/>
      <c r="S11" s="51"/>
      <c r="T11" s="51"/>
      <c r="U11" s="51"/>
      <c r="V11" s="51"/>
      <c r="W11" s="51"/>
      <c r="X11" s="51"/>
      <c r="Y11" s="51"/>
      <c r="Z11" s="51"/>
      <c r="AA11" s="51"/>
      <c r="AB11" s="51"/>
      <c r="AC11" s="51"/>
      <c r="AD11" s="51"/>
      <c r="AE11" s="51"/>
      <c r="AF11" s="51"/>
      <c r="AG11" s="51"/>
      <c r="AH11" s="51"/>
      <c r="AI11" s="51"/>
      <c r="AJ11" s="51"/>
      <c r="AK11" s="51"/>
    </row>
    <row r="12" spans="1:37" x14ac:dyDescent="0.25">
      <c r="A12" s="40" t="s">
        <v>113</v>
      </c>
      <c r="B12" s="48" t="s">
        <v>238</v>
      </c>
      <c r="C12" s="48"/>
      <c r="D12" s="48"/>
      <c r="E12" s="48"/>
      <c r="F12" s="48"/>
      <c r="G12" s="48"/>
      <c r="H12" s="48"/>
      <c r="I12" s="48"/>
      <c r="J12" s="48"/>
      <c r="K12" s="48"/>
      <c r="L12" s="48"/>
      <c r="M12" s="48"/>
      <c r="N12" s="51"/>
      <c r="O12" s="51"/>
      <c r="P12" s="51"/>
      <c r="Q12" s="51"/>
      <c r="R12" s="51"/>
      <c r="S12" s="51"/>
      <c r="T12" s="51"/>
      <c r="U12" s="51"/>
      <c r="V12" s="51"/>
      <c r="W12" s="51"/>
      <c r="X12" s="51"/>
      <c r="Y12" s="51"/>
      <c r="Z12" s="51"/>
      <c r="AA12" s="51"/>
      <c r="AB12" s="51"/>
      <c r="AC12" s="51"/>
      <c r="AD12" s="51"/>
      <c r="AE12" s="51"/>
      <c r="AF12" s="51"/>
      <c r="AG12" s="51"/>
      <c r="AH12" s="51"/>
      <c r="AI12" s="51"/>
      <c r="AJ12" s="51"/>
      <c r="AK12" s="51"/>
    </row>
    <row r="13" spans="1:37" x14ac:dyDescent="0.25">
      <c r="A13" s="40" t="s">
        <v>410</v>
      </c>
      <c r="B13" s="48"/>
      <c r="C13" s="48"/>
      <c r="D13" s="48"/>
      <c r="E13" s="48"/>
      <c r="F13" s="48"/>
      <c r="G13" s="48"/>
      <c r="H13" s="48"/>
      <c r="I13" s="48"/>
      <c r="J13" s="48"/>
      <c r="K13" s="48"/>
      <c r="L13" s="48"/>
      <c r="M13" s="48"/>
      <c r="N13" s="51"/>
      <c r="O13" s="51"/>
      <c r="P13" s="51"/>
      <c r="Q13" s="51"/>
      <c r="R13" s="51"/>
      <c r="S13" s="51"/>
      <c r="T13" s="51"/>
      <c r="U13" s="51"/>
      <c r="V13" s="51"/>
      <c r="W13" s="51"/>
      <c r="X13" s="51"/>
      <c r="Y13" s="51"/>
      <c r="Z13" s="51"/>
      <c r="AA13" s="51"/>
      <c r="AB13" s="51"/>
      <c r="AC13" s="51"/>
      <c r="AD13" s="51"/>
      <c r="AE13" s="51"/>
      <c r="AF13" s="51"/>
      <c r="AG13" s="51"/>
      <c r="AH13" s="51"/>
      <c r="AI13" s="51"/>
      <c r="AJ13" s="51"/>
      <c r="AK13" s="51"/>
    </row>
    <row r="14" spans="1:37" x14ac:dyDescent="0.25">
      <c r="A14" s="40" t="s">
        <v>115</v>
      </c>
      <c r="B14" s="48">
        <v>322</v>
      </c>
      <c r="C14" s="48"/>
      <c r="D14" s="48"/>
      <c r="E14" s="48"/>
      <c r="F14" s="48"/>
      <c r="G14" s="48"/>
      <c r="H14" s="48"/>
      <c r="I14" s="48"/>
      <c r="J14" s="48"/>
      <c r="K14" s="48"/>
      <c r="L14" s="48"/>
      <c r="M14" s="48"/>
      <c r="N14" s="51"/>
      <c r="O14" s="51"/>
      <c r="P14" s="51"/>
      <c r="Q14" s="51"/>
      <c r="R14" s="51"/>
      <c r="S14" s="51"/>
      <c r="T14" s="51"/>
      <c r="U14" s="51"/>
      <c r="V14" s="51"/>
      <c r="W14" s="51"/>
      <c r="X14" s="51"/>
      <c r="Y14" s="51"/>
      <c r="Z14" s="51"/>
      <c r="AA14" s="51"/>
      <c r="AB14" s="51"/>
      <c r="AC14" s="51"/>
      <c r="AD14" s="51"/>
      <c r="AE14" s="51"/>
      <c r="AF14" s="51"/>
      <c r="AG14" s="51"/>
      <c r="AH14" s="51"/>
      <c r="AI14" s="51"/>
      <c r="AJ14" s="51"/>
      <c r="AK14" s="51"/>
    </row>
    <row r="15" spans="1:37" x14ac:dyDescent="0.25">
      <c r="A15" s="40" t="s">
        <v>411</v>
      </c>
      <c r="B15" s="48">
        <v>322</v>
      </c>
      <c r="C15" s="48"/>
      <c r="D15" s="48"/>
      <c r="E15" s="48"/>
      <c r="F15" s="48"/>
      <c r="G15" s="48"/>
      <c r="H15" s="48"/>
      <c r="I15" s="48"/>
      <c r="J15" s="48"/>
      <c r="K15" s="48"/>
      <c r="L15" s="48"/>
      <c r="M15" s="48"/>
      <c r="N15" s="51"/>
      <c r="O15" s="51"/>
      <c r="P15" s="51"/>
      <c r="Q15" s="51"/>
      <c r="R15" s="51"/>
      <c r="S15" s="51"/>
      <c r="T15" s="51"/>
      <c r="U15" s="51"/>
      <c r="V15" s="51"/>
      <c r="W15" s="51"/>
      <c r="X15" s="51"/>
      <c r="Y15" s="51"/>
      <c r="Z15" s="51"/>
      <c r="AA15" s="51"/>
      <c r="AB15" s="51"/>
      <c r="AC15" s="51"/>
      <c r="AD15" s="51"/>
      <c r="AE15" s="51"/>
      <c r="AF15" s="51"/>
      <c r="AG15" s="51"/>
      <c r="AH15" s="51"/>
      <c r="AI15" s="51"/>
      <c r="AJ15" s="51"/>
      <c r="AK15" s="51"/>
    </row>
    <row r="16" spans="1:37" x14ac:dyDescent="0.25">
      <c r="A16" s="40" t="s">
        <v>117</v>
      </c>
      <c r="B16" s="48" t="s">
        <v>315</v>
      </c>
      <c r="C16" s="48"/>
      <c r="D16" s="48"/>
      <c r="E16" s="48"/>
      <c r="F16" s="48"/>
      <c r="G16" s="48"/>
      <c r="H16" s="48"/>
      <c r="I16" s="48"/>
      <c r="J16" s="48"/>
      <c r="K16" s="48"/>
      <c r="L16" s="48"/>
      <c r="M16" s="48"/>
      <c r="N16" s="51"/>
      <c r="O16" s="51"/>
      <c r="P16" s="51"/>
      <c r="Q16" s="51"/>
      <c r="R16" s="51"/>
      <c r="S16" s="51"/>
      <c r="T16" s="51"/>
      <c r="U16" s="51"/>
      <c r="V16" s="51"/>
      <c r="W16" s="51"/>
      <c r="X16" s="51"/>
      <c r="Y16" s="51"/>
      <c r="Z16" s="51"/>
      <c r="AA16" s="51"/>
      <c r="AB16" s="51"/>
      <c r="AC16" s="51"/>
      <c r="AD16" s="51"/>
      <c r="AE16" s="51"/>
      <c r="AF16" s="51"/>
      <c r="AG16" s="51"/>
      <c r="AH16" s="51"/>
      <c r="AI16" s="51"/>
      <c r="AJ16" s="51"/>
      <c r="AK16" s="51"/>
    </row>
    <row r="17" spans="1:37" x14ac:dyDescent="0.25">
      <c r="A17" s="41" t="s">
        <v>412</v>
      </c>
      <c r="B17" s="48"/>
      <c r="C17" s="48"/>
      <c r="D17" s="48"/>
      <c r="E17" s="48"/>
      <c r="F17" s="48"/>
      <c r="G17" s="48"/>
      <c r="H17" s="48"/>
      <c r="I17" s="48"/>
      <c r="J17" s="48"/>
      <c r="K17" s="48"/>
      <c r="L17" s="48"/>
      <c r="M17" s="48"/>
      <c r="N17" s="51"/>
      <c r="O17" s="51"/>
      <c r="P17" s="51"/>
      <c r="Q17" s="51"/>
      <c r="R17" s="51"/>
      <c r="S17" s="51"/>
      <c r="T17" s="51"/>
      <c r="U17" s="51"/>
      <c r="V17" s="51"/>
      <c r="W17" s="51"/>
      <c r="X17" s="51"/>
      <c r="Y17" s="51"/>
      <c r="Z17" s="51"/>
      <c r="AA17" s="51"/>
      <c r="AB17" s="51"/>
      <c r="AC17" s="51"/>
      <c r="AD17" s="51"/>
      <c r="AE17" s="51"/>
      <c r="AF17" s="51"/>
      <c r="AG17" s="51"/>
      <c r="AH17" s="51"/>
      <c r="AI17" s="51"/>
      <c r="AJ17" s="51"/>
      <c r="AK17" s="51"/>
    </row>
    <row r="18" spans="1:37" x14ac:dyDescent="0.25">
      <c r="A18" s="40" t="s">
        <v>119</v>
      </c>
      <c r="B18" s="50">
        <v>46163</v>
      </c>
      <c r="C18" s="49"/>
      <c r="D18" s="49"/>
      <c r="E18" s="49"/>
      <c r="F18" s="49"/>
      <c r="G18" s="49"/>
      <c r="H18" s="49"/>
      <c r="I18" s="49"/>
      <c r="J18" s="49"/>
      <c r="K18" s="49"/>
      <c r="L18" s="49"/>
      <c r="M18" s="49"/>
      <c r="N18" s="51"/>
      <c r="O18" s="51"/>
      <c r="P18" s="51"/>
      <c r="Q18" s="51"/>
      <c r="R18" s="51"/>
      <c r="S18" s="51"/>
      <c r="T18" s="51"/>
      <c r="U18" s="51"/>
      <c r="V18" s="51"/>
      <c r="W18" s="51"/>
      <c r="X18" s="51"/>
      <c r="Y18" s="51"/>
      <c r="Z18" s="51"/>
      <c r="AA18" s="51"/>
      <c r="AB18" s="51"/>
      <c r="AC18" s="51"/>
      <c r="AD18" s="51"/>
      <c r="AE18" s="51"/>
      <c r="AF18" s="51"/>
      <c r="AG18" s="51"/>
      <c r="AH18" s="51"/>
      <c r="AI18" s="51"/>
      <c r="AJ18" s="51"/>
      <c r="AK18" s="51"/>
    </row>
    <row r="19" spans="1:37" x14ac:dyDescent="0.25">
      <c r="A19" s="40" t="s">
        <v>120</v>
      </c>
      <c r="B19" s="50"/>
      <c r="C19" s="50"/>
      <c r="D19" s="50"/>
      <c r="E19" s="50"/>
      <c r="F19" s="50"/>
      <c r="G19" s="50"/>
      <c r="H19" s="50"/>
      <c r="I19" s="50"/>
      <c r="J19" s="50"/>
      <c r="K19" s="50"/>
      <c r="L19" s="50"/>
      <c r="M19" s="50"/>
      <c r="N19" s="51"/>
      <c r="O19" s="51"/>
      <c r="P19" s="51"/>
      <c r="Q19" s="51"/>
      <c r="R19" s="51"/>
      <c r="S19" s="51"/>
      <c r="T19" s="51"/>
      <c r="U19" s="51"/>
      <c r="V19" s="51"/>
      <c r="W19" s="51"/>
      <c r="X19" s="51"/>
      <c r="Y19" s="51"/>
      <c r="Z19" s="51"/>
      <c r="AA19" s="51"/>
      <c r="AB19" s="51"/>
      <c r="AC19" s="51"/>
      <c r="AD19" s="51"/>
      <c r="AE19" s="51"/>
      <c r="AF19" s="51"/>
      <c r="AG19" s="51"/>
      <c r="AH19" s="51"/>
      <c r="AI19" s="51"/>
      <c r="AJ19" s="51"/>
      <c r="AK19" s="51"/>
    </row>
    <row r="20" spans="1:37" x14ac:dyDescent="0.25">
      <c r="A20" s="40" t="s">
        <v>121</v>
      </c>
      <c r="B20" s="48" t="s">
        <v>128</v>
      </c>
      <c r="C20" s="48"/>
      <c r="D20" s="48"/>
      <c r="E20" s="48"/>
      <c r="F20" s="48"/>
      <c r="G20" s="48"/>
      <c r="H20" s="48"/>
      <c r="I20" s="48"/>
      <c r="J20" s="48"/>
      <c r="K20" s="48"/>
      <c r="L20" s="48"/>
      <c r="M20" s="48"/>
      <c r="N20" s="51"/>
      <c r="O20" s="51"/>
      <c r="P20" s="51"/>
      <c r="Q20" s="51"/>
      <c r="R20" s="51"/>
      <c r="S20" s="51"/>
      <c r="T20" s="51"/>
      <c r="U20" s="51"/>
      <c r="V20" s="51"/>
      <c r="W20" s="51"/>
      <c r="X20" s="51"/>
      <c r="Y20" s="51"/>
      <c r="Z20" s="51"/>
      <c r="AA20" s="51"/>
      <c r="AB20" s="51"/>
      <c r="AC20" s="51"/>
      <c r="AD20" s="51"/>
      <c r="AE20" s="51"/>
      <c r="AF20" s="51"/>
      <c r="AG20" s="51"/>
      <c r="AH20" s="51"/>
      <c r="AI20" s="51"/>
      <c r="AJ20" s="51"/>
      <c r="AK20" s="51"/>
    </row>
    <row r="21" spans="1:37" x14ac:dyDescent="0.25">
      <c r="A21" s="40" t="s">
        <v>413</v>
      </c>
      <c r="B21" s="48" t="s">
        <v>46</v>
      </c>
      <c r="C21" s="48"/>
      <c r="D21" s="48"/>
      <c r="E21" s="48"/>
      <c r="F21" s="48"/>
      <c r="G21" s="48"/>
      <c r="H21" s="48"/>
      <c r="I21" s="48"/>
      <c r="J21" s="48"/>
      <c r="K21" s="48"/>
      <c r="L21" s="48"/>
      <c r="M21" s="48"/>
      <c r="N21" s="51"/>
      <c r="O21" s="51"/>
      <c r="P21" s="51"/>
      <c r="Q21" s="51"/>
      <c r="R21" s="51"/>
      <c r="S21" s="51"/>
      <c r="T21" s="51"/>
      <c r="U21" s="51"/>
      <c r="V21" s="51"/>
      <c r="W21" s="51"/>
      <c r="X21" s="51"/>
      <c r="Y21" s="51"/>
      <c r="Z21" s="51"/>
      <c r="AA21" s="51"/>
      <c r="AB21" s="51"/>
      <c r="AC21" s="51"/>
      <c r="AD21" s="51"/>
      <c r="AE21" s="51"/>
      <c r="AF21" s="51"/>
      <c r="AG21" s="51"/>
      <c r="AH21" s="51"/>
      <c r="AI21" s="51"/>
      <c r="AJ21" s="51"/>
      <c r="AK21" s="51"/>
    </row>
    <row r="23" spans="1:37" x14ac:dyDescent="0.25">
      <c r="A23" s="23" t="str">
        <f>HYPERLINK("#'Factor List'!A1", "Back to Factor List")</f>
        <v>Back to Factor List</v>
      </c>
      <c r="B23" s="23" t="str">
        <f>HYPERLINK("#'Assumptions'!A1", "Assumptions")</f>
        <v>Assumptions</v>
      </c>
    </row>
    <row r="26" spans="1:37" s="57" customFormat="1" ht="13" x14ac:dyDescent="0.25">
      <c r="A26" s="56" t="s">
        <v>440</v>
      </c>
      <c r="B26" s="56">
        <v>25</v>
      </c>
      <c r="C26" s="56">
        <v>26</v>
      </c>
      <c r="D26" s="56">
        <v>27</v>
      </c>
      <c r="E26" s="56">
        <v>28</v>
      </c>
      <c r="F26" s="56">
        <v>29</v>
      </c>
      <c r="G26" s="56">
        <v>30</v>
      </c>
      <c r="H26" s="56">
        <v>31</v>
      </c>
      <c r="I26" s="56">
        <v>32</v>
      </c>
      <c r="J26" s="56">
        <v>33</v>
      </c>
      <c r="K26" s="56">
        <v>34</v>
      </c>
      <c r="L26" s="56">
        <v>35</v>
      </c>
      <c r="M26" s="56">
        <v>36</v>
      </c>
      <c r="N26" s="56">
        <v>37</v>
      </c>
      <c r="O26" s="56">
        <v>38</v>
      </c>
      <c r="P26" s="56">
        <v>39</v>
      </c>
      <c r="Q26" s="56">
        <v>40</v>
      </c>
      <c r="R26" s="56">
        <v>41</v>
      </c>
      <c r="S26" s="56">
        <v>42</v>
      </c>
      <c r="T26" s="56">
        <v>43</v>
      </c>
      <c r="U26" s="56">
        <v>44</v>
      </c>
      <c r="V26" s="56">
        <v>45</v>
      </c>
      <c r="W26" s="56">
        <v>46</v>
      </c>
      <c r="X26" s="56">
        <v>47</v>
      </c>
      <c r="Y26" s="56">
        <v>48</v>
      </c>
      <c r="Z26" s="56">
        <v>49</v>
      </c>
      <c r="AA26" s="56">
        <v>50</v>
      </c>
      <c r="AB26" s="56">
        <v>51</v>
      </c>
      <c r="AC26" s="56">
        <v>52</v>
      </c>
      <c r="AD26" s="56">
        <v>53</v>
      </c>
      <c r="AE26" s="56">
        <v>54</v>
      </c>
      <c r="AF26" s="56">
        <v>55</v>
      </c>
      <c r="AG26" s="56">
        <v>56</v>
      </c>
      <c r="AH26" s="56">
        <v>57</v>
      </c>
      <c r="AI26" s="56">
        <v>58</v>
      </c>
      <c r="AJ26" s="56">
        <v>59</v>
      </c>
      <c r="AK26" s="56">
        <v>60</v>
      </c>
    </row>
    <row r="27" spans="1:37" x14ac:dyDescent="0.25">
      <c r="A27" s="43">
        <v>0</v>
      </c>
      <c r="B27" s="44">
        <v>9.67</v>
      </c>
      <c r="C27" s="44">
        <v>9.84</v>
      </c>
      <c r="D27" s="44">
        <v>10.01</v>
      </c>
      <c r="E27" s="44">
        <v>10.19</v>
      </c>
      <c r="F27" s="44">
        <v>10.37</v>
      </c>
      <c r="G27" s="44">
        <v>10.55</v>
      </c>
      <c r="H27" s="44">
        <v>10.73</v>
      </c>
      <c r="I27" s="44">
        <v>10.92</v>
      </c>
      <c r="J27" s="44">
        <v>11.11</v>
      </c>
      <c r="K27" s="44">
        <v>11.31</v>
      </c>
      <c r="L27" s="44">
        <v>11.51</v>
      </c>
      <c r="M27" s="44">
        <v>11.71</v>
      </c>
      <c r="N27" s="44">
        <v>11.91</v>
      </c>
      <c r="O27" s="44">
        <v>12.13</v>
      </c>
      <c r="P27" s="44">
        <v>12.34</v>
      </c>
      <c r="Q27" s="44">
        <v>12.56</v>
      </c>
      <c r="R27" s="44">
        <v>12.78</v>
      </c>
      <c r="S27" s="44">
        <v>13.01</v>
      </c>
      <c r="T27" s="44">
        <v>13.25</v>
      </c>
      <c r="U27" s="44">
        <v>13.49</v>
      </c>
      <c r="V27" s="44">
        <v>13.73</v>
      </c>
      <c r="W27" s="44">
        <v>13.99</v>
      </c>
      <c r="X27" s="44">
        <v>14.25</v>
      </c>
      <c r="Y27" s="44">
        <v>14.52</v>
      </c>
      <c r="Z27" s="44">
        <v>14.8</v>
      </c>
      <c r="AA27" s="44">
        <v>15.08</v>
      </c>
      <c r="AB27" s="44">
        <v>15.37</v>
      </c>
      <c r="AC27" s="44">
        <v>15.68</v>
      </c>
      <c r="AD27" s="44">
        <v>15.99</v>
      </c>
      <c r="AE27" s="44">
        <v>16.32</v>
      </c>
      <c r="AF27" s="44">
        <v>16.66</v>
      </c>
      <c r="AG27" s="44">
        <v>17.02</v>
      </c>
      <c r="AH27" s="44">
        <v>17.399999999999999</v>
      </c>
      <c r="AI27" s="44">
        <v>17.79</v>
      </c>
      <c r="AJ27" s="44">
        <v>18.21</v>
      </c>
      <c r="AK27" s="44">
        <v>18.64</v>
      </c>
    </row>
    <row r="28" spans="1:37" x14ac:dyDescent="0.25">
      <c r="A28" s="43">
        <v>1</v>
      </c>
      <c r="B28" s="44">
        <v>9.68</v>
      </c>
      <c r="C28" s="44">
        <v>9.85</v>
      </c>
      <c r="D28" s="44">
        <v>10.029999999999999</v>
      </c>
      <c r="E28" s="44">
        <v>10.199999999999999</v>
      </c>
      <c r="F28" s="44">
        <v>10.38</v>
      </c>
      <c r="G28" s="44">
        <v>10.56</v>
      </c>
      <c r="H28" s="44">
        <v>10.75</v>
      </c>
      <c r="I28" s="44">
        <v>10.94</v>
      </c>
      <c r="J28" s="44">
        <v>11.13</v>
      </c>
      <c r="K28" s="44">
        <v>11.32</v>
      </c>
      <c r="L28" s="44">
        <v>11.52</v>
      </c>
      <c r="M28" s="44">
        <v>11.73</v>
      </c>
      <c r="N28" s="44">
        <v>11.93</v>
      </c>
      <c r="O28" s="44">
        <v>12.14</v>
      </c>
      <c r="P28" s="44">
        <v>12.36</v>
      </c>
      <c r="Q28" s="44">
        <v>12.58</v>
      </c>
      <c r="R28" s="44">
        <v>12.8</v>
      </c>
      <c r="S28" s="44">
        <v>13.03</v>
      </c>
      <c r="T28" s="44">
        <v>13.27</v>
      </c>
      <c r="U28" s="44">
        <v>13.51</v>
      </c>
      <c r="V28" s="44">
        <v>13.76</v>
      </c>
      <c r="W28" s="44">
        <v>14.01</v>
      </c>
      <c r="X28" s="44">
        <v>14.27</v>
      </c>
      <c r="Y28" s="44">
        <v>14.54</v>
      </c>
      <c r="Z28" s="44">
        <v>14.82</v>
      </c>
      <c r="AA28" s="44">
        <v>15.11</v>
      </c>
      <c r="AB28" s="44">
        <v>15.4</v>
      </c>
      <c r="AC28" s="44">
        <v>15.7</v>
      </c>
      <c r="AD28" s="44">
        <v>16.02</v>
      </c>
      <c r="AE28" s="44">
        <v>16.34</v>
      </c>
      <c r="AF28" s="44">
        <v>16.690000000000001</v>
      </c>
      <c r="AG28" s="44">
        <v>17.05</v>
      </c>
      <c r="AH28" s="44">
        <v>17.43</v>
      </c>
      <c r="AI28" s="44">
        <v>17.829999999999998</v>
      </c>
      <c r="AJ28" s="44">
        <v>18.239999999999998</v>
      </c>
      <c r="AK28" s="44"/>
    </row>
    <row r="29" spans="1:37" x14ac:dyDescent="0.25">
      <c r="A29" s="43">
        <v>2</v>
      </c>
      <c r="B29" s="44">
        <v>9.6999999999999993</v>
      </c>
      <c r="C29" s="44">
        <v>9.8699999999999992</v>
      </c>
      <c r="D29" s="44">
        <v>10.039999999999999</v>
      </c>
      <c r="E29" s="44">
        <v>10.220000000000001</v>
      </c>
      <c r="F29" s="44">
        <v>10.4</v>
      </c>
      <c r="G29" s="44">
        <v>10.58</v>
      </c>
      <c r="H29" s="44">
        <v>10.76</v>
      </c>
      <c r="I29" s="44">
        <v>10.95</v>
      </c>
      <c r="J29" s="44">
        <v>11.14</v>
      </c>
      <c r="K29" s="44">
        <v>11.34</v>
      </c>
      <c r="L29" s="44">
        <v>11.54</v>
      </c>
      <c r="M29" s="44">
        <v>11.74</v>
      </c>
      <c r="N29" s="44">
        <v>11.95</v>
      </c>
      <c r="O29" s="44">
        <v>12.16</v>
      </c>
      <c r="P29" s="44">
        <v>12.38</v>
      </c>
      <c r="Q29" s="44">
        <v>12.6</v>
      </c>
      <c r="R29" s="44">
        <v>12.82</v>
      </c>
      <c r="S29" s="44">
        <v>13.05</v>
      </c>
      <c r="T29" s="44">
        <v>13.29</v>
      </c>
      <c r="U29" s="44">
        <v>13.53</v>
      </c>
      <c r="V29" s="44">
        <v>13.78</v>
      </c>
      <c r="W29" s="44">
        <v>14.03</v>
      </c>
      <c r="X29" s="44">
        <v>14.29</v>
      </c>
      <c r="Y29" s="44">
        <v>14.56</v>
      </c>
      <c r="Z29" s="44">
        <v>14.84</v>
      </c>
      <c r="AA29" s="44">
        <v>15.13</v>
      </c>
      <c r="AB29" s="44">
        <v>15.42</v>
      </c>
      <c r="AC29" s="44">
        <v>15.73</v>
      </c>
      <c r="AD29" s="44">
        <v>16.04</v>
      </c>
      <c r="AE29" s="44">
        <v>16.37</v>
      </c>
      <c r="AF29" s="44">
        <v>16.72</v>
      </c>
      <c r="AG29" s="44">
        <v>17.079999999999998</v>
      </c>
      <c r="AH29" s="44">
        <v>17.47</v>
      </c>
      <c r="AI29" s="44">
        <v>17.86</v>
      </c>
      <c r="AJ29" s="44">
        <v>18.28</v>
      </c>
      <c r="AK29" s="44"/>
    </row>
    <row r="30" spans="1:37" x14ac:dyDescent="0.25">
      <c r="A30" s="43">
        <v>3</v>
      </c>
      <c r="B30" s="44">
        <v>9.7100000000000009</v>
      </c>
      <c r="C30" s="44">
        <v>9.8800000000000008</v>
      </c>
      <c r="D30" s="44">
        <v>10.06</v>
      </c>
      <c r="E30" s="44">
        <v>10.23</v>
      </c>
      <c r="F30" s="44">
        <v>10.41</v>
      </c>
      <c r="G30" s="44">
        <v>10.59</v>
      </c>
      <c r="H30" s="44">
        <v>10.78</v>
      </c>
      <c r="I30" s="44">
        <v>10.97</v>
      </c>
      <c r="J30" s="44">
        <v>11.16</v>
      </c>
      <c r="K30" s="44">
        <v>11.36</v>
      </c>
      <c r="L30" s="44">
        <v>11.56</v>
      </c>
      <c r="M30" s="44">
        <v>11.76</v>
      </c>
      <c r="N30" s="44">
        <v>11.97</v>
      </c>
      <c r="O30" s="44">
        <v>12.18</v>
      </c>
      <c r="P30" s="44">
        <v>12.39</v>
      </c>
      <c r="Q30" s="44">
        <v>12.62</v>
      </c>
      <c r="R30" s="44">
        <v>12.84</v>
      </c>
      <c r="S30" s="44">
        <v>13.07</v>
      </c>
      <c r="T30" s="44">
        <v>13.31</v>
      </c>
      <c r="U30" s="44">
        <v>13.55</v>
      </c>
      <c r="V30" s="44">
        <v>13.8</v>
      </c>
      <c r="W30" s="44">
        <v>14.05</v>
      </c>
      <c r="X30" s="44">
        <v>14.32</v>
      </c>
      <c r="Y30" s="44">
        <v>14.59</v>
      </c>
      <c r="Z30" s="44">
        <v>14.87</v>
      </c>
      <c r="AA30" s="44">
        <v>15.15</v>
      </c>
      <c r="AB30" s="44">
        <v>15.45</v>
      </c>
      <c r="AC30" s="44">
        <v>15.75</v>
      </c>
      <c r="AD30" s="44">
        <v>16.07</v>
      </c>
      <c r="AE30" s="44">
        <v>16.399999999999999</v>
      </c>
      <c r="AF30" s="44">
        <v>16.75</v>
      </c>
      <c r="AG30" s="44">
        <v>17.12</v>
      </c>
      <c r="AH30" s="44">
        <v>17.5</v>
      </c>
      <c r="AI30" s="44">
        <v>17.899999999999999</v>
      </c>
      <c r="AJ30" s="44">
        <v>18.32</v>
      </c>
      <c r="AK30" s="44"/>
    </row>
    <row r="31" spans="1:37" x14ac:dyDescent="0.25">
      <c r="A31" s="43">
        <v>4</v>
      </c>
      <c r="B31" s="44">
        <v>9.73</v>
      </c>
      <c r="C31" s="44">
        <v>9.9</v>
      </c>
      <c r="D31" s="44">
        <v>10.07</v>
      </c>
      <c r="E31" s="44">
        <v>10.25</v>
      </c>
      <c r="F31" s="44">
        <v>10.43</v>
      </c>
      <c r="G31" s="44">
        <v>10.61</v>
      </c>
      <c r="H31" s="44">
        <v>10.79</v>
      </c>
      <c r="I31" s="44">
        <v>10.98</v>
      </c>
      <c r="J31" s="44">
        <v>11.18</v>
      </c>
      <c r="K31" s="44">
        <v>11.37</v>
      </c>
      <c r="L31" s="44">
        <v>11.57</v>
      </c>
      <c r="M31" s="44">
        <v>11.78</v>
      </c>
      <c r="N31" s="44">
        <v>11.98</v>
      </c>
      <c r="O31" s="44">
        <v>12.2</v>
      </c>
      <c r="P31" s="44">
        <v>12.41</v>
      </c>
      <c r="Q31" s="44">
        <v>12.63</v>
      </c>
      <c r="R31" s="44">
        <v>12.86</v>
      </c>
      <c r="S31" s="44">
        <v>13.09</v>
      </c>
      <c r="T31" s="44">
        <v>13.33</v>
      </c>
      <c r="U31" s="44">
        <v>13.57</v>
      </c>
      <c r="V31" s="44">
        <v>13.82</v>
      </c>
      <c r="W31" s="44">
        <v>14.08</v>
      </c>
      <c r="X31" s="44">
        <v>14.34</v>
      </c>
      <c r="Y31" s="44">
        <v>14.61</v>
      </c>
      <c r="Z31" s="44">
        <v>14.89</v>
      </c>
      <c r="AA31" s="44">
        <v>15.18</v>
      </c>
      <c r="AB31" s="44">
        <v>15.47</v>
      </c>
      <c r="AC31" s="44">
        <v>15.78</v>
      </c>
      <c r="AD31" s="44">
        <v>16.100000000000001</v>
      </c>
      <c r="AE31" s="44">
        <v>16.43</v>
      </c>
      <c r="AF31" s="44">
        <v>16.78</v>
      </c>
      <c r="AG31" s="44">
        <v>17.149999999999999</v>
      </c>
      <c r="AH31" s="44">
        <v>17.53</v>
      </c>
      <c r="AI31" s="44">
        <v>17.93</v>
      </c>
      <c r="AJ31" s="44">
        <v>18.350000000000001</v>
      </c>
      <c r="AK31" s="44"/>
    </row>
    <row r="32" spans="1:37" x14ac:dyDescent="0.25">
      <c r="A32" s="43">
        <v>5</v>
      </c>
      <c r="B32" s="44">
        <v>9.74</v>
      </c>
      <c r="C32" s="44">
        <v>9.91</v>
      </c>
      <c r="D32" s="44">
        <v>10.08</v>
      </c>
      <c r="E32" s="44">
        <v>10.26</v>
      </c>
      <c r="F32" s="44">
        <v>10.44</v>
      </c>
      <c r="G32" s="44">
        <v>10.62</v>
      </c>
      <c r="H32" s="44">
        <v>10.81</v>
      </c>
      <c r="I32" s="44">
        <v>11</v>
      </c>
      <c r="J32" s="44">
        <v>11.19</v>
      </c>
      <c r="K32" s="44">
        <v>11.39</v>
      </c>
      <c r="L32" s="44">
        <v>11.59</v>
      </c>
      <c r="M32" s="44">
        <v>11.79</v>
      </c>
      <c r="N32" s="44">
        <v>12</v>
      </c>
      <c r="O32" s="44">
        <v>12.21</v>
      </c>
      <c r="P32" s="44">
        <v>12.43</v>
      </c>
      <c r="Q32" s="44">
        <v>12.65</v>
      </c>
      <c r="R32" s="44">
        <v>12.88</v>
      </c>
      <c r="S32" s="44">
        <v>13.11</v>
      </c>
      <c r="T32" s="44">
        <v>13.35</v>
      </c>
      <c r="U32" s="44">
        <v>13.59</v>
      </c>
      <c r="V32" s="44">
        <v>13.84</v>
      </c>
      <c r="W32" s="44">
        <v>14.1</v>
      </c>
      <c r="X32" s="44">
        <v>14.36</v>
      </c>
      <c r="Y32" s="44">
        <v>14.63</v>
      </c>
      <c r="Z32" s="44">
        <v>14.91</v>
      </c>
      <c r="AA32" s="44">
        <v>15.2</v>
      </c>
      <c r="AB32" s="44">
        <v>15.5</v>
      </c>
      <c r="AC32" s="44">
        <v>15.81</v>
      </c>
      <c r="AD32" s="44">
        <v>16.12</v>
      </c>
      <c r="AE32" s="44">
        <v>16.46</v>
      </c>
      <c r="AF32" s="44">
        <v>16.809999999999999</v>
      </c>
      <c r="AG32" s="44">
        <v>17.18</v>
      </c>
      <c r="AH32" s="44">
        <v>17.559999999999999</v>
      </c>
      <c r="AI32" s="44">
        <v>17.97</v>
      </c>
      <c r="AJ32" s="44">
        <v>18.39</v>
      </c>
      <c r="AK32" s="44"/>
    </row>
    <row r="33" spans="1:37" x14ac:dyDescent="0.25">
      <c r="A33" s="43">
        <v>6</v>
      </c>
      <c r="B33" s="44">
        <v>9.75</v>
      </c>
      <c r="C33" s="44">
        <v>9.92</v>
      </c>
      <c r="D33" s="44">
        <v>10.1</v>
      </c>
      <c r="E33" s="44">
        <v>10.28</v>
      </c>
      <c r="F33" s="44">
        <v>10.46</v>
      </c>
      <c r="G33" s="44">
        <v>10.64</v>
      </c>
      <c r="H33" s="44">
        <v>10.83</v>
      </c>
      <c r="I33" s="44">
        <v>11.02</v>
      </c>
      <c r="J33" s="44">
        <v>11.21</v>
      </c>
      <c r="K33" s="44">
        <v>11.41</v>
      </c>
      <c r="L33" s="44">
        <v>11.61</v>
      </c>
      <c r="M33" s="44">
        <v>11.81</v>
      </c>
      <c r="N33" s="44">
        <v>12.02</v>
      </c>
      <c r="O33" s="44">
        <v>12.23</v>
      </c>
      <c r="P33" s="44">
        <v>12.45</v>
      </c>
      <c r="Q33" s="44">
        <v>12.67</v>
      </c>
      <c r="R33" s="44">
        <v>12.9</v>
      </c>
      <c r="S33" s="44">
        <v>13.13</v>
      </c>
      <c r="T33" s="44">
        <v>13.37</v>
      </c>
      <c r="U33" s="44">
        <v>13.61</v>
      </c>
      <c r="V33" s="44">
        <v>13.86</v>
      </c>
      <c r="W33" s="44">
        <v>14.12</v>
      </c>
      <c r="X33" s="44">
        <v>14.38</v>
      </c>
      <c r="Y33" s="44">
        <v>14.66</v>
      </c>
      <c r="Z33" s="44">
        <v>14.94</v>
      </c>
      <c r="AA33" s="44">
        <v>15.23</v>
      </c>
      <c r="AB33" s="44">
        <v>15.52</v>
      </c>
      <c r="AC33" s="44">
        <v>15.83</v>
      </c>
      <c r="AD33" s="44">
        <v>16.149999999999999</v>
      </c>
      <c r="AE33" s="44">
        <v>16.489999999999998</v>
      </c>
      <c r="AF33" s="44">
        <v>16.84</v>
      </c>
      <c r="AG33" s="44">
        <v>17.21</v>
      </c>
      <c r="AH33" s="44">
        <v>17.600000000000001</v>
      </c>
      <c r="AI33" s="44">
        <v>18</v>
      </c>
      <c r="AJ33" s="44">
        <v>18.43</v>
      </c>
      <c r="AK33" s="44"/>
    </row>
    <row r="34" spans="1:37" x14ac:dyDescent="0.25">
      <c r="A34" s="43">
        <v>7</v>
      </c>
      <c r="B34" s="44">
        <v>9.77</v>
      </c>
      <c r="C34" s="44">
        <v>9.94</v>
      </c>
      <c r="D34" s="44">
        <v>10.11</v>
      </c>
      <c r="E34" s="44">
        <v>10.29</v>
      </c>
      <c r="F34" s="44">
        <v>10.47</v>
      </c>
      <c r="G34" s="44">
        <v>10.66</v>
      </c>
      <c r="H34" s="44">
        <v>10.84</v>
      </c>
      <c r="I34" s="44">
        <v>11.03</v>
      </c>
      <c r="J34" s="44">
        <v>11.23</v>
      </c>
      <c r="K34" s="44">
        <v>11.42</v>
      </c>
      <c r="L34" s="44">
        <v>11.62</v>
      </c>
      <c r="M34" s="44">
        <v>11.83</v>
      </c>
      <c r="N34" s="44">
        <v>12.04</v>
      </c>
      <c r="O34" s="44">
        <v>12.25</v>
      </c>
      <c r="P34" s="44">
        <v>12.47</v>
      </c>
      <c r="Q34" s="44">
        <v>12.69</v>
      </c>
      <c r="R34" s="44">
        <v>12.92</v>
      </c>
      <c r="S34" s="44">
        <v>13.15</v>
      </c>
      <c r="T34" s="44">
        <v>13.39</v>
      </c>
      <c r="U34" s="44">
        <v>13.63</v>
      </c>
      <c r="V34" s="44">
        <v>13.88</v>
      </c>
      <c r="W34" s="44">
        <v>14.14</v>
      </c>
      <c r="X34" s="44">
        <v>14.41</v>
      </c>
      <c r="Y34" s="44">
        <v>14.68</v>
      </c>
      <c r="Z34" s="44">
        <v>14.96</v>
      </c>
      <c r="AA34" s="44">
        <v>15.25</v>
      </c>
      <c r="AB34" s="44">
        <v>15.55</v>
      </c>
      <c r="AC34" s="44">
        <v>15.86</v>
      </c>
      <c r="AD34" s="44">
        <v>16.18</v>
      </c>
      <c r="AE34" s="44">
        <v>16.52</v>
      </c>
      <c r="AF34" s="44">
        <v>16.87</v>
      </c>
      <c r="AG34" s="44">
        <v>17.239999999999998</v>
      </c>
      <c r="AH34" s="44">
        <v>17.63</v>
      </c>
      <c r="AI34" s="44">
        <v>18.04</v>
      </c>
      <c r="AJ34" s="44">
        <v>18.46</v>
      </c>
      <c r="AK34" s="44"/>
    </row>
    <row r="35" spans="1:37" x14ac:dyDescent="0.25">
      <c r="A35" s="43">
        <v>8</v>
      </c>
      <c r="B35" s="44">
        <v>9.7799999999999994</v>
      </c>
      <c r="C35" s="44">
        <v>9.9499999999999993</v>
      </c>
      <c r="D35" s="44">
        <v>10.130000000000001</v>
      </c>
      <c r="E35" s="44">
        <v>10.31</v>
      </c>
      <c r="F35" s="44">
        <v>10.49</v>
      </c>
      <c r="G35" s="44">
        <v>10.67</v>
      </c>
      <c r="H35" s="44">
        <v>10.86</v>
      </c>
      <c r="I35" s="44">
        <v>11.05</v>
      </c>
      <c r="J35" s="44">
        <v>11.24</v>
      </c>
      <c r="K35" s="44">
        <v>11.44</v>
      </c>
      <c r="L35" s="44">
        <v>11.64</v>
      </c>
      <c r="M35" s="44">
        <v>11.85</v>
      </c>
      <c r="N35" s="44">
        <v>12.05</v>
      </c>
      <c r="O35" s="44">
        <v>12.27</v>
      </c>
      <c r="P35" s="44">
        <v>12.49</v>
      </c>
      <c r="Q35" s="44">
        <v>12.71</v>
      </c>
      <c r="R35" s="44">
        <v>12.94</v>
      </c>
      <c r="S35" s="44">
        <v>13.17</v>
      </c>
      <c r="T35" s="44">
        <v>13.41</v>
      </c>
      <c r="U35" s="44">
        <v>13.65</v>
      </c>
      <c r="V35" s="44">
        <v>13.9</v>
      </c>
      <c r="W35" s="44">
        <v>14.16</v>
      </c>
      <c r="X35" s="44">
        <v>14.43</v>
      </c>
      <c r="Y35" s="44">
        <v>14.7</v>
      </c>
      <c r="Z35" s="44">
        <v>14.99</v>
      </c>
      <c r="AA35" s="44">
        <v>15.28</v>
      </c>
      <c r="AB35" s="44">
        <v>15.58</v>
      </c>
      <c r="AC35" s="44">
        <v>15.88</v>
      </c>
      <c r="AD35" s="44">
        <v>16.21</v>
      </c>
      <c r="AE35" s="44">
        <v>16.54</v>
      </c>
      <c r="AF35" s="44">
        <v>16.899999999999999</v>
      </c>
      <c r="AG35" s="44">
        <v>17.27</v>
      </c>
      <c r="AH35" s="44">
        <v>17.66</v>
      </c>
      <c r="AI35" s="44">
        <v>18.07</v>
      </c>
      <c r="AJ35" s="44">
        <v>18.5</v>
      </c>
      <c r="AK35" s="44"/>
    </row>
    <row r="36" spans="1:37" x14ac:dyDescent="0.25">
      <c r="A36" s="43">
        <v>9</v>
      </c>
      <c r="B36" s="44">
        <v>9.8000000000000007</v>
      </c>
      <c r="C36" s="44">
        <v>9.9700000000000006</v>
      </c>
      <c r="D36" s="44">
        <v>10.14</v>
      </c>
      <c r="E36" s="44">
        <v>10.32</v>
      </c>
      <c r="F36" s="44">
        <v>10.5</v>
      </c>
      <c r="G36" s="44">
        <v>10.69</v>
      </c>
      <c r="H36" s="44">
        <v>10.87</v>
      </c>
      <c r="I36" s="44">
        <v>11.06</v>
      </c>
      <c r="J36" s="44">
        <v>11.26</v>
      </c>
      <c r="K36" s="44">
        <v>11.46</v>
      </c>
      <c r="L36" s="44">
        <v>11.66</v>
      </c>
      <c r="M36" s="44">
        <v>11.86</v>
      </c>
      <c r="N36" s="44">
        <v>12.07</v>
      </c>
      <c r="O36" s="44">
        <v>12.29</v>
      </c>
      <c r="P36" s="44">
        <v>12.5</v>
      </c>
      <c r="Q36" s="44">
        <v>12.73</v>
      </c>
      <c r="R36" s="44">
        <v>12.96</v>
      </c>
      <c r="S36" s="44">
        <v>13.19</v>
      </c>
      <c r="T36" s="44">
        <v>13.43</v>
      </c>
      <c r="U36" s="44">
        <v>13.67</v>
      </c>
      <c r="V36" s="44">
        <v>13.92</v>
      </c>
      <c r="W36" s="44">
        <v>14.18</v>
      </c>
      <c r="X36" s="44">
        <v>14.45</v>
      </c>
      <c r="Y36" s="44">
        <v>14.73</v>
      </c>
      <c r="Z36" s="44">
        <v>15.01</v>
      </c>
      <c r="AA36" s="44">
        <v>15.3</v>
      </c>
      <c r="AB36" s="44">
        <v>15.6</v>
      </c>
      <c r="AC36" s="44">
        <v>15.91</v>
      </c>
      <c r="AD36" s="44">
        <v>16.23</v>
      </c>
      <c r="AE36" s="44">
        <v>16.57</v>
      </c>
      <c r="AF36" s="44">
        <v>16.93</v>
      </c>
      <c r="AG36" s="44">
        <v>17.3</v>
      </c>
      <c r="AH36" s="44">
        <v>17.7</v>
      </c>
      <c r="AI36" s="44">
        <v>18.100000000000001</v>
      </c>
      <c r="AJ36" s="44">
        <v>18.53</v>
      </c>
      <c r="AK36" s="44"/>
    </row>
    <row r="37" spans="1:37" x14ac:dyDescent="0.25">
      <c r="A37" s="43">
        <v>10</v>
      </c>
      <c r="B37" s="44">
        <v>9.81</v>
      </c>
      <c r="C37" s="44">
        <v>9.98</v>
      </c>
      <c r="D37" s="44">
        <v>10.16</v>
      </c>
      <c r="E37" s="44">
        <v>10.34</v>
      </c>
      <c r="F37" s="44">
        <v>10.52</v>
      </c>
      <c r="G37" s="44">
        <v>10.7</v>
      </c>
      <c r="H37" s="44">
        <v>10.89</v>
      </c>
      <c r="I37" s="44">
        <v>11.08</v>
      </c>
      <c r="J37" s="44">
        <v>11.27</v>
      </c>
      <c r="K37" s="44">
        <v>11.47</v>
      </c>
      <c r="L37" s="44">
        <v>11.67</v>
      </c>
      <c r="M37" s="44">
        <v>11.88</v>
      </c>
      <c r="N37" s="44">
        <v>12.09</v>
      </c>
      <c r="O37" s="44">
        <v>12.3</v>
      </c>
      <c r="P37" s="44">
        <v>12.52</v>
      </c>
      <c r="Q37" s="44">
        <v>12.75</v>
      </c>
      <c r="R37" s="44">
        <v>12.98</v>
      </c>
      <c r="S37" s="44">
        <v>13.21</v>
      </c>
      <c r="T37" s="44">
        <v>13.45</v>
      </c>
      <c r="U37" s="44">
        <v>13.69</v>
      </c>
      <c r="V37" s="44">
        <v>13.95</v>
      </c>
      <c r="W37" s="44">
        <v>14.21</v>
      </c>
      <c r="X37" s="44">
        <v>14.47</v>
      </c>
      <c r="Y37" s="44">
        <v>14.75</v>
      </c>
      <c r="Z37" s="44">
        <v>15.03</v>
      </c>
      <c r="AA37" s="44">
        <v>15.33</v>
      </c>
      <c r="AB37" s="44">
        <v>15.63</v>
      </c>
      <c r="AC37" s="44">
        <v>15.94</v>
      </c>
      <c r="AD37" s="44">
        <v>16.260000000000002</v>
      </c>
      <c r="AE37" s="44">
        <v>16.600000000000001</v>
      </c>
      <c r="AF37" s="44">
        <v>16.96</v>
      </c>
      <c r="AG37" s="44">
        <v>17.34</v>
      </c>
      <c r="AH37" s="44">
        <v>17.73</v>
      </c>
      <c r="AI37" s="44">
        <v>18.14</v>
      </c>
      <c r="AJ37" s="44">
        <v>18.57</v>
      </c>
      <c r="AK37" s="44"/>
    </row>
    <row r="38" spans="1:37" x14ac:dyDescent="0.25">
      <c r="A38" s="43">
        <v>11</v>
      </c>
      <c r="B38" s="44">
        <v>9.82</v>
      </c>
      <c r="C38" s="44">
        <v>10</v>
      </c>
      <c r="D38" s="44">
        <v>10.17</v>
      </c>
      <c r="E38" s="44">
        <v>10.35</v>
      </c>
      <c r="F38" s="44">
        <v>10.53</v>
      </c>
      <c r="G38" s="44">
        <v>10.72</v>
      </c>
      <c r="H38" s="44">
        <v>10.9</v>
      </c>
      <c r="I38" s="44">
        <v>11.1</v>
      </c>
      <c r="J38" s="44">
        <v>11.29</v>
      </c>
      <c r="K38" s="44">
        <v>11.49</v>
      </c>
      <c r="L38" s="44">
        <v>11.69</v>
      </c>
      <c r="M38" s="44">
        <v>11.9</v>
      </c>
      <c r="N38" s="44">
        <v>12.11</v>
      </c>
      <c r="O38" s="44">
        <v>12.32</v>
      </c>
      <c r="P38" s="44">
        <v>12.54</v>
      </c>
      <c r="Q38" s="44">
        <v>12.77</v>
      </c>
      <c r="R38" s="44">
        <v>13</v>
      </c>
      <c r="S38" s="44">
        <v>13.23</v>
      </c>
      <c r="T38" s="44">
        <v>13.47</v>
      </c>
      <c r="U38" s="44">
        <v>13.71</v>
      </c>
      <c r="V38" s="44">
        <v>13.97</v>
      </c>
      <c r="W38" s="44">
        <v>14.23</v>
      </c>
      <c r="X38" s="44">
        <v>14.5</v>
      </c>
      <c r="Y38" s="44">
        <v>14.77</v>
      </c>
      <c r="Z38" s="44">
        <v>15.06</v>
      </c>
      <c r="AA38" s="44">
        <v>15.35</v>
      </c>
      <c r="AB38" s="44">
        <v>15.65</v>
      </c>
      <c r="AC38" s="44">
        <v>15.96</v>
      </c>
      <c r="AD38" s="44">
        <v>16.29</v>
      </c>
      <c r="AE38" s="44">
        <v>16.63</v>
      </c>
      <c r="AF38" s="44">
        <v>16.989999999999998</v>
      </c>
      <c r="AG38" s="44">
        <v>17.37</v>
      </c>
      <c r="AH38" s="44">
        <v>17.760000000000002</v>
      </c>
      <c r="AI38" s="44">
        <v>18.170000000000002</v>
      </c>
      <c r="AJ38" s="44">
        <v>18.61</v>
      </c>
      <c r="AK38" s="44"/>
    </row>
  </sheetData>
  <sheetProtection algorithmName="SHA-512" hashValue="MTpGtFz+TzpahNSvY/BBpPZwEh1GnsWBvIVoICTb1oxfpGVmCHKC1U++rOzSnzWZjZx5NHoV56XnswZIDK8PHw==" saltValue="1cTiiyyuDbJNSzgcBg9EXg==" spinCount="100000" sheet="1" objects="1" scenarios="1"/>
  <conditionalFormatting sqref="A6:A21">
    <cfRule type="expression" dxfId="596" priority="9" stopIfTrue="1">
      <formula>MOD(ROW(),2)=0</formula>
    </cfRule>
    <cfRule type="expression" dxfId="595" priority="10" stopIfTrue="1">
      <formula>MOD(ROW(),2)&lt;&gt;0</formula>
    </cfRule>
  </conditionalFormatting>
  <conditionalFormatting sqref="B6:AK21">
    <cfRule type="expression" dxfId="594" priority="11" stopIfTrue="1">
      <formula>MOD(ROW(),2)=0</formula>
    </cfRule>
    <cfRule type="expression" dxfId="593" priority="12" stopIfTrue="1">
      <formula>MOD(ROW(),2)&lt;&gt;0</formula>
    </cfRule>
  </conditionalFormatting>
  <conditionalFormatting sqref="A26:A38">
    <cfRule type="expression" dxfId="592" priority="13" stopIfTrue="1">
      <formula>MOD(ROW(),2)=0</formula>
    </cfRule>
    <cfRule type="expression" dxfId="591" priority="14" stopIfTrue="1">
      <formula>MOD(ROW(),2)&lt;&gt;0</formula>
    </cfRule>
  </conditionalFormatting>
  <conditionalFormatting sqref="B26:AK38">
    <cfRule type="expression" dxfId="590" priority="15" stopIfTrue="1">
      <formula>MOD(ROW(),2)=0</formula>
    </cfRule>
    <cfRule type="expression" dxfId="589" priority="16" stopIfTrue="1">
      <formula>MOD(ROW(),2)&lt;&gt;0</formula>
    </cfRule>
  </conditionalFormatting>
  <pageMargins left="0.7" right="0.7" top="0.75" bottom="0.75" header="0.3" footer="0.3"/>
  <tableParts count="1">
    <tablePart r:id="rId1"/>
  </tableParts>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675533-207C-4748-A6BD-6793D41CE2EC}">
  <sheetPr codeName="Sheet57"/>
  <dimension ref="A1:L38"/>
  <sheetViews>
    <sheetView showGridLines="0" workbookViewId="0">
      <selection activeCell="A6" sqref="A6"/>
    </sheetView>
  </sheetViews>
  <sheetFormatPr defaultRowHeight="12.5" x14ac:dyDescent="0.25"/>
  <cols>
    <col min="1" max="1" width="31.81640625" customWidth="1"/>
    <col min="2" max="12" width="22.81640625" customWidth="1"/>
  </cols>
  <sheetData>
    <row r="1" spans="1:12" s="1" customFormat="1" ht="20" x14ac:dyDescent="0.4">
      <c r="A1" s="2" t="s">
        <v>0</v>
      </c>
    </row>
    <row r="2" spans="1:12" s="1" customFormat="1" ht="15.5" x14ac:dyDescent="0.35">
      <c r="A2" s="30" t="s">
        <v>1</v>
      </c>
      <c r="B2" s="3" t="str">
        <f>wb_title</f>
        <v>Police_S - Consolidated Factor Spreadsheet</v>
      </c>
    </row>
    <row r="3" spans="1:12" s="1" customFormat="1" ht="15.5" x14ac:dyDescent="0.35">
      <c r="A3" s="30" t="s">
        <v>2</v>
      </c>
      <c r="B3" s="3" t="str">
        <f>TABLE_FACTOR_TYPE_1 &amp; " - x-" &amp; TABLE_SERIES_NUMBER_1</f>
        <v>Pension Debit - x-323</v>
      </c>
    </row>
    <row r="6" spans="1:12" x14ac:dyDescent="0.25">
      <c r="A6" s="40" t="s">
        <v>407</v>
      </c>
      <c r="B6" s="48" t="s">
        <v>408</v>
      </c>
      <c r="C6" s="48"/>
      <c r="D6" s="48"/>
      <c r="E6" s="48"/>
      <c r="F6" s="48"/>
      <c r="G6" s="48"/>
      <c r="H6" s="48"/>
      <c r="I6" s="48"/>
      <c r="J6" s="48"/>
      <c r="K6" s="48"/>
      <c r="L6" s="48"/>
    </row>
    <row r="7" spans="1:12" x14ac:dyDescent="0.25">
      <c r="A7" s="40" t="s">
        <v>409</v>
      </c>
      <c r="B7" s="48" t="s">
        <v>31</v>
      </c>
      <c r="C7" s="48"/>
      <c r="D7" s="48"/>
      <c r="E7" s="48"/>
      <c r="F7" s="48"/>
      <c r="G7" s="48"/>
      <c r="H7" s="48"/>
      <c r="I7" s="48"/>
      <c r="J7" s="48"/>
      <c r="K7" s="48"/>
      <c r="L7" s="48"/>
    </row>
    <row r="8" spans="1:12" x14ac:dyDescent="0.25">
      <c r="A8" s="40" t="s">
        <v>110</v>
      </c>
      <c r="B8" s="48">
        <v>1987</v>
      </c>
      <c r="C8" s="48"/>
      <c r="D8" s="48"/>
      <c r="E8" s="48"/>
      <c r="F8" s="48"/>
      <c r="G8" s="48"/>
      <c r="H8" s="48"/>
      <c r="I8" s="48"/>
      <c r="J8" s="48"/>
      <c r="K8" s="48"/>
      <c r="L8" s="48"/>
    </row>
    <row r="9" spans="1:12" x14ac:dyDescent="0.25">
      <c r="A9" s="40" t="s">
        <v>111</v>
      </c>
      <c r="B9" s="48" t="s">
        <v>290</v>
      </c>
      <c r="C9" s="48"/>
      <c r="D9" s="48"/>
      <c r="E9" s="48"/>
      <c r="F9" s="48"/>
      <c r="G9" s="48"/>
      <c r="H9" s="48"/>
      <c r="I9" s="48"/>
      <c r="J9" s="48"/>
      <c r="K9" s="48"/>
      <c r="L9" s="48"/>
    </row>
    <row r="10" spans="1:12" x14ac:dyDescent="0.25">
      <c r="A10" s="40" t="s">
        <v>6</v>
      </c>
      <c r="B10" s="48" t="s">
        <v>316</v>
      </c>
      <c r="C10" s="48"/>
      <c r="D10" s="48"/>
      <c r="E10" s="48"/>
      <c r="F10" s="48"/>
      <c r="G10" s="48"/>
      <c r="H10" s="48"/>
      <c r="I10" s="48"/>
      <c r="J10" s="48"/>
      <c r="K10" s="48"/>
      <c r="L10" s="48"/>
    </row>
    <row r="11" spans="1:12" x14ac:dyDescent="0.25">
      <c r="A11" s="40" t="s">
        <v>112</v>
      </c>
      <c r="B11" s="48" t="s">
        <v>125</v>
      </c>
      <c r="C11" s="48"/>
      <c r="D11" s="48"/>
      <c r="E11" s="48"/>
      <c r="F11" s="48"/>
      <c r="G11" s="48"/>
      <c r="H11" s="48"/>
      <c r="I11" s="48"/>
      <c r="J11" s="48"/>
      <c r="K11" s="48"/>
      <c r="L11" s="48"/>
    </row>
    <row r="12" spans="1:12" x14ac:dyDescent="0.25">
      <c r="A12" s="40" t="s">
        <v>113</v>
      </c>
      <c r="B12" s="48" t="s">
        <v>238</v>
      </c>
      <c r="C12" s="48"/>
      <c r="D12" s="48"/>
      <c r="E12" s="48"/>
      <c r="F12" s="48"/>
      <c r="G12" s="48"/>
      <c r="H12" s="48"/>
      <c r="I12" s="48"/>
      <c r="J12" s="48"/>
      <c r="K12" s="48"/>
      <c r="L12" s="48"/>
    </row>
    <row r="13" spans="1:12" x14ac:dyDescent="0.25">
      <c r="A13" s="40" t="s">
        <v>410</v>
      </c>
      <c r="B13" s="48"/>
      <c r="C13" s="48"/>
      <c r="D13" s="48"/>
      <c r="E13" s="48"/>
      <c r="F13" s="48"/>
      <c r="G13" s="48"/>
      <c r="H13" s="48"/>
      <c r="I13" s="48"/>
      <c r="J13" s="48"/>
      <c r="K13" s="48"/>
      <c r="L13" s="48"/>
    </row>
    <row r="14" spans="1:12" x14ac:dyDescent="0.25">
      <c r="A14" s="40" t="s">
        <v>115</v>
      </c>
      <c r="B14" s="48">
        <v>323</v>
      </c>
      <c r="C14" s="48"/>
      <c r="D14" s="48"/>
      <c r="E14" s="48"/>
      <c r="F14" s="48"/>
      <c r="G14" s="48"/>
      <c r="H14" s="48"/>
      <c r="I14" s="48"/>
      <c r="J14" s="48"/>
      <c r="K14" s="48"/>
      <c r="L14" s="48"/>
    </row>
    <row r="15" spans="1:12" x14ac:dyDescent="0.25">
      <c r="A15" s="40" t="s">
        <v>411</v>
      </c>
      <c r="B15" s="48">
        <v>323</v>
      </c>
      <c r="C15" s="48"/>
      <c r="D15" s="48"/>
      <c r="E15" s="48"/>
      <c r="F15" s="48"/>
      <c r="G15" s="48"/>
      <c r="H15" s="48"/>
      <c r="I15" s="48"/>
      <c r="J15" s="48"/>
      <c r="K15" s="48"/>
      <c r="L15" s="48"/>
    </row>
    <row r="16" spans="1:12" x14ac:dyDescent="0.25">
      <c r="A16" s="40" t="s">
        <v>117</v>
      </c>
      <c r="B16" s="48" t="s">
        <v>318</v>
      </c>
      <c r="C16" s="48"/>
      <c r="D16" s="48"/>
      <c r="E16" s="48"/>
      <c r="F16" s="48"/>
      <c r="G16" s="48"/>
      <c r="H16" s="48"/>
      <c r="I16" s="48"/>
      <c r="J16" s="48"/>
      <c r="K16" s="48"/>
      <c r="L16" s="48"/>
    </row>
    <row r="17" spans="1:12" x14ac:dyDescent="0.25">
      <c r="A17" s="41" t="s">
        <v>412</v>
      </c>
      <c r="B17" s="48"/>
      <c r="C17" s="48"/>
      <c r="D17" s="48"/>
      <c r="E17" s="48"/>
      <c r="F17" s="48"/>
      <c r="G17" s="48"/>
      <c r="H17" s="48"/>
      <c r="I17" s="48"/>
      <c r="J17" s="48"/>
      <c r="K17" s="48"/>
      <c r="L17" s="48"/>
    </row>
    <row r="18" spans="1:12" x14ac:dyDescent="0.25">
      <c r="A18" s="40" t="s">
        <v>119</v>
      </c>
      <c r="B18" s="50">
        <v>46163</v>
      </c>
      <c r="C18" s="49"/>
      <c r="D18" s="49"/>
      <c r="E18" s="49"/>
      <c r="F18" s="49"/>
      <c r="G18" s="49"/>
      <c r="H18" s="49"/>
      <c r="I18" s="49"/>
      <c r="J18" s="49"/>
      <c r="K18" s="49"/>
      <c r="L18" s="49"/>
    </row>
    <row r="19" spans="1:12" x14ac:dyDescent="0.25">
      <c r="A19" s="40" t="s">
        <v>120</v>
      </c>
      <c r="B19" s="50"/>
      <c r="C19" s="50"/>
      <c r="D19" s="50"/>
      <c r="E19" s="50"/>
      <c r="F19" s="50"/>
      <c r="G19" s="50"/>
      <c r="H19" s="50"/>
      <c r="I19" s="50"/>
      <c r="J19" s="50"/>
      <c r="K19" s="50"/>
      <c r="L19" s="50"/>
    </row>
    <row r="20" spans="1:12" x14ac:dyDescent="0.25">
      <c r="A20" s="40" t="s">
        <v>121</v>
      </c>
      <c r="B20" s="48" t="s">
        <v>128</v>
      </c>
      <c r="C20" s="48"/>
      <c r="D20" s="48"/>
      <c r="E20" s="48"/>
      <c r="F20" s="48"/>
      <c r="G20" s="48"/>
      <c r="H20" s="48"/>
      <c r="I20" s="48"/>
      <c r="J20" s="48"/>
      <c r="K20" s="48"/>
      <c r="L20" s="48"/>
    </row>
    <row r="21" spans="1:12" x14ac:dyDescent="0.25">
      <c r="A21" s="40" t="s">
        <v>413</v>
      </c>
      <c r="B21" s="48" t="s">
        <v>46</v>
      </c>
      <c r="C21" s="48"/>
      <c r="D21" s="48"/>
      <c r="E21" s="48"/>
      <c r="F21" s="48"/>
      <c r="G21" s="48"/>
      <c r="H21" s="48"/>
      <c r="I21" s="48"/>
      <c r="J21" s="48"/>
      <c r="K21" s="48"/>
      <c r="L21" s="48"/>
    </row>
    <row r="23" spans="1:12" x14ac:dyDescent="0.25">
      <c r="A23" s="23" t="str">
        <f>HYPERLINK("#'Factor List'!A1", "Back to Factor List")</f>
        <v>Back to Factor List</v>
      </c>
      <c r="B23" s="23" t="str">
        <f>HYPERLINK("#'Assumptions'!A1", "Assumptions")</f>
        <v>Assumptions</v>
      </c>
    </row>
    <row r="26" spans="1:12" s="57" customFormat="1" ht="13" x14ac:dyDescent="0.25">
      <c r="A26" s="56" t="s">
        <v>440</v>
      </c>
      <c r="B26" s="56">
        <v>55</v>
      </c>
      <c r="C26" s="56">
        <v>56</v>
      </c>
      <c r="D26" s="56">
        <v>57</v>
      </c>
      <c r="E26" s="56">
        <v>58</v>
      </c>
      <c r="F26" s="56">
        <v>59</v>
      </c>
      <c r="G26" s="56">
        <v>60</v>
      </c>
      <c r="H26" s="56">
        <v>61</v>
      </c>
      <c r="I26" s="56">
        <v>62</v>
      </c>
      <c r="J26" s="56">
        <v>63</v>
      </c>
      <c r="K26" s="56">
        <v>64</v>
      </c>
      <c r="L26" s="56">
        <v>65</v>
      </c>
    </row>
    <row r="27" spans="1:12" x14ac:dyDescent="0.25">
      <c r="A27" s="43">
        <v>0</v>
      </c>
      <c r="B27" s="44">
        <v>22.9</v>
      </c>
      <c r="C27" s="44">
        <v>22.37</v>
      </c>
      <c r="D27" s="44">
        <v>21.84</v>
      </c>
      <c r="E27" s="44">
        <v>21.3</v>
      </c>
      <c r="F27" s="44">
        <v>20.75</v>
      </c>
      <c r="G27" s="44">
        <v>20.2</v>
      </c>
      <c r="H27" s="44">
        <v>19.63</v>
      </c>
      <c r="I27" s="44">
        <v>19.07</v>
      </c>
      <c r="J27" s="44">
        <v>18.489999999999998</v>
      </c>
      <c r="K27" s="44">
        <v>17.920000000000002</v>
      </c>
      <c r="L27" s="44">
        <v>17.329999999999998</v>
      </c>
    </row>
    <row r="28" spans="1:12" x14ac:dyDescent="0.25">
      <c r="A28" s="43">
        <v>1</v>
      </c>
      <c r="B28" s="44">
        <v>22.86</v>
      </c>
      <c r="C28" s="44">
        <v>22.33</v>
      </c>
      <c r="D28" s="44">
        <v>21.8</v>
      </c>
      <c r="E28" s="44">
        <v>21.25</v>
      </c>
      <c r="F28" s="44">
        <v>20.7</v>
      </c>
      <c r="G28" s="44">
        <v>20.149999999999999</v>
      </c>
      <c r="H28" s="44">
        <v>19.59</v>
      </c>
      <c r="I28" s="44">
        <v>19.02</v>
      </c>
      <c r="J28" s="44">
        <v>18.45</v>
      </c>
      <c r="K28" s="44">
        <v>17.87</v>
      </c>
      <c r="L28" s="44"/>
    </row>
    <row r="29" spans="1:12" x14ac:dyDescent="0.25">
      <c r="A29" s="43">
        <v>2</v>
      </c>
      <c r="B29" s="44">
        <v>22.81</v>
      </c>
      <c r="C29" s="44">
        <v>22.29</v>
      </c>
      <c r="D29" s="44">
        <v>21.75</v>
      </c>
      <c r="E29" s="44">
        <v>21.21</v>
      </c>
      <c r="F29" s="44">
        <v>20.66</v>
      </c>
      <c r="G29" s="44">
        <v>20.100000000000001</v>
      </c>
      <c r="H29" s="44">
        <v>19.54</v>
      </c>
      <c r="I29" s="44">
        <v>18.97</v>
      </c>
      <c r="J29" s="44">
        <v>18.399999999999999</v>
      </c>
      <c r="K29" s="44">
        <v>17.82</v>
      </c>
      <c r="L29" s="44"/>
    </row>
    <row r="30" spans="1:12" x14ac:dyDescent="0.25">
      <c r="A30" s="43">
        <v>3</v>
      </c>
      <c r="B30" s="44">
        <v>22.77</v>
      </c>
      <c r="C30" s="44">
        <v>22.24</v>
      </c>
      <c r="D30" s="44">
        <v>21.71</v>
      </c>
      <c r="E30" s="44">
        <v>21.16</v>
      </c>
      <c r="F30" s="44">
        <v>20.61</v>
      </c>
      <c r="G30" s="44">
        <v>20.059999999999999</v>
      </c>
      <c r="H30" s="44">
        <v>19.489999999999998</v>
      </c>
      <c r="I30" s="44">
        <v>18.920000000000002</v>
      </c>
      <c r="J30" s="44">
        <v>18.350000000000001</v>
      </c>
      <c r="K30" s="44">
        <v>17.77</v>
      </c>
      <c r="L30" s="44"/>
    </row>
    <row r="31" spans="1:12" x14ac:dyDescent="0.25">
      <c r="A31" s="43">
        <v>4</v>
      </c>
      <c r="B31" s="44">
        <v>22.73</v>
      </c>
      <c r="C31" s="44">
        <v>22.2</v>
      </c>
      <c r="D31" s="44">
        <v>21.66</v>
      </c>
      <c r="E31" s="44">
        <v>21.12</v>
      </c>
      <c r="F31" s="44">
        <v>20.57</v>
      </c>
      <c r="G31" s="44">
        <v>20.010000000000002</v>
      </c>
      <c r="H31" s="44">
        <v>19.45</v>
      </c>
      <c r="I31" s="44">
        <v>18.88</v>
      </c>
      <c r="J31" s="44">
        <v>18.3</v>
      </c>
      <c r="K31" s="44">
        <v>17.72</v>
      </c>
      <c r="L31" s="44"/>
    </row>
    <row r="32" spans="1:12" x14ac:dyDescent="0.25">
      <c r="A32" s="43">
        <v>5</v>
      </c>
      <c r="B32" s="44">
        <v>22.68</v>
      </c>
      <c r="C32" s="44">
        <v>22.15</v>
      </c>
      <c r="D32" s="44">
        <v>21.62</v>
      </c>
      <c r="E32" s="44">
        <v>21.07</v>
      </c>
      <c r="F32" s="44">
        <v>20.52</v>
      </c>
      <c r="G32" s="44">
        <v>19.96</v>
      </c>
      <c r="H32" s="44">
        <v>19.399999999999999</v>
      </c>
      <c r="I32" s="44">
        <v>18.829999999999998</v>
      </c>
      <c r="J32" s="44">
        <v>18.25</v>
      </c>
      <c r="K32" s="44">
        <v>17.670000000000002</v>
      </c>
      <c r="L32" s="44"/>
    </row>
    <row r="33" spans="1:12" x14ac:dyDescent="0.25">
      <c r="A33" s="43">
        <v>6</v>
      </c>
      <c r="B33" s="44">
        <v>22.64</v>
      </c>
      <c r="C33" s="44">
        <v>22.11</v>
      </c>
      <c r="D33" s="44">
        <v>21.57</v>
      </c>
      <c r="E33" s="44">
        <v>21.03</v>
      </c>
      <c r="F33" s="44">
        <v>20.47</v>
      </c>
      <c r="G33" s="44">
        <v>19.920000000000002</v>
      </c>
      <c r="H33" s="44">
        <v>19.350000000000001</v>
      </c>
      <c r="I33" s="44">
        <v>18.78</v>
      </c>
      <c r="J33" s="44">
        <v>18.21</v>
      </c>
      <c r="K33" s="44">
        <v>17.62</v>
      </c>
      <c r="L33" s="44"/>
    </row>
    <row r="34" spans="1:12" x14ac:dyDescent="0.25">
      <c r="A34" s="43">
        <v>7</v>
      </c>
      <c r="B34" s="44">
        <v>22.59</v>
      </c>
      <c r="C34" s="44">
        <v>22.06</v>
      </c>
      <c r="D34" s="44">
        <v>21.53</v>
      </c>
      <c r="E34" s="44">
        <v>20.98</v>
      </c>
      <c r="F34" s="44">
        <v>20.43</v>
      </c>
      <c r="G34" s="44">
        <v>19.87</v>
      </c>
      <c r="H34" s="44">
        <v>19.3</v>
      </c>
      <c r="I34" s="44">
        <v>18.73</v>
      </c>
      <c r="J34" s="44">
        <v>18.16</v>
      </c>
      <c r="K34" s="44">
        <v>17.57</v>
      </c>
      <c r="L34" s="44"/>
    </row>
    <row r="35" spans="1:12" x14ac:dyDescent="0.25">
      <c r="A35" s="43">
        <v>8</v>
      </c>
      <c r="B35" s="44">
        <v>22.55</v>
      </c>
      <c r="C35" s="44">
        <v>22.02</v>
      </c>
      <c r="D35" s="44">
        <v>21.48</v>
      </c>
      <c r="E35" s="44">
        <v>20.93</v>
      </c>
      <c r="F35" s="44">
        <v>20.38</v>
      </c>
      <c r="G35" s="44">
        <v>19.82</v>
      </c>
      <c r="H35" s="44">
        <v>19.260000000000002</v>
      </c>
      <c r="I35" s="44">
        <v>18.690000000000001</v>
      </c>
      <c r="J35" s="44">
        <v>18.11</v>
      </c>
      <c r="K35" s="44">
        <v>17.53</v>
      </c>
      <c r="L35" s="44"/>
    </row>
    <row r="36" spans="1:12" x14ac:dyDescent="0.25">
      <c r="A36" s="43">
        <v>9</v>
      </c>
      <c r="B36" s="44">
        <v>22.51</v>
      </c>
      <c r="C36" s="44">
        <v>21.97</v>
      </c>
      <c r="D36" s="44">
        <v>21.44</v>
      </c>
      <c r="E36" s="44">
        <v>20.89</v>
      </c>
      <c r="F36" s="44">
        <v>20.329999999999998</v>
      </c>
      <c r="G36" s="44">
        <v>19.77</v>
      </c>
      <c r="H36" s="44">
        <v>19.21</v>
      </c>
      <c r="I36" s="44">
        <v>18.64</v>
      </c>
      <c r="J36" s="44">
        <v>18.059999999999999</v>
      </c>
      <c r="K36" s="44">
        <v>17.48</v>
      </c>
      <c r="L36" s="44"/>
    </row>
    <row r="37" spans="1:12" x14ac:dyDescent="0.25">
      <c r="A37" s="43">
        <v>10</v>
      </c>
      <c r="B37" s="44">
        <v>22.46</v>
      </c>
      <c r="C37" s="44">
        <v>21.93</v>
      </c>
      <c r="D37" s="44">
        <v>21.39</v>
      </c>
      <c r="E37" s="44">
        <v>20.84</v>
      </c>
      <c r="F37" s="44">
        <v>20.29</v>
      </c>
      <c r="G37" s="44">
        <v>19.73</v>
      </c>
      <c r="H37" s="44">
        <v>19.16</v>
      </c>
      <c r="I37" s="44">
        <v>18.59</v>
      </c>
      <c r="J37" s="44">
        <v>18.010000000000002</v>
      </c>
      <c r="K37" s="44">
        <v>17.43</v>
      </c>
      <c r="L37" s="44"/>
    </row>
    <row r="38" spans="1:12" x14ac:dyDescent="0.25">
      <c r="A38" s="43">
        <v>11</v>
      </c>
      <c r="B38" s="44">
        <v>22.42</v>
      </c>
      <c r="C38" s="44">
        <v>21.89</v>
      </c>
      <c r="D38" s="44">
        <v>21.34</v>
      </c>
      <c r="E38" s="44">
        <v>20.8</v>
      </c>
      <c r="F38" s="44">
        <v>20.239999999999998</v>
      </c>
      <c r="G38" s="44">
        <v>19.68</v>
      </c>
      <c r="H38" s="44">
        <v>19.11</v>
      </c>
      <c r="I38" s="44">
        <v>18.54</v>
      </c>
      <c r="J38" s="44">
        <v>17.96</v>
      </c>
      <c r="K38" s="44">
        <v>17.38</v>
      </c>
      <c r="L38" s="44"/>
    </row>
  </sheetData>
  <sheetProtection algorithmName="SHA-512" hashValue="n6H1yvX5F3lAOa42XnCNMQNFuQBCyzUPe+6+szQz3gJnLBsgZWZqvL9qF0F/pwHDqE0ybLbvg6kFNwxlKb7cwA==" saltValue="x7OzymXto9DMJYA2r72WrA==" spinCount="100000" sheet="1" objects="1" scenarios="1"/>
  <conditionalFormatting sqref="A6:A21">
    <cfRule type="expression" dxfId="586" priority="9" stopIfTrue="1">
      <formula>MOD(ROW(),2)=0</formula>
    </cfRule>
    <cfRule type="expression" dxfId="585" priority="10" stopIfTrue="1">
      <formula>MOD(ROW(),2)&lt;&gt;0</formula>
    </cfRule>
  </conditionalFormatting>
  <conditionalFormatting sqref="B6:L21">
    <cfRule type="expression" dxfId="584" priority="11" stopIfTrue="1">
      <formula>MOD(ROW(),2)=0</formula>
    </cfRule>
    <cfRule type="expression" dxfId="583" priority="12" stopIfTrue="1">
      <formula>MOD(ROW(),2)&lt;&gt;0</formula>
    </cfRule>
  </conditionalFormatting>
  <conditionalFormatting sqref="A26:A38">
    <cfRule type="expression" dxfId="582" priority="13" stopIfTrue="1">
      <formula>MOD(ROW(),2)=0</formula>
    </cfRule>
    <cfRule type="expression" dxfId="581" priority="14" stopIfTrue="1">
      <formula>MOD(ROW(),2)&lt;&gt;0</formula>
    </cfRule>
  </conditionalFormatting>
  <conditionalFormatting sqref="B26:L38">
    <cfRule type="expression" dxfId="580" priority="15" stopIfTrue="1">
      <formula>MOD(ROW(),2)=0</formula>
    </cfRule>
    <cfRule type="expression" dxfId="579" priority="16" stopIfTrue="1">
      <formula>MOD(ROW(),2)&lt;&gt;0</formula>
    </cfRule>
  </conditionalFormatting>
  <pageMargins left="0.7" right="0.7" top="0.75" bottom="0.75" header="0.3" footer="0.3"/>
  <tableParts count="1">
    <tablePart r:id="rId1"/>
  </tableParts>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FA0410-FDFF-4447-97C6-6FC8717077AC}">
  <sheetPr codeName="Sheet58"/>
  <dimension ref="A1:AF38"/>
  <sheetViews>
    <sheetView showGridLines="0" workbookViewId="0">
      <selection activeCell="A6" sqref="A6"/>
    </sheetView>
  </sheetViews>
  <sheetFormatPr defaultRowHeight="12.5" x14ac:dyDescent="0.25"/>
  <cols>
    <col min="1" max="1" width="31.81640625" customWidth="1"/>
    <col min="2" max="32" width="22.81640625" customWidth="1"/>
  </cols>
  <sheetData>
    <row r="1" spans="1:32" s="1" customFormat="1" ht="20" x14ac:dyDescent="0.4">
      <c r="A1" s="2" t="s">
        <v>0</v>
      </c>
    </row>
    <row r="2" spans="1:32" s="1" customFormat="1" ht="15.5" x14ac:dyDescent="0.35">
      <c r="A2" s="30" t="s">
        <v>1</v>
      </c>
      <c r="B2" s="3" t="str">
        <f>wb_title</f>
        <v>Police_S - Consolidated Factor Spreadsheet</v>
      </c>
    </row>
    <row r="3" spans="1:32" s="1" customFormat="1" ht="15.5" x14ac:dyDescent="0.35">
      <c r="A3" s="30" t="s">
        <v>2</v>
      </c>
      <c r="B3" s="3" t="str">
        <f>TABLE_FACTOR_TYPE_1 &amp; " - x-" &amp; TABLE_SERIES_NUMBER_1</f>
        <v>Pension Debit - x-324</v>
      </c>
    </row>
    <row r="6" spans="1:32" x14ac:dyDescent="0.25">
      <c r="A6" s="40" t="s">
        <v>407</v>
      </c>
      <c r="B6" s="48" t="s">
        <v>408</v>
      </c>
      <c r="C6" s="48"/>
      <c r="D6" s="48"/>
      <c r="E6" s="48"/>
      <c r="F6" s="48"/>
      <c r="G6" s="48"/>
      <c r="H6" s="48"/>
      <c r="I6" s="48"/>
      <c r="J6" s="48"/>
      <c r="K6" s="48"/>
      <c r="L6" s="48"/>
      <c r="M6" s="48"/>
      <c r="N6" s="51"/>
      <c r="O6" s="51"/>
      <c r="P6" s="51"/>
      <c r="Q6" s="51"/>
      <c r="R6" s="51"/>
      <c r="S6" s="51"/>
      <c r="T6" s="51"/>
      <c r="U6" s="51"/>
      <c r="V6" s="51"/>
      <c r="W6" s="51"/>
      <c r="X6" s="51"/>
      <c r="Y6" s="51"/>
      <c r="Z6" s="51"/>
      <c r="AA6" s="51"/>
      <c r="AB6" s="51"/>
      <c r="AC6" s="51"/>
      <c r="AD6" s="51"/>
      <c r="AE6" s="51"/>
      <c r="AF6" s="51"/>
    </row>
    <row r="7" spans="1:32" x14ac:dyDescent="0.25">
      <c r="A7" s="40" t="s">
        <v>409</v>
      </c>
      <c r="B7" s="48" t="s">
        <v>31</v>
      </c>
      <c r="C7" s="48"/>
      <c r="D7" s="48"/>
      <c r="E7" s="48"/>
      <c r="F7" s="48"/>
      <c r="G7" s="48"/>
      <c r="H7" s="48"/>
      <c r="I7" s="48"/>
      <c r="J7" s="48"/>
      <c r="K7" s="48"/>
      <c r="L7" s="48"/>
      <c r="M7" s="48"/>
      <c r="N7" s="51"/>
      <c r="O7" s="51"/>
      <c r="P7" s="51"/>
      <c r="Q7" s="51"/>
      <c r="R7" s="51"/>
      <c r="S7" s="51"/>
      <c r="T7" s="51"/>
      <c r="U7" s="51"/>
      <c r="V7" s="51"/>
      <c r="W7" s="51"/>
      <c r="X7" s="51"/>
      <c r="Y7" s="51"/>
      <c r="Z7" s="51"/>
      <c r="AA7" s="51"/>
      <c r="AB7" s="51"/>
      <c r="AC7" s="51"/>
      <c r="AD7" s="51"/>
      <c r="AE7" s="51"/>
      <c r="AF7" s="51"/>
    </row>
    <row r="8" spans="1:32" x14ac:dyDescent="0.25">
      <c r="A8" s="40" t="s">
        <v>110</v>
      </c>
      <c r="B8" s="48">
        <v>1987</v>
      </c>
      <c r="C8" s="48"/>
      <c r="D8" s="48"/>
      <c r="E8" s="48"/>
      <c r="F8" s="48"/>
      <c r="G8" s="48"/>
      <c r="H8" s="48"/>
      <c r="I8" s="48"/>
      <c r="J8" s="48"/>
      <c r="K8" s="48"/>
      <c r="L8" s="48"/>
      <c r="M8" s="48"/>
      <c r="N8" s="51"/>
      <c r="O8" s="51"/>
      <c r="P8" s="51"/>
      <c r="Q8" s="51"/>
      <c r="R8" s="51"/>
      <c r="S8" s="51"/>
      <c r="T8" s="51"/>
      <c r="U8" s="51"/>
      <c r="V8" s="51"/>
      <c r="W8" s="51"/>
      <c r="X8" s="51"/>
      <c r="Y8" s="51"/>
      <c r="Z8" s="51"/>
      <c r="AA8" s="51"/>
      <c r="AB8" s="51"/>
      <c r="AC8" s="51"/>
      <c r="AD8" s="51"/>
      <c r="AE8" s="51"/>
      <c r="AF8" s="51"/>
    </row>
    <row r="9" spans="1:32" x14ac:dyDescent="0.25">
      <c r="A9" s="40" t="s">
        <v>111</v>
      </c>
      <c r="B9" s="48" t="s">
        <v>290</v>
      </c>
      <c r="C9" s="48"/>
      <c r="D9" s="48"/>
      <c r="E9" s="48"/>
      <c r="F9" s="48"/>
      <c r="G9" s="48"/>
      <c r="H9" s="48"/>
      <c r="I9" s="48"/>
      <c r="J9" s="48"/>
      <c r="K9" s="48"/>
      <c r="L9" s="48"/>
      <c r="M9" s="48"/>
      <c r="N9" s="51"/>
      <c r="O9" s="51"/>
      <c r="P9" s="51"/>
      <c r="Q9" s="51"/>
      <c r="R9" s="51"/>
      <c r="S9" s="51"/>
      <c r="T9" s="51"/>
      <c r="U9" s="51"/>
      <c r="V9" s="51"/>
      <c r="W9" s="51"/>
      <c r="X9" s="51"/>
      <c r="Y9" s="51"/>
      <c r="Z9" s="51"/>
      <c r="AA9" s="51"/>
      <c r="AB9" s="51"/>
      <c r="AC9" s="51"/>
      <c r="AD9" s="51"/>
      <c r="AE9" s="51"/>
      <c r="AF9" s="51"/>
    </row>
    <row r="10" spans="1:32" x14ac:dyDescent="0.25">
      <c r="A10" s="40" t="s">
        <v>6</v>
      </c>
      <c r="B10" s="48" t="s">
        <v>319</v>
      </c>
      <c r="C10" s="48"/>
      <c r="D10" s="48"/>
      <c r="E10" s="48"/>
      <c r="F10" s="48"/>
      <c r="G10" s="48"/>
      <c r="H10" s="48"/>
      <c r="I10" s="48"/>
      <c r="J10" s="48"/>
      <c r="K10" s="48"/>
      <c r="L10" s="48"/>
      <c r="M10" s="48"/>
      <c r="N10" s="51"/>
      <c r="O10" s="51"/>
      <c r="P10" s="51"/>
      <c r="Q10" s="51"/>
      <c r="R10" s="51"/>
      <c r="S10" s="51"/>
      <c r="T10" s="51"/>
      <c r="U10" s="51"/>
      <c r="V10" s="51"/>
      <c r="W10" s="51"/>
      <c r="X10" s="51"/>
      <c r="Y10" s="51"/>
      <c r="Z10" s="51"/>
      <c r="AA10" s="51"/>
      <c r="AB10" s="51"/>
      <c r="AC10" s="51"/>
      <c r="AD10" s="51"/>
      <c r="AE10" s="51"/>
      <c r="AF10" s="51"/>
    </row>
    <row r="11" spans="1:32" x14ac:dyDescent="0.25">
      <c r="A11" s="40" t="s">
        <v>112</v>
      </c>
      <c r="B11" s="48" t="s">
        <v>125</v>
      </c>
      <c r="C11" s="48"/>
      <c r="D11" s="48"/>
      <c r="E11" s="48"/>
      <c r="F11" s="48"/>
      <c r="G11" s="48"/>
      <c r="H11" s="48"/>
      <c r="I11" s="48"/>
      <c r="J11" s="48"/>
      <c r="K11" s="48"/>
      <c r="L11" s="48"/>
      <c r="M11" s="48"/>
      <c r="N11" s="51"/>
      <c r="O11" s="51"/>
      <c r="P11" s="51"/>
      <c r="Q11" s="51"/>
      <c r="R11" s="51"/>
      <c r="S11" s="51"/>
      <c r="T11" s="51"/>
      <c r="U11" s="51"/>
      <c r="V11" s="51"/>
      <c r="W11" s="51"/>
      <c r="X11" s="51"/>
      <c r="Y11" s="51"/>
      <c r="Z11" s="51"/>
      <c r="AA11" s="51"/>
      <c r="AB11" s="51"/>
      <c r="AC11" s="51"/>
      <c r="AD11" s="51"/>
      <c r="AE11" s="51"/>
      <c r="AF11" s="51"/>
    </row>
    <row r="12" spans="1:32" x14ac:dyDescent="0.25">
      <c r="A12" s="40" t="s">
        <v>113</v>
      </c>
      <c r="B12" s="48" t="s">
        <v>238</v>
      </c>
      <c r="C12" s="48"/>
      <c r="D12" s="48"/>
      <c r="E12" s="48"/>
      <c r="F12" s="48"/>
      <c r="G12" s="48"/>
      <c r="H12" s="48"/>
      <c r="I12" s="48"/>
      <c r="J12" s="48"/>
      <c r="K12" s="48"/>
      <c r="L12" s="48"/>
      <c r="M12" s="48"/>
      <c r="N12" s="51"/>
      <c r="O12" s="51"/>
      <c r="P12" s="51"/>
      <c r="Q12" s="51"/>
      <c r="R12" s="51"/>
      <c r="S12" s="51"/>
      <c r="T12" s="51"/>
      <c r="U12" s="51"/>
      <c r="V12" s="51"/>
      <c r="W12" s="51"/>
      <c r="X12" s="51"/>
      <c r="Y12" s="51"/>
      <c r="Z12" s="51"/>
      <c r="AA12" s="51"/>
      <c r="AB12" s="51"/>
      <c r="AC12" s="51"/>
      <c r="AD12" s="51"/>
      <c r="AE12" s="51"/>
      <c r="AF12" s="51"/>
    </row>
    <row r="13" spans="1:32" x14ac:dyDescent="0.25">
      <c r="A13" s="40" t="s">
        <v>410</v>
      </c>
      <c r="B13" s="48"/>
      <c r="C13" s="48"/>
      <c r="D13" s="48"/>
      <c r="E13" s="48"/>
      <c r="F13" s="48"/>
      <c r="G13" s="48"/>
      <c r="H13" s="48"/>
      <c r="I13" s="48"/>
      <c r="J13" s="48"/>
      <c r="K13" s="48"/>
      <c r="L13" s="48"/>
      <c r="M13" s="48"/>
      <c r="N13" s="51"/>
      <c r="O13" s="51"/>
      <c r="P13" s="51"/>
      <c r="Q13" s="51"/>
      <c r="R13" s="51"/>
      <c r="S13" s="51"/>
      <c r="T13" s="51"/>
      <c r="U13" s="51"/>
      <c r="V13" s="51"/>
      <c r="W13" s="51"/>
      <c r="X13" s="51"/>
      <c r="Y13" s="51"/>
      <c r="Z13" s="51"/>
      <c r="AA13" s="51"/>
      <c r="AB13" s="51"/>
      <c r="AC13" s="51"/>
      <c r="AD13" s="51"/>
      <c r="AE13" s="51"/>
      <c r="AF13" s="51"/>
    </row>
    <row r="14" spans="1:32" x14ac:dyDescent="0.25">
      <c r="A14" s="40" t="s">
        <v>115</v>
      </c>
      <c r="B14" s="48">
        <v>324</v>
      </c>
      <c r="C14" s="48"/>
      <c r="D14" s="48"/>
      <c r="E14" s="48"/>
      <c r="F14" s="48"/>
      <c r="G14" s="48"/>
      <c r="H14" s="48"/>
      <c r="I14" s="48"/>
      <c r="J14" s="48"/>
      <c r="K14" s="48"/>
      <c r="L14" s="48"/>
      <c r="M14" s="48"/>
      <c r="N14" s="51"/>
      <c r="O14" s="51"/>
      <c r="P14" s="51"/>
      <c r="Q14" s="51"/>
      <c r="R14" s="51"/>
      <c r="S14" s="51"/>
      <c r="T14" s="51"/>
      <c r="U14" s="51"/>
      <c r="V14" s="51"/>
      <c r="W14" s="51"/>
      <c r="X14" s="51"/>
      <c r="Y14" s="51"/>
      <c r="Z14" s="51"/>
      <c r="AA14" s="51"/>
      <c r="AB14" s="51"/>
      <c r="AC14" s="51"/>
      <c r="AD14" s="51"/>
      <c r="AE14" s="51"/>
      <c r="AF14" s="51"/>
    </row>
    <row r="15" spans="1:32" x14ac:dyDescent="0.25">
      <c r="A15" s="40" t="s">
        <v>411</v>
      </c>
      <c r="B15" s="48">
        <v>324</v>
      </c>
      <c r="C15" s="48"/>
      <c r="D15" s="48"/>
      <c r="E15" s="48"/>
      <c r="F15" s="48"/>
      <c r="G15" s="48"/>
      <c r="H15" s="48"/>
      <c r="I15" s="48"/>
      <c r="J15" s="48"/>
      <c r="K15" s="48"/>
      <c r="L15" s="48"/>
      <c r="M15" s="48"/>
      <c r="N15" s="51"/>
      <c r="O15" s="51"/>
      <c r="P15" s="51"/>
      <c r="Q15" s="51"/>
      <c r="R15" s="51"/>
      <c r="S15" s="51"/>
      <c r="T15" s="51"/>
      <c r="U15" s="51"/>
      <c r="V15" s="51"/>
      <c r="W15" s="51"/>
      <c r="X15" s="51"/>
      <c r="Y15" s="51"/>
      <c r="Z15" s="51"/>
      <c r="AA15" s="51"/>
      <c r="AB15" s="51"/>
      <c r="AC15" s="51"/>
      <c r="AD15" s="51"/>
      <c r="AE15" s="51"/>
      <c r="AF15" s="51"/>
    </row>
    <row r="16" spans="1:32" x14ac:dyDescent="0.25">
      <c r="A16" s="40" t="s">
        <v>117</v>
      </c>
      <c r="B16" s="48" t="s">
        <v>321</v>
      </c>
      <c r="C16" s="48"/>
      <c r="D16" s="48"/>
      <c r="E16" s="48"/>
      <c r="F16" s="48"/>
      <c r="G16" s="48"/>
      <c r="H16" s="48"/>
      <c r="I16" s="48"/>
      <c r="J16" s="48"/>
      <c r="K16" s="48"/>
      <c r="L16" s="48"/>
      <c r="M16" s="48"/>
      <c r="N16" s="51"/>
      <c r="O16" s="51"/>
      <c r="P16" s="51"/>
      <c r="Q16" s="51"/>
      <c r="R16" s="51"/>
      <c r="S16" s="51"/>
      <c r="T16" s="51"/>
      <c r="U16" s="51"/>
      <c r="V16" s="51"/>
      <c r="W16" s="51"/>
      <c r="X16" s="51"/>
      <c r="Y16" s="51"/>
      <c r="Z16" s="51"/>
      <c r="AA16" s="51"/>
      <c r="AB16" s="51"/>
      <c r="AC16" s="51"/>
      <c r="AD16" s="51"/>
      <c r="AE16" s="51"/>
      <c r="AF16" s="51"/>
    </row>
    <row r="17" spans="1:32" x14ac:dyDescent="0.25">
      <c r="A17" s="41" t="s">
        <v>412</v>
      </c>
      <c r="B17" s="48"/>
      <c r="C17" s="48"/>
      <c r="D17" s="48"/>
      <c r="E17" s="48"/>
      <c r="F17" s="48"/>
      <c r="G17" s="48"/>
      <c r="H17" s="48"/>
      <c r="I17" s="48"/>
      <c r="J17" s="48"/>
      <c r="K17" s="48"/>
      <c r="L17" s="48"/>
      <c r="M17" s="48"/>
      <c r="N17" s="51"/>
      <c r="O17" s="51"/>
      <c r="P17" s="51"/>
      <c r="Q17" s="51"/>
      <c r="R17" s="51"/>
      <c r="S17" s="51"/>
      <c r="T17" s="51"/>
      <c r="U17" s="51"/>
      <c r="V17" s="51"/>
      <c r="W17" s="51"/>
      <c r="X17" s="51"/>
      <c r="Y17" s="51"/>
      <c r="Z17" s="51"/>
      <c r="AA17" s="51"/>
      <c r="AB17" s="51"/>
      <c r="AC17" s="51"/>
      <c r="AD17" s="51"/>
      <c r="AE17" s="51"/>
      <c r="AF17" s="51"/>
    </row>
    <row r="18" spans="1:32" x14ac:dyDescent="0.25">
      <c r="A18" s="40" t="s">
        <v>119</v>
      </c>
      <c r="B18" s="50">
        <v>46163</v>
      </c>
      <c r="C18" s="49"/>
      <c r="D18" s="49"/>
      <c r="E18" s="49"/>
      <c r="F18" s="49"/>
      <c r="G18" s="49"/>
      <c r="H18" s="49"/>
      <c r="I18" s="49"/>
      <c r="J18" s="49"/>
      <c r="K18" s="49"/>
      <c r="L18" s="49"/>
      <c r="M18" s="49"/>
      <c r="N18" s="51"/>
      <c r="O18" s="51"/>
      <c r="P18" s="51"/>
      <c r="Q18" s="51"/>
      <c r="R18" s="51"/>
      <c r="S18" s="51"/>
      <c r="T18" s="51"/>
      <c r="U18" s="51"/>
      <c r="V18" s="51"/>
      <c r="W18" s="51"/>
      <c r="X18" s="51"/>
      <c r="Y18" s="51"/>
      <c r="Z18" s="51"/>
      <c r="AA18" s="51"/>
      <c r="AB18" s="51"/>
      <c r="AC18" s="51"/>
      <c r="AD18" s="51"/>
      <c r="AE18" s="51"/>
      <c r="AF18" s="51"/>
    </row>
    <row r="19" spans="1:32" x14ac:dyDescent="0.25">
      <c r="A19" s="40" t="s">
        <v>120</v>
      </c>
      <c r="B19" s="50"/>
      <c r="C19" s="50"/>
      <c r="D19" s="50"/>
      <c r="E19" s="50"/>
      <c r="F19" s="50"/>
      <c r="G19" s="50"/>
      <c r="H19" s="50"/>
      <c r="I19" s="50"/>
      <c r="J19" s="50"/>
      <c r="K19" s="50"/>
      <c r="L19" s="50"/>
      <c r="M19" s="50"/>
      <c r="N19" s="51"/>
      <c r="O19" s="51"/>
      <c r="P19" s="51"/>
      <c r="Q19" s="51"/>
      <c r="R19" s="51"/>
      <c r="S19" s="51"/>
      <c r="T19" s="51"/>
      <c r="U19" s="51"/>
      <c r="V19" s="51"/>
      <c r="W19" s="51"/>
      <c r="X19" s="51"/>
      <c r="Y19" s="51"/>
      <c r="Z19" s="51"/>
      <c r="AA19" s="51"/>
      <c r="AB19" s="51"/>
      <c r="AC19" s="51"/>
      <c r="AD19" s="51"/>
      <c r="AE19" s="51"/>
      <c r="AF19" s="51"/>
    </row>
    <row r="20" spans="1:32" x14ac:dyDescent="0.25">
      <c r="A20" s="40" t="s">
        <v>121</v>
      </c>
      <c r="B20" s="48" t="s">
        <v>128</v>
      </c>
      <c r="C20" s="48"/>
      <c r="D20" s="48"/>
      <c r="E20" s="48"/>
      <c r="F20" s="48"/>
      <c r="G20" s="48"/>
      <c r="H20" s="48"/>
      <c r="I20" s="48"/>
      <c r="J20" s="48"/>
      <c r="K20" s="48"/>
      <c r="L20" s="48"/>
      <c r="M20" s="48"/>
      <c r="N20" s="51"/>
      <c r="O20" s="51"/>
      <c r="P20" s="51"/>
      <c r="Q20" s="51"/>
      <c r="R20" s="51"/>
      <c r="S20" s="51"/>
      <c r="T20" s="51"/>
      <c r="U20" s="51"/>
      <c r="V20" s="51"/>
      <c r="W20" s="51"/>
      <c r="X20" s="51"/>
      <c r="Y20" s="51"/>
      <c r="Z20" s="51"/>
      <c r="AA20" s="51"/>
      <c r="AB20" s="51"/>
      <c r="AC20" s="51"/>
      <c r="AD20" s="51"/>
      <c r="AE20" s="51"/>
      <c r="AF20" s="51"/>
    </row>
    <row r="21" spans="1:32" x14ac:dyDescent="0.25">
      <c r="A21" s="40" t="s">
        <v>413</v>
      </c>
      <c r="B21" s="48" t="s">
        <v>46</v>
      </c>
      <c r="C21" s="48"/>
      <c r="D21" s="48"/>
      <c r="E21" s="48"/>
      <c r="F21" s="48"/>
      <c r="G21" s="48"/>
      <c r="H21" s="48"/>
      <c r="I21" s="48"/>
      <c r="J21" s="48"/>
      <c r="K21" s="48"/>
      <c r="L21" s="48"/>
      <c r="M21" s="48"/>
      <c r="N21" s="51"/>
      <c r="O21" s="51"/>
      <c r="P21" s="51"/>
      <c r="Q21" s="51"/>
      <c r="R21" s="51"/>
      <c r="S21" s="51"/>
      <c r="T21" s="51"/>
      <c r="U21" s="51"/>
      <c r="V21" s="51"/>
      <c r="W21" s="51"/>
      <c r="X21" s="51"/>
      <c r="Y21" s="51"/>
      <c r="Z21" s="51"/>
      <c r="AA21" s="51"/>
      <c r="AB21" s="51"/>
      <c r="AC21" s="51"/>
      <c r="AD21" s="51"/>
      <c r="AE21" s="51"/>
      <c r="AF21" s="51"/>
    </row>
    <row r="23" spans="1:32" x14ac:dyDescent="0.25">
      <c r="A23" s="23" t="str">
        <f>HYPERLINK("#'Factor List'!A1", "Back to Factor List")</f>
        <v>Back to Factor List</v>
      </c>
      <c r="B23" s="23" t="str">
        <f>HYPERLINK("#'Assumptions'!A1", "Assumptions")</f>
        <v>Assumptions</v>
      </c>
    </row>
    <row r="26" spans="1:32" s="57" customFormat="1" ht="13" x14ac:dyDescent="0.25">
      <c r="A26" s="56" t="s">
        <v>440</v>
      </c>
      <c r="B26" s="56">
        <v>25</v>
      </c>
      <c r="C26" s="56">
        <v>26</v>
      </c>
      <c r="D26" s="56">
        <v>27</v>
      </c>
      <c r="E26" s="56">
        <v>28</v>
      </c>
      <c r="F26" s="56">
        <v>29</v>
      </c>
      <c r="G26" s="56">
        <v>30</v>
      </c>
      <c r="H26" s="56">
        <v>31</v>
      </c>
      <c r="I26" s="56">
        <v>32</v>
      </c>
      <c r="J26" s="56">
        <v>33</v>
      </c>
      <c r="K26" s="56">
        <v>34</v>
      </c>
      <c r="L26" s="56">
        <v>35</v>
      </c>
      <c r="M26" s="56">
        <v>36</v>
      </c>
      <c r="N26" s="56">
        <v>37</v>
      </c>
      <c r="O26" s="56">
        <v>38</v>
      </c>
      <c r="P26" s="56">
        <v>39</v>
      </c>
      <c r="Q26" s="56">
        <v>40</v>
      </c>
      <c r="R26" s="56">
        <v>41</v>
      </c>
      <c r="S26" s="56">
        <v>42</v>
      </c>
      <c r="T26" s="56">
        <v>43</v>
      </c>
      <c r="U26" s="56">
        <v>44</v>
      </c>
      <c r="V26" s="56">
        <v>45</v>
      </c>
      <c r="W26" s="56">
        <v>46</v>
      </c>
      <c r="X26" s="56">
        <v>47</v>
      </c>
      <c r="Y26" s="56">
        <v>48</v>
      </c>
      <c r="Z26" s="56">
        <v>49</v>
      </c>
      <c r="AA26" s="56">
        <v>50</v>
      </c>
      <c r="AB26" s="56">
        <v>51</v>
      </c>
      <c r="AC26" s="56">
        <v>52</v>
      </c>
      <c r="AD26" s="56">
        <v>53</v>
      </c>
      <c r="AE26" s="56">
        <v>54</v>
      </c>
      <c r="AF26" s="56">
        <v>55</v>
      </c>
    </row>
    <row r="27" spans="1:32" x14ac:dyDescent="0.25">
      <c r="A27" s="43">
        <v>0</v>
      </c>
      <c r="B27" s="44">
        <v>34.549999999999997</v>
      </c>
      <c r="C27" s="44">
        <v>34.21</v>
      </c>
      <c r="D27" s="44">
        <v>33.869999999999997</v>
      </c>
      <c r="E27" s="44">
        <v>33.53</v>
      </c>
      <c r="F27" s="44">
        <v>33.17</v>
      </c>
      <c r="G27" s="44">
        <v>32.81</v>
      </c>
      <c r="H27" s="44">
        <v>32.44</v>
      </c>
      <c r="I27" s="44">
        <v>32.07</v>
      </c>
      <c r="J27" s="44">
        <v>31.68</v>
      </c>
      <c r="K27" s="44">
        <v>31.29</v>
      </c>
      <c r="L27" s="44">
        <v>30.89</v>
      </c>
      <c r="M27" s="44">
        <v>30.48</v>
      </c>
      <c r="N27" s="44">
        <v>30.07</v>
      </c>
      <c r="O27" s="44">
        <v>29.64</v>
      </c>
      <c r="P27" s="44">
        <v>29.21</v>
      </c>
      <c r="Q27" s="44">
        <v>28.77</v>
      </c>
      <c r="R27" s="44">
        <v>28.33</v>
      </c>
      <c r="S27" s="44">
        <v>27.88</v>
      </c>
      <c r="T27" s="44">
        <v>27.41</v>
      </c>
      <c r="U27" s="44">
        <v>26.94</v>
      </c>
      <c r="V27" s="44">
        <v>26.47</v>
      </c>
      <c r="W27" s="44">
        <v>25.99</v>
      </c>
      <c r="X27" s="44">
        <v>25.5</v>
      </c>
      <c r="Y27" s="44">
        <v>25</v>
      </c>
      <c r="Z27" s="44">
        <v>24.5</v>
      </c>
      <c r="AA27" s="44">
        <v>23.99</v>
      </c>
      <c r="AB27" s="44">
        <v>23.48</v>
      </c>
      <c r="AC27" s="44">
        <v>22.95</v>
      </c>
      <c r="AD27" s="44">
        <v>22.43</v>
      </c>
      <c r="AE27" s="44">
        <v>21.89</v>
      </c>
      <c r="AF27" s="44">
        <v>21.36</v>
      </c>
    </row>
    <row r="28" spans="1:32" x14ac:dyDescent="0.25">
      <c r="A28" s="43">
        <v>1</v>
      </c>
      <c r="B28" s="44">
        <v>34.520000000000003</v>
      </c>
      <c r="C28" s="44">
        <v>34.18</v>
      </c>
      <c r="D28" s="44">
        <v>33.840000000000003</v>
      </c>
      <c r="E28" s="44">
        <v>33.5</v>
      </c>
      <c r="F28" s="44">
        <v>33.14</v>
      </c>
      <c r="G28" s="44">
        <v>32.78</v>
      </c>
      <c r="H28" s="44">
        <v>32.409999999999997</v>
      </c>
      <c r="I28" s="44">
        <v>32.03</v>
      </c>
      <c r="J28" s="44">
        <v>31.65</v>
      </c>
      <c r="K28" s="44">
        <v>31.26</v>
      </c>
      <c r="L28" s="44">
        <v>30.86</v>
      </c>
      <c r="M28" s="44">
        <v>30.45</v>
      </c>
      <c r="N28" s="44">
        <v>30.03</v>
      </c>
      <c r="O28" s="44">
        <v>29.61</v>
      </c>
      <c r="P28" s="44">
        <v>29.18</v>
      </c>
      <c r="Q28" s="44">
        <v>28.74</v>
      </c>
      <c r="R28" s="44">
        <v>28.29</v>
      </c>
      <c r="S28" s="44">
        <v>27.84</v>
      </c>
      <c r="T28" s="44">
        <v>27.37</v>
      </c>
      <c r="U28" s="44">
        <v>26.9</v>
      </c>
      <c r="V28" s="44">
        <v>26.43</v>
      </c>
      <c r="W28" s="44">
        <v>25.95</v>
      </c>
      <c r="X28" s="44">
        <v>25.46</v>
      </c>
      <c r="Y28" s="44">
        <v>24.96</v>
      </c>
      <c r="Z28" s="44">
        <v>24.46</v>
      </c>
      <c r="AA28" s="44">
        <v>23.95</v>
      </c>
      <c r="AB28" s="44">
        <v>23.43</v>
      </c>
      <c r="AC28" s="44">
        <v>22.91</v>
      </c>
      <c r="AD28" s="44">
        <v>22.38</v>
      </c>
      <c r="AE28" s="44">
        <v>21.85</v>
      </c>
      <c r="AF28" s="44"/>
    </row>
    <row r="29" spans="1:32" x14ac:dyDescent="0.25">
      <c r="A29" s="43">
        <v>2</v>
      </c>
      <c r="B29" s="44">
        <v>34.49</v>
      </c>
      <c r="C29" s="44">
        <v>34.159999999999997</v>
      </c>
      <c r="D29" s="44">
        <v>33.82</v>
      </c>
      <c r="E29" s="44">
        <v>33.47</v>
      </c>
      <c r="F29" s="44">
        <v>33.11</v>
      </c>
      <c r="G29" s="44">
        <v>32.75</v>
      </c>
      <c r="H29" s="44">
        <v>32.380000000000003</v>
      </c>
      <c r="I29" s="44">
        <v>32</v>
      </c>
      <c r="J29" s="44">
        <v>31.62</v>
      </c>
      <c r="K29" s="44">
        <v>31.22</v>
      </c>
      <c r="L29" s="44">
        <v>30.82</v>
      </c>
      <c r="M29" s="44">
        <v>30.41</v>
      </c>
      <c r="N29" s="44">
        <v>30</v>
      </c>
      <c r="O29" s="44">
        <v>29.57</v>
      </c>
      <c r="P29" s="44">
        <v>29.14</v>
      </c>
      <c r="Q29" s="44">
        <v>28.7</v>
      </c>
      <c r="R29" s="44">
        <v>28.25</v>
      </c>
      <c r="S29" s="44">
        <v>27.8</v>
      </c>
      <c r="T29" s="44">
        <v>27.34</v>
      </c>
      <c r="U29" s="44">
        <v>26.87</v>
      </c>
      <c r="V29" s="44">
        <v>26.39</v>
      </c>
      <c r="W29" s="44">
        <v>25.9</v>
      </c>
      <c r="X29" s="44">
        <v>25.42</v>
      </c>
      <c r="Y29" s="44">
        <v>24.92</v>
      </c>
      <c r="Z29" s="44">
        <v>24.42</v>
      </c>
      <c r="AA29" s="44">
        <v>23.91</v>
      </c>
      <c r="AB29" s="44">
        <v>23.39</v>
      </c>
      <c r="AC29" s="44">
        <v>22.87</v>
      </c>
      <c r="AD29" s="44">
        <v>22.34</v>
      </c>
      <c r="AE29" s="44">
        <v>21.8</v>
      </c>
      <c r="AF29" s="44"/>
    </row>
    <row r="30" spans="1:32" x14ac:dyDescent="0.25">
      <c r="A30" s="43">
        <v>3</v>
      </c>
      <c r="B30" s="44">
        <v>34.46</v>
      </c>
      <c r="C30" s="44">
        <v>34.130000000000003</v>
      </c>
      <c r="D30" s="44">
        <v>33.79</v>
      </c>
      <c r="E30" s="44">
        <v>33.44</v>
      </c>
      <c r="F30" s="44">
        <v>33.08</v>
      </c>
      <c r="G30" s="44">
        <v>32.72</v>
      </c>
      <c r="H30" s="44">
        <v>32.35</v>
      </c>
      <c r="I30" s="44">
        <v>31.97</v>
      </c>
      <c r="J30" s="44">
        <v>31.58</v>
      </c>
      <c r="K30" s="44">
        <v>31.19</v>
      </c>
      <c r="L30" s="44">
        <v>30.79</v>
      </c>
      <c r="M30" s="44">
        <v>30.38</v>
      </c>
      <c r="N30" s="44">
        <v>29.96</v>
      </c>
      <c r="O30" s="44">
        <v>29.54</v>
      </c>
      <c r="P30" s="44">
        <v>29.1</v>
      </c>
      <c r="Q30" s="44">
        <v>28.66</v>
      </c>
      <c r="R30" s="44">
        <v>28.22</v>
      </c>
      <c r="S30" s="44">
        <v>27.76</v>
      </c>
      <c r="T30" s="44">
        <v>27.3</v>
      </c>
      <c r="U30" s="44">
        <v>26.83</v>
      </c>
      <c r="V30" s="44">
        <v>26.35</v>
      </c>
      <c r="W30" s="44">
        <v>25.86</v>
      </c>
      <c r="X30" s="44">
        <v>25.37</v>
      </c>
      <c r="Y30" s="44">
        <v>24.88</v>
      </c>
      <c r="Z30" s="44">
        <v>24.38</v>
      </c>
      <c r="AA30" s="44">
        <v>23.87</v>
      </c>
      <c r="AB30" s="44">
        <v>23.35</v>
      </c>
      <c r="AC30" s="44">
        <v>22.82</v>
      </c>
      <c r="AD30" s="44">
        <v>22.29</v>
      </c>
      <c r="AE30" s="44">
        <v>21.76</v>
      </c>
      <c r="AF30" s="44"/>
    </row>
    <row r="31" spans="1:32" x14ac:dyDescent="0.25">
      <c r="A31" s="43">
        <v>4</v>
      </c>
      <c r="B31" s="44">
        <v>34.43</v>
      </c>
      <c r="C31" s="44">
        <v>34.1</v>
      </c>
      <c r="D31" s="44">
        <v>33.76</v>
      </c>
      <c r="E31" s="44">
        <v>33.409999999999997</v>
      </c>
      <c r="F31" s="44">
        <v>33.049999999999997</v>
      </c>
      <c r="G31" s="44">
        <v>32.69</v>
      </c>
      <c r="H31" s="44">
        <v>32.32</v>
      </c>
      <c r="I31" s="44">
        <v>31.94</v>
      </c>
      <c r="J31" s="44">
        <v>31.55</v>
      </c>
      <c r="K31" s="44">
        <v>31.16</v>
      </c>
      <c r="L31" s="44">
        <v>30.75</v>
      </c>
      <c r="M31" s="44">
        <v>30.34</v>
      </c>
      <c r="N31" s="44">
        <v>29.93</v>
      </c>
      <c r="O31" s="44">
        <v>29.5</v>
      </c>
      <c r="P31" s="44">
        <v>29.07</v>
      </c>
      <c r="Q31" s="44">
        <v>28.63</v>
      </c>
      <c r="R31" s="44">
        <v>28.18</v>
      </c>
      <c r="S31" s="44">
        <v>27.72</v>
      </c>
      <c r="T31" s="44">
        <v>27.26</v>
      </c>
      <c r="U31" s="44">
        <v>26.79</v>
      </c>
      <c r="V31" s="44">
        <v>26.31</v>
      </c>
      <c r="W31" s="44">
        <v>25.82</v>
      </c>
      <c r="X31" s="44">
        <v>25.33</v>
      </c>
      <c r="Y31" s="44">
        <v>24.84</v>
      </c>
      <c r="Z31" s="44">
        <v>24.33</v>
      </c>
      <c r="AA31" s="44">
        <v>23.82</v>
      </c>
      <c r="AB31" s="44">
        <v>23.3</v>
      </c>
      <c r="AC31" s="44">
        <v>22.78</v>
      </c>
      <c r="AD31" s="44">
        <v>22.25</v>
      </c>
      <c r="AE31" s="44">
        <v>21.72</v>
      </c>
      <c r="AF31" s="44"/>
    </row>
    <row r="32" spans="1:32" x14ac:dyDescent="0.25">
      <c r="A32" s="43">
        <v>5</v>
      </c>
      <c r="B32" s="44">
        <v>34.409999999999997</v>
      </c>
      <c r="C32" s="44">
        <v>34.07</v>
      </c>
      <c r="D32" s="44">
        <v>33.729999999999997</v>
      </c>
      <c r="E32" s="44">
        <v>33.380000000000003</v>
      </c>
      <c r="F32" s="44">
        <v>33.020000000000003</v>
      </c>
      <c r="G32" s="44">
        <v>32.659999999999997</v>
      </c>
      <c r="H32" s="44">
        <v>32.29</v>
      </c>
      <c r="I32" s="44">
        <v>31.91</v>
      </c>
      <c r="J32" s="44">
        <v>31.52</v>
      </c>
      <c r="K32" s="44">
        <v>31.12</v>
      </c>
      <c r="L32" s="44">
        <v>30.72</v>
      </c>
      <c r="M32" s="44">
        <v>30.31</v>
      </c>
      <c r="N32" s="44">
        <v>29.89</v>
      </c>
      <c r="O32" s="44">
        <v>29.46</v>
      </c>
      <c r="P32" s="44">
        <v>29.03</v>
      </c>
      <c r="Q32" s="44">
        <v>28.59</v>
      </c>
      <c r="R32" s="44">
        <v>28.14</v>
      </c>
      <c r="S32" s="44">
        <v>27.68</v>
      </c>
      <c r="T32" s="44">
        <v>27.22</v>
      </c>
      <c r="U32" s="44">
        <v>26.75</v>
      </c>
      <c r="V32" s="44">
        <v>26.27</v>
      </c>
      <c r="W32" s="44">
        <v>25.78</v>
      </c>
      <c r="X32" s="44">
        <v>25.29</v>
      </c>
      <c r="Y32" s="44">
        <v>24.79</v>
      </c>
      <c r="Z32" s="44">
        <v>24.29</v>
      </c>
      <c r="AA32" s="44">
        <v>23.78</v>
      </c>
      <c r="AB32" s="44">
        <v>23.26</v>
      </c>
      <c r="AC32" s="44">
        <v>22.73</v>
      </c>
      <c r="AD32" s="44">
        <v>22.2</v>
      </c>
      <c r="AE32" s="44">
        <v>21.67</v>
      </c>
      <c r="AF32" s="44"/>
    </row>
    <row r="33" spans="1:32" x14ac:dyDescent="0.25">
      <c r="A33" s="43">
        <v>6</v>
      </c>
      <c r="B33" s="44">
        <v>34.380000000000003</v>
      </c>
      <c r="C33" s="44">
        <v>34.04</v>
      </c>
      <c r="D33" s="44">
        <v>33.700000000000003</v>
      </c>
      <c r="E33" s="44">
        <v>33.35</v>
      </c>
      <c r="F33" s="44">
        <v>32.99</v>
      </c>
      <c r="G33" s="44">
        <v>32.630000000000003</v>
      </c>
      <c r="H33" s="44">
        <v>32.25</v>
      </c>
      <c r="I33" s="44">
        <v>31.87</v>
      </c>
      <c r="J33" s="44">
        <v>31.49</v>
      </c>
      <c r="K33" s="44">
        <v>31.09</v>
      </c>
      <c r="L33" s="44">
        <v>30.69</v>
      </c>
      <c r="M33" s="44">
        <v>30.27</v>
      </c>
      <c r="N33" s="44">
        <v>29.86</v>
      </c>
      <c r="O33" s="44">
        <v>29.43</v>
      </c>
      <c r="P33" s="44">
        <v>28.99</v>
      </c>
      <c r="Q33" s="44">
        <v>28.55</v>
      </c>
      <c r="R33" s="44">
        <v>28.1</v>
      </c>
      <c r="S33" s="44">
        <v>27.64</v>
      </c>
      <c r="T33" s="44">
        <v>27.18</v>
      </c>
      <c r="U33" s="44">
        <v>26.71</v>
      </c>
      <c r="V33" s="44">
        <v>26.23</v>
      </c>
      <c r="W33" s="44">
        <v>25.74</v>
      </c>
      <c r="X33" s="44">
        <v>25.25</v>
      </c>
      <c r="Y33" s="44">
        <v>24.75</v>
      </c>
      <c r="Z33" s="44">
        <v>24.25</v>
      </c>
      <c r="AA33" s="44">
        <v>23.74</v>
      </c>
      <c r="AB33" s="44">
        <v>23.22</v>
      </c>
      <c r="AC33" s="44">
        <v>22.69</v>
      </c>
      <c r="AD33" s="44">
        <v>22.16</v>
      </c>
      <c r="AE33" s="44">
        <v>21.63</v>
      </c>
      <c r="AF33" s="44"/>
    </row>
    <row r="34" spans="1:32" x14ac:dyDescent="0.25">
      <c r="A34" s="43">
        <v>7</v>
      </c>
      <c r="B34" s="44">
        <v>34.35</v>
      </c>
      <c r="C34" s="44">
        <v>34.01</v>
      </c>
      <c r="D34" s="44">
        <v>33.67</v>
      </c>
      <c r="E34" s="44">
        <v>33.32</v>
      </c>
      <c r="F34" s="44">
        <v>32.96</v>
      </c>
      <c r="G34" s="44">
        <v>32.6</v>
      </c>
      <c r="H34" s="44">
        <v>32.22</v>
      </c>
      <c r="I34" s="44">
        <v>31.84</v>
      </c>
      <c r="J34" s="44">
        <v>31.45</v>
      </c>
      <c r="K34" s="44">
        <v>31.06</v>
      </c>
      <c r="L34" s="44">
        <v>30.65</v>
      </c>
      <c r="M34" s="44">
        <v>30.24</v>
      </c>
      <c r="N34" s="44">
        <v>29.82</v>
      </c>
      <c r="O34" s="44">
        <v>29.39</v>
      </c>
      <c r="P34" s="44">
        <v>28.96</v>
      </c>
      <c r="Q34" s="44">
        <v>28.51</v>
      </c>
      <c r="R34" s="44">
        <v>28.06</v>
      </c>
      <c r="S34" s="44">
        <v>27.61</v>
      </c>
      <c r="T34" s="44">
        <v>27.14</v>
      </c>
      <c r="U34" s="44">
        <v>26.67</v>
      </c>
      <c r="V34" s="44">
        <v>26.19</v>
      </c>
      <c r="W34" s="44">
        <v>25.7</v>
      </c>
      <c r="X34" s="44">
        <v>25.21</v>
      </c>
      <c r="Y34" s="44">
        <v>24.71</v>
      </c>
      <c r="Z34" s="44">
        <v>24.21</v>
      </c>
      <c r="AA34" s="44">
        <v>23.69</v>
      </c>
      <c r="AB34" s="44">
        <v>23.17</v>
      </c>
      <c r="AC34" s="44">
        <v>22.65</v>
      </c>
      <c r="AD34" s="44">
        <v>22.12</v>
      </c>
      <c r="AE34" s="44">
        <v>21.58</v>
      </c>
      <c r="AF34" s="44"/>
    </row>
    <row r="35" spans="1:32" x14ac:dyDescent="0.25">
      <c r="A35" s="43">
        <v>8</v>
      </c>
      <c r="B35" s="44">
        <v>34.32</v>
      </c>
      <c r="C35" s="44">
        <v>33.99</v>
      </c>
      <c r="D35" s="44">
        <v>33.64</v>
      </c>
      <c r="E35" s="44">
        <v>33.29</v>
      </c>
      <c r="F35" s="44">
        <v>32.93</v>
      </c>
      <c r="G35" s="44">
        <v>32.57</v>
      </c>
      <c r="H35" s="44">
        <v>32.19</v>
      </c>
      <c r="I35" s="44">
        <v>31.81</v>
      </c>
      <c r="J35" s="44">
        <v>31.42</v>
      </c>
      <c r="K35" s="44">
        <v>31.02</v>
      </c>
      <c r="L35" s="44">
        <v>30.62</v>
      </c>
      <c r="M35" s="44">
        <v>30.21</v>
      </c>
      <c r="N35" s="44">
        <v>29.78</v>
      </c>
      <c r="O35" s="44">
        <v>29.36</v>
      </c>
      <c r="P35" s="44">
        <v>28.92</v>
      </c>
      <c r="Q35" s="44">
        <v>28.48</v>
      </c>
      <c r="R35" s="44">
        <v>28.03</v>
      </c>
      <c r="S35" s="44">
        <v>27.57</v>
      </c>
      <c r="T35" s="44">
        <v>27.1</v>
      </c>
      <c r="U35" s="44">
        <v>26.63</v>
      </c>
      <c r="V35" s="44">
        <v>26.15</v>
      </c>
      <c r="W35" s="44">
        <v>25.66</v>
      </c>
      <c r="X35" s="44">
        <v>25.17</v>
      </c>
      <c r="Y35" s="44">
        <v>24.67</v>
      </c>
      <c r="Z35" s="44">
        <v>24.16</v>
      </c>
      <c r="AA35" s="44">
        <v>23.65</v>
      </c>
      <c r="AB35" s="44">
        <v>23.13</v>
      </c>
      <c r="AC35" s="44">
        <v>22.6</v>
      </c>
      <c r="AD35" s="44">
        <v>22.07</v>
      </c>
      <c r="AE35" s="44">
        <v>21.54</v>
      </c>
      <c r="AF35" s="44"/>
    </row>
    <row r="36" spans="1:32" x14ac:dyDescent="0.25">
      <c r="A36" s="43">
        <v>9</v>
      </c>
      <c r="B36" s="44">
        <v>34.299999999999997</v>
      </c>
      <c r="C36" s="44">
        <v>33.96</v>
      </c>
      <c r="D36" s="44">
        <v>33.61</v>
      </c>
      <c r="E36" s="44">
        <v>33.26</v>
      </c>
      <c r="F36" s="44">
        <v>32.9</v>
      </c>
      <c r="G36" s="44">
        <v>32.53</v>
      </c>
      <c r="H36" s="44">
        <v>32.159999999999997</v>
      </c>
      <c r="I36" s="44">
        <v>31.78</v>
      </c>
      <c r="J36" s="44">
        <v>31.39</v>
      </c>
      <c r="K36" s="44">
        <v>30.99</v>
      </c>
      <c r="L36" s="44">
        <v>30.58</v>
      </c>
      <c r="M36" s="44">
        <v>30.17</v>
      </c>
      <c r="N36" s="44">
        <v>29.75</v>
      </c>
      <c r="O36" s="44">
        <v>29.32</v>
      </c>
      <c r="P36" s="44">
        <v>28.88</v>
      </c>
      <c r="Q36" s="44">
        <v>28.44</v>
      </c>
      <c r="R36" s="44">
        <v>27.99</v>
      </c>
      <c r="S36" s="44">
        <v>27.53</v>
      </c>
      <c r="T36" s="44">
        <v>27.06</v>
      </c>
      <c r="U36" s="44">
        <v>26.59</v>
      </c>
      <c r="V36" s="44">
        <v>26.11</v>
      </c>
      <c r="W36" s="44">
        <v>25.62</v>
      </c>
      <c r="X36" s="44">
        <v>25.13</v>
      </c>
      <c r="Y36" s="44">
        <v>24.63</v>
      </c>
      <c r="Z36" s="44">
        <v>24.12</v>
      </c>
      <c r="AA36" s="44">
        <v>23.61</v>
      </c>
      <c r="AB36" s="44">
        <v>23.09</v>
      </c>
      <c r="AC36" s="44">
        <v>22.56</v>
      </c>
      <c r="AD36" s="44">
        <v>22.03</v>
      </c>
      <c r="AE36" s="44">
        <v>21.49</v>
      </c>
      <c r="AF36" s="44"/>
    </row>
    <row r="37" spans="1:32" x14ac:dyDescent="0.25">
      <c r="A37" s="43">
        <v>10</v>
      </c>
      <c r="B37" s="44">
        <v>34.270000000000003</v>
      </c>
      <c r="C37" s="44">
        <v>33.93</v>
      </c>
      <c r="D37" s="44">
        <v>33.58</v>
      </c>
      <c r="E37" s="44">
        <v>33.229999999999997</v>
      </c>
      <c r="F37" s="44">
        <v>32.869999999999997</v>
      </c>
      <c r="G37" s="44">
        <v>32.5</v>
      </c>
      <c r="H37" s="44">
        <v>32.130000000000003</v>
      </c>
      <c r="I37" s="44">
        <v>31.75</v>
      </c>
      <c r="J37" s="44">
        <v>31.35</v>
      </c>
      <c r="K37" s="44">
        <v>30.96</v>
      </c>
      <c r="L37" s="44">
        <v>30.55</v>
      </c>
      <c r="M37" s="44">
        <v>30.14</v>
      </c>
      <c r="N37" s="44">
        <v>29.71</v>
      </c>
      <c r="O37" s="44">
        <v>29.28</v>
      </c>
      <c r="P37" s="44">
        <v>28.85</v>
      </c>
      <c r="Q37" s="44">
        <v>28.4</v>
      </c>
      <c r="R37" s="44">
        <v>27.95</v>
      </c>
      <c r="S37" s="44">
        <v>27.49</v>
      </c>
      <c r="T37" s="44">
        <v>27.02</v>
      </c>
      <c r="U37" s="44">
        <v>26.55</v>
      </c>
      <c r="V37" s="44">
        <v>26.07</v>
      </c>
      <c r="W37" s="44">
        <v>25.58</v>
      </c>
      <c r="X37" s="44">
        <v>25.09</v>
      </c>
      <c r="Y37" s="44">
        <v>24.59</v>
      </c>
      <c r="Z37" s="44">
        <v>24.08</v>
      </c>
      <c r="AA37" s="44">
        <v>23.56</v>
      </c>
      <c r="AB37" s="44">
        <v>23.04</v>
      </c>
      <c r="AC37" s="44">
        <v>22.51</v>
      </c>
      <c r="AD37" s="44">
        <v>21.98</v>
      </c>
      <c r="AE37" s="44">
        <v>21.45</v>
      </c>
      <c r="AF37" s="44"/>
    </row>
    <row r="38" spans="1:32" x14ac:dyDescent="0.25">
      <c r="A38" s="43">
        <v>11</v>
      </c>
      <c r="B38" s="44">
        <v>34.24</v>
      </c>
      <c r="C38" s="44">
        <v>33.9</v>
      </c>
      <c r="D38" s="44">
        <v>33.56</v>
      </c>
      <c r="E38" s="44">
        <v>33.200000000000003</v>
      </c>
      <c r="F38" s="44">
        <v>32.840000000000003</v>
      </c>
      <c r="G38" s="44">
        <v>32.47</v>
      </c>
      <c r="H38" s="44">
        <v>32.1</v>
      </c>
      <c r="I38" s="44">
        <v>31.71</v>
      </c>
      <c r="J38" s="44">
        <v>31.32</v>
      </c>
      <c r="K38" s="44">
        <v>30.92</v>
      </c>
      <c r="L38" s="44">
        <v>30.52</v>
      </c>
      <c r="M38" s="44">
        <v>30.1</v>
      </c>
      <c r="N38" s="44">
        <v>29.68</v>
      </c>
      <c r="O38" s="44">
        <v>29.25</v>
      </c>
      <c r="P38" s="44">
        <v>28.81</v>
      </c>
      <c r="Q38" s="44">
        <v>28.37</v>
      </c>
      <c r="R38" s="44">
        <v>27.91</v>
      </c>
      <c r="S38" s="44">
        <v>27.45</v>
      </c>
      <c r="T38" s="44">
        <v>26.98</v>
      </c>
      <c r="U38" s="44">
        <v>26.51</v>
      </c>
      <c r="V38" s="44">
        <v>26.03</v>
      </c>
      <c r="W38" s="44">
        <v>25.54</v>
      </c>
      <c r="X38" s="44">
        <v>25.04</v>
      </c>
      <c r="Y38" s="44">
        <v>24.54</v>
      </c>
      <c r="Z38" s="44">
        <v>24.04</v>
      </c>
      <c r="AA38" s="44">
        <v>23.52</v>
      </c>
      <c r="AB38" s="44">
        <v>23</v>
      </c>
      <c r="AC38" s="44">
        <v>22.47</v>
      </c>
      <c r="AD38" s="44">
        <v>21.94</v>
      </c>
      <c r="AE38" s="44">
        <v>21.4</v>
      </c>
      <c r="AF38" s="44"/>
    </row>
  </sheetData>
  <sheetProtection algorithmName="SHA-512" hashValue="npaL3BrN6G6uwMcpJLqdoUGE+MUzA0qpBosMYvahI07vVJIlRkDxJEsxQ1edCs7LibJfjPxF7yUXFIYf/XRKqA==" saltValue="/qW8NNx4ZWxmeZEhmA/BiA==" spinCount="100000" sheet="1" objects="1" scenarios="1"/>
  <conditionalFormatting sqref="A6:A21">
    <cfRule type="expression" dxfId="576" priority="9" stopIfTrue="1">
      <formula>MOD(ROW(),2)=0</formula>
    </cfRule>
    <cfRule type="expression" dxfId="575" priority="10" stopIfTrue="1">
      <formula>MOD(ROW(),2)&lt;&gt;0</formula>
    </cfRule>
  </conditionalFormatting>
  <conditionalFormatting sqref="B6:AF21">
    <cfRule type="expression" dxfId="574" priority="11" stopIfTrue="1">
      <formula>MOD(ROW(),2)=0</formula>
    </cfRule>
    <cfRule type="expression" dxfId="573" priority="12" stopIfTrue="1">
      <formula>MOD(ROW(),2)&lt;&gt;0</formula>
    </cfRule>
  </conditionalFormatting>
  <conditionalFormatting sqref="A26:A38">
    <cfRule type="expression" dxfId="572" priority="13" stopIfTrue="1">
      <formula>MOD(ROW(),2)=0</formula>
    </cfRule>
    <cfRule type="expression" dxfId="571" priority="14" stopIfTrue="1">
      <formula>MOD(ROW(),2)&lt;&gt;0</formula>
    </cfRule>
  </conditionalFormatting>
  <conditionalFormatting sqref="B26:AF38">
    <cfRule type="expression" dxfId="570" priority="15" stopIfTrue="1">
      <formula>MOD(ROW(),2)=0</formula>
    </cfRule>
    <cfRule type="expression" dxfId="569" priority="16" stopIfTrue="1">
      <formula>MOD(ROW(),2)&lt;&gt;0</formula>
    </cfRule>
  </conditionalFormatting>
  <pageMargins left="0.7" right="0.7" top="0.75" bottom="0.75" header="0.3" footer="0.3"/>
  <tableParts count="1">
    <tablePart r:id="rId1"/>
  </tableParts>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DBA6DE-6DAC-4411-A96C-71BE7CC27CAE}">
  <sheetPr codeName="Sheet59"/>
  <dimension ref="A1:E105"/>
  <sheetViews>
    <sheetView showGridLines="0" workbookViewId="0">
      <selection activeCell="A6" sqref="A6"/>
    </sheetView>
  </sheetViews>
  <sheetFormatPr defaultRowHeight="12.5" x14ac:dyDescent="0.25"/>
  <cols>
    <col min="1" max="1" width="31.81640625" customWidth="1"/>
    <col min="2" max="5" width="22.81640625" customWidth="1"/>
  </cols>
  <sheetData>
    <row r="1" spans="1:5" s="1" customFormat="1" ht="20" x14ac:dyDescent="0.4">
      <c r="A1" s="2" t="s">
        <v>0</v>
      </c>
    </row>
    <row r="2" spans="1:5" s="1" customFormat="1" ht="15.5" x14ac:dyDescent="0.35">
      <c r="A2" s="30" t="s">
        <v>1</v>
      </c>
      <c r="B2" s="3" t="str">
        <f>wb_title</f>
        <v>Police_S - Consolidated Factor Spreadsheet</v>
      </c>
    </row>
    <row r="3" spans="1:5" s="1" customFormat="1" ht="15.5" x14ac:dyDescent="0.35">
      <c r="A3" s="30" t="s">
        <v>2</v>
      </c>
      <c r="B3" s="3" t="str">
        <f>TABLE_FACTOR_TYPE_1 &amp; " - x-" &amp; TABLE_SERIES_NUMBER_1</f>
        <v>Pension credit - x-325</v>
      </c>
    </row>
    <row r="6" spans="1:5" x14ac:dyDescent="0.25">
      <c r="A6" s="40" t="s">
        <v>407</v>
      </c>
      <c r="B6" s="48" t="s">
        <v>408</v>
      </c>
      <c r="C6" s="48"/>
      <c r="D6" s="48"/>
      <c r="E6" s="48"/>
    </row>
    <row r="7" spans="1:5" x14ac:dyDescent="0.25">
      <c r="A7" s="40" t="s">
        <v>409</v>
      </c>
      <c r="B7" s="48" t="s">
        <v>31</v>
      </c>
      <c r="C7" s="48"/>
      <c r="D7" s="48"/>
      <c r="E7" s="48"/>
    </row>
    <row r="8" spans="1:5" x14ac:dyDescent="0.25">
      <c r="A8" s="40" t="s">
        <v>110</v>
      </c>
      <c r="B8" s="48">
        <v>2006</v>
      </c>
      <c r="C8" s="48"/>
      <c r="D8" s="48"/>
      <c r="E8" s="48"/>
    </row>
    <row r="9" spans="1:5" x14ac:dyDescent="0.25">
      <c r="A9" s="40" t="s">
        <v>111</v>
      </c>
      <c r="B9" s="48" t="s">
        <v>270</v>
      </c>
      <c r="C9" s="48"/>
      <c r="D9" s="48"/>
      <c r="E9" s="48"/>
    </row>
    <row r="10" spans="1:5" x14ac:dyDescent="0.25">
      <c r="A10" s="40" t="s">
        <v>6</v>
      </c>
      <c r="B10" s="48" t="s">
        <v>275</v>
      </c>
      <c r="C10" s="48"/>
      <c r="D10" s="48"/>
      <c r="E10" s="48"/>
    </row>
    <row r="11" spans="1:5" x14ac:dyDescent="0.25">
      <c r="A11" s="40" t="s">
        <v>112</v>
      </c>
      <c r="B11" s="48" t="s">
        <v>272</v>
      </c>
      <c r="C11" s="48"/>
      <c r="D11" s="48"/>
      <c r="E11" s="48"/>
    </row>
    <row r="12" spans="1:5" x14ac:dyDescent="0.25">
      <c r="A12" s="40" t="s">
        <v>113</v>
      </c>
      <c r="B12" s="48" t="s">
        <v>139</v>
      </c>
      <c r="C12" s="48"/>
      <c r="D12" s="48"/>
      <c r="E12" s="48"/>
    </row>
    <row r="13" spans="1:5" x14ac:dyDescent="0.25">
      <c r="A13" s="40" t="s">
        <v>410</v>
      </c>
      <c r="B13" s="48"/>
      <c r="C13" s="48"/>
      <c r="D13" s="48"/>
      <c r="E13" s="48"/>
    </row>
    <row r="14" spans="1:5" x14ac:dyDescent="0.25">
      <c r="A14" s="40" t="s">
        <v>115</v>
      </c>
      <c r="B14" s="48">
        <v>325</v>
      </c>
      <c r="C14" s="48"/>
      <c r="D14" s="48"/>
      <c r="E14" s="48"/>
    </row>
    <row r="15" spans="1:5" x14ac:dyDescent="0.25">
      <c r="A15" s="40" t="s">
        <v>411</v>
      </c>
      <c r="B15" s="48">
        <v>325</v>
      </c>
      <c r="C15" s="48"/>
      <c r="D15" s="48"/>
      <c r="E15" s="48"/>
    </row>
    <row r="16" spans="1:5" x14ac:dyDescent="0.25">
      <c r="A16" s="40" t="s">
        <v>117</v>
      </c>
      <c r="B16" s="48" t="s">
        <v>277</v>
      </c>
      <c r="C16" s="48"/>
      <c r="D16" s="48"/>
      <c r="E16" s="48"/>
    </row>
    <row r="17" spans="1:5" x14ac:dyDescent="0.25">
      <c r="A17" s="41" t="s">
        <v>412</v>
      </c>
      <c r="B17" s="48"/>
      <c r="C17" s="48"/>
      <c r="D17" s="48"/>
      <c r="E17" s="48"/>
    </row>
    <row r="18" spans="1:5" x14ac:dyDescent="0.25">
      <c r="A18" s="40" t="s">
        <v>119</v>
      </c>
      <c r="B18" s="50">
        <v>46163</v>
      </c>
      <c r="C18" s="49"/>
      <c r="D18" s="49"/>
      <c r="E18" s="49"/>
    </row>
    <row r="19" spans="1:5" x14ac:dyDescent="0.25">
      <c r="A19" s="40" t="s">
        <v>120</v>
      </c>
      <c r="B19" s="50"/>
      <c r="C19" s="50"/>
      <c r="D19" s="50"/>
      <c r="E19" s="50"/>
    </row>
    <row r="20" spans="1:5" x14ac:dyDescent="0.25">
      <c r="A20" s="40" t="s">
        <v>121</v>
      </c>
      <c r="B20" s="48" t="s">
        <v>128</v>
      </c>
      <c r="C20" s="48"/>
      <c r="D20" s="48"/>
      <c r="E20" s="48"/>
    </row>
    <row r="21" spans="1:5" x14ac:dyDescent="0.25">
      <c r="A21" s="40" t="s">
        <v>413</v>
      </c>
      <c r="B21" s="48" t="s">
        <v>46</v>
      </c>
      <c r="C21" s="48"/>
      <c r="D21" s="48"/>
      <c r="E21" s="48"/>
    </row>
    <row r="23" spans="1:5" x14ac:dyDescent="0.25">
      <c r="A23" s="23" t="str">
        <f>HYPERLINK("#'Factor List'!A1", "Back to Factor List")</f>
        <v>Back to Factor List</v>
      </c>
      <c r="B23" s="23" t="str">
        <f>HYPERLINK("#'Assumptions'!A1", "Assumptions")</f>
        <v>Assumptions</v>
      </c>
    </row>
    <row r="26" spans="1:5" s="57" customFormat="1" ht="26" x14ac:dyDescent="0.25">
      <c r="A26" s="56" t="s">
        <v>238</v>
      </c>
      <c r="B26" s="56" t="s">
        <v>438</v>
      </c>
      <c r="C26" s="56" t="s">
        <v>441</v>
      </c>
      <c r="D26" s="56" t="s">
        <v>439</v>
      </c>
      <c r="E26" s="56" t="s">
        <v>442</v>
      </c>
    </row>
    <row r="27" spans="1:5" x14ac:dyDescent="0.25">
      <c r="A27" s="43">
        <v>16</v>
      </c>
      <c r="B27" s="44">
        <v>7.29</v>
      </c>
      <c r="C27" s="44">
        <v>0.38</v>
      </c>
      <c r="D27" s="44">
        <v>7.29</v>
      </c>
      <c r="E27" s="44">
        <v>0.38</v>
      </c>
    </row>
    <row r="28" spans="1:5" x14ac:dyDescent="0.25">
      <c r="A28" s="43">
        <v>17</v>
      </c>
      <c r="B28" s="44">
        <v>7.42</v>
      </c>
      <c r="C28" s="44">
        <v>0.39</v>
      </c>
      <c r="D28" s="44">
        <v>7.42</v>
      </c>
      <c r="E28" s="44">
        <v>0.39</v>
      </c>
    </row>
    <row r="29" spans="1:5" x14ac:dyDescent="0.25">
      <c r="A29" s="43">
        <v>18</v>
      </c>
      <c r="B29" s="44">
        <v>7.55</v>
      </c>
      <c r="C29" s="44">
        <v>0.4</v>
      </c>
      <c r="D29" s="44">
        <v>7.55</v>
      </c>
      <c r="E29" s="44">
        <v>0.4</v>
      </c>
    </row>
    <row r="30" spans="1:5" x14ac:dyDescent="0.25">
      <c r="A30" s="43">
        <v>19</v>
      </c>
      <c r="B30" s="44">
        <v>7.69</v>
      </c>
      <c r="C30" s="44">
        <v>0.41</v>
      </c>
      <c r="D30" s="44">
        <v>7.69</v>
      </c>
      <c r="E30" s="44">
        <v>0.41</v>
      </c>
    </row>
    <row r="31" spans="1:5" x14ac:dyDescent="0.25">
      <c r="A31" s="43">
        <v>20</v>
      </c>
      <c r="B31" s="44">
        <v>7.82</v>
      </c>
      <c r="C31" s="44">
        <v>0.41</v>
      </c>
      <c r="D31" s="44">
        <v>7.82</v>
      </c>
      <c r="E31" s="44">
        <v>0.41</v>
      </c>
    </row>
    <row r="32" spans="1:5" x14ac:dyDescent="0.25">
      <c r="A32" s="43">
        <v>21</v>
      </c>
      <c r="B32" s="44">
        <v>7.96</v>
      </c>
      <c r="C32" s="44">
        <v>0.42</v>
      </c>
      <c r="D32" s="44">
        <v>7.96</v>
      </c>
      <c r="E32" s="44">
        <v>0.42</v>
      </c>
    </row>
    <row r="33" spans="1:5" x14ac:dyDescent="0.25">
      <c r="A33" s="43">
        <v>22</v>
      </c>
      <c r="B33" s="44">
        <v>8.1</v>
      </c>
      <c r="C33" s="44">
        <v>0.43</v>
      </c>
      <c r="D33" s="44">
        <v>8.1</v>
      </c>
      <c r="E33" s="44">
        <v>0.43</v>
      </c>
    </row>
    <row r="34" spans="1:5" x14ac:dyDescent="0.25">
      <c r="A34" s="43">
        <v>23</v>
      </c>
      <c r="B34" s="44">
        <v>8.25</v>
      </c>
      <c r="C34" s="44">
        <v>0.44</v>
      </c>
      <c r="D34" s="44">
        <v>8.25</v>
      </c>
      <c r="E34" s="44">
        <v>0.44</v>
      </c>
    </row>
    <row r="35" spans="1:5" x14ac:dyDescent="0.25">
      <c r="A35" s="43">
        <v>24</v>
      </c>
      <c r="B35" s="44">
        <v>8.39</v>
      </c>
      <c r="C35" s="44">
        <v>0.45</v>
      </c>
      <c r="D35" s="44">
        <v>8.39</v>
      </c>
      <c r="E35" s="44">
        <v>0.45</v>
      </c>
    </row>
    <row r="36" spans="1:5" x14ac:dyDescent="0.25">
      <c r="A36" s="43">
        <v>25</v>
      </c>
      <c r="B36" s="44">
        <v>8.5399999999999991</v>
      </c>
      <c r="C36" s="44">
        <v>0.46</v>
      </c>
      <c r="D36" s="44">
        <v>8.5399999999999991</v>
      </c>
      <c r="E36" s="44">
        <v>0.46</v>
      </c>
    </row>
    <row r="37" spans="1:5" x14ac:dyDescent="0.25">
      <c r="A37" s="43">
        <v>26</v>
      </c>
      <c r="B37" s="44">
        <v>8.69</v>
      </c>
      <c r="C37" s="44">
        <v>0.47</v>
      </c>
      <c r="D37" s="44">
        <v>8.69</v>
      </c>
      <c r="E37" s="44">
        <v>0.47</v>
      </c>
    </row>
    <row r="38" spans="1:5" x14ac:dyDescent="0.25">
      <c r="A38" s="43">
        <v>27</v>
      </c>
      <c r="B38" s="44">
        <v>8.85</v>
      </c>
      <c r="C38" s="44">
        <v>0.48</v>
      </c>
      <c r="D38" s="44">
        <v>8.85</v>
      </c>
      <c r="E38" s="44">
        <v>0.48</v>
      </c>
    </row>
    <row r="39" spans="1:5" x14ac:dyDescent="0.25">
      <c r="A39" s="43">
        <v>28</v>
      </c>
      <c r="B39" s="44">
        <v>9.01</v>
      </c>
      <c r="C39" s="44">
        <v>0.49</v>
      </c>
      <c r="D39" s="44">
        <v>9.01</v>
      </c>
      <c r="E39" s="44">
        <v>0.49</v>
      </c>
    </row>
    <row r="40" spans="1:5" x14ac:dyDescent="0.25">
      <c r="A40" s="43">
        <v>29</v>
      </c>
      <c r="B40" s="44">
        <v>9.17</v>
      </c>
      <c r="C40" s="44">
        <v>0.5</v>
      </c>
      <c r="D40" s="44">
        <v>9.17</v>
      </c>
      <c r="E40" s="44">
        <v>0.5</v>
      </c>
    </row>
    <row r="41" spans="1:5" x14ac:dyDescent="0.25">
      <c r="A41" s="43">
        <v>30</v>
      </c>
      <c r="B41" s="44">
        <v>9.33</v>
      </c>
      <c r="C41" s="44">
        <v>0.51</v>
      </c>
      <c r="D41" s="44">
        <v>9.33</v>
      </c>
      <c r="E41" s="44">
        <v>0.51</v>
      </c>
    </row>
    <row r="42" spans="1:5" x14ac:dyDescent="0.25">
      <c r="A42" s="43">
        <v>31</v>
      </c>
      <c r="B42" s="44">
        <v>9.49</v>
      </c>
      <c r="C42" s="44">
        <v>0.52</v>
      </c>
      <c r="D42" s="44">
        <v>9.49</v>
      </c>
      <c r="E42" s="44">
        <v>0.52</v>
      </c>
    </row>
    <row r="43" spans="1:5" x14ac:dyDescent="0.25">
      <c r="A43" s="43">
        <v>32</v>
      </c>
      <c r="B43" s="44">
        <v>9.66</v>
      </c>
      <c r="C43" s="44">
        <v>0.53</v>
      </c>
      <c r="D43" s="44">
        <v>9.66</v>
      </c>
      <c r="E43" s="44">
        <v>0.53</v>
      </c>
    </row>
    <row r="44" spans="1:5" x14ac:dyDescent="0.25">
      <c r="A44" s="43">
        <v>33</v>
      </c>
      <c r="B44" s="44">
        <v>9.83</v>
      </c>
      <c r="C44" s="44">
        <v>0.54</v>
      </c>
      <c r="D44" s="44">
        <v>9.83</v>
      </c>
      <c r="E44" s="44">
        <v>0.54</v>
      </c>
    </row>
    <row r="45" spans="1:5" x14ac:dyDescent="0.25">
      <c r="A45" s="43">
        <v>34</v>
      </c>
      <c r="B45" s="44">
        <v>10.01</v>
      </c>
      <c r="C45" s="44">
        <v>0.55000000000000004</v>
      </c>
      <c r="D45" s="44">
        <v>10.01</v>
      </c>
      <c r="E45" s="44">
        <v>0.55000000000000004</v>
      </c>
    </row>
    <row r="46" spans="1:5" x14ac:dyDescent="0.25">
      <c r="A46" s="43">
        <v>35</v>
      </c>
      <c r="B46" s="44">
        <v>10.19</v>
      </c>
      <c r="C46" s="44">
        <v>0.56000000000000005</v>
      </c>
      <c r="D46" s="44">
        <v>10.19</v>
      </c>
      <c r="E46" s="44">
        <v>0.56000000000000005</v>
      </c>
    </row>
    <row r="47" spans="1:5" x14ac:dyDescent="0.25">
      <c r="A47" s="43">
        <v>36</v>
      </c>
      <c r="B47" s="44">
        <v>10.37</v>
      </c>
      <c r="C47" s="44">
        <v>0.56999999999999995</v>
      </c>
      <c r="D47" s="44">
        <v>10.37</v>
      </c>
      <c r="E47" s="44">
        <v>0.56999999999999995</v>
      </c>
    </row>
    <row r="48" spans="1:5" x14ac:dyDescent="0.25">
      <c r="A48" s="43">
        <v>37</v>
      </c>
      <c r="B48" s="44">
        <v>10.55</v>
      </c>
      <c r="C48" s="44">
        <v>0.57999999999999996</v>
      </c>
      <c r="D48" s="44">
        <v>10.55</v>
      </c>
      <c r="E48" s="44">
        <v>0.57999999999999996</v>
      </c>
    </row>
    <row r="49" spans="1:5" x14ac:dyDescent="0.25">
      <c r="A49" s="43">
        <v>38</v>
      </c>
      <c r="B49" s="44">
        <v>10.74</v>
      </c>
      <c r="C49" s="44">
        <v>0.59</v>
      </c>
      <c r="D49" s="44">
        <v>10.74</v>
      </c>
      <c r="E49" s="44">
        <v>0.59</v>
      </c>
    </row>
    <row r="50" spans="1:5" x14ac:dyDescent="0.25">
      <c r="A50" s="43">
        <v>39</v>
      </c>
      <c r="B50" s="44">
        <v>10.93</v>
      </c>
      <c r="C50" s="44">
        <v>0.6</v>
      </c>
      <c r="D50" s="44">
        <v>10.93</v>
      </c>
      <c r="E50" s="44">
        <v>0.6</v>
      </c>
    </row>
    <row r="51" spans="1:5" x14ac:dyDescent="0.25">
      <c r="A51" s="43">
        <v>40</v>
      </c>
      <c r="B51" s="44">
        <v>11.12</v>
      </c>
      <c r="C51" s="44">
        <v>0.62</v>
      </c>
      <c r="D51" s="44">
        <v>11.12</v>
      </c>
      <c r="E51" s="44">
        <v>0.62</v>
      </c>
    </row>
    <row r="52" spans="1:5" x14ac:dyDescent="0.25">
      <c r="A52" s="43">
        <v>41</v>
      </c>
      <c r="B52" s="44">
        <v>11.32</v>
      </c>
      <c r="C52" s="44">
        <v>0.63</v>
      </c>
      <c r="D52" s="44">
        <v>11.32</v>
      </c>
      <c r="E52" s="44">
        <v>0.63</v>
      </c>
    </row>
    <row r="53" spans="1:5" x14ac:dyDescent="0.25">
      <c r="A53" s="43">
        <v>42</v>
      </c>
      <c r="B53" s="44">
        <v>11.53</v>
      </c>
      <c r="C53" s="44">
        <v>0.64</v>
      </c>
      <c r="D53" s="44">
        <v>11.53</v>
      </c>
      <c r="E53" s="44">
        <v>0.64</v>
      </c>
    </row>
    <row r="54" spans="1:5" x14ac:dyDescent="0.25">
      <c r="A54" s="43">
        <v>43</v>
      </c>
      <c r="B54" s="44">
        <v>11.73</v>
      </c>
      <c r="C54" s="44">
        <v>0.65</v>
      </c>
      <c r="D54" s="44">
        <v>11.73</v>
      </c>
      <c r="E54" s="44">
        <v>0.65</v>
      </c>
    </row>
    <row r="55" spans="1:5" x14ac:dyDescent="0.25">
      <c r="A55" s="43">
        <v>44</v>
      </c>
      <c r="B55" s="44">
        <v>11.94</v>
      </c>
      <c r="C55" s="44">
        <v>0.67</v>
      </c>
      <c r="D55" s="44">
        <v>11.94</v>
      </c>
      <c r="E55" s="44">
        <v>0.67</v>
      </c>
    </row>
    <row r="56" spans="1:5" x14ac:dyDescent="0.25">
      <c r="A56" s="43">
        <v>45</v>
      </c>
      <c r="B56" s="44">
        <v>12.16</v>
      </c>
      <c r="C56" s="44">
        <v>0.68</v>
      </c>
      <c r="D56" s="44">
        <v>12.16</v>
      </c>
      <c r="E56" s="44">
        <v>0.68</v>
      </c>
    </row>
    <row r="57" spans="1:5" x14ac:dyDescent="0.25">
      <c r="A57" s="43">
        <v>46</v>
      </c>
      <c r="B57" s="44">
        <v>12.38</v>
      </c>
      <c r="C57" s="44">
        <v>0.69</v>
      </c>
      <c r="D57" s="44">
        <v>12.38</v>
      </c>
      <c r="E57" s="44">
        <v>0.69</v>
      </c>
    </row>
    <row r="58" spans="1:5" x14ac:dyDescent="0.25">
      <c r="A58" s="43">
        <v>47</v>
      </c>
      <c r="B58" s="44">
        <v>12.61</v>
      </c>
      <c r="C58" s="44">
        <v>0.71</v>
      </c>
      <c r="D58" s="44">
        <v>12.61</v>
      </c>
      <c r="E58" s="44">
        <v>0.71</v>
      </c>
    </row>
    <row r="59" spans="1:5" x14ac:dyDescent="0.25">
      <c r="A59" s="43">
        <v>48</v>
      </c>
      <c r="B59" s="44">
        <v>12.84</v>
      </c>
      <c r="C59" s="44">
        <v>0.72</v>
      </c>
      <c r="D59" s="44">
        <v>12.84</v>
      </c>
      <c r="E59" s="44">
        <v>0.72</v>
      </c>
    </row>
    <row r="60" spans="1:5" x14ac:dyDescent="0.25">
      <c r="A60" s="43">
        <v>49</v>
      </c>
      <c r="B60" s="44">
        <v>13.08</v>
      </c>
      <c r="C60" s="44">
        <v>0.74</v>
      </c>
      <c r="D60" s="44">
        <v>13.08</v>
      </c>
      <c r="E60" s="44">
        <v>0.74</v>
      </c>
    </row>
    <row r="61" spans="1:5" x14ac:dyDescent="0.25">
      <c r="A61" s="43">
        <v>50</v>
      </c>
      <c r="B61" s="44">
        <v>13.32</v>
      </c>
      <c r="C61" s="44">
        <v>0.75</v>
      </c>
      <c r="D61" s="44">
        <v>13.32</v>
      </c>
      <c r="E61" s="44">
        <v>0.75</v>
      </c>
    </row>
    <row r="62" spans="1:5" x14ac:dyDescent="0.25">
      <c r="A62" s="43">
        <v>51</v>
      </c>
      <c r="B62" s="44">
        <v>13.57</v>
      </c>
      <c r="C62" s="44">
        <v>0.77</v>
      </c>
      <c r="D62" s="44">
        <v>13.57</v>
      </c>
      <c r="E62" s="44">
        <v>0.77</v>
      </c>
    </row>
    <row r="63" spans="1:5" x14ac:dyDescent="0.25">
      <c r="A63" s="43">
        <v>52</v>
      </c>
      <c r="B63" s="44">
        <v>13.83</v>
      </c>
      <c r="C63" s="44">
        <v>0.78</v>
      </c>
      <c r="D63" s="44">
        <v>13.83</v>
      </c>
      <c r="E63" s="44">
        <v>0.78</v>
      </c>
    </row>
    <row r="64" spans="1:5" x14ac:dyDescent="0.25">
      <c r="A64" s="43">
        <v>53</v>
      </c>
      <c r="B64" s="44">
        <v>14.09</v>
      </c>
      <c r="C64" s="44">
        <v>0.8</v>
      </c>
      <c r="D64" s="44">
        <v>14.09</v>
      </c>
      <c r="E64" s="44">
        <v>0.8</v>
      </c>
    </row>
    <row r="65" spans="1:5" x14ac:dyDescent="0.25">
      <c r="A65" s="43">
        <v>54</v>
      </c>
      <c r="B65" s="44">
        <v>14.36</v>
      </c>
      <c r="C65" s="44">
        <v>0.81</v>
      </c>
      <c r="D65" s="44">
        <v>14.36</v>
      </c>
      <c r="E65" s="44">
        <v>0.81</v>
      </c>
    </row>
    <row r="66" spans="1:5" x14ac:dyDescent="0.25">
      <c r="A66" s="43">
        <v>55</v>
      </c>
      <c r="B66" s="44">
        <v>14.64</v>
      </c>
      <c r="C66" s="44">
        <v>0.83</v>
      </c>
      <c r="D66" s="44">
        <v>14.64</v>
      </c>
      <c r="E66" s="44">
        <v>0.83</v>
      </c>
    </row>
    <row r="67" spans="1:5" x14ac:dyDescent="0.25">
      <c r="A67" s="43">
        <v>56</v>
      </c>
      <c r="B67" s="44">
        <v>14.93</v>
      </c>
      <c r="C67" s="44">
        <v>0.85</v>
      </c>
      <c r="D67" s="44">
        <v>14.93</v>
      </c>
      <c r="E67" s="44">
        <v>0.85</v>
      </c>
    </row>
    <row r="68" spans="1:5" x14ac:dyDescent="0.25">
      <c r="A68" s="43">
        <v>57</v>
      </c>
      <c r="B68" s="44">
        <v>15.23</v>
      </c>
      <c r="C68" s="44">
        <v>0.86</v>
      </c>
      <c r="D68" s="44">
        <v>15.23</v>
      </c>
      <c r="E68" s="44">
        <v>0.86</v>
      </c>
    </row>
    <row r="69" spans="1:5" x14ac:dyDescent="0.25">
      <c r="A69" s="43">
        <v>58</v>
      </c>
      <c r="B69" s="44">
        <v>15.54</v>
      </c>
      <c r="C69" s="44">
        <v>0.88</v>
      </c>
      <c r="D69" s="44">
        <v>15.54</v>
      </c>
      <c r="E69" s="44">
        <v>0.88</v>
      </c>
    </row>
    <row r="70" spans="1:5" x14ac:dyDescent="0.25">
      <c r="A70" s="43">
        <v>59</v>
      </c>
      <c r="B70" s="44">
        <v>15.86</v>
      </c>
      <c r="C70" s="44">
        <v>0.9</v>
      </c>
      <c r="D70" s="44">
        <v>15.86</v>
      </c>
      <c r="E70" s="44">
        <v>0.9</v>
      </c>
    </row>
    <row r="71" spans="1:5" x14ac:dyDescent="0.25">
      <c r="A71" s="43">
        <v>60</v>
      </c>
      <c r="B71" s="44">
        <v>16.190000000000001</v>
      </c>
      <c r="C71" s="44">
        <v>0.91</v>
      </c>
      <c r="D71" s="44">
        <v>16.190000000000001</v>
      </c>
      <c r="E71" s="44">
        <v>0.91</v>
      </c>
    </row>
    <row r="72" spans="1:5" x14ac:dyDescent="0.25">
      <c r="A72" s="43">
        <v>61</v>
      </c>
      <c r="B72" s="44">
        <v>16.54</v>
      </c>
      <c r="C72" s="44">
        <v>0.93</v>
      </c>
      <c r="D72" s="44">
        <v>16.54</v>
      </c>
      <c r="E72" s="44">
        <v>0.93</v>
      </c>
    </row>
    <row r="73" spans="1:5" x14ac:dyDescent="0.25">
      <c r="A73" s="43">
        <v>62</v>
      </c>
      <c r="B73" s="44">
        <v>16.899999999999999</v>
      </c>
      <c r="C73" s="44">
        <v>0.95</v>
      </c>
      <c r="D73" s="44">
        <v>16.899999999999999</v>
      </c>
      <c r="E73" s="44">
        <v>0.95</v>
      </c>
    </row>
    <row r="74" spans="1:5" x14ac:dyDescent="0.25">
      <c r="A74" s="43">
        <v>63</v>
      </c>
      <c r="B74" s="44">
        <v>17.28</v>
      </c>
      <c r="C74" s="44">
        <v>0.97</v>
      </c>
      <c r="D74" s="44">
        <v>17.28</v>
      </c>
      <c r="E74" s="44">
        <v>0.97</v>
      </c>
    </row>
    <row r="75" spans="1:5" x14ac:dyDescent="0.25">
      <c r="A75" s="43">
        <v>64</v>
      </c>
      <c r="B75" s="44">
        <v>17.670000000000002</v>
      </c>
      <c r="C75" s="44">
        <v>0.99</v>
      </c>
      <c r="D75" s="44">
        <v>17.670000000000002</v>
      </c>
      <c r="E75" s="44">
        <v>0.99</v>
      </c>
    </row>
    <row r="76" spans="1:5" x14ac:dyDescent="0.25">
      <c r="A76" s="43">
        <v>65</v>
      </c>
      <c r="B76" s="44">
        <v>17.57</v>
      </c>
      <c r="C76" s="44">
        <v>1</v>
      </c>
      <c r="D76" s="44">
        <v>17.57</v>
      </c>
      <c r="E76" s="44">
        <v>1</v>
      </c>
    </row>
    <row r="77" spans="1:5" x14ac:dyDescent="0.25">
      <c r="A77" s="43">
        <v>66</v>
      </c>
      <c r="B77" s="44">
        <v>16.98</v>
      </c>
      <c r="C77" s="44">
        <v>1</v>
      </c>
      <c r="D77" s="44">
        <v>16.98</v>
      </c>
      <c r="E77" s="44">
        <v>1</v>
      </c>
    </row>
    <row r="78" spans="1:5" x14ac:dyDescent="0.25">
      <c r="A78" s="43">
        <v>67</v>
      </c>
      <c r="B78" s="44">
        <v>16.37</v>
      </c>
      <c r="C78" s="44">
        <v>1</v>
      </c>
      <c r="D78" s="44">
        <v>16.37</v>
      </c>
      <c r="E78" s="44">
        <v>1</v>
      </c>
    </row>
    <row r="79" spans="1:5" x14ac:dyDescent="0.25">
      <c r="A79" s="43">
        <v>68</v>
      </c>
      <c r="B79" s="44">
        <v>15.77</v>
      </c>
      <c r="C79" s="44">
        <v>1</v>
      </c>
      <c r="D79" s="44">
        <v>15.77</v>
      </c>
      <c r="E79" s="44">
        <v>1</v>
      </c>
    </row>
    <row r="80" spans="1:5" x14ac:dyDescent="0.25">
      <c r="A80" s="43">
        <v>69</v>
      </c>
      <c r="B80" s="44">
        <v>15.15</v>
      </c>
      <c r="C80" s="44">
        <v>1</v>
      </c>
      <c r="D80" s="44">
        <v>15.15</v>
      </c>
      <c r="E80" s="44">
        <v>1</v>
      </c>
    </row>
    <row r="81" spans="1:5" x14ac:dyDescent="0.25">
      <c r="A81" s="43">
        <v>70</v>
      </c>
      <c r="B81" s="44">
        <v>14.53</v>
      </c>
      <c r="C81" s="44">
        <v>1</v>
      </c>
      <c r="D81" s="44">
        <v>14.53</v>
      </c>
      <c r="E81" s="44">
        <v>1</v>
      </c>
    </row>
    <row r="82" spans="1:5" x14ac:dyDescent="0.25">
      <c r="A82" s="43">
        <v>71</v>
      </c>
      <c r="B82" s="44">
        <v>13.91</v>
      </c>
      <c r="C82" s="44">
        <v>1</v>
      </c>
      <c r="D82" s="44">
        <v>13.91</v>
      </c>
      <c r="E82" s="44">
        <v>1</v>
      </c>
    </row>
    <row r="83" spans="1:5" x14ac:dyDescent="0.25">
      <c r="A83" s="43">
        <v>72</v>
      </c>
      <c r="B83" s="44">
        <v>13.29</v>
      </c>
      <c r="C83" s="44">
        <v>1</v>
      </c>
      <c r="D83" s="44">
        <v>13.29</v>
      </c>
      <c r="E83" s="44">
        <v>1</v>
      </c>
    </row>
    <row r="84" spans="1:5" x14ac:dyDescent="0.25">
      <c r="A84" s="43">
        <v>73</v>
      </c>
      <c r="B84" s="44">
        <v>12.66</v>
      </c>
      <c r="C84" s="44">
        <v>1</v>
      </c>
      <c r="D84" s="44">
        <v>12.66</v>
      </c>
      <c r="E84" s="44">
        <v>1</v>
      </c>
    </row>
    <row r="85" spans="1:5" x14ac:dyDescent="0.25">
      <c r="A85" s="43">
        <v>74</v>
      </c>
      <c r="B85" s="44">
        <v>12.04</v>
      </c>
      <c r="C85" s="44">
        <v>1</v>
      </c>
      <c r="D85" s="44">
        <v>12.04</v>
      </c>
      <c r="E85" s="44">
        <v>1</v>
      </c>
    </row>
    <row r="86" spans="1:5" x14ac:dyDescent="0.25">
      <c r="A86" s="43">
        <v>75</v>
      </c>
      <c r="B86" s="44">
        <v>11.43</v>
      </c>
      <c r="C86" s="44">
        <v>1</v>
      </c>
      <c r="D86" s="44">
        <v>11.43</v>
      </c>
      <c r="E86" s="44">
        <v>1</v>
      </c>
    </row>
    <row r="87" spans="1:5" x14ac:dyDescent="0.25">
      <c r="A87" s="43">
        <v>76</v>
      </c>
      <c r="B87" s="44">
        <v>10.82</v>
      </c>
      <c r="C87" s="44">
        <v>1</v>
      </c>
      <c r="D87" s="44">
        <v>10.82</v>
      </c>
      <c r="E87" s="44">
        <v>1</v>
      </c>
    </row>
    <row r="88" spans="1:5" x14ac:dyDescent="0.25">
      <c r="A88" s="43">
        <v>77</v>
      </c>
      <c r="B88" s="44">
        <v>10.23</v>
      </c>
      <c r="C88" s="44">
        <v>1</v>
      </c>
      <c r="D88" s="44">
        <v>10.23</v>
      </c>
      <c r="E88" s="44">
        <v>1</v>
      </c>
    </row>
    <row r="89" spans="1:5" x14ac:dyDescent="0.25">
      <c r="A89" s="43">
        <v>78</v>
      </c>
      <c r="B89" s="44">
        <v>9.64</v>
      </c>
      <c r="C89" s="44">
        <v>1</v>
      </c>
      <c r="D89" s="44">
        <v>9.64</v>
      </c>
      <c r="E89" s="44">
        <v>1</v>
      </c>
    </row>
    <row r="90" spans="1:5" x14ac:dyDescent="0.25">
      <c r="A90" s="43">
        <v>79</v>
      </c>
      <c r="B90" s="44">
        <v>9.0500000000000007</v>
      </c>
      <c r="C90" s="44">
        <v>1</v>
      </c>
      <c r="D90" s="44">
        <v>9.0500000000000007</v>
      </c>
      <c r="E90" s="44">
        <v>1</v>
      </c>
    </row>
    <row r="91" spans="1:5" x14ac:dyDescent="0.25">
      <c r="A91" s="43">
        <v>80</v>
      </c>
      <c r="B91" s="44">
        <v>8.4700000000000006</v>
      </c>
      <c r="C91" s="44">
        <v>1</v>
      </c>
      <c r="D91" s="44">
        <v>8.4700000000000006</v>
      </c>
      <c r="E91" s="44">
        <v>1</v>
      </c>
    </row>
    <row r="92" spans="1:5" x14ac:dyDescent="0.25">
      <c r="A92" s="43">
        <v>81</v>
      </c>
      <c r="B92" s="44">
        <v>7.89</v>
      </c>
      <c r="C92" s="44">
        <v>1</v>
      </c>
      <c r="D92" s="44">
        <v>7.89</v>
      </c>
      <c r="E92" s="44">
        <v>1</v>
      </c>
    </row>
    <row r="93" spans="1:5" x14ac:dyDescent="0.25">
      <c r="A93" s="43">
        <v>82</v>
      </c>
      <c r="B93" s="44">
        <v>7.33</v>
      </c>
      <c r="C93" s="44">
        <v>1</v>
      </c>
      <c r="D93" s="44">
        <v>7.33</v>
      </c>
      <c r="E93" s="44">
        <v>1</v>
      </c>
    </row>
    <row r="94" spans="1:5" x14ac:dyDescent="0.25">
      <c r="A94" s="43">
        <v>83</v>
      </c>
      <c r="B94" s="44">
        <v>6.77</v>
      </c>
      <c r="C94" s="44">
        <v>1</v>
      </c>
      <c r="D94" s="44">
        <v>6.77</v>
      </c>
      <c r="E94" s="44">
        <v>1</v>
      </c>
    </row>
    <row r="95" spans="1:5" x14ac:dyDescent="0.25">
      <c r="A95" s="43">
        <v>84</v>
      </c>
      <c r="B95" s="44">
        <v>6.24</v>
      </c>
      <c r="C95" s="44">
        <v>1</v>
      </c>
      <c r="D95" s="44">
        <v>6.24</v>
      </c>
      <c r="E95" s="44">
        <v>1</v>
      </c>
    </row>
    <row r="96" spans="1:5" x14ac:dyDescent="0.25">
      <c r="A96" s="43">
        <v>85</v>
      </c>
      <c r="B96" s="44">
        <v>5.72</v>
      </c>
      <c r="C96" s="44">
        <v>1</v>
      </c>
      <c r="D96" s="44">
        <v>5.72</v>
      </c>
      <c r="E96" s="44">
        <v>1</v>
      </c>
    </row>
    <row r="97" spans="1:5" x14ac:dyDescent="0.25">
      <c r="A97" s="43">
        <v>86</v>
      </c>
      <c r="B97" s="44">
        <v>5.23</v>
      </c>
      <c r="C97" s="44">
        <v>1</v>
      </c>
      <c r="D97" s="44">
        <v>5.23</v>
      </c>
      <c r="E97" s="44">
        <v>1</v>
      </c>
    </row>
    <row r="98" spans="1:5" x14ac:dyDescent="0.25">
      <c r="A98" s="43">
        <v>87</v>
      </c>
      <c r="B98" s="44">
        <v>4.7699999999999996</v>
      </c>
      <c r="C98" s="44">
        <v>1</v>
      </c>
      <c r="D98" s="44">
        <v>4.7699999999999996</v>
      </c>
      <c r="E98" s="44">
        <v>1</v>
      </c>
    </row>
    <row r="99" spans="1:5" x14ac:dyDescent="0.25">
      <c r="A99" s="43">
        <v>88</v>
      </c>
      <c r="B99" s="44">
        <v>4.34</v>
      </c>
      <c r="C99" s="44">
        <v>1</v>
      </c>
      <c r="D99" s="44">
        <v>4.34</v>
      </c>
      <c r="E99" s="44">
        <v>1</v>
      </c>
    </row>
    <row r="100" spans="1:5" x14ac:dyDescent="0.25">
      <c r="A100" s="43">
        <v>89</v>
      </c>
      <c r="B100" s="44">
        <v>3.95</v>
      </c>
      <c r="C100" s="44">
        <v>1</v>
      </c>
      <c r="D100" s="44">
        <v>3.95</v>
      </c>
      <c r="E100" s="44">
        <v>1</v>
      </c>
    </row>
    <row r="101" spans="1:5" x14ac:dyDescent="0.25">
      <c r="A101" s="43">
        <v>90</v>
      </c>
      <c r="B101" s="44">
        <v>3.58</v>
      </c>
      <c r="C101" s="44">
        <v>1</v>
      </c>
      <c r="D101" s="44">
        <v>3.58</v>
      </c>
      <c r="E101" s="44">
        <v>1</v>
      </c>
    </row>
    <row r="102" spans="1:5" x14ac:dyDescent="0.25">
      <c r="A102" s="43">
        <v>91</v>
      </c>
      <c r="B102" s="44">
        <v>3.23</v>
      </c>
      <c r="C102" s="44">
        <v>1</v>
      </c>
      <c r="D102" s="44">
        <v>3.23</v>
      </c>
      <c r="E102" s="44">
        <v>1</v>
      </c>
    </row>
    <row r="103" spans="1:5" x14ac:dyDescent="0.25">
      <c r="A103" s="43">
        <v>92</v>
      </c>
      <c r="B103" s="44">
        <v>2.91</v>
      </c>
      <c r="C103" s="44">
        <v>1</v>
      </c>
      <c r="D103" s="44">
        <v>2.91</v>
      </c>
      <c r="E103" s="44">
        <v>1</v>
      </c>
    </row>
    <row r="104" spans="1:5" x14ac:dyDescent="0.25">
      <c r="A104" s="43">
        <v>93</v>
      </c>
      <c r="B104" s="44">
        <v>2.62</v>
      </c>
      <c r="C104" s="44">
        <v>1</v>
      </c>
      <c r="D104" s="44">
        <v>2.62</v>
      </c>
      <c r="E104" s="44">
        <v>1</v>
      </c>
    </row>
    <row r="105" spans="1:5" x14ac:dyDescent="0.25">
      <c r="A105" s="43">
        <v>94</v>
      </c>
      <c r="B105" s="44">
        <v>2.36</v>
      </c>
      <c r="C105" s="44">
        <v>1</v>
      </c>
      <c r="D105" s="44">
        <v>2.36</v>
      </c>
      <c r="E105" s="44">
        <v>1</v>
      </c>
    </row>
  </sheetData>
  <sheetProtection algorithmName="SHA-512" hashValue="wrRkRtVpevT/NBfFZZg7uMdI6sgjkeyosUnPq+YlXv64HVQ99zyawj8De4A+JbrXdokCkEZ28IqbR04PUmqoVw==" saltValue="B2uRJadveZVaEBqPjG1fvw==" spinCount="100000" sheet="1" objects="1" scenarios="1"/>
  <conditionalFormatting sqref="A6:A21">
    <cfRule type="expression" dxfId="566" priority="9" stopIfTrue="1">
      <formula>MOD(ROW(),2)=0</formula>
    </cfRule>
    <cfRule type="expression" dxfId="565" priority="10" stopIfTrue="1">
      <formula>MOD(ROW(),2)&lt;&gt;0</formula>
    </cfRule>
  </conditionalFormatting>
  <conditionalFormatting sqref="B6:E21">
    <cfRule type="expression" dxfId="564" priority="11" stopIfTrue="1">
      <formula>MOD(ROW(),2)=0</formula>
    </cfRule>
    <cfRule type="expression" dxfId="563" priority="12" stopIfTrue="1">
      <formula>MOD(ROW(),2)&lt;&gt;0</formula>
    </cfRule>
  </conditionalFormatting>
  <conditionalFormatting sqref="A26:A105">
    <cfRule type="expression" dxfId="562" priority="13" stopIfTrue="1">
      <formula>MOD(ROW(),2)=0</formula>
    </cfRule>
    <cfRule type="expression" dxfId="561" priority="14" stopIfTrue="1">
      <formula>MOD(ROW(),2)&lt;&gt;0</formula>
    </cfRule>
  </conditionalFormatting>
  <conditionalFormatting sqref="B26:E105">
    <cfRule type="expression" dxfId="560" priority="15" stopIfTrue="1">
      <formula>MOD(ROW(),2)=0</formula>
    </cfRule>
    <cfRule type="expression" dxfId="559" priority="16" stopIfTrue="1">
      <formula>MOD(ROW(),2)&lt;&gt;0</formula>
    </cfRule>
  </conditionalFormatting>
  <pageMargins left="0.7" right="0.7" top="0.75" bottom="0.75" header="0.3" footer="0.3"/>
  <tableParts count="1">
    <tablePart r:id="rId1"/>
  </tableParts>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A709F3-95FD-45A8-9E5B-4B797D17F6CA}">
  <sheetPr codeName="Sheet60"/>
  <dimension ref="A1:L38"/>
  <sheetViews>
    <sheetView showGridLines="0" workbookViewId="0">
      <selection activeCell="A6" sqref="A6"/>
    </sheetView>
  </sheetViews>
  <sheetFormatPr defaultRowHeight="12.5" x14ac:dyDescent="0.25"/>
  <cols>
    <col min="1" max="1" width="31.81640625" customWidth="1"/>
    <col min="2" max="12" width="22.81640625" customWidth="1"/>
  </cols>
  <sheetData>
    <row r="1" spans="1:12" s="1" customFormat="1" ht="20" x14ac:dyDescent="0.4">
      <c r="A1" s="2" t="s">
        <v>0</v>
      </c>
    </row>
    <row r="2" spans="1:12" s="1" customFormat="1" ht="15.5" x14ac:dyDescent="0.35">
      <c r="A2" s="30" t="s">
        <v>1</v>
      </c>
      <c r="B2" s="3" t="str">
        <f>wb_title</f>
        <v>Police_S - Consolidated Factor Spreadsheet</v>
      </c>
    </row>
    <row r="3" spans="1:12" s="1" customFormat="1" ht="15.5" x14ac:dyDescent="0.35">
      <c r="A3" s="30" t="s">
        <v>2</v>
      </c>
      <c r="B3" s="3" t="str">
        <f>TABLE_FACTOR_TYPE_1 &amp; " - x-" &amp; TABLE_SERIES_NUMBER_1</f>
        <v>Pension Debit - x-326</v>
      </c>
    </row>
    <row r="6" spans="1:12" x14ac:dyDescent="0.25">
      <c r="A6" s="40" t="s">
        <v>407</v>
      </c>
      <c r="B6" s="48" t="s">
        <v>408</v>
      </c>
      <c r="C6" s="48"/>
      <c r="D6" s="48"/>
      <c r="E6" s="48"/>
      <c r="F6" s="48"/>
      <c r="G6" s="48"/>
      <c r="H6" s="48"/>
      <c r="I6" s="48"/>
      <c r="J6" s="48"/>
      <c r="K6" s="48"/>
      <c r="L6" s="48"/>
    </row>
    <row r="7" spans="1:12" x14ac:dyDescent="0.25">
      <c r="A7" s="40" t="s">
        <v>409</v>
      </c>
      <c r="B7" s="48" t="s">
        <v>31</v>
      </c>
      <c r="C7" s="48"/>
      <c r="D7" s="48"/>
      <c r="E7" s="48"/>
      <c r="F7" s="48"/>
      <c r="G7" s="48"/>
      <c r="H7" s="48"/>
      <c r="I7" s="48"/>
      <c r="J7" s="48"/>
      <c r="K7" s="48"/>
      <c r="L7" s="48"/>
    </row>
    <row r="8" spans="1:12" x14ac:dyDescent="0.25">
      <c r="A8" s="40" t="s">
        <v>110</v>
      </c>
      <c r="B8" s="48">
        <v>2006</v>
      </c>
      <c r="C8" s="48"/>
      <c r="D8" s="48"/>
      <c r="E8" s="48"/>
      <c r="F8" s="48"/>
      <c r="G8" s="48"/>
      <c r="H8" s="48"/>
      <c r="I8" s="48"/>
      <c r="J8" s="48"/>
      <c r="K8" s="48"/>
      <c r="L8" s="48"/>
    </row>
    <row r="9" spans="1:12" x14ac:dyDescent="0.25">
      <c r="A9" s="40" t="s">
        <v>111</v>
      </c>
      <c r="B9" s="48" t="s">
        <v>290</v>
      </c>
      <c r="C9" s="48"/>
      <c r="D9" s="48"/>
      <c r="E9" s="48"/>
      <c r="F9" s="48"/>
      <c r="G9" s="48"/>
      <c r="H9" s="48"/>
      <c r="I9" s="48"/>
      <c r="J9" s="48"/>
      <c r="K9" s="48"/>
      <c r="L9" s="48"/>
    </row>
    <row r="10" spans="1:12" x14ac:dyDescent="0.25">
      <c r="A10" s="40" t="s">
        <v>6</v>
      </c>
      <c r="B10" s="48" t="s">
        <v>322</v>
      </c>
      <c r="C10" s="48"/>
      <c r="D10" s="48"/>
      <c r="E10" s="48"/>
      <c r="F10" s="48"/>
      <c r="G10" s="48"/>
      <c r="H10" s="48"/>
      <c r="I10" s="48"/>
      <c r="J10" s="48"/>
      <c r="K10" s="48"/>
      <c r="L10" s="48"/>
    </row>
    <row r="11" spans="1:12" x14ac:dyDescent="0.25">
      <c r="A11" s="40" t="s">
        <v>112</v>
      </c>
      <c r="B11" s="48" t="s">
        <v>125</v>
      </c>
      <c r="C11" s="48"/>
      <c r="D11" s="48"/>
      <c r="E11" s="48"/>
      <c r="F11" s="48"/>
      <c r="G11" s="48"/>
      <c r="H11" s="48"/>
      <c r="I11" s="48"/>
      <c r="J11" s="48"/>
      <c r="K11" s="48"/>
      <c r="L11" s="48"/>
    </row>
    <row r="12" spans="1:12" x14ac:dyDescent="0.25">
      <c r="A12" s="40" t="s">
        <v>113</v>
      </c>
      <c r="B12" s="48" t="s">
        <v>238</v>
      </c>
      <c r="C12" s="48"/>
      <c r="D12" s="48"/>
      <c r="E12" s="48"/>
      <c r="F12" s="48"/>
      <c r="G12" s="48"/>
      <c r="H12" s="48"/>
      <c r="I12" s="48"/>
      <c r="J12" s="48"/>
      <c r="K12" s="48"/>
      <c r="L12" s="48"/>
    </row>
    <row r="13" spans="1:12" x14ac:dyDescent="0.25">
      <c r="A13" s="40" t="s">
        <v>410</v>
      </c>
      <c r="B13" s="48"/>
      <c r="C13" s="48"/>
      <c r="D13" s="48"/>
      <c r="E13" s="48"/>
      <c r="F13" s="48"/>
      <c r="G13" s="48"/>
      <c r="H13" s="48"/>
      <c r="I13" s="48"/>
      <c r="J13" s="48"/>
      <c r="K13" s="48"/>
      <c r="L13" s="48"/>
    </row>
    <row r="14" spans="1:12" x14ac:dyDescent="0.25">
      <c r="A14" s="40" t="s">
        <v>115</v>
      </c>
      <c r="B14" s="48">
        <v>326</v>
      </c>
      <c r="C14" s="48"/>
      <c r="D14" s="48"/>
      <c r="E14" s="48"/>
      <c r="F14" s="48"/>
      <c r="G14" s="48"/>
      <c r="H14" s="48"/>
      <c r="I14" s="48"/>
      <c r="J14" s="48"/>
      <c r="K14" s="48"/>
      <c r="L14" s="48"/>
    </row>
    <row r="15" spans="1:12" x14ac:dyDescent="0.25">
      <c r="A15" s="40" t="s">
        <v>411</v>
      </c>
      <c r="B15" s="48">
        <v>326</v>
      </c>
      <c r="C15" s="48"/>
      <c r="D15" s="48"/>
      <c r="E15" s="48"/>
      <c r="F15" s="48"/>
      <c r="G15" s="48"/>
      <c r="H15" s="48"/>
      <c r="I15" s="48"/>
      <c r="J15" s="48"/>
      <c r="K15" s="48"/>
      <c r="L15" s="48"/>
    </row>
    <row r="16" spans="1:12" x14ac:dyDescent="0.25">
      <c r="A16" s="40" t="s">
        <v>117</v>
      </c>
      <c r="B16" s="48" t="s">
        <v>324</v>
      </c>
      <c r="C16" s="48"/>
      <c r="D16" s="48"/>
      <c r="E16" s="48"/>
      <c r="F16" s="48"/>
      <c r="G16" s="48"/>
      <c r="H16" s="48"/>
      <c r="I16" s="48"/>
      <c r="J16" s="48"/>
      <c r="K16" s="48"/>
      <c r="L16" s="48"/>
    </row>
    <row r="17" spans="1:12" x14ac:dyDescent="0.25">
      <c r="A17" s="41" t="s">
        <v>412</v>
      </c>
      <c r="B17" s="48"/>
      <c r="C17" s="48"/>
      <c r="D17" s="48"/>
      <c r="E17" s="48"/>
      <c r="F17" s="48"/>
      <c r="G17" s="48"/>
      <c r="H17" s="48"/>
      <c r="I17" s="48"/>
      <c r="J17" s="48"/>
      <c r="K17" s="48"/>
      <c r="L17" s="48"/>
    </row>
    <row r="18" spans="1:12" x14ac:dyDescent="0.25">
      <c r="A18" s="40" t="s">
        <v>119</v>
      </c>
      <c r="B18" s="50">
        <v>46163</v>
      </c>
      <c r="C18" s="49"/>
      <c r="D18" s="49"/>
      <c r="E18" s="49"/>
      <c r="F18" s="49"/>
      <c r="G18" s="49"/>
      <c r="H18" s="49"/>
      <c r="I18" s="49"/>
      <c r="J18" s="49"/>
      <c r="K18" s="49"/>
      <c r="L18" s="49"/>
    </row>
    <row r="19" spans="1:12" x14ac:dyDescent="0.25">
      <c r="A19" s="40" t="s">
        <v>120</v>
      </c>
      <c r="B19" s="50"/>
      <c r="C19" s="50"/>
      <c r="D19" s="50"/>
      <c r="E19" s="50"/>
      <c r="F19" s="50"/>
      <c r="G19" s="50"/>
      <c r="H19" s="50"/>
      <c r="I19" s="50"/>
      <c r="J19" s="50"/>
      <c r="K19" s="50"/>
      <c r="L19" s="50"/>
    </row>
    <row r="20" spans="1:12" x14ac:dyDescent="0.25">
      <c r="A20" s="40" t="s">
        <v>121</v>
      </c>
      <c r="B20" s="48" t="s">
        <v>128</v>
      </c>
      <c r="C20" s="48"/>
      <c r="D20" s="48"/>
      <c r="E20" s="48"/>
      <c r="F20" s="48"/>
      <c r="G20" s="48"/>
      <c r="H20" s="48"/>
      <c r="I20" s="48"/>
      <c r="J20" s="48"/>
      <c r="K20" s="48"/>
      <c r="L20" s="48"/>
    </row>
    <row r="21" spans="1:12" x14ac:dyDescent="0.25">
      <c r="A21" s="40" t="s">
        <v>413</v>
      </c>
      <c r="B21" s="48" t="s">
        <v>46</v>
      </c>
      <c r="C21" s="48"/>
      <c r="D21" s="48"/>
      <c r="E21" s="48"/>
      <c r="F21" s="48"/>
      <c r="G21" s="48"/>
      <c r="H21" s="48"/>
      <c r="I21" s="48"/>
      <c r="J21" s="48"/>
      <c r="K21" s="48"/>
      <c r="L21" s="48"/>
    </row>
    <row r="23" spans="1:12" x14ac:dyDescent="0.25">
      <c r="A23" s="23" t="str">
        <f>HYPERLINK("#'Factor List'!A1", "Back to Factor List")</f>
        <v>Back to Factor List</v>
      </c>
      <c r="B23" s="23" t="str">
        <f>HYPERLINK("#'Assumptions'!A1", "Assumptions")</f>
        <v>Assumptions</v>
      </c>
    </row>
    <row r="26" spans="1:12" s="57" customFormat="1" ht="13" x14ac:dyDescent="0.25">
      <c r="A26" s="56" t="s">
        <v>440</v>
      </c>
      <c r="B26" s="56">
        <v>55</v>
      </c>
      <c r="C26" s="56">
        <v>56</v>
      </c>
      <c r="D26" s="56">
        <v>57</v>
      </c>
      <c r="E26" s="56">
        <v>58</v>
      </c>
      <c r="F26" s="56">
        <v>59</v>
      </c>
      <c r="G26" s="56">
        <v>60</v>
      </c>
      <c r="H26" s="56">
        <v>61</v>
      </c>
      <c r="I26" s="56">
        <v>62</v>
      </c>
      <c r="J26" s="56">
        <v>63</v>
      </c>
      <c r="K26" s="56">
        <v>64</v>
      </c>
      <c r="L26" s="56">
        <v>65</v>
      </c>
    </row>
    <row r="27" spans="1:12" x14ac:dyDescent="0.25">
      <c r="A27" s="43">
        <v>0</v>
      </c>
      <c r="B27" s="46">
        <v>0.61099999999999999</v>
      </c>
      <c r="C27" s="46">
        <v>0.63800000000000001</v>
      </c>
      <c r="D27" s="46">
        <v>0.66700000000000004</v>
      </c>
      <c r="E27" s="46">
        <v>0.69799999999999995</v>
      </c>
      <c r="F27" s="46">
        <v>0.73099999999999998</v>
      </c>
      <c r="G27" s="46">
        <v>0.76700000000000002</v>
      </c>
      <c r="H27" s="46">
        <v>0.80600000000000005</v>
      </c>
      <c r="I27" s="46">
        <v>0.84799999999999998</v>
      </c>
      <c r="J27" s="46">
        <v>0.89500000000000002</v>
      </c>
      <c r="K27" s="46">
        <v>0.94499999999999995</v>
      </c>
      <c r="L27" s="46">
        <v>1</v>
      </c>
    </row>
    <row r="28" spans="1:12" x14ac:dyDescent="0.25">
      <c r="A28" s="43">
        <v>1</v>
      </c>
      <c r="B28" s="46">
        <v>0.61299999999999999</v>
      </c>
      <c r="C28" s="46">
        <v>0.64</v>
      </c>
      <c r="D28" s="46">
        <v>0.66900000000000004</v>
      </c>
      <c r="E28" s="46">
        <v>0.7</v>
      </c>
      <c r="F28" s="46">
        <v>0.73399999999999999</v>
      </c>
      <c r="G28" s="46">
        <v>0.77</v>
      </c>
      <c r="H28" s="46">
        <v>0.81</v>
      </c>
      <c r="I28" s="46">
        <v>0.85199999999999998</v>
      </c>
      <c r="J28" s="46">
        <v>0.89900000000000002</v>
      </c>
      <c r="K28" s="46">
        <v>0.94899999999999995</v>
      </c>
      <c r="L28" s="46"/>
    </row>
    <row r="29" spans="1:12" x14ac:dyDescent="0.25">
      <c r="A29" s="43">
        <v>2</v>
      </c>
      <c r="B29" s="46">
        <v>0.61499999999999999</v>
      </c>
      <c r="C29" s="46">
        <v>0.64200000000000002</v>
      </c>
      <c r="D29" s="46">
        <v>0.67200000000000004</v>
      </c>
      <c r="E29" s="46">
        <v>0.70299999999999996</v>
      </c>
      <c r="F29" s="46">
        <v>0.73699999999999999</v>
      </c>
      <c r="G29" s="46">
        <v>0.77400000000000002</v>
      </c>
      <c r="H29" s="46">
        <v>0.81299999999999994</v>
      </c>
      <c r="I29" s="46">
        <v>0.85599999999999998</v>
      </c>
      <c r="J29" s="46">
        <v>0.90300000000000002</v>
      </c>
      <c r="K29" s="46">
        <v>0.95399999999999996</v>
      </c>
      <c r="L29" s="46"/>
    </row>
    <row r="30" spans="1:12" x14ac:dyDescent="0.25">
      <c r="A30" s="43">
        <v>3</v>
      </c>
      <c r="B30" s="46">
        <v>0.61699999999999999</v>
      </c>
      <c r="C30" s="46">
        <v>0.64500000000000002</v>
      </c>
      <c r="D30" s="46">
        <v>0.67400000000000004</v>
      </c>
      <c r="E30" s="46">
        <v>0.70599999999999996</v>
      </c>
      <c r="F30" s="46">
        <v>0.74</v>
      </c>
      <c r="G30" s="46">
        <v>0.77700000000000002</v>
      </c>
      <c r="H30" s="46">
        <v>0.81699999999999995</v>
      </c>
      <c r="I30" s="46">
        <v>0.86</v>
      </c>
      <c r="J30" s="46">
        <v>0.90700000000000003</v>
      </c>
      <c r="K30" s="46">
        <v>0.95899999999999996</v>
      </c>
      <c r="L30" s="46"/>
    </row>
    <row r="31" spans="1:12" x14ac:dyDescent="0.25">
      <c r="A31" s="43">
        <v>4</v>
      </c>
      <c r="B31" s="46">
        <v>0.62</v>
      </c>
      <c r="C31" s="46">
        <v>0.64700000000000002</v>
      </c>
      <c r="D31" s="46">
        <v>0.67700000000000005</v>
      </c>
      <c r="E31" s="46">
        <v>0.70899999999999996</v>
      </c>
      <c r="F31" s="46">
        <v>0.74299999999999999</v>
      </c>
      <c r="G31" s="46">
        <v>0.78</v>
      </c>
      <c r="H31" s="46">
        <v>0.82</v>
      </c>
      <c r="I31" s="46">
        <v>0.86399999999999999</v>
      </c>
      <c r="J31" s="46">
        <v>0.91100000000000003</v>
      </c>
      <c r="K31" s="46">
        <v>0.96299999999999997</v>
      </c>
      <c r="L31" s="46"/>
    </row>
    <row r="32" spans="1:12" x14ac:dyDescent="0.25">
      <c r="A32" s="43">
        <v>5</v>
      </c>
      <c r="B32" s="46">
        <v>0.622</v>
      </c>
      <c r="C32" s="46">
        <v>0.65</v>
      </c>
      <c r="D32" s="46">
        <v>0.67900000000000005</v>
      </c>
      <c r="E32" s="46">
        <v>0.71099999999999997</v>
      </c>
      <c r="F32" s="46">
        <v>0.746</v>
      </c>
      <c r="G32" s="46">
        <v>0.78300000000000003</v>
      </c>
      <c r="H32" s="46">
        <v>0.82399999999999995</v>
      </c>
      <c r="I32" s="46">
        <v>0.86799999999999999</v>
      </c>
      <c r="J32" s="46">
        <v>0.91600000000000004</v>
      </c>
      <c r="K32" s="46">
        <v>0.96799999999999997</v>
      </c>
      <c r="L32" s="46"/>
    </row>
    <row r="33" spans="1:12" x14ac:dyDescent="0.25">
      <c r="A33" s="43">
        <v>6</v>
      </c>
      <c r="B33" s="46">
        <v>0.624</v>
      </c>
      <c r="C33" s="46">
        <v>0.65200000000000002</v>
      </c>
      <c r="D33" s="46">
        <v>0.68200000000000005</v>
      </c>
      <c r="E33" s="46">
        <v>0.71399999999999997</v>
      </c>
      <c r="F33" s="46">
        <v>0.749</v>
      </c>
      <c r="G33" s="46">
        <v>0.78700000000000003</v>
      </c>
      <c r="H33" s="46">
        <v>0.82699999999999996</v>
      </c>
      <c r="I33" s="46">
        <v>0.872</v>
      </c>
      <c r="J33" s="46">
        <v>0.92</v>
      </c>
      <c r="K33" s="46">
        <v>0.97199999999999998</v>
      </c>
      <c r="L33" s="46"/>
    </row>
    <row r="34" spans="1:12" x14ac:dyDescent="0.25">
      <c r="A34" s="43">
        <v>7</v>
      </c>
      <c r="B34" s="46">
        <v>0.626</v>
      </c>
      <c r="C34" s="46">
        <v>0.65500000000000003</v>
      </c>
      <c r="D34" s="46">
        <v>0.68500000000000005</v>
      </c>
      <c r="E34" s="46">
        <v>0.71699999999999997</v>
      </c>
      <c r="F34" s="46">
        <v>0.752</v>
      </c>
      <c r="G34" s="46">
        <v>0.79</v>
      </c>
      <c r="H34" s="46">
        <v>0.83099999999999996</v>
      </c>
      <c r="I34" s="46">
        <v>0.875</v>
      </c>
      <c r="J34" s="46">
        <v>0.92400000000000004</v>
      </c>
      <c r="K34" s="46">
        <v>0.97699999999999998</v>
      </c>
      <c r="L34" s="46"/>
    </row>
    <row r="35" spans="1:12" x14ac:dyDescent="0.25">
      <c r="A35" s="43">
        <v>8</v>
      </c>
      <c r="B35" s="46">
        <v>0.629</v>
      </c>
      <c r="C35" s="46">
        <v>0.65700000000000003</v>
      </c>
      <c r="D35" s="46">
        <v>0.68700000000000006</v>
      </c>
      <c r="E35" s="46">
        <v>0.72</v>
      </c>
      <c r="F35" s="46">
        <v>0.755</v>
      </c>
      <c r="G35" s="46">
        <v>0.79300000000000004</v>
      </c>
      <c r="H35" s="46">
        <v>0.83399999999999996</v>
      </c>
      <c r="I35" s="46">
        <v>0.879</v>
      </c>
      <c r="J35" s="46">
        <v>0.92800000000000005</v>
      </c>
      <c r="K35" s="46">
        <v>0.98199999999999998</v>
      </c>
      <c r="L35" s="46"/>
    </row>
    <row r="36" spans="1:12" x14ac:dyDescent="0.25">
      <c r="A36" s="43">
        <v>9</v>
      </c>
      <c r="B36" s="46">
        <v>0.63100000000000001</v>
      </c>
      <c r="C36" s="46">
        <v>0.65900000000000003</v>
      </c>
      <c r="D36" s="46">
        <v>0.69</v>
      </c>
      <c r="E36" s="46">
        <v>0.72299999999999998</v>
      </c>
      <c r="F36" s="46">
        <v>0.75800000000000001</v>
      </c>
      <c r="G36" s="46">
        <v>0.79600000000000004</v>
      </c>
      <c r="H36" s="46">
        <v>0.83799999999999997</v>
      </c>
      <c r="I36" s="46">
        <v>0.88300000000000001</v>
      </c>
      <c r="J36" s="46">
        <v>0.93200000000000005</v>
      </c>
      <c r="K36" s="46">
        <v>0.98599999999999999</v>
      </c>
      <c r="L36" s="46"/>
    </row>
    <row r="37" spans="1:12" x14ac:dyDescent="0.25">
      <c r="A37" s="43">
        <v>10</v>
      </c>
      <c r="B37" s="46">
        <v>0.63300000000000001</v>
      </c>
      <c r="C37" s="46">
        <v>0.66200000000000003</v>
      </c>
      <c r="D37" s="46">
        <v>0.69199999999999995</v>
      </c>
      <c r="E37" s="46">
        <v>0.72499999999999998</v>
      </c>
      <c r="F37" s="46">
        <v>0.76100000000000001</v>
      </c>
      <c r="G37" s="46">
        <v>0.8</v>
      </c>
      <c r="H37" s="46">
        <v>0.84099999999999997</v>
      </c>
      <c r="I37" s="46">
        <v>0.88700000000000001</v>
      </c>
      <c r="J37" s="46">
        <v>0.93700000000000006</v>
      </c>
      <c r="K37" s="46">
        <v>0.99099999999999999</v>
      </c>
      <c r="L37" s="46"/>
    </row>
    <row r="38" spans="1:12" x14ac:dyDescent="0.25">
      <c r="A38" s="43">
        <v>11</v>
      </c>
      <c r="B38" s="46">
        <v>0.63500000000000001</v>
      </c>
      <c r="C38" s="46">
        <v>0.66400000000000003</v>
      </c>
      <c r="D38" s="46">
        <v>0.69499999999999995</v>
      </c>
      <c r="E38" s="46">
        <v>0.72799999999999998</v>
      </c>
      <c r="F38" s="46">
        <v>0.76400000000000001</v>
      </c>
      <c r="G38" s="46">
        <v>0.80300000000000005</v>
      </c>
      <c r="H38" s="46">
        <v>0.84499999999999997</v>
      </c>
      <c r="I38" s="46">
        <v>0.89100000000000001</v>
      </c>
      <c r="J38" s="46">
        <v>0.94099999999999995</v>
      </c>
      <c r="K38" s="46">
        <v>0.995</v>
      </c>
      <c r="L38" s="46"/>
    </row>
  </sheetData>
  <sheetProtection algorithmName="SHA-512" hashValue="bCWsIP3LBE0VZK5mg7feIpTV3bEWl9uFv102HGNJvWzORP6uWYkMlOcZQMHkk3EQcDOik6s98Dny+3wHfqI+bg==" saltValue="C4mlXiSM/Zwr4Vy2z5He2A==" spinCount="100000" sheet="1" objects="1" scenarios="1"/>
  <conditionalFormatting sqref="A6:A21">
    <cfRule type="expression" dxfId="556" priority="9" stopIfTrue="1">
      <formula>MOD(ROW(),2)=0</formula>
    </cfRule>
    <cfRule type="expression" dxfId="555" priority="10" stopIfTrue="1">
      <formula>MOD(ROW(),2)&lt;&gt;0</formula>
    </cfRule>
  </conditionalFormatting>
  <conditionalFormatting sqref="B6:L21">
    <cfRule type="expression" dxfId="554" priority="11" stopIfTrue="1">
      <formula>MOD(ROW(),2)=0</formula>
    </cfRule>
    <cfRule type="expression" dxfId="553" priority="12" stopIfTrue="1">
      <formula>MOD(ROW(),2)&lt;&gt;0</formula>
    </cfRule>
  </conditionalFormatting>
  <conditionalFormatting sqref="A26:A38">
    <cfRule type="expression" dxfId="552" priority="13" stopIfTrue="1">
      <formula>MOD(ROW(),2)=0</formula>
    </cfRule>
    <cfRule type="expression" dxfId="551" priority="14" stopIfTrue="1">
      <formula>MOD(ROW(),2)&lt;&gt;0</formula>
    </cfRule>
  </conditionalFormatting>
  <conditionalFormatting sqref="B26:L38">
    <cfRule type="expression" dxfId="550" priority="15" stopIfTrue="1">
      <formula>MOD(ROW(),2)=0</formula>
    </cfRule>
    <cfRule type="expression" dxfId="549" priority="16" stopIfTrue="1">
      <formula>MOD(ROW(),2)&lt;&gt;0</formula>
    </cfRule>
  </conditionalFormatting>
  <pageMargins left="0.7" right="0.7" top="0.75" bottom="0.75" header="0.3" footer="0.3"/>
  <tableParts count="1">
    <tablePart r:id="rId1"/>
  </tableParts>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541683-100B-4781-B22B-AA71E9AB18AD}">
  <sheetPr codeName="Sheet61"/>
  <dimension ref="A1:L38"/>
  <sheetViews>
    <sheetView showGridLines="0" workbookViewId="0">
      <selection activeCell="A6" sqref="A6"/>
    </sheetView>
  </sheetViews>
  <sheetFormatPr defaultRowHeight="12.5" x14ac:dyDescent="0.25"/>
  <cols>
    <col min="1" max="1" width="31.81640625" customWidth="1"/>
    <col min="2" max="12" width="22.81640625" customWidth="1"/>
  </cols>
  <sheetData>
    <row r="1" spans="1:12" s="1" customFormat="1" ht="20" x14ac:dyDescent="0.4">
      <c r="A1" s="2" t="s">
        <v>0</v>
      </c>
    </row>
    <row r="2" spans="1:12" s="1" customFormat="1" ht="15.5" x14ac:dyDescent="0.35">
      <c r="A2" s="30" t="s">
        <v>1</v>
      </c>
      <c r="B2" s="3" t="str">
        <f>wb_title</f>
        <v>Police_S - Consolidated Factor Spreadsheet</v>
      </c>
    </row>
    <row r="3" spans="1:12" s="1" customFormat="1" ht="15.5" x14ac:dyDescent="0.35">
      <c r="A3" s="30" t="s">
        <v>2</v>
      </c>
      <c r="B3" s="3" t="str">
        <f>TABLE_FACTOR_TYPE_1 &amp; " - x-" &amp; TABLE_SERIES_NUMBER_1</f>
        <v>Pension Debit - x-327</v>
      </c>
    </row>
    <row r="6" spans="1:12" x14ac:dyDescent="0.25">
      <c r="A6" s="40" t="s">
        <v>407</v>
      </c>
      <c r="B6" s="48" t="s">
        <v>408</v>
      </c>
      <c r="C6" s="48"/>
      <c r="D6" s="48"/>
      <c r="E6" s="48"/>
      <c r="F6" s="48"/>
      <c r="G6" s="48"/>
      <c r="H6" s="48"/>
      <c r="I6" s="48"/>
      <c r="J6" s="48"/>
      <c r="K6" s="48"/>
      <c r="L6" s="48"/>
    </row>
    <row r="7" spans="1:12" x14ac:dyDescent="0.25">
      <c r="A7" s="40" t="s">
        <v>409</v>
      </c>
      <c r="B7" s="48" t="s">
        <v>31</v>
      </c>
      <c r="C7" s="48"/>
      <c r="D7" s="48"/>
      <c r="E7" s="48"/>
      <c r="F7" s="48"/>
      <c r="G7" s="48"/>
      <c r="H7" s="48"/>
      <c r="I7" s="48"/>
      <c r="J7" s="48"/>
      <c r="K7" s="48"/>
      <c r="L7" s="48"/>
    </row>
    <row r="8" spans="1:12" x14ac:dyDescent="0.25">
      <c r="A8" s="40" t="s">
        <v>110</v>
      </c>
      <c r="B8" s="48">
        <v>2006</v>
      </c>
      <c r="C8" s="48"/>
      <c r="D8" s="48"/>
      <c r="E8" s="48"/>
      <c r="F8" s="48"/>
      <c r="G8" s="48"/>
      <c r="H8" s="48"/>
      <c r="I8" s="48"/>
      <c r="J8" s="48"/>
      <c r="K8" s="48"/>
      <c r="L8" s="48"/>
    </row>
    <row r="9" spans="1:12" x14ac:dyDescent="0.25">
      <c r="A9" s="40" t="s">
        <v>111</v>
      </c>
      <c r="B9" s="48" t="s">
        <v>290</v>
      </c>
      <c r="C9" s="48"/>
      <c r="D9" s="48"/>
      <c r="E9" s="48"/>
      <c r="F9" s="48"/>
      <c r="G9" s="48"/>
      <c r="H9" s="48"/>
      <c r="I9" s="48"/>
      <c r="J9" s="48"/>
      <c r="K9" s="48"/>
      <c r="L9" s="48"/>
    </row>
    <row r="10" spans="1:12" x14ac:dyDescent="0.25">
      <c r="A10" s="40" t="s">
        <v>6</v>
      </c>
      <c r="B10" s="48" t="s">
        <v>325</v>
      </c>
      <c r="C10" s="48"/>
      <c r="D10" s="48"/>
      <c r="E10" s="48"/>
      <c r="F10" s="48"/>
      <c r="G10" s="48"/>
      <c r="H10" s="48"/>
      <c r="I10" s="48"/>
      <c r="J10" s="48"/>
      <c r="K10" s="48"/>
      <c r="L10" s="48"/>
    </row>
    <row r="11" spans="1:12" x14ac:dyDescent="0.25">
      <c r="A11" s="40" t="s">
        <v>112</v>
      </c>
      <c r="B11" s="48" t="s">
        <v>125</v>
      </c>
      <c r="C11" s="48"/>
      <c r="D11" s="48"/>
      <c r="E11" s="48"/>
      <c r="F11" s="48"/>
      <c r="G11" s="48"/>
      <c r="H11" s="48"/>
      <c r="I11" s="48"/>
      <c r="J11" s="48"/>
      <c r="K11" s="48"/>
      <c r="L11" s="48"/>
    </row>
    <row r="12" spans="1:12" x14ac:dyDescent="0.25">
      <c r="A12" s="40" t="s">
        <v>113</v>
      </c>
      <c r="B12" s="48" t="s">
        <v>238</v>
      </c>
      <c r="C12" s="48"/>
      <c r="D12" s="48"/>
      <c r="E12" s="48"/>
      <c r="F12" s="48"/>
      <c r="G12" s="48"/>
      <c r="H12" s="48"/>
      <c r="I12" s="48"/>
      <c r="J12" s="48"/>
      <c r="K12" s="48"/>
      <c r="L12" s="48"/>
    </row>
    <row r="13" spans="1:12" x14ac:dyDescent="0.25">
      <c r="A13" s="40" t="s">
        <v>410</v>
      </c>
      <c r="B13" s="48"/>
      <c r="C13" s="48"/>
      <c r="D13" s="48"/>
      <c r="E13" s="48"/>
      <c r="F13" s="48"/>
      <c r="G13" s="48"/>
      <c r="H13" s="48"/>
      <c r="I13" s="48"/>
      <c r="J13" s="48"/>
      <c r="K13" s="48"/>
      <c r="L13" s="48"/>
    </row>
    <row r="14" spans="1:12" x14ac:dyDescent="0.25">
      <c r="A14" s="40" t="s">
        <v>115</v>
      </c>
      <c r="B14" s="48">
        <v>327</v>
      </c>
      <c r="C14" s="48"/>
      <c r="D14" s="48"/>
      <c r="E14" s="48"/>
      <c r="F14" s="48"/>
      <c r="G14" s="48"/>
      <c r="H14" s="48"/>
      <c r="I14" s="48"/>
      <c r="J14" s="48"/>
      <c r="K14" s="48"/>
      <c r="L14" s="48"/>
    </row>
    <row r="15" spans="1:12" x14ac:dyDescent="0.25">
      <c r="A15" s="40" t="s">
        <v>411</v>
      </c>
      <c r="B15" s="48">
        <v>327</v>
      </c>
      <c r="C15" s="48"/>
      <c r="D15" s="48"/>
      <c r="E15" s="48"/>
      <c r="F15" s="48"/>
      <c r="G15" s="48"/>
      <c r="H15" s="48"/>
      <c r="I15" s="48"/>
      <c r="J15" s="48"/>
      <c r="K15" s="48"/>
      <c r="L15" s="48"/>
    </row>
    <row r="16" spans="1:12" x14ac:dyDescent="0.25">
      <c r="A16" s="40" t="s">
        <v>117</v>
      </c>
      <c r="B16" s="48" t="s">
        <v>327</v>
      </c>
      <c r="C16" s="48"/>
      <c r="D16" s="48"/>
      <c r="E16" s="48"/>
      <c r="F16" s="48"/>
      <c r="G16" s="48"/>
      <c r="H16" s="48"/>
      <c r="I16" s="48"/>
      <c r="J16" s="48"/>
      <c r="K16" s="48"/>
      <c r="L16" s="48"/>
    </row>
    <row r="17" spans="1:12" x14ac:dyDescent="0.25">
      <c r="A17" s="41" t="s">
        <v>412</v>
      </c>
      <c r="B17" s="48"/>
      <c r="C17" s="48"/>
      <c r="D17" s="48"/>
      <c r="E17" s="48"/>
      <c r="F17" s="48"/>
      <c r="G17" s="48"/>
      <c r="H17" s="48"/>
      <c r="I17" s="48"/>
      <c r="J17" s="48"/>
      <c r="K17" s="48"/>
      <c r="L17" s="48"/>
    </row>
    <row r="18" spans="1:12" x14ac:dyDescent="0.25">
      <c r="A18" s="40" t="s">
        <v>119</v>
      </c>
      <c r="B18" s="50">
        <v>46163</v>
      </c>
      <c r="C18" s="49"/>
      <c r="D18" s="49"/>
      <c r="E18" s="49"/>
      <c r="F18" s="49"/>
      <c r="G18" s="49"/>
      <c r="H18" s="49"/>
      <c r="I18" s="49"/>
      <c r="J18" s="49"/>
      <c r="K18" s="49"/>
      <c r="L18" s="49"/>
    </row>
    <row r="19" spans="1:12" x14ac:dyDescent="0.25">
      <c r="A19" s="40" t="s">
        <v>120</v>
      </c>
      <c r="B19" s="50"/>
      <c r="C19" s="50"/>
      <c r="D19" s="50"/>
      <c r="E19" s="50"/>
      <c r="F19" s="50"/>
      <c r="G19" s="50"/>
      <c r="H19" s="50"/>
      <c r="I19" s="50"/>
      <c r="J19" s="50"/>
      <c r="K19" s="50"/>
      <c r="L19" s="50"/>
    </row>
    <row r="20" spans="1:12" x14ac:dyDescent="0.25">
      <c r="A20" s="40" t="s">
        <v>121</v>
      </c>
      <c r="B20" s="48" t="s">
        <v>128</v>
      </c>
      <c r="C20" s="48"/>
      <c r="D20" s="48"/>
      <c r="E20" s="48"/>
      <c r="F20" s="48"/>
      <c r="G20" s="48"/>
      <c r="H20" s="48"/>
      <c r="I20" s="48"/>
      <c r="J20" s="48"/>
      <c r="K20" s="48"/>
      <c r="L20" s="48"/>
    </row>
    <row r="21" spans="1:12" x14ac:dyDescent="0.25">
      <c r="A21" s="40" t="s">
        <v>413</v>
      </c>
      <c r="B21" s="48" t="s">
        <v>46</v>
      </c>
      <c r="C21" s="48"/>
      <c r="D21" s="48"/>
      <c r="E21" s="48"/>
      <c r="F21" s="48"/>
      <c r="G21" s="48"/>
      <c r="H21" s="48"/>
      <c r="I21" s="48"/>
      <c r="J21" s="48"/>
      <c r="K21" s="48"/>
      <c r="L21" s="48"/>
    </row>
    <row r="23" spans="1:12" x14ac:dyDescent="0.25">
      <c r="A23" s="23" t="str">
        <f>HYPERLINK("#'Factor List'!A1", "Back to Factor List")</f>
        <v>Back to Factor List</v>
      </c>
      <c r="B23" s="23" t="str">
        <f>HYPERLINK("#'Assumptions'!A1", "Assumptions")</f>
        <v>Assumptions</v>
      </c>
    </row>
    <row r="26" spans="1:12" s="57" customFormat="1" ht="13" x14ac:dyDescent="0.25">
      <c r="A26" s="56" t="s">
        <v>440</v>
      </c>
      <c r="B26" s="56">
        <v>55</v>
      </c>
      <c r="C26" s="56">
        <v>56</v>
      </c>
      <c r="D26" s="56">
        <v>57</v>
      </c>
      <c r="E26" s="56">
        <v>58</v>
      </c>
      <c r="F26" s="56">
        <v>59</v>
      </c>
      <c r="G26" s="56">
        <v>60</v>
      </c>
      <c r="H26" s="56">
        <v>61</v>
      </c>
      <c r="I26" s="56">
        <v>62</v>
      </c>
      <c r="J26" s="56">
        <v>63</v>
      </c>
      <c r="K26" s="56">
        <v>64</v>
      </c>
      <c r="L26" s="56">
        <v>65</v>
      </c>
    </row>
    <row r="27" spans="1:12" x14ac:dyDescent="0.25">
      <c r="A27" s="43">
        <v>0</v>
      </c>
      <c r="B27" s="46">
        <v>0.82</v>
      </c>
      <c r="C27" s="46">
        <v>0.83699999999999997</v>
      </c>
      <c r="D27" s="46">
        <v>0.85299999999999998</v>
      </c>
      <c r="E27" s="46">
        <v>0.871</v>
      </c>
      <c r="F27" s="46">
        <v>0.88800000000000001</v>
      </c>
      <c r="G27" s="46">
        <v>0.90600000000000003</v>
      </c>
      <c r="H27" s="46">
        <v>0.92400000000000004</v>
      </c>
      <c r="I27" s="46">
        <v>0.94199999999999995</v>
      </c>
      <c r="J27" s="46">
        <v>0.96099999999999997</v>
      </c>
      <c r="K27" s="46">
        <v>0.98</v>
      </c>
      <c r="L27" s="46">
        <v>1</v>
      </c>
    </row>
    <row r="28" spans="1:12" x14ac:dyDescent="0.25">
      <c r="A28" s="43">
        <v>1</v>
      </c>
      <c r="B28" s="46">
        <v>0.82199999999999995</v>
      </c>
      <c r="C28" s="46">
        <v>0.83799999999999997</v>
      </c>
      <c r="D28" s="46">
        <v>0.85499999999999998</v>
      </c>
      <c r="E28" s="46">
        <v>0.872</v>
      </c>
      <c r="F28" s="46">
        <v>0.88900000000000001</v>
      </c>
      <c r="G28" s="46">
        <v>0.90700000000000003</v>
      </c>
      <c r="H28" s="46">
        <v>0.92500000000000004</v>
      </c>
      <c r="I28" s="46">
        <v>0.94399999999999995</v>
      </c>
      <c r="J28" s="46">
        <v>0.96299999999999997</v>
      </c>
      <c r="K28" s="46">
        <v>0.98199999999999998</v>
      </c>
      <c r="L28" s="46"/>
    </row>
    <row r="29" spans="1:12" x14ac:dyDescent="0.25">
      <c r="A29" s="43">
        <v>2</v>
      </c>
      <c r="B29" s="46">
        <v>0.82299999999999995</v>
      </c>
      <c r="C29" s="46">
        <v>0.84</v>
      </c>
      <c r="D29" s="46">
        <v>0.85599999999999998</v>
      </c>
      <c r="E29" s="46">
        <v>0.873</v>
      </c>
      <c r="F29" s="46">
        <v>0.89100000000000001</v>
      </c>
      <c r="G29" s="46">
        <v>0.90900000000000003</v>
      </c>
      <c r="H29" s="46">
        <v>0.92700000000000005</v>
      </c>
      <c r="I29" s="46">
        <v>0.94499999999999995</v>
      </c>
      <c r="J29" s="46">
        <v>0.96399999999999997</v>
      </c>
      <c r="K29" s="46">
        <v>0.98399999999999999</v>
      </c>
      <c r="L29" s="46"/>
    </row>
    <row r="30" spans="1:12" x14ac:dyDescent="0.25">
      <c r="A30" s="43">
        <v>3</v>
      </c>
      <c r="B30" s="46">
        <v>0.82399999999999995</v>
      </c>
      <c r="C30" s="46">
        <v>0.84099999999999997</v>
      </c>
      <c r="D30" s="46">
        <v>0.85799999999999998</v>
      </c>
      <c r="E30" s="46">
        <v>0.875</v>
      </c>
      <c r="F30" s="46">
        <v>0.89200000000000002</v>
      </c>
      <c r="G30" s="46">
        <v>0.91</v>
      </c>
      <c r="H30" s="46">
        <v>0.92800000000000005</v>
      </c>
      <c r="I30" s="46">
        <v>0.94699999999999995</v>
      </c>
      <c r="J30" s="46">
        <v>0.96599999999999997</v>
      </c>
      <c r="K30" s="46">
        <v>0.98499999999999999</v>
      </c>
      <c r="L30" s="46"/>
    </row>
    <row r="31" spans="1:12" x14ac:dyDescent="0.25">
      <c r="A31" s="43">
        <v>4</v>
      </c>
      <c r="B31" s="46">
        <v>0.82599999999999996</v>
      </c>
      <c r="C31" s="46">
        <v>0.84199999999999997</v>
      </c>
      <c r="D31" s="46">
        <v>0.85899999999999999</v>
      </c>
      <c r="E31" s="46">
        <v>0.876</v>
      </c>
      <c r="F31" s="46">
        <v>0.89400000000000002</v>
      </c>
      <c r="G31" s="46">
        <v>0.91200000000000003</v>
      </c>
      <c r="H31" s="46">
        <v>0.93</v>
      </c>
      <c r="I31" s="46">
        <v>0.94899999999999995</v>
      </c>
      <c r="J31" s="46">
        <v>0.96799999999999997</v>
      </c>
      <c r="K31" s="46">
        <v>0.98699999999999999</v>
      </c>
      <c r="L31" s="46"/>
    </row>
    <row r="32" spans="1:12" x14ac:dyDescent="0.25">
      <c r="A32" s="43">
        <v>5</v>
      </c>
      <c r="B32" s="46">
        <v>0.82699999999999996</v>
      </c>
      <c r="C32" s="46">
        <v>0.84399999999999997</v>
      </c>
      <c r="D32" s="46">
        <v>0.86099999999999999</v>
      </c>
      <c r="E32" s="46">
        <v>0.878</v>
      </c>
      <c r="F32" s="46">
        <v>0.89500000000000002</v>
      </c>
      <c r="G32" s="46">
        <v>0.91300000000000003</v>
      </c>
      <c r="H32" s="46">
        <v>0.93200000000000005</v>
      </c>
      <c r="I32" s="46">
        <v>0.95</v>
      </c>
      <c r="J32" s="46">
        <v>0.96899999999999997</v>
      </c>
      <c r="K32" s="46">
        <v>0.98899999999999999</v>
      </c>
      <c r="L32" s="46"/>
    </row>
    <row r="33" spans="1:12" x14ac:dyDescent="0.25">
      <c r="A33" s="43">
        <v>6</v>
      </c>
      <c r="B33" s="46">
        <v>0.82899999999999996</v>
      </c>
      <c r="C33" s="46">
        <v>0.84499999999999997</v>
      </c>
      <c r="D33" s="46">
        <v>0.86199999999999999</v>
      </c>
      <c r="E33" s="46">
        <v>0.879</v>
      </c>
      <c r="F33" s="46">
        <v>0.89700000000000002</v>
      </c>
      <c r="G33" s="46">
        <v>0.91500000000000004</v>
      </c>
      <c r="H33" s="46">
        <v>0.93300000000000005</v>
      </c>
      <c r="I33" s="46">
        <v>0.95199999999999996</v>
      </c>
      <c r="J33" s="46">
        <v>0.97099999999999997</v>
      </c>
      <c r="K33" s="46">
        <v>0.99</v>
      </c>
      <c r="L33" s="46"/>
    </row>
    <row r="34" spans="1:12" x14ac:dyDescent="0.25">
      <c r="A34" s="43">
        <v>7</v>
      </c>
      <c r="B34" s="46">
        <v>0.83</v>
      </c>
      <c r="C34" s="46">
        <v>0.84699999999999998</v>
      </c>
      <c r="D34" s="46">
        <v>0.86299999999999999</v>
      </c>
      <c r="E34" s="46">
        <v>0.88100000000000001</v>
      </c>
      <c r="F34" s="46">
        <v>0.89800000000000002</v>
      </c>
      <c r="G34" s="46">
        <v>0.91600000000000004</v>
      </c>
      <c r="H34" s="46">
        <v>0.93500000000000005</v>
      </c>
      <c r="I34" s="46">
        <v>0.95299999999999996</v>
      </c>
      <c r="J34" s="46">
        <v>0.97199999999999998</v>
      </c>
      <c r="K34" s="46">
        <v>0.99199999999999999</v>
      </c>
      <c r="L34" s="46"/>
    </row>
    <row r="35" spans="1:12" x14ac:dyDescent="0.25">
      <c r="A35" s="43">
        <v>8</v>
      </c>
      <c r="B35" s="46">
        <v>0.83099999999999996</v>
      </c>
      <c r="C35" s="46">
        <v>0.84799999999999998</v>
      </c>
      <c r="D35" s="46">
        <v>0.86499999999999999</v>
      </c>
      <c r="E35" s="46">
        <v>0.88200000000000001</v>
      </c>
      <c r="F35" s="46">
        <v>0.9</v>
      </c>
      <c r="G35" s="46">
        <v>0.91800000000000004</v>
      </c>
      <c r="H35" s="46">
        <v>0.93600000000000005</v>
      </c>
      <c r="I35" s="46">
        <v>0.95499999999999996</v>
      </c>
      <c r="J35" s="46">
        <v>0.97399999999999998</v>
      </c>
      <c r="K35" s="46">
        <v>0.99299999999999999</v>
      </c>
      <c r="L35" s="46"/>
    </row>
    <row r="36" spans="1:12" x14ac:dyDescent="0.25">
      <c r="A36" s="43">
        <v>9</v>
      </c>
      <c r="B36" s="46">
        <v>0.83299999999999996</v>
      </c>
      <c r="C36" s="46">
        <v>0.84899999999999998</v>
      </c>
      <c r="D36" s="46">
        <v>0.86599999999999999</v>
      </c>
      <c r="E36" s="46">
        <v>0.88400000000000001</v>
      </c>
      <c r="F36" s="46">
        <v>0.90100000000000002</v>
      </c>
      <c r="G36" s="46">
        <v>0.91900000000000004</v>
      </c>
      <c r="H36" s="46">
        <v>0.93799999999999994</v>
      </c>
      <c r="I36" s="46">
        <v>0.95599999999999996</v>
      </c>
      <c r="J36" s="46">
        <v>0.97599999999999998</v>
      </c>
      <c r="K36" s="46">
        <v>0.995</v>
      </c>
      <c r="L36" s="46"/>
    </row>
    <row r="37" spans="1:12" x14ac:dyDescent="0.25">
      <c r="A37" s="43">
        <v>10</v>
      </c>
      <c r="B37" s="46">
        <v>0.83399999999999996</v>
      </c>
      <c r="C37" s="46">
        <v>0.85099999999999998</v>
      </c>
      <c r="D37" s="46">
        <v>0.86799999999999999</v>
      </c>
      <c r="E37" s="46">
        <v>0.88500000000000001</v>
      </c>
      <c r="F37" s="46">
        <v>0.90300000000000002</v>
      </c>
      <c r="G37" s="46">
        <v>0.92100000000000004</v>
      </c>
      <c r="H37" s="46">
        <v>0.93899999999999995</v>
      </c>
      <c r="I37" s="46">
        <v>0.95799999999999996</v>
      </c>
      <c r="J37" s="46">
        <v>0.97699999999999998</v>
      </c>
      <c r="K37" s="46">
        <v>0.997</v>
      </c>
      <c r="L37" s="46"/>
    </row>
    <row r="38" spans="1:12" x14ac:dyDescent="0.25">
      <c r="A38" s="43">
        <v>11</v>
      </c>
      <c r="B38" s="46">
        <v>0.83499999999999996</v>
      </c>
      <c r="C38" s="46">
        <v>0.85199999999999998</v>
      </c>
      <c r="D38" s="46">
        <v>0.86899999999999999</v>
      </c>
      <c r="E38" s="46">
        <v>0.88700000000000001</v>
      </c>
      <c r="F38" s="46">
        <v>0.90400000000000003</v>
      </c>
      <c r="G38" s="46">
        <v>0.92200000000000004</v>
      </c>
      <c r="H38" s="46">
        <v>0.94099999999999995</v>
      </c>
      <c r="I38" s="46">
        <v>0.96</v>
      </c>
      <c r="J38" s="46">
        <v>0.97899999999999998</v>
      </c>
      <c r="K38" s="46">
        <v>0.998</v>
      </c>
      <c r="L38" s="46"/>
    </row>
  </sheetData>
  <sheetProtection algorithmName="SHA-512" hashValue="7EX3Bmx3DlCBVGFZV3P90CKTQ3BP4oCCPKnmtWHwpwSNKwBj5SxKTiA6udiK91Il6zcgr18ugYOdUVxUomV7Mg==" saltValue="CjC2gDnq709q9pL1mddEgA==" spinCount="100000" sheet="1" objects="1" scenarios="1"/>
  <conditionalFormatting sqref="A6:A21">
    <cfRule type="expression" dxfId="546" priority="9" stopIfTrue="1">
      <formula>MOD(ROW(),2)=0</formula>
    </cfRule>
    <cfRule type="expression" dxfId="545" priority="10" stopIfTrue="1">
      <formula>MOD(ROW(),2)&lt;&gt;0</formula>
    </cfRule>
  </conditionalFormatting>
  <conditionalFormatting sqref="B6:L21">
    <cfRule type="expression" dxfId="544" priority="11" stopIfTrue="1">
      <formula>MOD(ROW(),2)=0</formula>
    </cfRule>
    <cfRule type="expression" dxfId="543" priority="12" stopIfTrue="1">
      <formula>MOD(ROW(),2)&lt;&gt;0</formula>
    </cfRule>
  </conditionalFormatting>
  <conditionalFormatting sqref="A26:A38">
    <cfRule type="expression" dxfId="542" priority="13" stopIfTrue="1">
      <formula>MOD(ROW(),2)=0</formula>
    </cfRule>
    <cfRule type="expression" dxfId="541" priority="14" stopIfTrue="1">
      <formula>MOD(ROW(),2)&lt;&gt;0</formula>
    </cfRule>
  </conditionalFormatting>
  <conditionalFormatting sqref="B26:L38">
    <cfRule type="expression" dxfId="540" priority="15" stopIfTrue="1">
      <formula>MOD(ROW(),2)=0</formula>
    </cfRule>
    <cfRule type="expression" dxfId="539" priority="16" stopIfTrue="1">
      <formula>MOD(ROW(),2)&lt;&gt;0</formula>
    </cfRule>
  </conditionalFormatting>
  <pageMargins left="0.7" right="0.7" top="0.75" bottom="0.75" header="0.3" footer="0.3"/>
  <tableParts count="1">
    <tablePart r:id="rId1"/>
  </tableParts>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F95DF5-ABE6-4116-9C24-13F761AEBC1C}">
  <sheetPr codeName="Sheet62"/>
  <dimension ref="A1:AW38"/>
  <sheetViews>
    <sheetView showGridLines="0" workbookViewId="0">
      <selection activeCell="A6" sqref="A6"/>
    </sheetView>
  </sheetViews>
  <sheetFormatPr defaultRowHeight="12.5" x14ac:dyDescent="0.25"/>
  <cols>
    <col min="1" max="1" width="31.81640625" customWidth="1"/>
    <col min="2" max="49" width="22.81640625" customWidth="1"/>
  </cols>
  <sheetData>
    <row r="1" spans="1:49" s="1" customFormat="1" ht="20" x14ac:dyDescent="0.4">
      <c r="A1" s="2" t="s">
        <v>0</v>
      </c>
    </row>
    <row r="2" spans="1:49" s="1" customFormat="1" ht="15.5" x14ac:dyDescent="0.35">
      <c r="A2" s="30" t="s">
        <v>1</v>
      </c>
      <c r="B2" s="3" t="str">
        <f>wb_title</f>
        <v>Police_S - Consolidated Factor Spreadsheet</v>
      </c>
    </row>
    <row r="3" spans="1:49" s="1" customFormat="1" ht="15.5" x14ac:dyDescent="0.35">
      <c r="A3" s="30" t="s">
        <v>2</v>
      </c>
      <c r="B3" s="3" t="str">
        <f>TABLE_FACTOR_TYPE_1 &amp; " - x-" &amp; TABLE_SERIES_NUMBER_1</f>
        <v>Pension Debit - x-328</v>
      </c>
    </row>
    <row r="6" spans="1:49" x14ac:dyDescent="0.25">
      <c r="A6" s="40" t="s">
        <v>407</v>
      </c>
      <c r="B6" s="48" t="s">
        <v>408</v>
      </c>
      <c r="C6" s="48"/>
      <c r="D6" s="48"/>
      <c r="E6" s="48"/>
      <c r="F6" s="48"/>
      <c r="G6" s="48"/>
      <c r="H6" s="48"/>
      <c r="I6" s="48"/>
      <c r="J6" s="48"/>
      <c r="K6" s="48"/>
      <c r="L6" s="48"/>
      <c r="M6" s="48"/>
      <c r="N6" s="51"/>
      <c r="O6" s="51"/>
      <c r="P6" s="51"/>
      <c r="Q6" s="51"/>
      <c r="R6" s="51"/>
      <c r="S6" s="51"/>
      <c r="T6" s="51"/>
      <c r="U6" s="51"/>
      <c r="V6" s="51"/>
      <c r="W6" s="51"/>
      <c r="X6" s="51"/>
      <c r="Y6" s="51"/>
      <c r="Z6" s="51"/>
      <c r="AA6" s="51"/>
      <c r="AB6" s="51"/>
      <c r="AC6" s="51"/>
      <c r="AD6" s="51"/>
      <c r="AE6" s="51"/>
      <c r="AF6" s="51"/>
      <c r="AG6" s="51"/>
      <c r="AH6" s="51"/>
      <c r="AI6" s="51"/>
      <c r="AJ6" s="51"/>
      <c r="AK6" s="51"/>
      <c r="AL6" s="51"/>
      <c r="AM6" s="51"/>
      <c r="AN6" s="51"/>
      <c r="AO6" s="51"/>
      <c r="AP6" s="51"/>
      <c r="AQ6" s="51"/>
      <c r="AR6" s="51"/>
      <c r="AS6" s="51"/>
      <c r="AT6" s="51"/>
      <c r="AU6" s="51"/>
      <c r="AV6" s="51"/>
      <c r="AW6" s="51"/>
    </row>
    <row r="7" spans="1:49" x14ac:dyDescent="0.25">
      <c r="A7" s="40" t="s">
        <v>409</v>
      </c>
      <c r="B7" s="48" t="s">
        <v>31</v>
      </c>
      <c r="C7" s="48"/>
      <c r="D7" s="48"/>
      <c r="E7" s="48"/>
      <c r="F7" s="48"/>
      <c r="G7" s="48"/>
      <c r="H7" s="48"/>
      <c r="I7" s="48"/>
      <c r="J7" s="48"/>
      <c r="K7" s="48"/>
      <c r="L7" s="48"/>
      <c r="M7" s="48"/>
      <c r="N7" s="51"/>
      <c r="O7" s="51"/>
      <c r="P7" s="51"/>
      <c r="Q7" s="51"/>
      <c r="R7" s="51"/>
      <c r="S7" s="51"/>
      <c r="T7" s="51"/>
      <c r="U7" s="51"/>
      <c r="V7" s="51"/>
      <c r="W7" s="51"/>
      <c r="X7" s="51"/>
      <c r="Y7" s="51"/>
      <c r="Z7" s="51"/>
      <c r="AA7" s="51"/>
      <c r="AB7" s="51"/>
      <c r="AC7" s="51"/>
      <c r="AD7" s="51"/>
      <c r="AE7" s="51"/>
      <c r="AF7" s="51"/>
      <c r="AG7" s="51"/>
      <c r="AH7" s="51"/>
      <c r="AI7" s="51"/>
      <c r="AJ7" s="51"/>
      <c r="AK7" s="51"/>
      <c r="AL7" s="51"/>
      <c r="AM7" s="51"/>
      <c r="AN7" s="51"/>
      <c r="AO7" s="51"/>
      <c r="AP7" s="51"/>
      <c r="AQ7" s="51"/>
      <c r="AR7" s="51"/>
      <c r="AS7" s="51"/>
      <c r="AT7" s="51"/>
      <c r="AU7" s="51"/>
      <c r="AV7" s="51"/>
      <c r="AW7" s="51"/>
    </row>
    <row r="8" spans="1:49" x14ac:dyDescent="0.25">
      <c r="A8" s="40" t="s">
        <v>110</v>
      </c>
      <c r="B8" s="48">
        <v>2006</v>
      </c>
      <c r="C8" s="48"/>
      <c r="D8" s="48"/>
      <c r="E8" s="48"/>
      <c r="F8" s="48"/>
      <c r="G8" s="48"/>
      <c r="H8" s="48"/>
      <c r="I8" s="48"/>
      <c r="J8" s="48"/>
      <c r="K8" s="48"/>
      <c r="L8" s="48"/>
      <c r="M8" s="48"/>
      <c r="N8" s="51"/>
      <c r="O8" s="51"/>
      <c r="P8" s="51"/>
      <c r="Q8" s="51"/>
      <c r="R8" s="51"/>
      <c r="S8" s="51"/>
      <c r="T8" s="51"/>
      <c r="U8" s="51"/>
      <c r="V8" s="51"/>
      <c r="W8" s="51"/>
      <c r="X8" s="51"/>
      <c r="Y8" s="51"/>
      <c r="Z8" s="51"/>
      <c r="AA8" s="51"/>
      <c r="AB8" s="51"/>
      <c r="AC8" s="51"/>
      <c r="AD8" s="51"/>
      <c r="AE8" s="51"/>
      <c r="AF8" s="51"/>
      <c r="AG8" s="51"/>
      <c r="AH8" s="51"/>
      <c r="AI8" s="51"/>
      <c r="AJ8" s="51"/>
      <c r="AK8" s="51"/>
      <c r="AL8" s="51"/>
      <c r="AM8" s="51"/>
      <c r="AN8" s="51"/>
      <c r="AO8" s="51"/>
      <c r="AP8" s="51"/>
      <c r="AQ8" s="51"/>
      <c r="AR8" s="51"/>
      <c r="AS8" s="51"/>
      <c r="AT8" s="51"/>
      <c r="AU8" s="51"/>
      <c r="AV8" s="51"/>
      <c r="AW8" s="51"/>
    </row>
    <row r="9" spans="1:49" x14ac:dyDescent="0.25">
      <c r="A9" s="40" t="s">
        <v>111</v>
      </c>
      <c r="B9" s="48" t="s">
        <v>290</v>
      </c>
      <c r="C9" s="48"/>
      <c r="D9" s="48"/>
      <c r="E9" s="48"/>
      <c r="F9" s="48"/>
      <c r="G9" s="48"/>
      <c r="H9" s="48"/>
      <c r="I9" s="48"/>
      <c r="J9" s="48"/>
      <c r="K9" s="48"/>
      <c r="L9" s="48"/>
      <c r="M9" s="48"/>
      <c r="N9" s="51"/>
      <c r="O9" s="51"/>
      <c r="P9" s="51"/>
      <c r="Q9" s="51"/>
      <c r="R9" s="51"/>
      <c r="S9" s="51"/>
      <c r="T9" s="51"/>
      <c r="U9" s="51"/>
      <c r="V9" s="51"/>
      <c r="W9" s="51"/>
      <c r="X9" s="51"/>
      <c r="Y9" s="51"/>
      <c r="Z9" s="51"/>
      <c r="AA9" s="51"/>
      <c r="AB9" s="51"/>
      <c r="AC9" s="51"/>
      <c r="AD9" s="51"/>
      <c r="AE9" s="51"/>
      <c r="AF9" s="51"/>
      <c r="AG9" s="51"/>
      <c r="AH9" s="51"/>
      <c r="AI9" s="51"/>
      <c r="AJ9" s="51"/>
      <c r="AK9" s="51"/>
      <c r="AL9" s="51"/>
      <c r="AM9" s="51"/>
      <c r="AN9" s="51"/>
      <c r="AO9" s="51"/>
      <c r="AP9" s="51"/>
      <c r="AQ9" s="51"/>
      <c r="AR9" s="51"/>
      <c r="AS9" s="51"/>
      <c r="AT9" s="51"/>
      <c r="AU9" s="51"/>
      <c r="AV9" s="51"/>
      <c r="AW9" s="51"/>
    </row>
    <row r="10" spans="1:49" x14ac:dyDescent="0.25">
      <c r="A10" s="40" t="s">
        <v>6</v>
      </c>
      <c r="B10" s="48" t="s">
        <v>328</v>
      </c>
      <c r="C10" s="48"/>
      <c r="D10" s="48"/>
      <c r="E10" s="48"/>
      <c r="F10" s="48"/>
      <c r="G10" s="48"/>
      <c r="H10" s="48"/>
      <c r="I10" s="48"/>
      <c r="J10" s="48"/>
      <c r="K10" s="48"/>
      <c r="L10" s="48"/>
      <c r="M10" s="48"/>
      <c r="N10" s="51"/>
      <c r="O10" s="51"/>
      <c r="P10" s="51"/>
      <c r="Q10" s="51"/>
      <c r="R10" s="51"/>
      <c r="S10" s="51"/>
      <c r="T10" s="51"/>
      <c r="U10" s="51"/>
      <c r="V10" s="51"/>
      <c r="W10" s="51"/>
      <c r="X10" s="51"/>
      <c r="Y10" s="51"/>
      <c r="Z10" s="51"/>
      <c r="AA10" s="51"/>
      <c r="AB10" s="51"/>
      <c r="AC10" s="51"/>
      <c r="AD10" s="51"/>
      <c r="AE10" s="51"/>
      <c r="AF10" s="51"/>
      <c r="AG10" s="51"/>
      <c r="AH10" s="51"/>
      <c r="AI10" s="51"/>
      <c r="AJ10" s="51"/>
      <c r="AK10" s="51"/>
      <c r="AL10" s="51"/>
      <c r="AM10" s="51"/>
      <c r="AN10" s="51"/>
      <c r="AO10" s="51"/>
      <c r="AP10" s="51"/>
      <c r="AQ10" s="51"/>
      <c r="AR10" s="51"/>
      <c r="AS10" s="51"/>
      <c r="AT10" s="51"/>
      <c r="AU10" s="51"/>
      <c r="AV10" s="51"/>
      <c r="AW10" s="51"/>
    </row>
    <row r="11" spans="1:49" x14ac:dyDescent="0.25">
      <c r="A11" s="40" t="s">
        <v>112</v>
      </c>
      <c r="B11" s="48" t="s">
        <v>125</v>
      </c>
      <c r="C11" s="48"/>
      <c r="D11" s="48"/>
      <c r="E11" s="48"/>
      <c r="F11" s="48"/>
      <c r="G11" s="48"/>
      <c r="H11" s="48"/>
      <c r="I11" s="48"/>
      <c r="J11" s="48"/>
      <c r="K11" s="48"/>
      <c r="L11" s="48"/>
      <c r="M11" s="48"/>
      <c r="N11" s="51"/>
      <c r="O11" s="51"/>
      <c r="P11" s="51"/>
      <c r="Q11" s="51"/>
      <c r="R11" s="51"/>
      <c r="S11" s="51"/>
      <c r="T11" s="51"/>
      <c r="U11" s="51"/>
      <c r="V11" s="51"/>
      <c r="W11" s="51"/>
      <c r="X11" s="51"/>
      <c r="Y11" s="51"/>
      <c r="Z11" s="51"/>
      <c r="AA11" s="51"/>
      <c r="AB11" s="51"/>
      <c r="AC11" s="51"/>
      <c r="AD11" s="51"/>
      <c r="AE11" s="51"/>
      <c r="AF11" s="51"/>
      <c r="AG11" s="51"/>
      <c r="AH11" s="51"/>
      <c r="AI11" s="51"/>
      <c r="AJ11" s="51"/>
      <c r="AK11" s="51"/>
      <c r="AL11" s="51"/>
      <c r="AM11" s="51"/>
      <c r="AN11" s="51"/>
      <c r="AO11" s="51"/>
      <c r="AP11" s="51"/>
      <c r="AQ11" s="51"/>
      <c r="AR11" s="51"/>
      <c r="AS11" s="51"/>
      <c r="AT11" s="51"/>
      <c r="AU11" s="51"/>
      <c r="AV11" s="51"/>
      <c r="AW11" s="51"/>
    </row>
    <row r="12" spans="1:49" x14ac:dyDescent="0.25">
      <c r="A12" s="40" t="s">
        <v>113</v>
      </c>
      <c r="B12" s="48" t="s">
        <v>238</v>
      </c>
      <c r="C12" s="48"/>
      <c r="D12" s="48"/>
      <c r="E12" s="48"/>
      <c r="F12" s="48"/>
      <c r="G12" s="48"/>
      <c r="H12" s="48"/>
      <c r="I12" s="48"/>
      <c r="J12" s="48"/>
      <c r="K12" s="48"/>
      <c r="L12" s="48"/>
      <c r="M12" s="48"/>
      <c r="N12" s="51"/>
      <c r="O12" s="51"/>
      <c r="P12" s="51"/>
      <c r="Q12" s="51"/>
      <c r="R12" s="51"/>
      <c r="S12" s="51"/>
      <c r="T12" s="51"/>
      <c r="U12" s="51"/>
      <c r="V12" s="51"/>
      <c r="W12" s="51"/>
      <c r="X12" s="51"/>
      <c r="Y12" s="51"/>
      <c r="Z12" s="51"/>
      <c r="AA12" s="51"/>
      <c r="AB12" s="51"/>
      <c r="AC12" s="51"/>
      <c r="AD12" s="51"/>
      <c r="AE12" s="51"/>
      <c r="AF12" s="51"/>
      <c r="AG12" s="51"/>
      <c r="AH12" s="51"/>
      <c r="AI12" s="51"/>
      <c r="AJ12" s="51"/>
      <c r="AK12" s="51"/>
      <c r="AL12" s="51"/>
      <c r="AM12" s="51"/>
      <c r="AN12" s="51"/>
      <c r="AO12" s="51"/>
      <c r="AP12" s="51"/>
      <c r="AQ12" s="51"/>
      <c r="AR12" s="51"/>
      <c r="AS12" s="51"/>
      <c r="AT12" s="51"/>
      <c r="AU12" s="51"/>
      <c r="AV12" s="51"/>
      <c r="AW12" s="51"/>
    </row>
    <row r="13" spans="1:49" x14ac:dyDescent="0.25">
      <c r="A13" s="40" t="s">
        <v>410</v>
      </c>
      <c r="B13" s="48"/>
      <c r="C13" s="48"/>
      <c r="D13" s="48"/>
      <c r="E13" s="48"/>
      <c r="F13" s="48"/>
      <c r="G13" s="48"/>
      <c r="H13" s="48"/>
      <c r="I13" s="48"/>
      <c r="J13" s="48"/>
      <c r="K13" s="48"/>
      <c r="L13" s="48"/>
      <c r="M13" s="48"/>
      <c r="N13" s="51"/>
      <c r="O13" s="51"/>
      <c r="P13" s="51"/>
      <c r="Q13" s="51"/>
      <c r="R13" s="51"/>
      <c r="S13" s="51"/>
      <c r="T13" s="51"/>
      <c r="U13" s="51"/>
      <c r="V13" s="51"/>
      <c r="W13" s="51"/>
      <c r="X13" s="51"/>
      <c r="Y13" s="51"/>
      <c r="Z13" s="51"/>
      <c r="AA13" s="51"/>
      <c r="AB13" s="51"/>
      <c r="AC13" s="51"/>
      <c r="AD13" s="51"/>
      <c r="AE13" s="51"/>
      <c r="AF13" s="51"/>
      <c r="AG13" s="51"/>
      <c r="AH13" s="51"/>
      <c r="AI13" s="51"/>
      <c r="AJ13" s="51"/>
      <c r="AK13" s="51"/>
      <c r="AL13" s="51"/>
      <c r="AM13" s="51"/>
      <c r="AN13" s="51"/>
      <c r="AO13" s="51"/>
      <c r="AP13" s="51"/>
      <c r="AQ13" s="51"/>
      <c r="AR13" s="51"/>
      <c r="AS13" s="51"/>
      <c r="AT13" s="51"/>
      <c r="AU13" s="51"/>
      <c r="AV13" s="51"/>
      <c r="AW13" s="51"/>
    </row>
    <row r="14" spans="1:49" x14ac:dyDescent="0.25">
      <c r="A14" s="40" t="s">
        <v>115</v>
      </c>
      <c r="B14" s="48">
        <v>328</v>
      </c>
      <c r="C14" s="48"/>
      <c r="D14" s="48"/>
      <c r="E14" s="48"/>
      <c r="F14" s="48"/>
      <c r="G14" s="48"/>
      <c r="H14" s="48"/>
      <c r="I14" s="48"/>
      <c r="J14" s="48"/>
      <c r="K14" s="48"/>
      <c r="L14" s="48"/>
      <c r="M14" s="48"/>
      <c r="N14" s="51"/>
      <c r="O14" s="51"/>
      <c r="P14" s="51"/>
      <c r="Q14" s="51"/>
      <c r="R14" s="51"/>
      <c r="S14" s="51"/>
      <c r="T14" s="51"/>
      <c r="U14" s="51"/>
      <c r="V14" s="51"/>
      <c r="W14" s="51"/>
      <c r="X14" s="51"/>
      <c r="Y14" s="51"/>
      <c r="Z14" s="51"/>
      <c r="AA14" s="51"/>
      <c r="AB14" s="51"/>
      <c r="AC14" s="51"/>
      <c r="AD14" s="51"/>
      <c r="AE14" s="51"/>
      <c r="AF14" s="51"/>
      <c r="AG14" s="51"/>
      <c r="AH14" s="51"/>
      <c r="AI14" s="51"/>
      <c r="AJ14" s="51"/>
      <c r="AK14" s="51"/>
      <c r="AL14" s="51"/>
      <c r="AM14" s="51"/>
      <c r="AN14" s="51"/>
      <c r="AO14" s="51"/>
      <c r="AP14" s="51"/>
      <c r="AQ14" s="51"/>
      <c r="AR14" s="51"/>
      <c r="AS14" s="51"/>
      <c r="AT14" s="51"/>
      <c r="AU14" s="51"/>
      <c r="AV14" s="51"/>
      <c r="AW14" s="51"/>
    </row>
    <row r="15" spans="1:49" x14ac:dyDescent="0.25">
      <c r="A15" s="40" t="s">
        <v>411</v>
      </c>
      <c r="B15" s="48">
        <v>328</v>
      </c>
      <c r="C15" s="48"/>
      <c r="D15" s="48"/>
      <c r="E15" s="48"/>
      <c r="F15" s="48"/>
      <c r="G15" s="48"/>
      <c r="H15" s="48"/>
      <c r="I15" s="48"/>
      <c r="J15" s="48"/>
      <c r="K15" s="48"/>
      <c r="L15" s="48"/>
      <c r="M15" s="48"/>
      <c r="N15" s="51"/>
      <c r="O15" s="51"/>
      <c r="P15" s="51"/>
      <c r="Q15" s="51"/>
      <c r="R15" s="51"/>
      <c r="S15" s="51"/>
      <c r="T15" s="51"/>
      <c r="U15" s="51"/>
      <c r="V15" s="51"/>
      <c r="W15" s="51"/>
      <c r="X15" s="51"/>
      <c r="Y15" s="51"/>
      <c r="Z15" s="51"/>
      <c r="AA15" s="51"/>
      <c r="AB15" s="51"/>
      <c r="AC15" s="51"/>
      <c r="AD15" s="51"/>
      <c r="AE15" s="51"/>
      <c r="AF15" s="51"/>
      <c r="AG15" s="51"/>
      <c r="AH15" s="51"/>
      <c r="AI15" s="51"/>
      <c r="AJ15" s="51"/>
      <c r="AK15" s="51"/>
      <c r="AL15" s="51"/>
      <c r="AM15" s="51"/>
      <c r="AN15" s="51"/>
      <c r="AO15" s="51"/>
      <c r="AP15" s="51"/>
      <c r="AQ15" s="51"/>
      <c r="AR15" s="51"/>
      <c r="AS15" s="51"/>
      <c r="AT15" s="51"/>
      <c r="AU15" s="51"/>
      <c r="AV15" s="51"/>
      <c r="AW15" s="51"/>
    </row>
    <row r="16" spans="1:49" x14ac:dyDescent="0.25">
      <c r="A16" s="40" t="s">
        <v>117</v>
      </c>
      <c r="B16" s="48" t="s">
        <v>330</v>
      </c>
      <c r="C16" s="48"/>
      <c r="D16" s="48"/>
      <c r="E16" s="48"/>
      <c r="F16" s="48"/>
      <c r="G16" s="48"/>
      <c r="H16" s="48"/>
      <c r="I16" s="48"/>
      <c r="J16" s="48"/>
      <c r="K16" s="48"/>
      <c r="L16" s="48"/>
      <c r="M16" s="48"/>
      <c r="N16" s="51"/>
      <c r="O16" s="51"/>
      <c r="P16" s="51"/>
      <c r="Q16" s="51"/>
      <c r="R16" s="51"/>
      <c r="S16" s="51"/>
      <c r="T16" s="51"/>
      <c r="U16" s="51"/>
      <c r="V16" s="51"/>
      <c r="W16" s="51"/>
      <c r="X16" s="51"/>
      <c r="Y16" s="51"/>
      <c r="Z16" s="51"/>
      <c r="AA16" s="51"/>
      <c r="AB16" s="51"/>
      <c r="AC16" s="51"/>
      <c r="AD16" s="51"/>
      <c r="AE16" s="51"/>
      <c r="AF16" s="51"/>
      <c r="AG16" s="51"/>
      <c r="AH16" s="51"/>
      <c r="AI16" s="51"/>
      <c r="AJ16" s="51"/>
      <c r="AK16" s="51"/>
      <c r="AL16" s="51"/>
      <c r="AM16" s="51"/>
      <c r="AN16" s="51"/>
      <c r="AO16" s="51"/>
      <c r="AP16" s="51"/>
      <c r="AQ16" s="51"/>
      <c r="AR16" s="51"/>
      <c r="AS16" s="51"/>
      <c r="AT16" s="51"/>
      <c r="AU16" s="51"/>
      <c r="AV16" s="51"/>
      <c r="AW16" s="51"/>
    </row>
    <row r="17" spans="1:49" x14ac:dyDescent="0.25">
      <c r="A17" s="41" t="s">
        <v>412</v>
      </c>
      <c r="B17" s="48"/>
      <c r="C17" s="48"/>
      <c r="D17" s="48"/>
      <c r="E17" s="48"/>
      <c r="F17" s="48"/>
      <c r="G17" s="48"/>
      <c r="H17" s="48"/>
      <c r="I17" s="48"/>
      <c r="J17" s="48"/>
      <c r="K17" s="48"/>
      <c r="L17" s="48"/>
      <c r="M17" s="48"/>
      <c r="N17" s="51"/>
      <c r="O17" s="51"/>
      <c r="P17" s="51"/>
      <c r="Q17" s="51"/>
      <c r="R17" s="51"/>
      <c r="S17" s="51"/>
      <c r="T17" s="51"/>
      <c r="U17" s="51"/>
      <c r="V17" s="51"/>
      <c r="W17" s="51"/>
      <c r="X17" s="51"/>
      <c r="Y17" s="51"/>
      <c r="Z17" s="51"/>
      <c r="AA17" s="51"/>
      <c r="AB17" s="51"/>
      <c r="AC17" s="51"/>
      <c r="AD17" s="51"/>
      <c r="AE17" s="51"/>
      <c r="AF17" s="51"/>
      <c r="AG17" s="51"/>
      <c r="AH17" s="51"/>
      <c r="AI17" s="51"/>
      <c r="AJ17" s="51"/>
      <c r="AK17" s="51"/>
      <c r="AL17" s="51"/>
      <c r="AM17" s="51"/>
      <c r="AN17" s="51"/>
      <c r="AO17" s="51"/>
      <c r="AP17" s="51"/>
      <c r="AQ17" s="51"/>
      <c r="AR17" s="51"/>
      <c r="AS17" s="51"/>
      <c r="AT17" s="51"/>
      <c r="AU17" s="51"/>
      <c r="AV17" s="51"/>
      <c r="AW17" s="51"/>
    </row>
    <row r="18" spans="1:49" x14ac:dyDescent="0.25">
      <c r="A18" s="40" t="s">
        <v>119</v>
      </c>
      <c r="B18" s="50">
        <v>46163</v>
      </c>
      <c r="C18" s="49"/>
      <c r="D18" s="49"/>
      <c r="E18" s="49"/>
      <c r="F18" s="49"/>
      <c r="G18" s="49"/>
      <c r="H18" s="49"/>
      <c r="I18" s="49"/>
      <c r="J18" s="49"/>
      <c r="K18" s="49"/>
      <c r="L18" s="49"/>
      <c r="M18" s="49"/>
      <c r="N18" s="51"/>
      <c r="O18" s="51"/>
      <c r="P18" s="51"/>
      <c r="Q18" s="51"/>
      <c r="R18" s="51"/>
      <c r="S18" s="51"/>
      <c r="T18" s="51"/>
      <c r="U18" s="51"/>
      <c r="V18" s="51"/>
      <c r="W18" s="51"/>
      <c r="X18" s="51"/>
      <c r="Y18" s="51"/>
      <c r="Z18" s="51"/>
      <c r="AA18" s="51"/>
      <c r="AB18" s="51"/>
      <c r="AC18" s="51"/>
      <c r="AD18" s="51"/>
      <c r="AE18" s="51"/>
      <c r="AF18" s="51"/>
      <c r="AG18" s="51"/>
      <c r="AH18" s="51"/>
      <c r="AI18" s="51"/>
      <c r="AJ18" s="51"/>
      <c r="AK18" s="51"/>
      <c r="AL18" s="51"/>
      <c r="AM18" s="51"/>
      <c r="AN18" s="51"/>
      <c r="AO18" s="51"/>
      <c r="AP18" s="51"/>
      <c r="AQ18" s="51"/>
      <c r="AR18" s="51"/>
      <c r="AS18" s="51"/>
      <c r="AT18" s="51"/>
      <c r="AU18" s="51"/>
      <c r="AV18" s="51"/>
      <c r="AW18" s="51"/>
    </row>
    <row r="19" spans="1:49" x14ac:dyDescent="0.25">
      <c r="A19" s="40" t="s">
        <v>120</v>
      </c>
      <c r="B19" s="50"/>
      <c r="C19" s="50"/>
      <c r="D19" s="50"/>
      <c r="E19" s="50"/>
      <c r="F19" s="50"/>
      <c r="G19" s="50"/>
      <c r="H19" s="50"/>
      <c r="I19" s="50"/>
      <c r="J19" s="50"/>
      <c r="K19" s="50"/>
      <c r="L19" s="50"/>
      <c r="M19" s="50"/>
      <c r="N19" s="51"/>
      <c r="O19" s="51"/>
      <c r="P19" s="51"/>
      <c r="Q19" s="51"/>
      <c r="R19" s="51"/>
      <c r="S19" s="51"/>
      <c r="T19" s="51"/>
      <c r="U19" s="51"/>
      <c r="V19" s="51"/>
      <c r="W19" s="51"/>
      <c r="X19" s="51"/>
      <c r="Y19" s="51"/>
      <c r="Z19" s="51"/>
      <c r="AA19" s="51"/>
      <c r="AB19" s="51"/>
      <c r="AC19" s="51"/>
      <c r="AD19" s="51"/>
      <c r="AE19" s="51"/>
      <c r="AF19" s="51"/>
      <c r="AG19" s="51"/>
      <c r="AH19" s="51"/>
      <c r="AI19" s="51"/>
      <c r="AJ19" s="51"/>
      <c r="AK19" s="51"/>
      <c r="AL19" s="51"/>
      <c r="AM19" s="51"/>
      <c r="AN19" s="51"/>
      <c r="AO19" s="51"/>
      <c r="AP19" s="51"/>
      <c r="AQ19" s="51"/>
      <c r="AR19" s="51"/>
      <c r="AS19" s="51"/>
      <c r="AT19" s="51"/>
      <c r="AU19" s="51"/>
      <c r="AV19" s="51"/>
      <c r="AW19" s="51"/>
    </row>
    <row r="20" spans="1:49" x14ac:dyDescent="0.25">
      <c r="A20" s="40" t="s">
        <v>121</v>
      </c>
      <c r="B20" s="48" t="s">
        <v>128</v>
      </c>
      <c r="C20" s="48"/>
      <c r="D20" s="48"/>
      <c r="E20" s="48"/>
      <c r="F20" s="48"/>
      <c r="G20" s="48"/>
      <c r="H20" s="48"/>
      <c r="I20" s="48"/>
      <c r="J20" s="48"/>
      <c r="K20" s="48"/>
      <c r="L20" s="48"/>
      <c r="M20" s="48"/>
      <c r="N20" s="51"/>
      <c r="O20" s="51"/>
      <c r="P20" s="51"/>
      <c r="Q20" s="51"/>
      <c r="R20" s="51"/>
      <c r="S20" s="51"/>
      <c r="T20" s="51"/>
      <c r="U20" s="51"/>
      <c r="V20" s="51"/>
      <c r="W20" s="51"/>
      <c r="X20" s="51"/>
      <c r="Y20" s="51"/>
      <c r="Z20" s="51"/>
      <c r="AA20" s="51"/>
      <c r="AB20" s="51"/>
      <c r="AC20" s="51"/>
      <c r="AD20" s="51"/>
      <c r="AE20" s="51"/>
      <c r="AF20" s="51"/>
      <c r="AG20" s="51"/>
      <c r="AH20" s="51"/>
      <c r="AI20" s="51"/>
      <c r="AJ20" s="51"/>
      <c r="AK20" s="51"/>
      <c r="AL20" s="51"/>
      <c r="AM20" s="51"/>
      <c r="AN20" s="51"/>
      <c r="AO20" s="51"/>
      <c r="AP20" s="51"/>
      <c r="AQ20" s="51"/>
      <c r="AR20" s="51"/>
      <c r="AS20" s="51"/>
      <c r="AT20" s="51"/>
      <c r="AU20" s="51"/>
      <c r="AV20" s="51"/>
      <c r="AW20" s="51"/>
    </row>
    <row r="21" spans="1:49" x14ac:dyDescent="0.25">
      <c r="A21" s="40" t="s">
        <v>413</v>
      </c>
      <c r="B21" s="48" t="s">
        <v>46</v>
      </c>
      <c r="C21" s="48"/>
      <c r="D21" s="48"/>
      <c r="E21" s="48"/>
      <c r="F21" s="48"/>
      <c r="G21" s="48"/>
      <c r="H21" s="48"/>
      <c r="I21" s="48"/>
      <c r="J21" s="48"/>
      <c r="K21" s="48"/>
      <c r="L21" s="48"/>
      <c r="M21" s="48"/>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row>
    <row r="23" spans="1:49" x14ac:dyDescent="0.25">
      <c r="A23" s="23" t="str">
        <f>HYPERLINK("#'Factor List'!A1", "Back to Factor List")</f>
        <v>Back to Factor List</v>
      </c>
      <c r="B23" s="23" t="str">
        <f>HYPERLINK("#'Assumptions'!A1", "Assumptions")</f>
        <v>Assumptions</v>
      </c>
    </row>
    <row r="26" spans="1:49" s="57" customFormat="1" ht="13" x14ac:dyDescent="0.25">
      <c r="A26" s="56" t="s">
        <v>440</v>
      </c>
      <c r="B26" s="56">
        <v>18</v>
      </c>
      <c r="C26" s="56">
        <v>19</v>
      </c>
      <c r="D26" s="56">
        <v>20</v>
      </c>
      <c r="E26" s="56">
        <v>21</v>
      </c>
      <c r="F26" s="56">
        <v>22</v>
      </c>
      <c r="G26" s="56">
        <v>23</v>
      </c>
      <c r="H26" s="56">
        <v>24</v>
      </c>
      <c r="I26" s="56">
        <v>25</v>
      </c>
      <c r="J26" s="56">
        <v>26</v>
      </c>
      <c r="K26" s="56">
        <v>27</v>
      </c>
      <c r="L26" s="56">
        <v>28</v>
      </c>
      <c r="M26" s="56">
        <v>29</v>
      </c>
      <c r="N26" s="56">
        <v>30</v>
      </c>
      <c r="O26" s="56">
        <v>31</v>
      </c>
      <c r="P26" s="56">
        <v>32</v>
      </c>
      <c r="Q26" s="56">
        <v>33</v>
      </c>
      <c r="R26" s="56">
        <v>34</v>
      </c>
      <c r="S26" s="56">
        <v>35</v>
      </c>
      <c r="T26" s="56">
        <v>36</v>
      </c>
      <c r="U26" s="56">
        <v>37</v>
      </c>
      <c r="V26" s="56">
        <v>38</v>
      </c>
      <c r="W26" s="56">
        <v>39</v>
      </c>
      <c r="X26" s="56">
        <v>40</v>
      </c>
      <c r="Y26" s="56">
        <v>41</v>
      </c>
      <c r="Z26" s="56">
        <v>42</v>
      </c>
      <c r="AA26" s="56">
        <v>43</v>
      </c>
      <c r="AB26" s="56">
        <v>44</v>
      </c>
      <c r="AC26" s="56">
        <v>45</v>
      </c>
      <c r="AD26" s="56">
        <v>46</v>
      </c>
      <c r="AE26" s="56">
        <v>47</v>
      </c>
      <c r="AF26" s="56">
        <v>48</v>
      </c>
      <c r="AG26" s="56">
        <v>49</v>
      </c>
      <c r="AH26" s="56">
        <v>50</v>
      </c>
      <c r="AI26" s="56">
        <v>51</v>
      </c>
      <c r="AJ26" s="56">
        <v>52</v>
      </c>
      <c r="AK26" s="56">
        <v>53</v>
      </c>
      <c r="AL26" s="56">
        <v>54</v>
      </c>
      <c r="AM26" s="56">
        <v>55</v>
      </c>
      <c r="AN26" s="56">
        <v>56</v>
      </c>
      <c r="AO26" s="56">
        <v>57</v>
      </c>
      <c r="AP26" s="56">
        <v>58</v>
      </c>
      <c r="AQ26" s="56">
        <v>59</v>
      </c>
      <c r="AR26" s="56">
        <v>60</v>
      </c>
      <c r="AS26" s="56">
        <v>61</v>
      </c>
      <c r="AT26" s="56">
        <v>62</v>
      </c>
      <c r="AU26" s="56">
        <v>63</v>
      </c>
      <c r="AV26" s="56">
        <v>64</v>
      </c>
      <c r="AW26" s="56">
        <v>65</v>
      </c>
    </row>
    <row r="27" spans="1:49" x14ac:dyDescent="0.25">
      <c r="A27" s="43">
        <v>0</v>
      </c>
      <c r="B27" s="46">
        <v>0.18099999999999999</v>
      </c>
      <c r="C27" s="46">
        <v>0.185</v>
      </c>
      <c r="D27" s="46">
        <v>0.19</v>
      </c>
      <c r="E27" s="46">
        <v>0.19500000000000001</v>
      </c>
      <c r="F27" s="46">
        <v>0.2</v>
      </c>
      <c r="G27" s="46">
        <v>0.20499999999999999</v>
      </c>
      <c r="H27" s="46">
        <v>0.21</v>
      </c>
      <c r="I27" s="46">
        <v>0.216</v>
      </c>
      <c r="J27" s="46">
        <v>0.221</v>
      </c>
      <c r="K27" s="46">
        <v>0.22700000000000001</v>
      </c>
      <c r="L27" s="46">
        <v>0.23400000000000001</v>
      </c>
      <c r="M27" s="46">
        <v>0.24</v>
      </c>
      <c r="N27" s="46">
        <v>0.247</v>
      </c>
      <c r="O27" s="46">
        <v>0.254</v>
      </c>
      <c r="P27" s="46">
        <v>0.26100000000000001</v>
      </c>
      <c r="Q27" s="46">
        <v>0.26900000000000002</v>
      </c>
      <c r="R27" s="46">
        <v>0.27700000000000002</v>
      </c>
      <c r="S27" s="46">
        <v>0.28499999999999998</v>
      </c>
      <c r="T27" s="46">
        <v>0.29399999999999998</v>
      </c>
      <c r="U27" s="46">
        <v>0.30299999999999999</v>
      </c>
      <c r="V27" s="46">
        <v>0.312</v>
      </c>
      <c r="W27" s="46">
        <v>0.32200000000000001</v>
      </c>
      <c r="X27" s="46">
        <v>0.33300000000000002</v>
      </c>
      <c r="Y27" s="46">
        <v>0.34399999999999997</v>
      </c>
      <c r="Z27" s="46">
        <v>0.35499999999999998</v>
      </c>
      <c r="AA27" s="46">
        <v>0.36699999999999999</v>
      </c>
      <c r="AB27" s="46">
        <v>0.38</v>
      </c>
      <c r="AC27" s="46">
        <v>0.39400000000000002</v>
      </c>
      <c r="AD27" s="46">
        <v>0.40799999999999997</v>
      </c>
      <c r="AE27" s="46">
        <v>0.42399999999999999</v>
      </c>
      <c r="AF27" s="46">
        <v>0.44</v>
      </c>
      <c r="AG27" s="46">
        <v>0.45700000000000002</v>
      </c>
      <c r="AH27" s="46">
        <v>0.47499999999999998</v>
      </c>
      <c r="AI27" s="46">
        <v>0.495</v>
      </c>
      <c r="AJ27" s="46">
        <v>0.51500000000000001</v>
      </c>
      <c r="AK27" s="46">
        <v>0.53800000000000003</v>
      </c>
      <c r="AL27" s="46">
        <v>0.56100000000000005</v>
      </c>
      <c r="AM27" s="46">
        <v>0.58699999999999997</v>
      </c>
      <c r="AN27" s="46">
        <v>0.61499999999999999</v>
      </c>
      <c r="AO27" s="46">
        <v>0.64400000000000002</v>
      </c>
      <c r="AP27" s="46">
        <v>0.67700000000000005</v>
      </c>
      <c r="AQ27" s="46">
        <v>0.71199999999999997</v>
      </c>
      <c r="AR27" s="46">
        <v>0.75</v>
      </c>
      <c r="AS27" s="46">
        <v>0.79100000000000004</v>
      </c>
      <c r="AT27" s="46">
        <v>0.83599999999999997</v>
      </c>
      <c r="AU27" s="46">
        <v>0.88600000000000001</v>
      </c>
      <c r="AV27" s="46">
        <v>0.94</v>
      </c>
      <c r="AW27" s="46">
        <v>1</v>
      </c>
    </row>
    <row r="28" spans="1:49" x14ac:dyDescent="0.25">
      <c r="A28" s="43">
        <v>1</v>
      </c>
      <c r="B28" s="46">
        <v>0.18099999999999999</v>
      </c>
      <c r="C28" s="46">
        <v>0.185</v>
      </c>
      <c r="D28" s="46">
        <v>0.19</v>
      </c>
      <c r="E28" s="46">
        <v>0.19500000000000001</v>
      </c>
      <c r="F28" s="46">
        <v>0.2</v>
      </c>
      <c r="G28" s="46">
        <v>0.20499999999999999</v>
      </c>
      <c r="H28" s="46">
        <v>0.21</v>
      </c>
      <c r="I28" s="46">
        <v>0.216</v>
      </c>
      <c r="J28" s="46">
        <v>0.222</v>
      </c>
      <c r="K28" s="46">
        <v>0.22800000000000001</v>
      </c>
      <c r="L28" s="46">
        <v>0.23400000000000001</v>
      </c>
      <c r="M28" s="46">
        <v>0.24099999999999999</v>
      </c>
      <c r="N28" s="46">
        <v>0.247</v>
      </c>
      <c r="O28" s="46">
        <v>0.254</v>
      </c>
      <c r="P28" s="46">
        <v>0.26200000000000001</v>
      </c>
      <c r="Q28" s="46">
        <v>0.26900000000000002</v>
      </c>
      <c r="R28" s="46">
        <v>0.27700000000000002</v>
      </c>
      <c r="S28" s="46">
        <v>0.28599999999999998</v>
      </c>
      <c r="T28" s="46">
        <v>0.29399999999999998</v>
      </c>
      <c r="U28" s="46">
        <v>0.30299999999999999</v>
      </c>
      <c r="V28" s="46">
        <v>0.313</v>
      </c>
      <c r="W28" s="46">
        <v>0.32300000000000001</v>
      </c>
      <c r="X28" s="46">
        <v>0.33400000000000002</v>
      </c>
      <c r="Y28" s="46">
        <v>0.34499999999999997</v>
      </c>
      <c r="Z28" s="46">
        <v>0.35599999999999998</v>
      </c>
      <c r="AA28" s="46">
        <v>0.36799999999999999</v>
      </c>
      <c r="AB28" s="46">
        <v>0.38100000000000001</v>
      </c>
      <c r="AC28" s="46">
        <v>0.39500000000000002</v>
      </c>
      <c r="AD28" s="46">
        <v>0.41</v>
      </c>
      <c r="AE28" s="46">
        <v>0.42499999999999999</v>
      </c>
      <c r="AF28" s="46">
        <v>0.441</v>
      </c>
      <c r="AG28" s="46">
        <v>0.45800000000000002</v>
      </c>
      <c r="AH28" s="46">
        <v>0.47699999999999998</v>
      </c>
      <c r="AI28" s="46">
        <v>0.496</v>
      </c>
      <c r="AJ28" s="46">
        <v>0.51700000000000002</v>
      </c>
      <c r="AK28" s="46">
        <v>0.54</v>
      </c>
      <c r="AL28" s="46">
        <v>0.56399999999999995</v>
      </c>
      <c r="AM28" s="46">
        <v>0.58899999999999997</v>
      </c>
      <c r="AN28" s="46">
        <v>0.61699999999999999</v>
      </c>
      <c r="AO28" s="46">
        <v>0.64700000000000002</v>
      </c>
      <c r="AP28" s="46">
        <v>0.68</v>
      </c>
      <c r="AQ28" s="46">
        <v>0.71499999999999997</v>
      </c>
      <c r="AR28" s="46">
        <v>0.753</v>
      </c>
      <c r="AS28" s="46">
        <v>0.79500000000000004</v>
      </c>
      <c r="AT28" s="46">
        <v>0.84</v>
      </c>
      <c r="AU28" s="46">
        <v>0.89</v>
      </c>
      <c r="AV28" s="46">
        <v>0.94499999999999995</v>
      </c>
      <c r="AW28" s="46"/>
    </row>
    <row r="29" spans="1:49" x14ac:dyDescent="0.25">
      <c r="A29" s="43">
        <v>2</v>
      </c>
      <c r="B29" s="46">
        <v>0.18099999999999999</v>
      </c>
      <c r="C29" s="46">
        <v>0.186</v>
      </c>
      <c r="D29" s="46">
        <v>0.191</v>
      </c>
      <c r="E29" s="46">
        <v>0.19500000000000001</v>
      </c>
      <c r="F29" s="46">
        <v>0.2</v>
      </c>
      <c r="G29" s="46">
        <v>0.20599999999999999</v>
      </c>
      <c r="H29" s="46">
        <v>0.21099999999999999</v>
      </c>
      <c r="I29" s="46">
        <v>0.217</v>
      </c>
      <c r="J29" s="46">
        <v>0.222</v>
      </c>
      <c r="K29" s="46">
        <v>0.22800000000000001</v>
      </c>
      <c r="L29" s="46">
        <v>0.23499999999999999</v>
      </c>
      <c r="M29" s="46">
        <v>0.24099999999999999</v>
      </c>
      <c r="N29" s="46">
        <v>0.248</v>
      </c>
      <c r="O29" s="46">
        <v>0.255</v>
      </c>
      <c r="P29" s="46">
        <v>0.26200000000000001</v>
      </c>
      <c r="Q29" s="46">
        <v>0.27</v>
      </c>
      <c r="R29" s="46">
        <v>0.27800000000000002</v>
      </c>
      <c r="S29" s="46">
        <v>0.28599999999999998</v>
      </c>
      <c r="T29" s="46">
        <v>0.29499999999999998</v>
      </c>
      <c r="U29" s="46">
        <v>0.30399999999999999</v>
      </c>
      <c r="V29" s="46">
        <v>0.314</v>
      </c>
      <c r="W29" s="46">
        <v>0.32400000000000001</v>
      </c>
      <c r="X29" s="46">
        <v>0.33400000000000002</v>
      </c>
      <c r="Y29" s="46">
        <v>0.34599999999999997</v>
      </c>
      <c r="Z29" s="46">
        <v>0.35699999999999998</v>
      </c>
      <c r="AA29" s="46">
        <v>0.37</v>
      </c>
      <c r="AB29" s="46">
        <v>0.38300000000000001</v>
      </c>
      <c r="AC29" s="46">
        <v>0.39600000000000002</v>
      </c>
      <c r="AD29" s="46">
        <v>0.41099999999999998</v>
      </c>
      <c r="AE29" s="46">
        <v>0.42599999999999999</v>
      </c>
      <c r="AF29" s="46">
        <v>0.443</v>
      </c>
      <c r="AG29" s="46">
        <v>0.46</v>
      </c>
      <c r="AH29" s="46">
        <v>0.47799999999999998</v>
      </c>
      <c r="AI29" s="46">
        <v>0.498</v>
      </c>
      <c r="AJ29" s="46">
        <v>0.51900000000000002</v>
      </c>
      <c r="AK29" s="46">
        <v>0.54200000000000004</v>
      </c>
      <c r="AL29" s="46">
        <v>0.56599999999999995</v>
      </c>
      <c r="AM29" s="46">
        <v>0.59199999999999997</v>
      </c>
      <c r="AN29" s="46">
        <v>0.62</v>
      </c>
      <c r="AO29" s="46">
        <v>0.65</v>
      </c>
      <c r="AP29" s="46">
        <v>0.68200000000000005</v>
      </c>
      <c r="AQ29" s="46">
        <v>0.71799999999999997</v>
      </c>
      <c r="AR29" s="46">
        <v>0.75600000000000001</v>
      </c>
      <c r="AS29" s="46">
        <v>0.79800000000000004</v>
      </c>
      <c r="AT29" s="46">
        <v>0.84399999999999997</v>
      </c>
      <c r="AU29" s="46">
        <v>0.89500000000000002</v>
      </c>
      <c r="AV29" s="46">
        <v>0.95</v>
      </c>
      <c r="AW29" s="46"/>
    </row>
    <row r="30" spans="1:49" x14ac:dyDescent="0.25">
      <c r="A30" s="43">
        <v>3</v>
      </c>
      <c r="B30" s="46">
        <v>0.182</v>
      </c>
      <c r="C30" s="46">
        <v>0.186</v>
      </c>
      <c r="D30" s="46">
        <v>0.191</v>
      </c>
      <c r="E30" s="46">
        <v>0.19600000000000001</v>
      </c>
      <c r="F30" s="46">
        <v>0.20100000000000001</v>
      </c>
      <c r="G30" s="46">
        <v>0.20599999999999999</v>
      </c>
      <c r="H30" s="46">
        <v>0.21099999999999999</v>
      </c>
      <c r="I30" s="46">
        <v>0.217</v>
      </c>
      <c r="J30" s="46">
        <v>0.223</v>
      </c>
      <c r="K30" s="46">
        <v>0.22900000000000001</v>
      </c>
      <c r="L30" s="46">
        <v>0.23499999999999999</v>
      </c>
      <c r="M30" s="46">
        <v>0.24199999999999999</v>
      </c>
      <c r="N30" s="46">
        <v>0.248</v>
      </c>
      <c r="O30" s="46">
        <v>0.25600000000000001</v>
      </c>
      <c r="P30" s="46">
        <v>0.26300000000000001</v>
      </c>
      <c r="Q30" s="46">
        <v>0.27100000000000002</v>
      </c>
      <c r="R30" s="46">
        <v>0.27900000000000003</v>
      </c>
      <c r="S30" s="46">
        <v>0.28699999999999998</v>
      </c>
      <c r="T30" s="46">
        <v>0.29599999999999999</v>
      </c>
      <c r="U30" s="46">
        <v>0.30499999999999999</v>
      </c>
      <c r="V30" s="46">
        <v>0.315</v>
      </c>
      <c r="W30" s="46">
        <v>0.32500000000000001</v>
      </c>
      <c r="X30" s="46">
        <v>0.33500000000000002</v>
      </c>
      <c r="Y30" s="46">
        <v>0.34699999999999998</v>
      </c>
      <c r="Z30" s="46">
        <v>0.35799999999999998</v>
      </c>
      <c r="AA30" s="46">
        <v>0.371</v>
      </c>
      <c r="AB30" s="46">
        <v>0.38400000000000001</v>
      </c>
      <c r="AC30" s="46">
        <v>0.39700000000000002</v>
      </c>
      <c r="AD30" s="46">
        <v>0.41199999999999998</v>
      </c>
      <c r="AE30" s="46">
        <v>0.42799999999999999</v>
      </c>
      <c r="AF30" s="46">
        <v>0.44400000000000001</v>
      </c>
      <c r="AG30" s="46">
        <v>0.46100000000000002</v>
      </c>
      <c r="AH30" s="46">
        <v>0.48</v>
      </c>
      <c r="AI30" s="46">
        <v>0.5</v>
      </c>
      <c r="AJ30" s="46">
        <v>0.52100000000000002</v>
      </c>
      <c r="AK30" s="46">
        <v>0.54400000000000004</v>
      </c>
      <c r="AL30" s="46">
        <v>0.56799999999999995</v>
      </c>
      <c r="AM30" s="46">
        <v>0.59399999999999997</v>
      </c>
      <c r="AN30" s="46">
        <v>0.622</v>
      </c>
      <c r="AO30" s="46">
        <v>0.65300000000000002</v>
      </c>
      <c r="AP30" s="46">
        <v>0.68500000000000005</v>
      </c>
      <c r="AQ30" s="46">
        <v>0.72099999999999997</v>
      </c>
      <c r="AR30" s="46">
        <v>0.76</v>
      </c>
      <c r="AS30" s="46">
        <v>0.80200000000000005</v>
      </c>
      <c r="AT30" s="46">
        <v>0.84799999999999998</v>
      </c>
      <c r="AU30" s="46">
        <v>0.89900000000000002</v>
      </c>
      <c r="AV30" s="46">
        <v>0.95499999999999996</v>
      </c>
      <c r="AW30" s="46"/>
    </row>
    <row r="31" spans="1:49" x14ac:dyDescent="0.25">
      <c r="A31" s="43">
        <v>4</v>
      </c>
      <c r="B31" s="46">
        <v>0.182</v>
      </c>
      <c r="C31" s="46">
        <v>0.187</v>
      </c>
      <c r="D31" s="46">
        <v>0.191</v>
      </c>
      <c r="E31" s="46">
        <v>0.19600000000000001</v>
      </c>
      <c r="F31" s="46">
        <v>0.20100000000000001</v>
      </c>
      <c r="G31" s="46">
        <v>0.20599999999999999</v>
      </c>
      <c r="H31" s="46">
        <v>0.21199999999999999</v>
      </c>
      <c r="I31" s="46">
        <v>0.218</v>
      </c>
      <c r="J31" s="46">
        <v>0.223</v>
      </c>
      <c r="K31" s="46">
        <v>0.22900000000000001</v>
      </c>
      <c r="L31" s="46">
        <v>0.23599999999999999</v>
      </c>
      <c r="M31" s="46">
        <v>0.24199999999999999</v>
      </c>
      <c r="N31" s="46">
        <v>0.249</v>
      </c>
      <c r="O31" s="46">
        <v>0.25600000000000001</v>
      </c>
      <c r="P31" s="46">
        <v>0.26400000000000001</v>
      </c>
      <c r="Q31" s="46">
        <v>0.27100000000000002</v>
      </c>
      <c r="R31" s="46">
        <v>0.27900000000000003</v>
      </c>
      <c r="S31" s="46">
        <v>0.28799999999999998</v>
      </c>
      <c r="T31" s="46">
        <v>0.29699999999999999</v>
      </c>
      <c r="U31" s="46">
        <v>0.30599999999999999</v>
      </c>
      <c r="V31" s="46">
        <v>0.315</v>
      </c>
      <c r="W31" s="46">
        <v>0.32600000000000001</v>
      </c>
      <c r="X31" s="46">
        <v>0.33600000000000002</v>
      </c>
      <c r="Y31" s="46">
        <v>0.34699999999999998</v>
      </c>
      <c r="Z31" s="46">
        <v>0.35899999999999999</v>
      </c>
      <c r="AA31" s="46">
        <v>0.372</v>
      </c>
      <c r="AB31" s="46">
        <v>0.38500000000000001</v>
      </c>
      <c r="AC31" s="46">
        <v>0.39900000000000002</v>
      </c>
      <c r="AD31" s="46">
        <v>0.41299999999999998</v>
      </c>
      <c r="AE31" s="46">
        <v>0.42899999999999999</v>
      </c>
      <c r="AF31" s="46">
        <v>0.44500000000000001</v>
      </c>
      <c r="AG31" s="46">
        <v>0.46300000000000002</v>
      </c>
      <c r="AH31" s="46">
        <v>0.48199999999999998</v>
      </c>
      <c r="AI31" s="46">
        <v>0.502</v>
      </c>
      <c r="AJ31" s="46">
        <v>0.52300000000000002</v>
      </c>
      <c r="AK31" s="46">
        <v>0.54600000000000004</v>
      </c>
      <c r="AL31" s="46">
        <v>0.56999999999999995</v>
      </c>
      <c r="AM31" s="46">
        <v>0.59599999999999997</v>
      </c>
      <c r="AN31" s="46">
        <v>0.625</v>
      </c>
      <c r="AO31" s="46">
        <v>0.65500000000000003</v>
      </c>
      <c r="AP31" s="46">
        <v>0.68799999999999994</v>
      </c>
      <c r="AQ31" s="46">
        <v>0.72399999999999998</v>
      </c>
      <c r="AR31" s="46">
        <v>0.76300000000000001</v>
      </c>
      <c r="AS31" s="46">
        <v>0.80600000000000005</v>
      </c>
      <c r="AT31" s="46">
        <v>0.85299999999999998</v>
      </c>
      <c r="AU31" s="46">
        <v>0.90400000000000003</v>
      </c>
      <c r="AV31" s="46">
        <v>0.96</v>
      </c>
      <c r="AW31" s="46"/>
    </row>
    <row r="32" spans="1:49" x14ac:dyDescent="0.25">
      <c r="A32" s="43">
        <v>5</v>
      </c>
      <c r="B32" s="46">
        <v>0.182</v>
      </c>
      <c r="C32" s="46">
        <v>0.187</v>
      </c>
      <c r="D32" s="46">
        <v>0.192</v>
      </c>
      <c r="E32" s="46">
        <v>0.19700000000000001</v>
      </c>
      <c r="F32" s="46">
        <v>0.20200000000000001</v>
      </c>
      <c r="G32" s="46">
        <v>0.20699999999999999</v>
      </c>
      <c r="H32" s="46">
        <v>0.21199999999999999</v>
      </c>
      <c r="I32" s="46">
        <v>0.218</v>
      </c>
      <c r="J32" s="46">
        <v>0.224</v>
      </c>
      <c r="K32" s="46">
        <v>0.23</v>
      </c>
      <c r="L32" s="46">
        <v>0.23599999999999999</v>
      </c>
      <c r="M32" s="46">
        <v>0.24299999999999999</v>
      </c>
      <c r="N32" s="46">
        <v>0.25</v>
      </c>
      <c r="O32" s="46">
        <v>0.25700000000000001</v>
      </c>
      <c r="P32" s="46">
        <v>0.26400000000000001</v>
      </c>
      <c r="Q32" s="46">
        <v>0.27200000000000002</v>
      </c>
      <c r="R32" s="46">
        <v>0.28000000000000003</v>
      </c>
      <c r="S32" s="46">
        <v>0.28799999999999998</v>
      </c>
      <c r="T32" s="46">
        <v>0.29699999999999999</v>
      </c>
      <c r="U32" s="46">
        <v>0.307</v>
      </c>
      <c r="V32" s="46">
        <v>0.316</v>
      </c>
      <c r="W32" s="46">
        <v>0.32600000000000001</v>
      </c>
      <c r="X32" s="46">
        <v>0.33700000000000002</v>
      </c>
      <c r="Y32" s="46">
        <v>0.34799999999999998</v>
      </c>
      <c r="Z32" s="46">
        <v>0.36</v>
      </c>
      <c r="AA32" s="46">
        <v>0.373</v>
      </c>
      <c r="AB32" s="46">
        <v>0.38600000000000001</v>
      </c>
      <c r="AC32" s="46">
        <v>0.4</v>
      </c>
      <c r="AD32" s="46">
        <v>0.41499999999999998</v>
      </c>
      <c r="AE32" s="46">
        <v>0.43</v>
      </c>
      <c r="AF32" s="46">
        <v>0.44700000000000001</v>
      </c>
      <c r="AG32" s="46">
        <v>0.46400000000000002</v>
      </c>
      <c r="AH32" s="46">
        <v>0.48299999999999998</v>
      </c>
      <c r="AI32" s="46">
        <v>0.503</v>
      </c>
      <c r="AJ32" s="46">
        <v>0.52500000000000002</v>
      </c>
      <c r="AK32" s="46">
        <v>0.54800000000000004</v>
      </c>
      <c r="AL32" s="46">
        <v>0.57199999999999995</v>
      </c>
      <c r="AM32" s="46">
        <v>0.59899999999999998</v>
      </c>
      <c r="AN32" s="46">
        <v>0.627</v>
      </c>
      <c r="AO32" s="46">
        <v>0.65800000000000003</v>
      </c>
      <c r="AP32" s="46">
        <v>0.69099999999999995</v>
      </c>
      <c r="AQ32" s="46">
        <v>0.72699999999999998</v>
      </c>
      <c r="AR32" s="46">
        <v>0.76700000000000002</v>
      </c>
      <c r="AS32" s="46">
        <v>0.81</v>
      </c>
      <c r="AT32" s="46">
        <v>0.85699999999999998</v>
      </c>
      <c r="AU32" s="46">
        <v>0.90800000000000003</v>
      </c>
      <c r="AV32" s="46">
        <v>0.96499999999999997</v>
      </c>
      <c r="AW32" s="46"/>
    </row>
    <row r="33" spans="1:49" x14ac:dyDescent="0.25">
      <c r="A33" s="43">
        <v>6</v>
      </c>
      <c r="B33" s="46">
        <v>0.183</v>
      </c>
      <c r="C33" s="46">
        <v>0.187</v>
      </c>
      <c r="D33" s="46">
        <v>0.192</v>
      </c>
      <c r="E33" s="46">
        <v>0.19700000000000001</v>
      </c>
      <c r="F33" s="46">
        <v>0.20200000000000001</v>
      </c>
      <c r="G33" s="46">
        <v>0.20699999999999999</v>
      </c>
      <c r="H33" s="46">
        <v>0.21299999999999999</v>
      </c>
      <c r="I33" s="46">
        <v>0.218</v>
      </c>
      <c r="J33" s="46">
        <v>0.224</v>
      </c>
      <c r="K33" s="46">
        <v>0.23</v>
      </c>
      <c r="L33" s="46">
        <v>0.23699999999999999</v>
      </c>
      <c r="M33" s="46">
        <v>0.24299999999999999</v>
      </c>
      <c r="N33" s="46">
        <v>0.25</v>
      </c>
      <c r="O33" s="46">
        <v>0.25700000000000001</v>
      </c>
      <c r="P33" s="46">
        <v>0.26500000000000001</v>
      </c>
      <c r="Q33" s="46">
        <v>0.27300000000000002</v>
      </c>
      <c r="R33" s="46">
        <v>0.28100000000000003</v>
      </c>
      <c r="S33" s="46">
        <v>0.28899999999999998</v>
      </c>
      <c r="T33" s="46">
        <v>0.29799999999999999</v>
      </c>
      <c r="U33" s="46">
        <v>0.307</v>
      </c>
      <c r="V33" s="46">
        <v>0.317</v>
      </c>
      <c r="W33" s="46">
        <v>0.32700000000000001</v>
      </c>
      <c r="X33" s="46">
        <v>0.33800000000000002</v>
      </c>
      <c r="Y33" s="46">
        <v>0.34899999999999998</v>
      </c>
      <c r="Z33" s="46">
        <v>0.36099999999999999</v>
      </c>
      <c r="AA33" s="46">
        <v>0.374</v>
      </c>
      <c r="AB33" s="46">
        <v>0.38700000000000001</v>
      </c>
      <c r="AC33" s="46">
        <v>0.40100000000000002</v>
      </c>
      <c r="AD33" s="46">
        <v>0.41599999999999998</v>
      </c>
      <c r="AE33" s="46">
        <v>0.432</v>
      </c>
      <c r="AF33" s="46">
        <v>0.44800000000000001</v>
      </c>
      <c r="AG33" s="46">
        <v>0.46600000000000003</v>
      </c>
      <c r="AH33" s="46">
        <v>0.48499999999999999</v>
      </c>
      <c r="AI33" s="46">
        <v>0.505</v>
      </c>
      <c r="AJ33" s="46">
        <v>0.52600000000000002</v>
      </c>
      <c r="AK33" s="46">
        <v>0.55000000000000004</v>
      </c>
      <c r="AL33" s="46">
        <v>0.57399999999999995</v>
      </c>
      <c r="AM33" s="46">
        <v>0.60099999999999998</v>
      </c>
      <c r="AN33" s="46">
        <v>0.63</v>
      </c>
      <c r="AO33" s="46">
        <v>0.66100000000000003</v>
      </c>
      <c r="AP33" s="46">
        <v>0.69399999999999995</v>
      </c>
      <c r="AQ33" s="46">
        <v>0.73099999999999998</v>
      </c>
      <c r="AR33" s="46">
        <v>0.77</v>
      </c>
      <c r="AS33" s="46">
        <v>0.81299999999999994</v>
      </c>
      <c r="AT33" s="46">
        <v>0.86099999999999999</v>
      </c>
      <c r="AU33" s="46">
        <v>0.91300000000000003</v>
      </c>
      <c r="AV33" s="46">
        <v>0.97</v>
      </c>
      <c r="AW33" s="46"/>
    </row>
    <row r="34" spans="1:49" x14ac:dyDescent="0.25">
      <c r="A34" s="43">
        <v>7</v>
      </c>
      <c r="B34" s="46">
        <v>0.183</v>
      </c>
      <c r="C34" s="46">
        <v>0.188</v>
      </c>
      <c r="D34" s="46">
        <v>0.193</v>
      </c>
      <c r="E34" s="46">
        <v>0.19700000000000001</v>
      </c>
      <c r="F34" s="46">
        <v>0.20300000000000001</v>
      </c>
      <c r="G34" s="46">
        <v>0.20799999999999999</v>
      </c>
      <c r="H34" s="46">
        <v>0.21299999999999999</v>
      </c>
      <c r="I34" s="46">
        <v>0.219</v>
      </c>
      <c r="J34" s="46">
        <v>0.22500000000000001</v>
      </c>
      <c r="K34" s="46">
        <v>0.23100000000000001</v>
      </c>
      <c r="L34" s="46">
        <v>0.23699999999999999</v>
      </c>
      <c r="M34" s="46">
        <v>0.24399999999999999</v>
      </c>
      <c r="N34" s="46">
        <v>0.251</v>
      </c>
      <c r="O34" s="46">
        <v>0.25800000000000001</v>
      </c>
      <c r="P34" s="46">
        <v>0.26500000000000001</v>
      </c>
      <c r="Q34" s="46">
        <v>0.27300000000000002</v>
      </c>
      <c r="R34" s="46">
        <v>0.28100000000000003</v>
      </c>
      <c r="S34" s="46">
        <v>0.28999999999999998</v>
      </c>
      <c r="T34" s="46">
        <v>0.29899999999999999</v>
      </c>
      <c r="U34" s="46">
        <v>0.308</v>
      </c>
      <c r="V34" s="46">
        <v>0.318</v>
      </c>
      <c r="W34" s="46">
        <v>0.32800000000000001</v>
      </c>
      <c r="X34" s="46">
        <v>0.33900000000000002</v>
      </c>
      <c r="Y34" s="46">
        <v>0.35</v>
      </c>
      <c r="Z34" s="46">
        <v>0.36199999999999999</v>
      </c>
      <c r="AA34" s="46">
        <v>0.375</v>
      </c>
      <c r="AB34" s="46">
        <v>0.38800000000000001</v>
      </c>
      <c r="AC34" s="46">
        <v>0.40200000000000002</v>
      </c>
      <c r="AD34" s="46">
        <v>0.41699999999999998</v>
      </c>
      <c r="AE34" s="46">
        <v>0.433</v>
      </c>
      <c r="AF34" s="46">
        <v>0.45</v>
      </c>
      <c r="AG34" s="46">
        <v>0.46800000000000003</v>
      </c>
      <c r="AH34" s="46">
        <v>0.48599999999999999</v>
      </c>
      <c r="AI34" s="46">
        <v>0.50700000000000001</v>
      </c>
      <c r="AJ34" s="46">
        <v>0.52800000000000002</v>
      </c>
      <c r="AK34" s="46">
        <v>0.55100000000000005</v>
      </c>
      <c r="AL34" s="46">
        <v>0.57599999999999996</v>
      </c>
      <c r="AM34" s="46">
        <v>0.60299999999999998</v>
      </c>
      <c r="AN34" s="46">
        <v>0.63200000000000001</v>
      </c>
      <c r="AO34" s="46">
        <v>0.66300000000000003</v>
      </c>
      <c r="AP34" s="46">
        <v>0.69699999999999995</v>
      </c>
      <c r="AQ34" s="46">
        <v>0.73399999999999999</v>
      </c>
      <c r="AR34" s="46">
        <v>0.77400000000000002</v>
      </c>
      <c r="AS34" s="46">
        <v>0.81699999999999995</v>
      </c>
      <c r="AT34" s="46">
        <v>0.86499999999999999</v>
      </c>
      <c r="AU34" s="46">
        <v>0.91700000000000004</v>
      </c>
      <c r="AV34" s="46">
        <v>0.97499999999999998</v>
      </c>
      <c r="AW34" s="46"/>
    </row>
    <row r="35" spans="1:49" x14ac:dyDescent="0.25">
      <c r="A35" s="43">
        <v>8</v>
      </c>
      <c r="B35" s="46">
        <v>0.184</v>
      </c>
      <c r="C35" s="46">
        <v>0.188</v>
      </c>
      <c r="D35" s="46">
        <v>0.193</v>
      </c>
      <c r="E35" s="46">
        <v>0.19800000000000001</v>
      </c>
      <c r="F35" s="46">
        <v>0.20300000000000001</v>
      </c>
      <c r="G35" s="46">
        <v>0.20799999999999999</v>
      </c>
      <c r="H35" s="46">
        <v>0.214</v>
      </c>
      <c r="I35" s="46">
        <v>0.219</v>
      </c>
      <c r="J35" s="46">
        <v>0.22500000000000001</v>
      </c>
      <c r="K35" s="46">
        <v>0.23100000000000001</v>
      </c>
      <c r="L35" s="46">
        <v>0.23799999999999999</v>
      </c>
      <c r="M35" s="46">
        <v>0.24399999999999999</v>
      </c>
      <c r="N35" s="46">
        <v>0.251</v>
      </c>
      <c r="O35" s="46">
        <v>0.25900000000000001</v>
      </c>
      <c r="P35" s="46">
        <v>0.26600000000000001</v>
      </c>
      <c r="Q35" s="46">
        <v>0.27400000000000002</v>
      </c>
      <c r="R35" s="46">
        <v>0.28199999999999997</v>
      </c>
      <c r="S35" s="46">
        <v>0.29099999999999998</v>
      </c>
      <c r="T35" s="46">
        <v>0.3</v>
      </c>
      <c r="U35" s="46">
        <v>0.309</v>
      </c>
      <c r="V35" s="46">
        <v>0.31900000000000001</v>
      </c>
      <c r="W35" s="46">
        <v>0.32900000000000001</v>
      </c>
      <c r="X35" s="46">
        <v>0.34</v>
      </c>
      <c r="Y35" s="46">
        <v>0.35099999999999998</v>
      </c>
      <c r="Z35" s="46">
        <v>0.36299999999999999</v>
      </c>
      <c r="AA35" s="46">
        <v>0.376</v>
      </c>
      <c r="AB35" s="46">
        <v>0.38900000000000001</v>
      </c>
      <c r="AC35" s="46">
        <v>0.40300000000000002</v>
      </c>
      <c r="AD35" s="46">
        <v>0.41799999999999998</v>
      </c>
      <c r="AE35" s="46">
        <v>0.434</v>
      </c>
      <c r="AF35" s="46">
        <v>0.45100000000000001</v>
      </c>
      <c r="AG35" s="46">
        <v>0.46899999999999997</v>
      </c>
      <c r="AH35" s="46">
        <v>0.48799999999999999</v>
      </c>
      <c r="AI35" s="46">
        <v>0.50800000000000001</v>
      </c>
      <c r="AJ35" s="46">
        <v>0.53</v>
      </c>
      <c r="AK35" s="46">
        <v>0.55300000000000005</v>
      </c>
      <c r="AL35" s="46">
        <v>0.57899999999999996</v>
      </c>
      <c r="AM35" s="46">
        <v>0.60499999999999998</v>
      </c>
      <c r="AN35" s="46">
        <v>0.63500000000000001</v>
      </c>
      <c r="AO35" s="46">
        <v>0.66600000000000004</v>
      </c>
      <c r="AP35" s="46">
        <v>0.7</v>
      </c>
      <c r="AQ35" s="46">
        <v>0.73699999999999999</v>
      </c>
      <c r="AR35" s="46">
        <v>0.77700000000000002</v>
      </c>
      <c r="AS35" s="46">
        <v>0.82099999999999995</v>
      </c>
      <c r="AT35" s="46">
        <v>0.86899999999999999</v>
      </c>
      <c r="AU35" s="46">
        <v>0.92200000000000004</v>
      </c>
      <c r="AV35" s="46">
        <v>0.98</v>
      </c>
      <c r="AW35" s="46"/>
    </row>
    <row r="36" spans="1:49" x14ac:dyDescent="0.25">
      <c r="A36" s="43">
        <v>9</v>
      </c>
      <c r="B36" s="46">
        <v>0.184</v>
      </c>
      <c r="C36" s="46">
        <v>0.189</v>
      </c>
      <c r="D36" s="46">
        <v>0.193</v>
      </c>
      <c r="E36" s="46">
        <v>0.19800000000000001</v>
      </c>
      <c r="F36" s="46">
        <v>0.20300000000000001</v>
      </c>
      <c r="G36" s="46">
        <v>0.20899999999999999</v>
      </c>
      <c r="H36" s="46">
        <v>0.214</v>
      </c>
      <c r="I36" s="46">
        <v>0.22</v>
      </c>
      <c r="J36" s="46">
        <v>0.22600000000000001</v>
      </c>
      <c r="K36" s="46">
        <v>0.23200000000000001</v>
      </c>
      <c r="L36" s="46">
        <v>0.23799999999999999</v>
      </c>
      <c r="M36" s="46">
        <v>0.245</v>
      </c>
      <c r="N36" s="46">
        <v>0.252</v>
      </c>
      <c r="O36" s="46">
        <v>0.25900000000000001</v>
      </c>
      <c r="P36" s="46">
        <v>0.26700000000000002</v>
      </c>
      <c r="Q36" s="46">
        <v>0.27500000000000002</v>
      </c>
      <c r="R36" s="46">
        <v>0.28299999999999997</v>
      </c>
      <c r="S36" s="46">
        <v>0.29099999999999998</v>
      </c>
      <c r="T36" s="46">
        <v>0.3</v>
      </c>
      <c r="U36" s="46">
        <v>0.31</v>
      </c>
      <c r="V36" s="46">
        <v>0.32</v>
      </c>
      <c r="W36" s="46">
        <v>0.33</v>
      </c>
      <c r="X36" s="46">
        <v>0.34100000000000003</v>
      </c>
      <c r="Y36" s="46">
        <v>0.35199999999999998</v>
      </c>
      <c r="Z36" s="46">
        <v>0.36399999999999999</v>
      </c>
      <c r="AA36" s="46">
        <v>0.377</v>
      </c>
      <c r="AB36" s="46">
        <v>0.39</v>
      </c>
      <c r="AC36" s="46">
        <v>0.40500000000000003</v>
      </c>
      <c r="AD36" s="46">
        <v>0.42</v>
      </c>
      <c r="AE36" s="46">
        <v>0.436</v>
      </c>
      <c r="AF36" s="46">
        <v>0.45300000000000001</v>
      </c>
      <c r="AG36" s="46">
        <v>0.47099999999999997</v>
      </c>
      <c r="AH36" s="46">
        <v>0.49</v>
      </c>
      <c r="AI36" s="46">
        <v>0.51</v>
      </c>
      <c r="AJ36" s="46">
        <v>0.53200000000000003</v>
      </c>
      <c r="AK36" s="46">
        <v>0.55500000000000005</v>
      </c>
      <c r="AL36" s="46">
        <v>0.58099999999999996</v>
      </c>
      <c r="AM36" s="46">
        <v>0.60799999999999998</v>
      </c>
      <c r="AN36" s="46">
        <v>0.63700000000000001</v>
      </c>
      <c r="AO36" s="46">
        <v>0.66900000000000004</v>
      </c>
      <c r="AP36" s="46">
        <v>0.70299999999999996</v>
      </c>
      <c r="AQ36" s="46">
        <v>0.74</v>
      </c>
      <c r="AR36" s="46">
        <v>0.78100000000000003</v>
      </c>
      <c r="AS36" s="46">
        <v>0.82499999999999996</v>
      </c>
      <c r="AT36" s="46">
        <v>0.873</v>
      </c>
      <c r="AU36" s="46">
        <v>0.92600000000000005</v>
      </c>
      <c r="AV36" s="46">
        <v>0.98499999999999999</v>
      </c>
      <c r="AW36" s="46"/>
    </row>
    <row r="37" spans="1:49" x14ac:dyDescent="0.25">
      <c r="A37" s="43">
        <v>10</v>
      </c>
      <c r="B37" s="46">
        <v>0.184</v>
      </c>
      <c r="C37" s="46">
        <v>0.189</v>
      </c>
      <c r="D37" s="46">
        <v>0.19400000000000001</v>
      </c>
      <c r="E37" s="46">
        <v>0.19900000000000001</v>
      </c>
      <c r="F37" s="46">
        <v>0.20399999999999999</v>
      </c>
      <c r="G37" s="46">
        <v>0.20899999999999999</v>
      </c>
      <c r="H37" s="46">
        <v>0.215</v>
      </c>
      <c r="I37" s="46">
        <v>0.22</v>
      </c>
      <c r="J37" s="46">
        <v>0.22600000000000001</v>
      </c>
      <c r="K37" s="46">
        <v>0.23300000000000001</v>
      </c>
      <c r="L37" s="46">
        <v>0.23899999999999999</v>
      </c>
      <c r="M37" s="46">
        <v>0.246</v>
      </c>
      <c r="N37" s="46">
        <v>0.253</v>
      </c>
      <c r="O37" s="46">
        <v>0.26</v>
      </c>
      <c r="P37" s="46">
        <v>0.26700000000000002</v>
      </c>
      <c r="Q37" s="46">
        <v>0.27500000000000002</v>
      </c>
      <c r="R37" s="46">
        <v>0.28299999999999997</v>
      </c>
      <c r="S37" s="46">
        <v>0.29199999999999998</v>
      </c>
      <c r="T37" s="46">
        <v>0.30099999999999999</v>
      </c>
      <c r="U37" s="46">
        <v>0.311</v>
      </c>
      <c r="V37" s="46">
        <v>0.32</v>
      </c>
      <c r="W37" s="46">
        <v>0.33100000000000002</v>
      </c>
      <c r="X37" s="46">
        <v>0.34200000000000003</v>
      </c>
      <c r="Y37" s="46">
        <v>0.35299999999999998</v>
      </c>
      <c r="Z37" s="46">
        <v>0.36499999999999999</v>
      </c>
      <c r="AA37" s="46">
        <v>0.378</v>
      </c>
      <c r="AB37" s="46">
        <v>0.39200000000000002</v>
      </c>
      <c r="AC37" s="46">
        <v>0.40600000000000003</v>
      </c>
      <c r="AD37" s="46">
        <v>0.42099999999999999</v>
      </c>
      <c r="AE37" s="46">
        <v>0.437</v>
      </c>
      <c r="AF37" s="46">
        <v>0.45400000000000001</v>
      </c>
      <c r="AG37" s="46">
        <v>0.47199999999999998</v>
      </c>
      <c r="AH37" s="46">
        <v>0.49099999999999999</v>
      </c>
      <c r="AI37" s="46">
        <v>0.51200000000000001</v>
      </c>
      <c r="AJ37" s="46">
        <v>0.53400000000000003</v>
      </c>
      <c r="AK37" s="46">
        <v>0.55700000000000005</v>
      </c>
      <c r="AL37" s="46">
        <v>0.58299999999999996</v>
      </c>
      <c r="AM37" s="46">
        <v>0.61</v>
      </c>
      <c r="AN37" s="46">
        <v>0.63900000000000001</v>
      </c>
      <c r="AO37" s="46">
        <v>0.67100000000000004</v>
      </c>
      <c r="AP37" s="46">
        <v>0.70599999999999996</v>
      </c>
      <c r="AQ37" s="46">
        <v>0.74299999999999999</v>
      </c>
      <c r="AR37" s="46">
        <v>0.78400000000000003</v>
      </c>
      <c r="AS37" s="46">
        <v>0.82899999999999996</v>
      </c>
      <c r="AT37" s="46">
        <v>0.877</v>
      </c>
      <c r="AU37" s="46">
        <v>0.93100000000000005</v>
      </c>
      <c r="AV37" s="46">
        <v>0.99</v>
      </c>
      <c r="AW37" s="46"/>
    </row>
    <row r="38" spans="1:49" x14ac:dyDescent="0.25">
      <c r="A38" s="43">
        <v>11</v>
      </c>
      <c r="B38" s="46">
        <v>0.185</v>
      </c>
      <c r="C38" s="46">
        <v>0.189</v>
      </c>
      <c r="D38" s="46">
        <v>0.19400000000000001</v>
      </c>
      <c r="E38" s="46">
        <v>0.19900000000000001</v>
      </c>
      <c r="F38" s="46">
        <v>0.20399999999999999</v>
      </c>
      <c r="G38" s="46">
        <v>0.21</v>
      </c>
      <c r="H38" s="46">
        <v>0.215</v>
      </c>
      <c r="I38" s="46">
        <v>0.221</v>
      </c>
      <c r="J38" s="46">
        <v>0.22700000000000001</v>
      </c>
      <c r="K38" s="46">
        <v>0.23300000000000001</v>
      </c>
      <c r="L38" s="46">
        <v>0.23899999999999999</v>
      </c>
      <c r="M38" s="46">
        <v>0.246</v>
      </c>
      <c r="N38" s="46">
        <v>0.253</v>
      </c>
      <c r="O38" s="46">
        <v>0.26</v>
      </c>
      <c r="P38" s="46">
        <v>0.26800000000000002</v>
      </c>
      <c r="Q38" s="46">
        <v>0.27600000000000002</v>
      </c>
      <c r="R38" s="46">
        <v>0.28399999999999997</v>
      </c>
      <c r="S38" s="46">
        <v>0.29299999999999998</v>
      </c>
      <c r="T38" s="46">
        <v>0.30199999999999999</v>
      </c>
      <c r="U38" s="46">
        <v>0.311</v>
      </c>
      <c r="V38" s="46">
        <v>0.32100000000000001</v>
      </c>
      <c r="W38" s="46">
        <v>0.33200000000000002</v>
      </c>
      <c r="X38" s="46">
        <v>0.34300000000000003</v>
      </c>
      <c r="Y38" s="46">
        <v>0.35399999999999998</v>
      </c>
      <c r="Z38" s="46">
        <v>0.36599999999999999</v>
      </c>
      <c r="AA38" s="46">
        <v>0.379</v>
      </c>
      <c r="AB38" s="46">
        <v>0.39300000000000002</v>
      </c>
      <c r="AC38" s="46">
        <v>0.40699999999999997</v>
      </c>
      <c r="AD38" s="46">
        <v>0.42199999999999999</v>
      </c>
      <c r="AE38" s="46">
        <v>0.438</v>
      </c>
      <c r="AF38" s="46">
        <v>0.45500000000000002</v>
      </c>
      <c r="AG38" s="46">
        <v>0.47399999999999998</v>
      </c>
      <c r="AH38" s="46">
        <v>0.49299999999999999</v>
      </c>
      <c r="AI38" s="46">
        <v>0.51400000000000001</v>
      </c>
      <c r="AJ38" s="46">
        <v>0.53600000000000003</v>
      </c>
      <c r="AK38" s="46">
        <v>0.55900000000000005</v>
      </c>
      <c r="AL38" s="46">
        <v>0.58499999999999996</v>
      </c>
      <c r="AM38" s="46">
        <v>0.61199999999999999</v>
      </c>
      <c r="AN38" s="46">
        <v>0.64200000000000002</v>
      </c>
      <c r="AO38" s="46">
        <v>0.67400000000000004</v>
      </c>
      <c r="AP38" s="46">
        <v>0.70899999999999996</v>
      </c>
      <c r="AQ38" s="46">
        <v>0.746</v>
      </c>
      <c r="AR38" s="46">
        <v>0.78700000000000003</v>
      </c>
      <c r="AS38" s="46">
        <v>0.83199999999999996</v>
      </c>
      <c r="AT38" s="46">
        <v>0.88100000000000001</v>
      </c>
      <c r="AU38" s="46">
        <v>0.93500000000000005</v>
      </c>
      <c r="AV38" s="46">
        <v>0.995</v>
      </c>
      <c r="AW38" s="46"/>
    </row>
  </sheetData>
  <sheetProtection algorithmName="SHA-512" hashValue="Oz/dOzp+giHTppp8+xUSyF0fKReDBmS5BvDlOIF/Yo0OPGGNyJKMzY36aV34VMzCYyw6ITW17I8bY9MMIZxxig==" saltValue="OpTP/Y1JSRcIhh0ga/KcQQ==" spinCount="100000" sheet="1" objects="1" scenarios="1"/>
  <conditionalFormatting sqref="A6:A21">
    <cfRule type="expression" dxfId="536" priority="9" stopIfTrue="1">
      <formula>MOD(ROW(),2)=0</formula>
    </cfRule>
    <cfRule type="expression" dxfId="535" priority="10" stopIfTrue="1">
      <formula>MOD(ROW(),2)&lt;&gt;0</formula>
    </cfRule>
  </conditionalFormatting>
  <conditionalFormatting sqref="B6:AW21">
    <cfRule type="expression" dxfId="534" priority="11" stopIfTrue="1">
      <formula>MOD(ROW(),2)=0</formula>
    </cfRule>
    <cfRule type="expression" dxfId="533" priority="12" stopIfTrue="1">
      <formula>MOD(ROW(),2)&lt;&gt;0</formula>
    </cfRule>
  </conditionalFormatting>
  <conditionalFormatting sqref="A26:A38">
    <cfRule type="expression" dxfId="532" priority="13" stopIfTrue="1">
      <formula>MOD(ROW(),2)=0</formula>
    </cfRule>
    <cfRule type="expression" dxfId="531" priority="14" stopIfTrue="1">
      <formula>MOD(ROW(),2)&lt;&gt;0</formula>
    </cfRule>
  </conditionalFormatting>
  <conditionalFormatting sqref="B26:AW38">
    <cfRule type="expression" dxfId="530" priority="15" stopIfTrue="1">
      <formula>MOD(ROW(),2)=0</formula>
    </cfRule>
    <cfRule type="expression" dxfId="529" priority="16" stopIfTrue="1">
      <formula>MOD(ROW(),2)&lt;&gt;0</formula>
    </cfRule>
  </conditionalFormatting>
  <pageMargins left="0.7" right="0.7" top="0.75" bottom="0.75" header="0.3" footer="0.3"/>
  <tableParts count="1">
    <tablePart r:id="rId1"/>
  </tableParts>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A9D6BB-496C-4FD8-BD60-3C47137485C4}">
  <sheetPr codeName="Sheet63"/>
  <dimension ref="A1:AW38"/>
  <sheetViews>
    <sheetView showGridLines="0" workbookViewId="0">
      <selection activeCell="A6" sqref="A6"/>
    </sheetView>
  </sheetViews>
  <sheetFormatPr defaultRowHeight="12.5" x14ac:dyDescent="0.25"/>
  <cols>
    <col min="1" max="1" width="31.81640625" customWidth="1"/>
    <col min="2" max="49" width="22.81640625" customWidth="1"/>
  </cols>
  <sheetData>
    <row r="1" spans="1:49" s="1" customFormat="1" ht="20" x14ac:dyDescent="0.4">
      <c r="A1" s="2" t="s">
        <v>0</v>
      </c>
    </row>
    <row r="2" spans="1:49" s="1" customFormat="1" ht="15.5" x14ac:dyDescent="0.35">
      <c r="A2" s="30" t="s">
        <v>1</v>
      </c>
      <c r="B2" s="3" t="str">
        <f>wb_title</f>
        <v>Police_S - Consolidated Factor Spreadsheet</v>
      </c>
    </row>
    <row r="3" spans="1:49" s="1" customFormat="1" ht="15.5" x14ac:dyDescent="0.35">
      <c r="A3" s="30" t="s">
        <v>2</v>
      </c>
      <c r="B3" s="3" t="str">
        <f>TABLE_FACTOR_TYPE_1 &amp; " - x-" &amp; TABLE_SERIES_NUMBER_1</f>
        <v>Pension Debit - x-329</v>
      </c>
    </row>
    <row r="6" spans="1:49" x14ac:dyDescent="0.25">
      <c r="A6" s="40" t="s">
        <v>407</v>
      </c>
      <c r="B6" s="48" t="s">
        <v>408</v>
      </c>
      <c r="C6" s="48"/>
      <c r="D6" s="48"/>
      <c r="E6" s="48"/>
      <c r="F6" s="48"/>
      <c r="G6" s="48"/>
      <c r="H6" s="48"/>
      <c r="I6" s="48"/>
      <c r="J6" s="48"/>
      <c r="K6" s="48"/>
      <c r="L6" s="48"/>
      <c r="M6" s="48"/>
      <c r="N6" s="51"/>
      <c r="O6" s="51"/>
      <c r="P6" s="51"/>
      <c r="Q6" s="51"/>
      <c r="R6" s="51"/>
      <c r="S6" s="51"/>
      <c r="T6" s="51"/>
      <c r="U6" s="51"/>
      <c r="V6" s="51"/>
      <c r="W6" s="51"/>
      <c r="X6" s="51"/>
      <c r="Y6" s="51"/>
      <c r="Z6" s="51"/>
      <c r="AA6" s="51"/>
      <c r="AB6" s="51"/>
      <c r="AC6" s="51"/>
      <c r="AD6" s="51"/>
      <c r="AE6" s="51"/>
      <c r="AF6" s="51"/>
      <c r="AG6" s="51"/>
      <c r="AH6" s="51"/>
      <c r="AI6" s="51"/>
      <c r="AJ6" s="51"/>
      <c r="AK6" s="51"/>
      <c r="AL6" s="51"/>
      <c r="AM6" s="51"/>
      <c r="AN6" s="51"/>
      <c r="AO6" s="51"/>
      <c r="AP6" s="51"/>
      <c r="AQ6" s="51"/>
      <c r="AR6" s="51"/>
      <c r="AS6" s="51"/>
      <c r="AT6" s="51"/>
      <c r="AU6" s="51"/>
      <c r="AV6" s="51"/>
      <c r="AW6" s="51"/>
    </row>
    <row r="7" spans="1:49" x14ac:dyDescent="0.25">
      <c r="A7" s="40" t="s">
        <v>409</v>
      </c>
      <c r="B7" s="48" t="s">
        <v>31</v>
      </c>
      <c r="C7" s="48"/>
      <c r="D7" s="48"/>
      <c r="E7" s="48"/>
      <c r="F7" s="48"/>
      <c r="G7" s="48"/>
      <c r="H7" s="48"/>
      <c r="I7" s="48"/>
      <c r="J7" s="48"/>
      <c r="K7" s="48"/>
      <c r="L7" s="48"/>
      <c r="M7" s="48"/>
      <c r="N7" s="51"/>
      <c r="O7" s="51"/>
      <c r="P7" s="51"/>
      <c r="Q7" s="51"/>
      <c r="R7" s="51"/>
      <c r="S7" s="51"/>
      <c r="T7" s="51"/>
      <c r="U7" s="51"/>
      <c r="V7" s="51"/>
      <c r="W7" s="51"/>
      <c r="X7" s="51"/>
      <c r="Y7" s="51"/>
      <c r="Z7" s="51"/>
      <c r="AA7" s="51"/>
      <c r="AB7" s="51"/>
      <c r="AC7" s="51"/>
      <c r="AD7" s="51"/>
      <c r="AE7" s="51"/>
      <c r="AF7" s="51"/>
      <c r="AG7" s="51"/>
      <c r="AH7" s="51"/>
      <c r="AI7" s="51"/>
      <c r="AJ7" s="51"/>
      <c r="AK7" s="51"/>
      <c r="AL7" s="51"/>
      <c r="AM7" s="51"/>
      <c r="AN7" s="51"/>
      <c r="AO7" s="51"/>
      <c r="AP7" s="51"/>
      <c r="AQ7" s="51"/>
      <c r="AR7" s="51"/>
      <c r="AS7" s="51"/>
      <c r="AT7" s="51"/>
      <c r="AU7" s="51"/>
      <c r="AV7" s="51"/>
      <c r="AW7" s="51"/>
    </row>
    <row r="8" spans="1:49" x14ac:dyDescent="0.25">
      <c r="A8" s="40" t="s">
        <v>110</v>
      </c>
      <c r="B8" s="48">
        <v>2006</v>
      </c>
      <c r="C8" s="48"/>
      <c r="D8" s="48"/>
      <c r="E8" s="48"/>
      <c r="F8" s="48"/>
      <c r="G8" s="48"/>
      <c r="H8" s="48"/>
      <c r="I8" s="48"/>
      <c r="J8" s="48"/>
      <c r="K8" s="48"/>
      <c r="L8" s="48"/>
      <c r="M8" s="48"/>
      <c r="N8" s="51"/>
      <c r="O8" s="51"/>
      <c r="P8" s="51"/>
      <c r="Q8" s="51"/>
      <c r="R8" s="51"/>
      <c r="S8" s="51"/>
      <c r="T8" s="51"/>
      <c r="U8" s="51"/>
      <c r="V8" s="51"/>
      <c r="W8" s="51"/>
      <c r="X8" s="51"/>
      <c r="Y8" s="51"/>
      <c r="Z8" s="51"/>
      <c r="AA8" s="51"/>
      <c r="AB8" s="51"/>
      <c r="AC8" s="51"/>
      <c r="AD8" s="51"/>
      <c r="AE8" s="51"/>
      <c r="AF8" s="51"/>
      <c r="AG8" s="51"/>
      <c r="AH8" s="51"/>
      <c r="AI8" s="51"/>
      <c r="AJ8" s="51"/>
      <c r="AK8" s="51"/>
      <c r="AL8" s="51"/>
      <c r="AM8" s="51"/>
      <c r="AN8" s="51"/>
      <c r="AO8" s="51"/>
      <c r="AP8" s="51"/>
      <c r="AQ8" s="51"/>
      <c r="AR8" s="51"/>
      <c r="AS8" s="51"/>
      <c r="AT8" s="51"/>
      <c r="AU8" s="51"/>
      <c r="AV8" s="51"/>
      <c r="AW8" s="51"/>
    </row>
    <row r="9" spans="1:49" x14ac:dyDescent="0.25">
      <c r="A9" s="40" t="s">
        <v>111</v>
      </c>
      <c r="B9" s="48" t="s">
        <v>290</v>
      </c>
      <c r="C9" s="48"/>
      <c r="D9" s="48"/>
      <c r="E9" s="48"/>
      <c r="F9" s="48"/>
      <c r="G9" s="48"/>
      <c r="H9" s="48"/>
      <c r="I9" s="48"/>
      <c r="J9" s="48"/>
      <c r="K9" s="48"/>
      <c r="L9" s="48"/>
      <c r="M9" s="48"/>
      <c r="N9" s="51"/>
      <c r="O9" s="51"/>
      <c r="P9" s="51"/>
      <c r="Q9" s="51"/>
      <c r="R9" s="51"/>
      <c r="S9" s="51"/>
      <c r="T9" s="51"/>
      <c r="U9" s="51"/>
      <c r="V9" s="51"/>
      <c r="W9" s="51"/>
      <c r="X9" s="51"/>
      <c r="Y9" s="51"/>
      <c r="Z9" s="51"/>
      <c r="AA9" s="51"/>
      <c r="AB9" s="51"/>
      <c r="AC9" s="51"/>
      <c r="AD9" s="51"/>
      <c r="AE9" s="51"/>
      <c r="AF9" s="51"/>
      <c r="AG9" s="51"/>
      <c r="AH9" s="51"/>
      <c r="AI9" s="51"/>
      <c r="AJ9" s="51"/>
      <c r="AK9" s="51"/>
      <c r="AL9" s="51"/>
      <c r="AM9" s="51"/>
      <c r="AN9" s="51"/>
      <c r="AO9" s="51"/>
      <c r="AP9" s="51"/>
      <c r="AQ9" s="51"/>
      <c r="AR9" s="51"/>
      <c r="AS9" s="51"/>
      <c r="AT9" s="51"/>
      <c r="AU9" s="51"/>
      <c r="AV9" s="51"/>
      <c r="AW9" s="51"/>
    </row>
    <row r="10" spans="1:49" x14ac:dyDescent="0.25">
      <c r="A10" s="40" t="s">
        <v>6</v>
      </c>
      <c r="B10" s="48" t="s">
        <v>331</v>
      </c>
      <c r="C10" s="48"/>
      <c r="D10" s="48"/>
      <c r="E10" s="48"/>
      <c r="F10" s="48"/>
      <c r="G10" s="48"/>
      <c r="H10" s="48"/>
      <c r="I10" s="48"/>
      <c r="J10" s="48"/>
      <c r="K10" s="48"/>
      <c r="L10" s="48"/>
      <c r="M10" s="48"/>
      <c r="N10" s="51"/>
      <c r="O10" s="51"/>
      <c r="P10" s="51"/>
      <c r="Q10" s="51"/>
      <c r="R10" s="51"/>
      <c r="S10" s="51"/>
      <c r="T10" s="51"/>
      <c r="U10" s="51"/>
      <c r="V10" s="51"/>
      <c r="W10" s="51"/>
      <c r="X10" s="51"/>
      <c r="Y10" s="51"/>
      <c r="Z10" s="51"/>
      <c r="AA10" s="51"/>
      <c r="AB10" s="51"/>
      <c r="AC10" s="51"/>
      <c r="AD10" s="51"/>
      <c r="AE10" s="51"/>
      <c r="AF10" s="51"/>
      <c r="AG10" s="51"/>
      <c r="AH10" s="51"/>
      <c r="AI10" s="51"/>
      <c r="AJ10" s="51"/>
      <c r="AK10" s="51"/>
      <c r="AL10" s="51"/>
      <c r="AM10" s="51"/>
      <c r="AN10" s="51"/>
      <c r="AO10" s="51"/>
      <c r="AP10" s="51"/>
      <c r="AQ10" s="51"/>
      <c r="AR10" s="51"/>
      <c r="AS10" s="51"/>
      <c r="AT10" s="51"/>
      <c r="AU10" s="51"/>
      <c r="AV10" s="51"/>
      <c r="AW10" s="51"/>
    </row>
    <row r="11" spans="1:49" x14ac:dyDescent="0.25">
      <c r="A11" s="40" t="s">
        <v>112</v>
      </c>
      <c r="B11" s="48" t="s">
        <v>125</v>
      </c>
      <c r="C11" s="48"/>
      <c r="D11" s="48"/>
      <c r="E11" s="48"/>
      <c r="F11" s="48"/>
      <c r="G11" s="48"/>
      <c r="H11" s="48"/>
      <c r="I11" s="48"/>
      <c r="J11" s="48"/>
      <c r="K11" s="48"/>
      <c r="L11" s="48"/>
      <c r="M11" s="48"/>
      <c r="N11" s="51"/>
      <c r="O11" s="51"/>
      <c r="P11" s="51"/>
      <c r="Q11" s="51"/>
      <c r="R11" s="51"/>
      <c r="S11" s="51"/>
      <c r="T11" s="51"/>
      <c r="U11" s="51"/>
      <c r="V11" s="51"/>
      <c r="W11" s="51"/>
      <c r="X11" s="51"/>
      <c r="Y11" s="51"/>
      <c r="Z11" s="51"/>
      <c r="AA11" s="51"/>
      <c r="AB11" s="51"/>
      <c r="AC11" s="51"/>
      <c r="AD11" s="51"/>
      <c r="AE11" s="51"/>
      <c r="AF11" s="51"/>
      <c r="AG11" s="51"/>
      <c r="AH11" s="51"/>
      <c r="AI11" s="51"/>
      <c r="AJ11" s="51"/>
      <c r="AK11" s="51"/>
      <c r="AL11" s="51"/>
      <c r="AM11" s="51"/>
      <c r="AN11" s="51"/>
      <c r="AO11" s="51"/>
      <c r="AP11" s="51"/>
      <c r="AQ11" s="51"/>
      <c r="AR11" s="51"/>
      <c r="AS11" s="51"/>
      <c r="AT11" s="51"/>
      <c r="AU11" s="51"/>
      <c r="AV11" s="51"/>
      <c r="AW11" s="51"/>
    </row>
    <row r="12" spans="1:49" x14ac:dyDescent="0.25">
      <c r="A12" s="40" t="s">
        <v>113</v>
      </c>
      <c r="B12" s="48" t="s">
        <v>238</v>
      </c>
      <c r="C12" s="48"/>
      <c r="D12" s="48"/>
      <c r="E12" s="48"/>
      <c r="F12" s="48"/>
      <c r="G12" s="48"/>
      <c r="H12" s="48"/>
      <c r="I12" s="48"/>
      <c r="J12" s="48"/>
      <c r="K12" s="48"/>
      <c r="L12" s="48"/>
      <c r="M12" s="48"/>
      <c r="N12" s="51"/>
      <c r="O12" s="51"/>
      <c r="P12" s="51"/>
      <c r="Q12" s="51"/>
      <c r="R12" s="51"/>
      <c r="S12" s="51"/>
      <c r="T12" s="51"/>
      <c r="U12" s="51"/>
      <c r="V12" s="51"/>
      <c r="W12" s="51"/>
      <c r="X12" s="51"/>
      <c r="Y12" s="51"/>
      <c r="Z12" s="51"/>
      <c r="AA12" s="51"/>
      <c r="AB12" s="51"/>
      <c r="AC12" s="51"/>
      <c r="AD12" s="51"/>
      <c r="AE12" s="51"/>
      <c r="AF12" s="51"/>
      <c r="AG12" s="51"/>
      <c r="AH12" s="51"/>
      <c r="AI12" s="51"/>
      <c r="AJ12" s="51"/>
      <c r="AK12" s="51"/>
      <c r="AL12" s="51"/>
      <c r="AM12" s="51"/>
      <c r="AN12" s="51"/>
      <c r="AO12" s="51"/>
      <c r="AP12" s="51"/>
      <c r="AQ12" s="51"/>
      <c r="AR12" s="51"/>
      <c r="AS12" s="51"/>
      <c r="AT12" s="51"/>
      <c r="AU12" s="51"/>
      <c r="AV12" s="51"/>
      <c r="AW12" s="51"/>
    </row>
    <row r="13" spans="1:49" x14ac:dyDescent="0.25">
      <c r="A13" s="40" t="s">
        <v>410</v>
      </c>
      <c r="B13" s="48"/>
      <c r="C13" s="48"/>
      <c r="D13" s="48"/>
      <c r="E13" s="48"/>
      <c r="F13" s="48"/>
      <c r="G13" s="48"/>
      <c r="H13" s="48"/>
      <c r="I13" s="48"/>
      <c r="J13" s="48"/>
      <c r="K13" s="48"/>
      <c r="L13" s="48"/>
      <c r="M13" s="48"/>
      <c r="N13" s="51"/>
      <c r="O13" s="51"/>
      <c r="P13" s="51"/>
      <c r="Q13" s="51"/>
      <c r="R13" s="51"/>
      <c r="S13" s="51"/>
      <c r="T13" s="51"/>
      <c r="U13" s="51"/>
      <c r="V13" s="51"/>
      <c r="W13" s="51"/>
      <c r="X13" s="51"/>
      <c r="Y13" s="51"/>
      <c r="Z13" s="51"/>
      <c r="AA13" s="51"/>
      <c r="AB13" s="51"/>
      <c r="AC13" s="51"/>
      <c r="AD13" s="51"/>
      <c r="AE13" s="51"/>
      <c r="AF13" s="51"/>
      <c r="AG13" s="51"/>
      <c r="AH13" s="51"/>
      <c r="AI13" s="51"/>
      <c r="AJ13" s="51"/>
      <c r="AK13" s="51"/>
      <c r="AL13" s="51"/>
      <c r="AM13" s="51"/>
      <c r="AN13" s="51"/>
      <c r="AO13" s="51"/>
      <c r="AP13" s="51"/>
      <c r="AQ13" s="51"/>
      <c r="AR13" s="51"/>
      <c r="AS13" s="51"/>
      <c r="AT13" s="51"/>
      <c r="AU13" s="51"/>
      <c r="AV13" s="51"/>
      <c r="AW13" s="51"/>
    </row>
    <row r="14" spans="1:49" x14ac:dyDescent="0.25">
      <c r="A14" s="40" t="s">
        <v>115</v>
      </c>
      <c r="B14" s="48">
        <v>329</v>
      </c>
      <c r="C14" s="48"/>
      <c r="D14" s="48"/>
      <c r="E14" s="48"/>
      <c r="F14" s="48"/>
      <c r="G14" s="48"/>
      <c r="H14" s="48"/>
      <c r="I14" s="48"/>
      <c r="J14" s="48"/>
      <c r="K14" s="48"/>
      <c r="L14" s="48"/>
      <c r="M14" s="48"/>
      <c r="N14" s="51"/>
      <c r="O14" s="51"/>
      <c r="P14" s="51"/>
      <c r="Q14" s="51"/>
      <c r="R14" s="51"/>
      <c r="S14" s="51"/>
      <c r="T14" s="51"/>
      <c r="U14" s="51"/>
      <c r="V14" s="51"/>
      <c r="W14" s="51"/>
      <c r="X14" s="51"/>
      <c r="Y14" s="51"/>
      <c r="Z14" s="51"/>
      <c r="AA14" s="51"/>
      <c r="AB14" s="51"/>
      <c r="AC14" s="51"/>
      <c r="AD14" s="51"/>
      <c r="AE14" s="51"/>
      <c r="AF14" s="51"/>
      <c r="AG14" s="51"/>
      <c r="AH14" s="51"/>
      <c r="AI14" s="51"/>
      <c r="AJ14" s="51"/>
      <c r="AK14" s="51"/>
      <c r="AL14" s="51"/>
      <c r="AM14" s="51"/>
      <c r="AN14" s="51"/>
      <c r="AO14" s="51"/>
      <c r="AP14" s="51"/>
      <c r="AQ14" s="51"/>
      <c r="AR14" s="51"/>
      <c r="AS14" s="51"/>
      <c r="AT14" s="51"/>
      <c r="AU14" s="51"/>
      <c r="AV14" s="51"/>
      <c r="AW14" s="51"/>
    </row>
    <row r="15" spans="1:49" x14ac:dyDescent="0.25">
      <c r="A15" s="40" t="s">
        <v>411</v>
      </c>
      <c r="B15" s="48">
        <v>329</v>
      </c>
      <c r="C15" s="48"/>
      <c r="D15" s="48"/>
      <c r="E15" s="48"/>
      <c r="F15" s="48"/>
      <c r="G15" s="48"/>
      <c r="H15" s="48"/>
      <c r="I15" s="48"/>
      <c r="J15" s="48"/>
      <c r="K15" s="48"/>
      <c r="L15" s="48"/>
      <c r="M15" s="48"/>
      <c r="N15" s="51"/>
      <c r="O15" s="51"/>
      <c r="P15" s="51"/>
      <c r="Q15" s="51"/>
      <c r="R15" s="51"/>
      <c r="S15" s="51"/>
      <c r="T15" s="51"/>
      <c r="U15" s="51"/>
      <c r="V15" s="51"/>
      <c r="W15" s="51"/>
      <c r="X15" s="51"/>
      <c r="Y15" s="51"/>
      <c r="Z15" s="51"/>
      <c r="AA15" s="51"/>
      <c r="AB15" s="51"/>
      <c r="AC15" s="51"/>
      <c r="AD15" s="51"/>
      <c r="AE15" s="51"/>
      <c r="AF15" s="51"/>
      <c r="AG15" s="51"/>
      <c r="AH15" s="51"/>
      <c r="AI15" s="51"/>
      <c r="AJ15" s="51"/>
      <c r="AK15" s="51"/>
      <c r="AL15" s="51"/>
      <c r="AM15" s="51"/>
      <c r="AN15" s="51"/>
      <c r="AO15" s="51"/>
      <c r="AP15" s="51"/>
      <c r="AQ15" s="51"/>
      <c r="AR15" s="51"/>
      <c r="AS15" s="51"/>
      <c r="AT15" s="51"/>
      <c r="AU15" s="51"/>
      <c r="AV15" s="51"/>
      <c r="AW15" s="51"/>
    </row>
    <row r="16" spans="1:49" x14ac:dyDescent="0.25">
      <c r="A16" s="40" t="s">
        <v>117</v>
      </c>
      <c r="B16" s="48" t="s">
        <v>333</v>
      </c>
      <c r="C16" s="48"/>
      <c r="D16" s="48"/>
      <c r="E16" s="48"/>
      <c r="F16" s="48"/>
      <c r="G16" s="48"/>
      <c r="H16" s="48"/>
      <c r="I16" s="48"/>
      <c r="J16" s="48"/>
      <c r="K16" s="48"/>
      <c r="L16" s="48"/>
      <c r="M16" s="48"/>
      <c r="N16" s="51"/>
      <c r="O16" s="51"/>
      <c r="P16" s="51"/>
      <c r="Q16" s="51"/>
      <c r="R16" s="51"/>
      <c r="S16" s="51"/>
      <c r="T16" s="51"/>
      <c r="U16" s="51"/>
      <c r="V16" s="51"/>
      <c r="W16" s="51"/>
      <c r="X16" s="51"/>
      <c r="Y16" s="51"/>
      <c r="Z16" s="51"/>
      <c r="AA16" s="51"/>
      <c r="AB16" s="51"/>
      <c r="AC16" s="51"/>
      <c r="AD16" s="51"/>
      <c r="AE16" s="51"/>
      <c r="AF16" s="51"/>
      <c r="AG16" s="51"/>
      <c r="AH16" s="51"/>
      <c r="AI16" s="51"/>
      <c r="AJ16" s="51"/>
      <c r="AK16" s="51"/>
      <c r="AL16" s="51"/>
      <c r="AM16" s="51"/>
      <c r="AN16" s="51"/>
      <c r="AO16" s="51"/>
      <c r="AP16" s="51"/>
      <c r="AQ16" s="51"/>
      <c r="AR16" s="51"/>
      <c r="AS16" s="51"/>
      <c r="AT16" s="51"/>
      <c r="AU16" s="51"/>
      <c r="AV16" s="51"/>
      <c r="AW16" s="51"/>
    </row>
    <row r="17" spans="1:49" x14ac:dyDescent="0.25">
      <c r="A17" s="41" t="s">
        <v>412</v>
      </c>
      <c r="B17" s="48"/>
      <c r="C17" s="48"/>
      <c r="D17" s="48"/>
      <c r="E17" s="48"/>
      <c r="F17" s="48"/>
      <c r="G17" s="48"/>
      <c r="H17" s="48"/>
      <c r="I17" s="48"/>
      <c r="J17" s="48"/>
      <c r="K17" s="48"/>
      <c r="L17" s="48"/>
      <c r="M17" s="48"/>
      <c r="N17" s="51"/>
      <c r="O17" s="51"/>
      <c r="P17" s="51"/>
      <c r="Q17" s="51"/>
      <c r="R17" s="51"/>
      <c r="S17" s="51"/>
      <c r="T17" s="51"/>
      <c r="U17" s="51"/>
      <c r="V17" s="51"/>
      <c r="W17" s="51"/>
      <c r="X17" s="51"/>
      <c r="Y17" s="51"/>
      <c r="Z17" s="51"/>
      <c r="AA17" s="51"/>
      <c r="AB17" s="51"/>
      <c r="AC17" s="51"/>
      <c r="AD17" s="51"/>
      <c r="AE17" s="51"/>
      <c r="AF17" s="51"/>
      <c r="AG17" s="51"/>
      <c r="AH17" s="51"/>
      <c r="AI17" s="51"/>
      <c r="AJ17" s="51"/>
      <c r="AK17" s="51"/>
      <c r="AL17" s="51"/>
      <c r="AM17" s="51"/>
      <c r="AN17" s="51"/>
      <c r="AO17" s="51"/>
      <c r="AP17" s="51"/>
      <c r="AQ17" s="51"/>
      <c r="AR17" s="51"/>
      <c r="AS17" s="51"/>
      <c r="AT17" s="51"/>
      <c r="AU17" s="51"/>
      <c r="AV17" s="51"/>
      <c r="AW17" s="51"/>
    </row>
    <row r="18" spans="1:49" x14ac:dyDescent="0.25">
      <c r="A18" s="40" t="s">
        <v>119</v>
      </c>
      <c r="B18" s="50">
        <v>46163</v>
      </c>
      <c r="C18" s="49"/>
      <c r="D18" s="49"/>
      <c r="E18" s="49"/>
      <c r="F18" s="49"/>
      <c r="G18" s="49"/>
      <c r="H18" s="49"/>
      <c r="I18" s="49"/>
      <c r="J18" s="49"/>
      <c r="K18" s="49"/>
      <c r="L18" s="49"/>
      <c r="M18" s="49"/>
      <c r="N18" s="51"/>
      <c r="O18" s="51"/>
      <c r="P18" s="51"/>
      <c r="Q18" s="51"/>
      <c r="R18" s="51"/>
      <c r="S18" s="51"/>
      <c r="T18" s="51"/>
      <c r="U18" s="51"/>
      <c r="V18" s="51"/>
      <c r="W18" s="51"/>
      <c r="X18" s="51"/>
      <c r="Y18" s="51"/>
      <c r="Z18" s="51"/>
      <c r="AA18" s="51"/>
      <c r="AB18" s="51"/>
      <c r="AC18" s="51"/>
      <c r="AD18" s="51"/>
      <c r="AE18" s="51"/>
      <c r="AF18" s="51"/>
      <c r="AG18" s="51"/>
      <c r="AH18" s="51"/>
      <c r="AI18" s="51"/>
      <c r="AJ18" s="51"/>
      <c r="AK18" s="51"/>
      <c r="AL18" s="51"/>
      <c r="AM18" s="51"/>
      <c r="AN18" s="51"/>
      <c r="AO18" s="51"/>
      <c r="AP18" s="51"/>
      <c r="AQ18" s="51"/>
      <c r="AR18" s="51"/>
      <c r="AS18" s="51"/>
      <c r="AT18" s="51"/>
      <c r="AU18" s="51"/>
      <c r="AV18" s="51"/>
      <c r="AW18" s="51"/>
    </row>
    <row r="19" spans="1:49" x14ac:dyDescent="0.25">
      <c r="A19" s="40" t="s">
        <v>120</v>
      </c>
      <c r="B19" s="50"/>
      <c r="C19" s="50"/>
      <c r="D19" s="50"/>
      <c r="E19" s="50"/>
      <c r="F19" s="50"/>
      <c r="G19" s="50"/>
      <c r="H19" s="50"/>
      <c r="I19" s="50"/>
      <c r="J19" s="50"/>
      <c r="K19" s="50"/>
      <c r="L19" s="50"/>
      <c r="M19" s="50"/>
      <c r="N19" s="51"/>
      <c r="O19" s="51"/>
      <c r="P19" s="51"/>
      <c r="Q19" s="51"/>
      <c r="R19" s="51"/>
      <c r="S19" s="51"/>
      <c r="T19" s="51"/>
      <c r="U19" s="51"/>
      <c r="V19" s="51"/>
      <c r="W19" s="51"/>
      <c r="X19" s="51"/>
      <c r="Y19" s="51"/>
      <c r="Z19" s="51"/>
      <c r="AA19" s="51"/>
      <c r="AB19" s="51"/>
      <c r="AC19" s="51"/>
      <c r="AD19" s="51"/>
      <c r="AE19" s="51"/>
      <c r="AF19" s="51"/>
      <c r="AG19" s="51"/>
      <c r="AH19" s="51"/>
      <c r="AI19" s="51"/>
      <c r="AJ19" s="51"/>
      <c r="AK19" s="51"/>
      <c r="AL19" s="51"/>
      <c r="AM19" s="51"/>
      <c r="AN19" s="51"/>
      <c r="AO19" s="51"/>
      <c r="AP19" s="51"/>
      <c r="AQ19" s="51"/>
      <c r="AR19" s="51"/>
      <c r="AS19" s="51"/>
      <c r="AT19" s="51"/>
      <c r="AU19" s="51"/>
      <c r="AV19" s="51"/>
      <c r="AW19" s="51"/>
    </row>
    <row r="20" spans="1:49" x14ac:dyDescent="0.25">
      <c r="A20" s="40" t="s">
        <v>121</v>
      </c>
      <c r="B20" s="48" t="s">
        <v>128</v>
      </c>
      <c r="C20" s="48"/>
      <c r="D20" s="48"/>
      <c r="E20" s="48"/>
      <c r="F20" s="48"/>
      <c r="G20" s="48"/>
      <c r="H20" s="48"/>
      <c r="I20" s="48"/>
      <c r="J20" s="48"/>
      <c r="K20" s="48"/>
      <c r="L20" s="48"/>
      <c r="M20" s="48"/>
      <c r="N20" s="51"/>
      <c r="O20" s="51"/>
      <c r="P20" s="51"/>
      <c r="Q20" s="51"/>
      <c r="R20" s="51"/>
      <c r="S20" s="51"/>
      <c r="T20" s="51"/>
      <c r="U20" s="51"/>
      <c r="V20" s="51"/>
      <c r="W20" s="51"/>
      <c r="X20" s="51"/>
      <c r="Y20" s="51"/>
      <c r="Z20" s="51"/>
      <c r="AA20" s="51"/>
      <c r="AB20" s="51"/>
      <c r="AC20" s="51"/>
      <c r="AD20" s="51"/>
      <c r="AE20" s="51"/>
      <c r="AF20" s="51"/>
      <c r="AG20" s="51"/>
      <c r="AH20" s="51"/>
      <c r="AI20" s="51"/>
      <c r="AJ20" s="51"/>
      <c r="AK20" s="51"/>
      <c r="AL20" s="51"/>
      <c r="AM20" s="51"/>
      <c r="AN20" s="51"/>
      <c r="AO20" s="51"/>
      <c r="AP20" s="51"/>
      <c r="AQ20" s="51"/>
      <c r="AR20" s="51"/>
      <c r="AS20" s="51"/>
      <c r="AT20" s="51"/>
      <c r="AU20" s="51"/>
      <c r="AV20" s="51"/>
      <c r="AW20" s="51"/>
    </row>
    <row r="21" spans="1:49" x14ac:dyDescent="0.25">
      <c r="A21" s="40" t="s">
        <v>413</v>
      </c>
      <c r="B21" s="48" t="s">
        <v>46</v>
      </c>
      <c r="C21" s="48"/>
      <c r="D21" s="48"/>
      <c r="E21" s="48"/>
      <c r="F21" s="48"/>
      <c r="G21" s="48"/>
      <c r="H21" s="48"/>
      <c r="I21" s="48"/>
      <c r="J21" s="48"/>
      <c r="K21" s="48"/>
      <c r="L21" s="48"/>
      <c r="M21" s="48"/>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row>
    <row r="23" spans="1:49" x14ac:dyDescent="0.25">
      <c r="A23" s="23" t="str">
        <f>HYPERLINK("#'Factor List'!A1", "Back to Factor List")</f>
        <v>Back to Factor List</v>
      </c>
      <c r="B23" s="23" t="str">
        <f>HYPERLINK("#'Assumptions'!A1", "Assumptions")</f>
        <v>Assumptions</v>
      </c>
    </row>
    <row r="26" spans="1:49" s="57" customFormat="1" ht="13" x14ac:dyDescent="0.25">
      <c r="A26" s="56" t="s">
        <v>440</v>
      </c>
      <c r="B26" s="56">
        <v>18</v>
      </c>
      <c r="C26" s="56">
        <v>19</v>
      </c>
      <c r="D26" s="56">
        <v>20</v>
      </c>
      <c r="E26" s="56">
        <v>21</v>
      </c>
      <c r="F26" s="56">
        <v>22</v>
      </c>
      <c r="G26" s="56">
        <v>23</v>
      </c>
      <c r="H26" s="56">
        <v>24</v>
      </c>
      <c r="I26" s="56">
        <v>25</v>
      </c>
      <c r="J26" s="56">
        <v>26</v>
      </c>
      <c r="K26" s="56">
        <v>27</v>
      </c>
      <c r="L26" s="56">
        <v>28</v>
      </c>
      <c r="M26" s="56">
        <v>29</v>
      </c>
      <c r="N26" s="56">
        <v>30</v>
      </c>
      <c r="O26" s="56">
        <v>31</v>
      </c>
      <c r="P26" s="56">
        <v>32</v>
      </c>
      <c r="Q26" s="56">
        <v>33</v>
      </c>
      <c r="R26" s="56">
        <v>34</v>
      </c>
      <c r="S26" s="56">
        <v>35</v>
      </c>
      <c r="T26" s="56">
        <v>36</v>
      </c>
      <c r="U26" s="56">
        <v>37</v>
      </c>
      <c r="V26" s="56">
        <v>38</v>
      </c>
      <c r="W26" s="56">
        <v>39</v>
      </c>
      <c r="X26" s="56">
        <v>40</v>
      </c>
      <c r="Y26" s="56">
        <v>41</v>
      </c>
      <c r="Z26" s="56">
        <v>42</v>
      </c>
      <c r="AA26" s="56">
        <v>43</v>
      </c>
      <c r="AB26" s="56">
        <v>44</v>
      </c>
      <c r="AC26" s="56">
        <v>45</v>
      </c>
      <c r="AD26" s="56">
        <v>46</v>
      </c>
      <c r="AE26" s="56">
        <v>47</v>
      </c>
      <c r="AF26" s="56">
        <v>48</v>
      </c>
      <c r="AG26" s="56">
        <v>49</v>
      </c>
      <c r="AH26" s="56">
        <v>50</v>
      </c>
      <c r="AI26" s="56">
        <v>51</v>
      </c>
      <c r="AJ26" s="56">
        <v>52</v>
      </c>
      <c r="AK26" s="56">
        <v>53</v>
      </c>
      <c r="AL26" s="56">
        <v>54</v>
      </c>
      <c r="AM26" s="56">
        <v>55</v>
      </c>
      <c r="AN26" s="56">
        <v>56</v>
      </c>
      <c r="AO26" s="56">
        <v>57</v>
      </c>
      <c r="AP26" s="56">
        <v>58</v>
      </c>
      <c r="AQ26" s="56">
        <v>59</v>
      </c>
      <c r="AR26" s="56">
        <v>60</v>
      </c>
      <c r="AS26" s="56">
        <v>61</v>
      </c>
      <c r="AT26" s="56">
        <v>62</v>
      </c>
      <c r="AU26" s="56">
        <v>63</v>
      </c>
      <c r="AV26" s="56">
        <v>64</v>
      </c>
      <c r="AW26" s="56">
        <v>65</v>
      </c>
    </row>
    <row r="27" spans="1:49" x14ac:dyDescent="0.25">
      <c r="A27" s="43">
        <v>0</v>
      </c>
      <c r="B27" s="46">
        <v>0.39400000000000002</v>
      </c>
      <c r="C27" s="46">
        <v>0.40200000000000002</v>
      </c>
      <c r="D27" s="46">
        <v>0.41</v>
      </c>
      <c r="E27" s="46">
        <v>0.41799999999999998</v>
      </c>
      <c r="F27" s="46">
        <v>0.42699999999999999</v>
      </c>
      <c r="G27" s="46">
        <v>0.435</v>
      </c>
      <c r="H27" s="46">
        <v>0.44400000000000001</v>
      </c>
      <c r="I27" s="46">
        <v>0.45300000000000001</v>
      </c>
      <c r="J27" s="46">
        <v>0.46200000000000002</v>
      </c>
      <c r="K27" s="46">
        <v>0.47099999999999997</v>
      </c>
      <c r="L27" s="46">
        <v>0.48099999999999998</v>
      </c>
      <c r="M27" s="46">
        <v>0.49</v>
      </c>
      <c r="N27" s="46">
        <v>0.5</v>
      </c>
      <c r="O27" s="46">
        <v>0.51</v>
      </c>
      <c r="P27" s="46">
        <v>0.52</v>
      </c>
      <c r="Q27" s="46">
        <v>0.53100000000000003</v>
      </c>
      <c r="R27" s="46">
        <v>0.54100000000000004</v>
      </c>
      <c r="S27" s="46">
        <v>0.55200000000000005</v>
      </c>
      <c r="T27" s="46">
        <v>0.56299999999999994</v>
      </c>
      <c r="U27" s="46">
        <v>0.57399999999999995</v>
      </c>
      <c r="V27" s="46">
        <v>0.58599999999999997</v>
      </c>
      <c r="W27" s="46">
        <v>0.59799999999999998</v>
      </c>
      <c r="X27" s="46">
        <v>0.61</v>
      </c>
      <c r="Y27" s="46">
        <v>0.622</v>
      </c>
      <c r="Z27" s="46">
        <v>0.63400000000000001</v>
      </c>
      <c r="AA27" s="46">
        <v>0.64700000000000002</v>
      </c>
      <c r="AB27" s="46">
        <v>0.66</v>
      </c>
      <c r="AC27" s="46">
        <v>0.67300000000000004</v>
      </c>
      <c r="AD27" s="46">
        <v>0.68600000000000005</v>
      </c>
      <c r="AE27" s="46">
        <v>0.7</v>
      </c>
      <c r="AF27" s="46">
        <v>0.71399999999999997</v>
      </c>
      <c r="AG27" s="46">
        <v>0.72799999999999998</v>
      </c>
      <c r="AH27" s="46">
        <v>0.74299999999999999</v>
      </c>
      <c r="AI27" s="46">
        <v>0.75800000000000001</v>
      </c>
      <c r="AJ27" s="46">
        <v>0.77300000000000002</v>
      </c>
      <c r="AK27" s="46">
        <v>0.78800000000000003</v>
      </c>
      <c r="AL27" s="46">
        <v>0.80400000000000005</v>
      </c>
      <c r="AM27" s="46">
        <v>0.82</v>
      </c>
      <c r="AN27" s="46">
        <v>0.83699999999999997</v>
      </c>
      <c r="AO27" s="46">
        <v>0.85299999999999998</v>
      </c>
      <c r="AP27" s="46">
        <v>0.871</v>
      </c>
      <c r="AQ27" s="46">
        <v>0.88800000000000001</v>
      </c>
      <c r="AR27" s="46">
        <v>0.90600000000000003</v>
      </c>
      <c r="AS27" s="46">
        <v>0.92400000000000004</v>
      </c>
      <c r="AT27" s="46">
        <v>0.94199999999999995</v>
      </c>
      <c r="AU27" s="46">
        <v>0.96099999999999997</v>
      </c>
      <c r="AV27" s="46">
        <v>0.98</v>
      </c>
      <c r="AW27" s="46">
        <v>1</v>
      </c>
    </row>
    <row r="28" spans="1:49" x14ac:dyDescent="0.25">
      <c r="A28" s="43">
        <v>1</v>
      </c>
      <c r="B28" s="46">
        <v>0.39500000000000002</v>
      </c>
      <c r="C28" s="46">
        <v>0.40300000000000002</v>
      </c>
      <c r="D28" s="46">
        <v>0.41099999999999998</v>
      </c>
      <c r="E28" s="46">
        <v>0.41899999999999998</v>
      </c>
      <c r="F28" s="46">
        <v>0.42699999999999999</v>
      </c>
      <c r="G28" s="46">
        <v>0.436</v>
      </c>
      <c r="H28" s="46">
        <v>0.44500000000000001</v>
      </c>
      <c r="I28" s="46">
        <v>0.45400000000000001</v>
      </c>
      <c r="J28" s="46">
        <v>0.46300000000000002</v>
      </c>
      <c r="K28" s="46">
        <v>0.47199999999999998</v>
      </c>
      <c r="L28" s="46">
        <v>0.48099999999999998</v>
      </c>
      <c r="M28" s="46">
        <v>0.49099999999999999</v>
      </c>
      <c r="N28" s="46">
        <v>0.501</v>
      </c>
      <c r="O28" s="46">
        <v>0.51100000000000001</v>
      </c>
      <c r="P28" s="46">
        <v>0.52100000000000002</v>
      </c>
      <c r="Q28" s="46">
        <v>0.53200000000000003</v>
      </c>
      <c r="R28" s="46">
        <v>0.54200000000000004</v>
      </c>
      <c r="S28" s="46">
        <v>0.55300000000000005</v>
      </c>
      <c r="T28" s="46">
        <v>0.56399999999999995</v>
      </c>
      <c r="U28" s="46">
        <v>0.57499999999999996</v>
      </c>
      <c r="V28" s="46">
        <v>0.58699999999999997</v>
      </c>
      <c r="W28" s="46">
        <v>0.59899999999999998</v>
      </c>
      <c r="X28" s="46">
        <v>0.61099999999999999</v>
      </c>
      <c r="Y28" s="46">
        <v>0.623</v>
      </c>
      <c r="Z28" s="46">
        <v>0.63500000000000001</v>
      </c>
      <c r="AA28" s="46">
        <v>0.64800000000000002</v>
      </c>
      <c r="AB28" s="46">
        <v>0.66100000000000003</v>
      </c>
      <c r="AC28" s="46">
        <v>0.67400000000000004</v>
      </c>
      <c r="AD28" s="46">
        <v>0.68799999999999994</v>
      </c>
      <c r="AE28" s="46">
        <v>0.70099999999999996</v>
      </c>
      <c r="AF28" s="46">
        <v>0.71499999999999997</v>
      </c>
      <c r="AG28" s="46">
        <v>0.73</v>
      </c>
      <c r="AH28" s="46">
        <v>0.74399999999999999</v>
      </c>
      <c r="AI28" s="46">
        <v>0.75900000000000001</v>
      </c>
      <c r="AJ28" s="46">
        <v>0.77400000000000002</v>
      </c>
      <c r="AK28" s="46">
        <v>0.79</v>
      </c>
      <c r="AL28" s="46">
        <v>0.80600000000000005</v>
      </c>
      <c r="AM28" s="46">
        <v>0.82199999999999995</v>
      </c>
      <c r="AN28" s="46">
        <v>0.83799999999999997</v>
      </c>
      <c r="AO28" s="46">
        <v>0.85499999999999998</v>
      </c>
      <c r="AP28" s="46">
        <v>0.872</v>
      </c>
      <c r="AQ28" s="46">
        <v>0.88900000000000001</v>
      </c>
      <c r="AR28" s="46">
        <v>0.90700000000000003</v>
      </c>
      <c r="AS28" s="46">
        <v>0.92500000000000004</v>
      </c>
      <c r="AT28" s="46">
        <v>0.94399999999999995</v>
      </c>
      <c r="AU28" s="46">
        <v>0.96299999999999997</v>
      </c>
      <c r="AV28" s="46">
        <v>0.98199999999999998</v>
      </c>
      <c r="AW28" s="46"/>
    </row>
    <row r="29" spans="1:49" x14ac:dyDescent="0.25">
      <c r="A29" s="43">
        <v>2</v>
      </c>
      <c r="B29" s="46">
        <v>0.39600000000000002</v>
      </c>
      <c r="C29" s="46">
        <v>0.40300000000000002</v>
      </c>
      <c r="D29" s="46">
        <v>0.41199999999999998</v>
      </c>
      <c r="E29" s="46">
        <v>0.42</v>
      </c>
      <c r="F29" s="46">
        <v>0.42799999999999999</v>
      </c>
      <c r="G29" s="46">
        <v>0.437</v>
      </c>
      <c r="H29" s="46">
        <v>0.44500000000000001</v>
      </c>
      <c r="I29" s="46">
        <v>0.45400000000000001</v>
      </c>
      <c r="J29" s="46">
        <v>0.46300000000000002</v>
      </c>
      <c r="K29" s="46">
        <v>0.47299999999999998</v>
      </c>
      <c r="L29" s="46">
        <v>0.48199999999999998</v>
      </c>
      <c r="M29" s="46">
        <v>0.49199999999999999</v>
      </c>
      <c r="N29" s="46">
        <v>0.502</v>
      </c>
      <c r="O29" s="46">
        <v>0.51200000000000001</v>
      </c>
      <c r="P29" s="46">
        <v>0.52200000000000002</v>
      </c>
      <c r="Q29" s="46">
        <v>0.53200000000000003</v>
      </c>
      <c r="R29" s="46">
        <v>0.54300000000000004</v>
      </c>
      <c r="S29" s="46">
        <v>0.55400000000000005</v>
      </c>
      <c r="T29" s="46">
        <v>0.56499999999999995</v>
      </c>
      <c r="U29" s="46">
        <v>0.57599999999999996</v>
      </c>
      <c r="V29" s="46">
        <v>0.58799999999999997</v>
      </c>
      <c r="W29" s="46">
        <v>0.6</v>
      </c>
      <c r="X29" s="46">
        <v>0.61199999999999999</v>
      </c>
      <c r="Y29" s="46">
        <v>0.624</v>
      </c>
      <c r="Z29" s="46">
        <v>0.63600000000000001</v>
      </c>
      <c r="AA29" s="46">
        <v>0.64900000000000002</v>
      </c>
      <c r="AB29" s="46">
        <v>0.66200000000000003</v>
      </c>
      <c r="AC29" s="46">
        <v>0.67500000000000004</v>
      </c>
      <c r="AD29" s="46">
        <v>0.68899999999999995</v>
      </c>
      <c r="AE29" s="46">
        <v>0.70199999999999996</v>
      </c>
      <c r="AF29" s="46">
        <v>0.71699999999999997</v>
      </c>
      <c r="AG29" s="46">
        <v>0.73099999999999998</v>
      </c>
      <c r="AH29" s="46">
        <v>0.745</v>
      </c>
      <c r="AI29" s="46">
        <v>0.76</v>
      </c>
      <c r="AJ29" s="46">
        <v>0.77600000000000002</v>
      </c>
      <c r="AK29" s="46">
        <v>0.79100000000000004</v>
      </c>
      <c r="AL29" s="46">
        <v>0.80700000000000005</v>
      </c>
      <c r="AM29" s="46">
        <v>0.82299999999999995</v>
      </c>
      <c r="AN29" s="46">
        <v>0.84</v>
      </c>
      <c r="AO29" s="46">
        <v>0.85599999999999998</v>
      </c>
      <c r="AP29" s="46">
        <v>0.873</v>
      </c>
      <c r="AQ29" s="46">
        <v>0.89100000000000001</v>
      </c>
      <c r="AR29" s="46">
        <v>0.90900000000000003</v>
      </c>
      <c r="AS29" s="46">
        <v>0.92700000000000005</v>
      </c>
      <c r="AT29" s="46">
        <v>0.94499999999999995</v>
      </c>
      <c r="AU29" s="46">
        <v>0.96399999999999997</v>
      </c>
      <c r="AV29" s="46">
        <v>0.98399999999999999</v>
      </c>
      <c r="AW29" s="46"/>
    </row>
    <row r="30" spans="1:49" x14ac:dyDescent="0.25">
      <c r="A30" s="43">
        <v>3</v>
      </c>
      <c r="B30" s="46">
        <v>0.39600000000000002</v>
      </c>
      <c r="C30" s="46">
        <v>0.40400000000000003</v>
      </c>
      <c r="D30" s="46">
        <v>0.41199999999999998</v>
      </c>
      <c r="E30" s="46">
        <v>0.42</v>
      </c>
      <c r="F30" s="46">
        <v>0.42899999999999999</v>
      </c>
      <c r="G30" s="46">
        <v>0.437</v>
      </c>
      <c r="H30" s="46">
        <v>0.44600000000000001</v>
      </c>
      <c r="I30" s="46">
        <v>0.45500000000000002</v>
      </c>
      <c r="J30" s="46">
        <v>0.46400000000000002</v>
      </c>
      <c r="K30" s="46">
        <v>0.47399999999999998</v>
      </c>
      <c r="L30" s="46">
        <v>0.48299999999999998</v>
      </c>
      <c r="M30" s="46">
        <v>0.49299999999999999</v>
      </c>
      <c r="N30" s="46">
        <v>0.503</v>
      </c>
      <c r="O30" s="46">
        <v>0.51300000000000001</v>
      </c>
      <c r="P30" s="46">
        <v>0.52300000000000002</v>
      </c>
      <c r="Q30" s="46">
        <v>0.53300000000000003</v>
      </c>
      <c r="R30" s="46">
        <v>0.54400000000000004</v>
      </c>
      <c r="S30" s="46">
        <v>0.55500000000000005</v>
      </c>
      <c r="T30" s="46">
        <v>0.56599999999999995</v>
      </c>
      <c r="U30" s="46">
        <v>0.57699999999999996</v>
      </c>
      <c r="V30" s="46">
        <v>0.58899999999999997</v>
      </c>
      <c r="W30" s="46">
        <v>0.60099999999999998</v>
      </c>
      <c r="X30" s="46">
        <v>0.61299999999999999</v>
      </c>
      <c r="Y30" s="46">
        <v>0.625</v>
      </c>
      <c r="Z30" s="46">
        <v>0.63700000000000001</v>
      </c>
      <c r="AA30" s="46">
        <v>0.65</v>
      </c>
      <c r="AB30" s="46">
        <v>0.66300000000000003</v>
      </c>
      <c r="AC30" s="46">
        <v>0.67600000000000005</v>
      </c>
      <c r="AD30" s="46">
        <v>0.69</v>
      </c>
      <c r="AE30" s="46">
        <v>0.70399999999999996</v>
      </c>
      <c r="AF30" s="46">
        <v>0.71799999999999997</v>
      </c>
      <c r="AG30" s="46">
        <v>0.73199999999999998</v>
      </c>
      <c r="AH30" s="46">
        <v>0.747</v>
      </c>
      <c r="AI30" s="46">
        <v>0.76200000000000001</v>
      </c>
      <c r="AJ30" s="46">
        <v>0.77700000000000002</v>
      </c>
      <c r="AK30" s="46">
        <v>0.79200000000000004</v>
      </c>
      <c r="AL30" s="46">
        <v>0.80800000000000005</v>
      </c>
      <c r="AM30" s="46">
        <v>0.82399999999999995</v>
      </c>
      <c r="AN30" s="46">
        <v>0.84099999999999997</v>
      </c>
      <c r="AO30" s="46">
        <v>0.85799999999999998</v>
      </c>
      <c r="AP30" s="46">
        <v>0.875</v>
      </c>
      <c r="AQ30" s="46">
        <v>0.89200000000000002</v>
      </c>
      <c r="AR30" s="46">
        <v>0.91</v>
      </c>
      <c r="AS30" s="46">
        <v>0.92800000000000005</v>
      </c>
      <c r="AT30" s="46">
        <v>0.94699999999999995</v>
      </c>
      <c r="AU30" s="46">
        <v>0.96599999999999997</v>
      </c>
      <c r="AV30" s="46">
        <v>0.98499999999999999</v>
      </c>
      <c r="AW30" s="46"/>
    </row>
    <row r="31" spans="1:49" x14ac:dyDescent="0.25">
      <c r="A31" s="43">
        <v>4</v>
      </c>
      <c r="B31" s="46">
        <v>0.39700000000000002</v>
      </c>
      <c r="C31" s="46">
        <v>0.40500000000000003</v>
      </c>
      <c r="D31" s="46">
        <v>0.41299999999999998</v>
      </c>
      <c r="E31" s="46">
        <v>0.42099999999999999</v>
      </c>
      <c r="F31" s="46">
        <v>0.43</v>
      </c>
      <c r="G31" s="46">
        <v>0.438</v>
      </c>
      <c r="H31" s="46">
        <v>0.44700000000000001</v>
      </c>
      <c r="I31" s="46">
        <v>0.45600000000000002</v>
      </c>
      <c r="J31" s="46">
        <v>0.46500000000000002</v>
      </c>
      <c r="K31" s="46">
        <v>0.47399999999999998</v>
      </c>
      <c r="L31" s="46">
        <v>0.48399999999999999</v>
      </c>
      <c r="M31" s="46">
        <v>0.49299999999999999</v>
      </c>
      <c r="N31" s="46">
        <v>0.503</v>
      </c>
      <c r="O31" s="46">
        <v>0.51300000000000001</v>
      </c>
      <c r="P31" s="46">
        <v>0.52400000000000002</v>
      </c>
      <c r="Q31" s="46">
        <v>0.53400000000000003</v>
      </c>
      <c r="R31" s="46">
        <v>0.54500000000000004</v>
      </c>
      <c r="S31" s="46">
        <v>0.55600000000000005</v>
      </c>
      <c r="T31" s="46">
        <v>0.56699999999999995</v>
      </c>
      <c r="U31" s="46">
        <v>0.57799999999999996</v>
      </c>
      <c r="V31" s="46">
        <v>0.59</v>
      </c>
      <c r="W31" s="46">
        <v>0.60199999999999998</v>
      </c>
      <c r="X31" s="46">
        <v>0.61399999999999999</v>
      </c>
      <c r="Y31" s="46">
        <v>0.626</v>
      </c>
      <c r="Z31" s="46">
        <v>0.63800000000000001</v>
      </c>
      <c r="AA31" s="46">
        <v>0.65100000000000002</v>
      </c>
      <c r="AB31" s="46">
        <v>0.66400000000000003</v>
      </c>
      <c r="AC31" s="46">
        <v>0.67700000000000005</v>
      </c>
      <c r="AD31" s="46">
        <v>0.69099999999999995</v>
      </c>
      <c r="AE31" s="46">
        <v>0.70499999999999996</v>
      </c>
      <c r="AF31" s="46">
        <v>0.71899999999999997</v>
      </c>
      <c r="AG31" s="46">
        <v>0.73299999999999998</v>
      </c>
      <c r="AH31" s="46">
        <v>0.748</v>
      </c>
      <c r="AI31" s="46">
        <v>0.76300000000000001</v>
      </c>
      <c r="AJ31" s="46">
        <v>0.77800000000000002</v>
      </c>
      <c r="AK31" s="46">
        <v>0.79400000000000004</v>
      </c>
      <c r="AL31" s="46">
        <v>0.81</v>
      </c>
      <c r="AM31" s="46">
        <v>0.82599999999999996</v>
      </c>
      <c r="AN31" s="46">
        <v>0.84199999999999997</v>
      </c>
      <c r="AO31" s="46">
        <v>0.85899999999999999</v>
      </c>
      <c r="AP31" s="46">
        <v>0.876</v>
      </c>
      <c r="AQ31" s="46">
        <v>0.89400000000000002</v>
      </c>
      <c r="AR31" s="46">
        <v>0.91200000000000003</v>
      </c>
      <c r="AS31" s="46">
        <v>0.93</v>
      </c>
      <c r="AT31" s="46">
        <v>0.94899999999999995</v>
      </c>
      <c r="AU31" s="46">
        <v>0.96799999999999997</v>
      </c>
      <c r="AV31" s="46">
        <v>0.98699999999999999</v>
      </c>
      <c r="AW31" s="46"/>
    </row>
    <row r="32" spans="1:49" x14ac:dyDescent="0.25">
      <c r="A32" s="43">
        <v>5</v>
      </c>
      <c r="B32" s="46">
        <v>0.39800000000000002</v>
      </c>
      <c r="C32" s="46">
        <v>0.40600000000000003</v>
      </c>
      <c r="D32" s="46">
        <v>0.41399999999999998</v>
      </c>
      <c r="E32" s="46">
        <v>0.42199999999999999</v>
      </c>
      <c r="F32" s="46">
        <v>0.43</v>
      </c>
      <c r="G32" s="46">
        <v>0.439</v>
      </c>
      <c r="H32" s="46">
        <v>0.44800000000000001</v>
      </c>
      <c r="I32" s="46">
        <v>0.45700000000000002</v>
      </c>
      <c r="J32" s="46">
        <v>0.46600000000000003</v>
      </c>
      <c r="K32" s="46">
        <v>0.47499999999999998</v>
      </c>
      <c r="L32" s="46">
        <v>0.48499999999999999</v>
      </c>
      <c r="M32" s="46">
        <v>0.49399999999999999</v>
      </c>
      <c r="N32" s="46">
        <v>0.504</v>
      </c>
      <c r="O32" s="46">
        <v>0.51400000000000001</v>
      </c>
      <c r="P32" s="46">
        <v>0.52500000000000002</v>
      </c>
      <c r="Q32" s="46">
        <v>0.53500000000000003</v>
      </c>
      <c r="R32" s="46">
        <v>0.54600000000000004</v>
      </c>
      <c r="S32" s="46">
        <v>0.55700000000000005</v>
      </c>
      <c r="T32" s="46">
        <v>0.56799999999999995</v>
      </c>
      <c r="U32" s="46">
        <v>0.57899999999999996</v>
      </c>
      <c r="V32" s="46">
        <v>0.59099999999999997</v>
      </c>
      <c r="W32" s="46">
        <v>0.60299999999999998</v>
      </c>
      <c r="X32" s="46">
        <v>0.61499999999999999</v>
      </c>
      <c r="Y32" s="46">
        <v>0.627</v>
      </c>
      <c r="Z32" s="46">
        <v>0.63900000000000001</v>
      </c>
      <c r="AA32" s="46">
        <v>0.65200000000000002</v>
      </c>
      <c r="AB32" s="46">
        <v>0.66500000000000004</v>
      </c>
      <c r="AC32" s="46">
        <v>0.67900000000000005</v>
      </c>
      <c r="AD32" s="46">
        <v>0.69199999999999995</v>
      </c>
      <c r="AE32" s="46">
        <v>0.70599999999999996</v>
      </c>
      <c r="AF32" s="46">
        <v>0.72</v>
      </c>
      <c r="AG32" s="46">
        <v>0.73499999999999999</v>
      </c>
      <c r="AH32" s="46">
        <v>0.749</v>
      </c>
      <c r="AI32" s="46">
        <v>0.76400000000000001</v>
      </c>
      <c r="AJ32" s="46">
        <v>0.77900000000000003</v>
      </c>
      <c r="AK32" s="46">
        <v>0.79500000000000004</v>
      </c>
      <c r="AL32" s="46">
        <v>0.81100000000000005</v>
      </c>
      <c r="AM32" s="46">
        <v>0.82699999999999996</v>
      </c>
      <c r="AN32" s="46">
        <v>0.84399999999999997</v>
      </c>
      <c r="AO32" s="46">
        <v>0.86099999999999999</v>
      </c>
      <c r="AP32" s="46">
        <v>0.878</v>
      </c>
      <c r="AQ32" s="46">
        <v>0.89500000000000002</v>
      </c>
      <c r="AR32" s="46">
        <v>0.91300000000000003</v>
      </c>
      <c r="AS32" s="46">
        <v>0.93200000000000005</v>
      </c>
      <c r="AT32" s="46">
        <v>0.95</v>
      </c>
      <c r="AU32" s="46">
        <v>0.96899999999999997</v>
      </c>
      <c r="AV32" s="46">
        <v>0.98899999999999999</v>
      </c>
      <c r="AW32" s="46"/>
    </row>
    <row r="33" spans="1:49" x14ac:dyDescent="0.25">
      <c r="A33" s="43">
        <v>6</v>
      </c>
      <c r="B33" s="46">
        <v>0.39800000000000002</v>
      </c>
      <c r="C33" s="46">
        <v>0.40600000000000003</v>
      </c>
      <c r="D33" s="46">
        <v>0.41399999999999998</v>
      </c>
      <c r="E33" s="46">
        <v>0.42299999999999999</v>
      </c>
      <c r="F33" s="46">
        <v>0.43099999999999999</v>
      </c>
      <c r="G33" s="46">
        <v>0.44</v>
      </c>
      <c r="H33" s="46">
        <v>0.44800000000000001</v>
      </c>
      <c r="I33" s="46">
        <v>0.45700000000000002</v>
      </c>
      <c r="J33" s="46">
        <v>0.46700000000000003</v>
      </c>
      <c r="K33" s="46">
        <v>0.47599999999999998</v>
      </c>
      <c r="L33" s="46">
        <v>0.48499999999999999</v>
      </c>
      <c r="M33" s="46">
        <v>0.495</v>
      </c>
      <c r="N33" s="46">
        <v>0.505</v>
      </c>
      <c r="O33" s="46">
        <v>0.51500000000000001</v>
      </c>
      <c r="P33" s="46">
        <v>0.52500000000000002</v>
      </c>
      <c r="Q33" s="46">
        <v>0.53600000000000003</v>
      </c>
      <c r="R33" s="46">
        <v>0.54700000000000004</v>
      </c>
      <c r="S33" s="46">
        <v>0.55800000000000005</v>
      </c>
      <c r="T33" s="46">
        <v>0.56899999999999995</v>
      </c>
      <c r="U33" s="46">
        <v>0.57999999999999996</v>
      </c>
      <c r="V33" s="46">
        <v>0.59199999999999997</v>
      </c>
      <c r="W33" s="46">
        <v>0.60399999999999998</v>
      </c>
      <c r="X33" s="46">
        <v>0.61599999999999999</v>
      </c>
      <c r="Y33" s="46">
        <v>0.628</v>
      </c>
      <c r="Z33" s="46">
        <v>0.64</v>
      </c>
      <c r="AA33" s="46">
        <v>0.65300000000000002</v>
      </c>
      <c r="AB33" s="46">
        <v>0.66600000000000004</v>
      </c>
      <c r="AC33" s="46">
        <v>0.68</v>
      </c>
      <c r="AD33" s="46">
        <v>0.69299999999999995</v>
      </c>
      <c r="AE33" s="46">
        <v>0.70699999999999996</v>
      </c>
      <c r="AF33" s="46">
        <v>0.72099999999999997</v>
      </c>
      <c r="AG33" s="46">
        <v>0.73599999999999999</v>
      </c>
      <c r="AH33" s="46">
        <v>0.75</v>
      </c>
      <c r="AI33" s="46">
        <v>0.76500000000000001</v>
      </c>
      <c r="AJ33" s="46">
        <v>0.78100000000000003</v>
      </c>
      <c r="AK33" s="46">
        <v>0.79600000000000004</v>
      </c>
      <c r="AL33" s="46">
        <v>0.81200000000000006</v>
      </c>
      <c r="AM33" s="46">
        <v>0.82899999999999996</v>
      </c>
      <c r="AN33" s="46">
        <v>0.84499999999999997</v>
      </c>
      <c r="AO33" s="46">
        <v>0.86199999999999999</v>
      </c>
      <c r="AP33" s="46">
        <v>0.879</v>
      </c>
      <c r="AQ33" s="46">
        <v>0.89700000000000002</v>
      </c>
      <c r="AR33" s="46">
        <v>0.91500000000000004</v>
      </c>
      <c r="AS33" s="46">
        <v>0.93300000000000005</v>
      </c>
      <c r="AT33" s="46">
        <v>0.95199999999999996</v>
      </c>
      <c r="AU33" s="46">
        <v>0.97099999999999997</v>
      </c>
      <c r="AV33" s="46">
        <v>0.99</v>
      </c>
      <c r="AW33" s="46"/>
    </row>
    <row r="34" spans="1:49" x14ac:dyDescent="0.25">
      <c r="A34" s="43">
        <v>7</v>
      </c>
      <c r="B34" s="46">
        <v>0.39900000000000002</v>
      </c>
      <c r="C34" s="46">
        <v>0.40699999999999997</v>
      </c>
      <c r="D34" s="46">
        <v>0.41499999999999998</v>
      </c>
      <c r="E34" s="46">
        <v>0.42299999999999999</v>
      </c>
      <c r="F34" s="46">
        <v>0.432</v>
      </c>
      <c r="G34" s="46">
        <v>0.44</v>
      </c>
      <c r="H34" s="46">
        <v>0.44900000000000001</v>
      </c>
      <c r="I34" s="46">
        <v>0.45800000000000002</v>
      </c>
      <c r="J34" s="46">
        <v>0.46700000000000003</v>
      </c>
      <c r="K34" s="46">
        <v>0.47699999999999998</v>
      </c>
      <c r="L34" s="46">
        <v>0.48599999999999999</v>
      </c>
      <c r="M34" s="46">
        <v>0.496</v>
      </c>
      <c r="N34" s="46">
        <v>0.50600000000000001</v>
      </c>
      <c r="O34" s="46">
        <v>0.51600000000000001</v>
      </c>
      <c r="P34" s="46">
        <v>0.52600000000000002</v>
      </c>
      <c r="Q34" s="46">
        <v>0.53700000000000003</v>
      </c>
      <c r="R34" s="46">
        <v>0.54800000000000004</v>
      </c>
      <c r="S34" s="46">
        <v>0.55900000000000005</v>
      </c>
      <c r="T34" s="46">
        <v>0.56999999999999995</v>
      </c>
      <c r="U34" s="46">
        <v>0.58099999999999996</v>
      </c>
      <c r="V34" s="46">
        <v>0.59299999999999997</v>
      </c>
      <c r="W34" s="46">
        <v>0.60499999999999998</v>
      </c>
      <c r="X34" s="46">
        <v>0.61699999999999999</v>
      </c>
      <c r="Y34" s="46">
        <v>0.629</v>
      </c>
      <c r="Z34" s="46">
        <v>0.64200000000000002</v>
      </c>
      <c r="AA34" s="46">
        <v>0.65400000000000003</v>
      </c>
      <c r="AB34" s="46">
        <v>0.66700000000000004</v>
      </c>
      <c r="AC34" s="46">
        <v>0.68100000000000005</v>
      </c>
      <c r="AD34" s="46">
        <v>0.69399999999999995</v>
      </c>
      <c r="AE34" s="46">
        <v>0.70799999999999996</v>
      </c>
      <c r="AF34" s="46">
        <v>0.72199999999999998</v>
      </c>
      <c r="AG34" s="46">
        <v>0.73699999999999999</v>
      </c>
      <c r="AH34" s="46">
        <v>0.752</v>
      </c>
      <c r="AI34" s="46">
        <v>0.76700000000000002</v>
      </c>
      <c r="AJ34" s="46">
        <v>0.78200000000000003</v>
      </c>
      <c r="AK34" s="46">
        <v>0.79800000000000004</v>
      </c>
      <c r="AL34" s="46">
        <v>0.81399999999999995</v>
      </c>
      <c r="AM34" s="46">
        <v>0.83</v>
      </c>
      <c r="AN34" s="46">
        <v>0.84699999999999998</v>
      </c>
      <c r="AO34" s="46">
        <v>0.86299999999999999</v>
      </c>
      <c r="AP34" s="46">
        <v>0.88100000000000001</v>
      </c>
      <c r="AQ34" s="46">
        <v>0.89800000000000002</v>
      </c>
      <c r="AR34" s="46">
        <v>0.91600000000000004</v>
      </c>
      <c r="AS34" s="46">
        <v>0.93500000000000005</v>
      </c>
      <c r="AT34" s="46">
        <v>0.95299999999999996</v>
      </c>
      <c r="AU34" s="46">
        <v>0.97199999999999998</v>
      </c>
      <c r="AV34" s="46">
        <v>0.99199999999999999</v>
      </c>
      <c r="AW34" s="46"/>
    </row>
    <row r="35" spans="1:49" x14ac:dyDescent="0.25">
      <c r="A35" s="43">
        <v>8</v>
      </c>
      <c r="B35" s="46">
        <v>0.4</v>
      </c>
      <c r="C35" s="46">
        <v>0.40799999999999997</v>
      </c>
      <c r="D35" s="46">
        <v>0.41599999999999998</v>
      </c>
      <c r="E35" s="46">
        <v>0.42399999999999999</v>
      </c>
      <c r="F35" s="46">
        <v>0.432</v>
      </c>
      <c r="G35" s="46">
        <v>0.441</v>
      </c>
      <c r="H35" s="46">
        <v>0.45</v>
      </c>
      <c r="I35" s="46">
        <v>0.45900000000000002</v>
      </c>
      <c r="J35" s="46">
        <v>0.46800000000000003</v>
      </c>
      <c r="K35" s="46">
        <v>0.47699999999999998</v>
      </c>
      <c r="L35" s="46">
        <v>0.48699999999999999</v>
      </c>
      <c r="M35" s="46">
        <v>0.497</v>
      </c>
      <c r="N35" s="46">
        <v>0.50700000000000001</v>
      </c>
      <c r="O35" s="46">
        <v>0.51700000000000002</v>
      </c>
      <c r="P35" s="46">
        <v>0.52700000000000002</v>
      </c>
      <c r="Q35" s="46">
        <v>0.53800000000000003</v>
      </c>
      <c r="R35" s="46">
        <v>0.54800000000000004</v>
      </c>
      <c r="S35" s="46">
        <v>0.55900000000000005</v>
      </c>
      <c r="T35" s="46">
        <v>0.57099999999999995</v>
      </c>
      <c r="U35" s="46">
        <v>0.58199999999999996</v>
      </c>
      <c r="V35" s="46">
        <v>0.59399999999999997</v>
      </c>
      <c r="W35" s="46">
        <v>0.60599999999999998</v>
      </c>
      <c r="X35" s="46">
        <v>0.61799999999999999</v>
      </c>
      <c r="Y35" s="46">
        <v>0.63</v>
      </c>
      <c r="Z35" s="46">
        <v>0.64300000000000002</v>
      </c>
      <c r="AA35" s="46">
        <v>0.65500000000000003</v>
      </c>
      <c r="AB35" s="46">
        <v>0.66900000000000004</v>
      </c>
      <c r="AC35" s="46">
        <v>0.68200000000000005</v>
      </c>
      <c r="AD35" s="46">
        <v>0.69599999999999995</v>
      </c>
      <c r="AE35" s="46">
        <v>0.70899999999999996</v>
      </c>
      <c r="AF35" s="46">
        <v>0.72399999999999998</v>
      </c>
      <c r="AG35" s="46">
        <v>0.73799999999999999</v>
      </c>
      <c r="AH35" s="46">
        <v>0.753</v>
      </c>
      <c r="AI35" s="46">
        <v>0.76800000000000002</v>
      </c>
      <c r="AJ35" s="46">
        <v>0.78300000000000003</v>
      </c>
      <c r="AK35" s="46">
        <v>0.79900000000000004</v>
      </c>
      <c r="AL35" s="46">
        <v>0.81499999999999995</v>
      </c>
      <c r="AM35" s="46">
        <v>0.83099999999999996</v>
      </c>
      <c r="AN35" s="46">
        <v>0.84799999999999998</v>
      </c>
      <c r="AO35" s="46">
        <v>0.86499999999999999</v>
      </c>
      <c r="AP35" s="46">
        <v>0.88200000000000001</v>
      </c>
      <c r="AQ35" s="46">
        <v>0.9</v>
      </c>
      <c r="AR35" s="46">
        <v>0.91800000000000004</v>
      </c>
      <c r="AS35" s="46">
        <v>0.93600000000000005</v>
      </c>
      <c r="AT35" s="46">
        <v>0.95499999999999996</v>
      </c>
      <c r="AU35" s="46">
        <v>0.97399999999999998</v>
      </c>
      <c r="AV35" s="46">
        <v>0.99299999999999999</v>
      </c>
      <c r="AW35" s="46"/>
    </row>
    <row r="36" spans="1:49" x14ac:dyDescent="0.25">
      <c r="A36" s="43">
        <v>9</v>
      </c>
      <c r="B36" s="46">
        <v>0.4</v>
      </c>
      <c r="C36" s="46">
        <v>0.40799999999999997</v>
      </c>
      <c r="D36" s="46">
        <v>0.41599999999999998</v>
      </c>
      <c r="E36" s="46">
        <v>0.42499999999999999</v>
      </c>
      <c r="F36" s="46">
        <v>0.433</v>
      </c>
      <c r="G36" s="46">
        <v>0.442</v>
      </c>
      <c r="H36" s="46">
        <v>0.45100000000000001</v>
      </c>
      <c r="I36" s="46">
        <v>0.46</v>
      </c>
      <c r="J36" s="46">
        <v>0.46899999999999997</v>
      </c>
      <c r="K36" s="46">
        <v>0.47799999999999998</v>
      </c>
      <c r="L36" s="46">
        <v>0.48799999999999999</v>
      </c>
      <c r="M36" s="46">
        <v>0.498</v>
      </c>
      <c r="N36" s="46">
        <v>0.50800000000000001</v>
      </c>
      <c r="O36" s="46">
        <v>0.51800000000000002</v>
      </c>
      <c r="P36" s="46">
        <v>0.52800000000000002</v>
      </c>
      <c r="Q36" s="46">
        <v>0.53900000000000003</v>
      </c>
      <c r="R36" s="46">
        <v>0.54900000000000004</v>
      </c>
      <c r="S36" s="46">
        <v>0.56000000000000005</v>
      </c>
      <c r="T36" s="46">
        <v>0.57199999999999995</v>
      </c>
      <c r="U36" s="46">
        <v>0.58299999999999996</v>
      </c>
      <c r="V36" s="46">
        <v>0.59499999999999997</v>
      </c>
      <c r="W36" s="46">
        <v>0.60699999999999998</v>
      </c>
      <c r="X36" s="46">
        <v>0.61899999999999999</v>
      </c>
      <c r="Y36" s="46">
        <v>0.63100000000000001</v>
      </c>
      <c r="Z36" s="46">
        <v>0.64400000000000002</v>
      </c>
      <c r="AA36" s="46">
        <v>0.65700000000000003</v>
      </c>
      <c r="AB36" s="46">
        <v>0.67</v>
      </c>
      <c r="AC36" s="46">
        <v>0.68300000000000005</v>
      </c>
      <c r="AD36" s="46">
        <v>0.69699999999999995</v>
      </c>
      <c r="AE36" s="46">
        <v>0.71099999999999997</v>
      </c>
      <c r="AF36" s="46">
        <v>0.72499999999999998</v>
      </c>
      <c r="AG36" s="46">
        <v>0.73899999999999999</v>
      </c>
      <c r="AH36" s="46">
        <v>0.754</v>
      </c>
      <c r="AI36" s="46">
        <v>0.76900000000000002</v>
      </c>
      <c r="AJ36" s="46">
        <v>0.78500000000000003</v>
      </c>
      <c r="AK36" s="46">
        <v>0.8</v>
      </c>
      <c r="AL36" s="46">
        <v>0.81599999999999995</v>
      </c>
      <c r="AM36" s="46">
        <v>0.83299999999999996</v>
      </c>
      <c r="AN36" s="46">
        <v>0.84899999999999998</v>
      </c>
      <c r="AO36" s="46">
        <v>0.86599999999999999</v>
      </c>
      <c r="AP36" s="46">
        <v>0.88400000000000001</v>
      </c>
      <c r="AQ36" s="46">
        <v>0.90100000000000002</v>
      </c>
      <c r="AR36" s="46">
        <v>0.91900000000000004</v>
      </c>
      <c r="AS36" s="46">
        <v>0.93799999999999994</v>
      </c>
      <c r="AT36" s="46">
        <v>0.95599999999999996</v>
      </c>
      <c r="AU36" s="46">
        <v>0.97599999999999998</v>
      </c>
      <c r="AV36" s="46">
        <v>0.995</v>
      </c>
      <c r="AW36" s="46"/>
    </row>
    <row r="37" spans="1:49" x14ac:dyDescent="0.25">
      <c r="A37" s="43">
        <v>10</v>
      </c>
      <c r="B37" s="46">
        <v>0.40100000000000002</v>
      </c>
      <c r="C37" s="46">
        <v>0.40899999999999997</v>
      </c>
      <c r="D37" s="46">
        <v>0.41699999999999998</v>
      </c>
      <c r="E37" s="46">
        <v>0.42499999999999999</v>
      </c>
      <c r="F37" s="46">
        <v>0.434</v>
      </c>
      <c r="G37" s="46">
        <v>0.443</v>
      </c>
      <c r="H37" s="46">
        <v>0.45100000000000001</v>
      </c>
      <c r="I37" s="46">
        <v>0.46</v>
      </c>
      <c r="J37" s="46">
        <v>0.47</v>
      </c>
      <c r="K37" s="46">
        <v>0.47899999999999998</v>
      </c>
      <c r="L37" s="46">
        <v>0.48899999999999999</v>
      </c>
      <c r="M37" s="46">
        <v>0.498</v>
      </c>
      <c r="N37" s="46">
        <v>0.50800000000000001</v>
      </c>
      <c r="O37" s="46">
        <v>0.51900000000000002</v>
      </c>
      <c r="P37" s="46">
        <v>0.52900000000000003</v>
      </c>
      <c r="Q37" s="46">
        <v>0.53900000000000003</v>
      </c>
      <c r="R37" s="46">
        <v>0.55000000000000004</v>
      </c>
      <c r="S37" s="46">
        <v>0.56100000000000005</v>
      </c>
      <c r="T37" s="46">
        <v>0.57199999999999995</v>
      </c>
      <c r="U37" s="46">
        <v>0.58399999999999996</v>
      </c>
      <c r="V37" s="46">
        <v>0.59599999999999997</v>
      </c>
      <c r="W37" s="46">
        <v>0.60799999999999998</v>
      </c>
      <c r="X37" s="46">
        <v>0.62</v>
      </c>
      <c r="Y37" s="46">
        <v>0.63200000000000001</v>
      </c>
      <c r="Z37" s="46">
        <v>0.64500000000000002</v>
      </c>
      <c r="AA37" s="46">
        <v>0.65800000000000003</v>
      </c>
      <c r="AB37" s="46">
        <v>0.67100000000000004</v>
      </c>
      <c r="AC37" s="46">
        <v>0.68400000000000005</v>
      </c>
      <c r="AD37" s="46">
        <v>0.69799999999999995</v>
      </c>
      <c r="AE37" s="46">
        <v>0.71199999999999997</v>
      </c>
      <c r="AF37" s="46">
        <v>0.72599999999999998</v>
      </c>
      <c r="AG37" s="46">
        <v>0.74099999999999999</v>
      </c>
      <c r="AH37" s="46">
        <v>0.755</v>
      </c>
      <c r="AI37" s="46">
        <v>0.77100000000000002</v>
      </c>
      <c r="AJ37" s="46">
        <v>0.78600000000000003</v>
      </c>
      <c r="AK37" s="46">
        <v>0.80200000000000005</v>
      </c>
      <c r="AL37" s="46">
        <v>0.81799999999999995</v>
      </c>
      <c r="AM37" s="46">
        <v>0.83399999999999996</v>
      </c>
      <c r="AN37" s="46">
        <v>0.85099999999999998</v>
      </c>
      <c r="AO37" s="46">
        <v>0.86799999999999999</v>
      </c>
      <c r="AP37" s="46">
        <v>0.88500000000000001</v>
      </c>
      <c r="AQ37" s="46">
        <v>0.90300000000000002</v>
      </c>
      <c r="AR37" s="46">
        <v>0.92100000000000004</v>
      </c>
      <c r="AS37" s="46">
        <v>0.93899999999999995</v>
      </c>
      <c r="AT37" s="46">
        <v>0.95799999999999996</v>
      </c>
      <c r="AU37" s="46">
        <v>0.97699999999999998</v>
      </c>
      <c r="AV37" s="46">
        <v>0.997</v>
      </c>
      <c r="AW37" s="46"/>
    </row>
    <row r="38" spans="1:49" x14ac:dyDescent="0.25">
      <c r="A38" s="43">
        <v>11</v>
      </c>
      <c r="B38" s="46">
        <v>0.40100000000000002</v>
      </c>
      <c r="C38" s="46">
        <v>0.41</v>
      </c>
      <c r="D38" s="46">
        <v>0.41799999999999998</v>
      </c>
      <c r="E38" s="46">
        <v>0.42599999999999999</v>
      </c>
      <c r="F38" s="46">
        <v>0.435</v>
      </c>
      <c r="G38" s="46">
        <v>0.443</v>
      </c>
      <c r="H38" s="46">
        <v>0.45200000000000001</v>
      </c>
      <c r="I38" s="46">
        <v>0.46100000000000002</v>
      </c>
      <c r="J38" s="46">
        <v>0.47</v>
      </c>
      <c r="K38" s="46">
        <v>0.48</v>
      </c>
      <c r="L38" s="46">
        <v>0.48899999999999999</v>
      </c>
      <c r="M38" s="46">
        <v>0.499</v>
      </c>
      <c r="N38" s="46">
        <v>0.50900000000000001</v>
      </c>
      <c r="O38" s="46">
        <v>0.51900000000000002</v>
      </c>
      <c r="P38" s="46">
        <v>0.53</v>
      </c>
      <c r="Q38" s="46">
        <v>0.54</v>
      </c>
      <c r="R38" s="46">
        <v>0.55100000000000005</v>
      </c>
      <c r="S38" s="46">
        <v>0.56200000000000006</v>
      </c>
      <c r="T38" s="46">
        <v>0.57299999999999995</v>
      </c>
      <c r="U38" s="46">
        <v>0.58499999999999996</v>
      </c>
      <c r="V38" s="46">
        <v>0.59699999999999998</v>
      </c>
      <c r="W38" s="46">
        <v>0.60899999999999999</v>
      </c>
      <c r="X38" s="46">
        <v>0.621</v>
      </c>
      <c r="Y38" s="46">
        <v>0.63300000000000001</v>
      </c>
      <c r="Z38" s="46">
        <v>0.64600000000000002</v>
      </c>
      <c r="AA38" s="46">
        <v>0.65900000000000003</v>
      </c>
      <c r="AB38" s="46">
        <v>0.67200000000000004</v>
      </c>
      <c r="AC38" s="46">
        <v>0.68500000000000005</v>
      </c>
      <c r="AD38" s="46">
        <v>0.69899999999999995</v>
      </c>
      <c r="AE38" s="46">
        <v>0.71299999999999997</v>
      </c>
      <c r="AF38" s="46">
        <v>0.72699999999999998</v>
      </c>
      <c r="AG38" s="46">
        <v>0.74199999999999999</v>
      </c>
      <c r="AH38" s="46">
        <v>0.75700000000000001</v>
      </c>
      <c r="AI38" s="46">
        <v>0.77200000000000002</v>
      </c>
      <c r="AJ38" s="46">
        <v>0.78700000000000003</v>
      </c>
      <c r="AK38" s="46">
        <v>0.80300000000000005</v>
      </c>
      <c r="AL38" s="46">
        <v>0.81899999999999995</v>
      </c>
      <c r="AM38" s="46">
        <v>0.83499999999999996</v>
      </c>
      <c r="AN38" s="46">
        <v>0.85199999999999998</v>
      </c>
      <c r="AO38" s="46">
        <v>0.86899999999999999</v>
      </c>
      <c r="AP38" s="46">
        <v>0.88700000000000001</v>
      </c>
      <c r="AQ38" s="46">
        <v>0.90400000000000003</v>
      </c>
      <c r="AR38" s="46">
        <v>0.92200000000000004</v>
      </c>
      <c r="AS38" s="46">
        <v>0.94099999999999995</v>
      </c>
      <c r="AT38" s="46">
        <v>0.96</v>
      </c>
      <c r="AU38" s="46">
        <v>0.97899999999999998</v>
      </c>
      <c r="AV38" s="46">
        <v>0.998</v>
      </c>
      <c r="AW38" s="46"/>
    </row>
  </sheetData>
  <sheetProtection algorithmName="SHA-512" hashValue="M9rPoYEn/lXK3jfrMcSyBN5PNrMuTRl6p44q2vbeht/7GjPl3+Qi7i2sSzNS7AebdhQsVlNZgBP6BnjLWKHP2g==" saltValue="TbVJz3FcMEIDIEzhWJ4qcQ==" spinCount="100000" sheet="1" objects="1" scenarios="1"/>
  <conditionalFormatting sqref="A6:A21">
    <cfRule type="expression" dxfId="526" priority="9" stopIfTrue="1">
      <formula>MOD(ROW(),2)=0</formula>
    </cfRule>
    <cfRule type="expression" dxfId="525" priority="10" stopIfTrue="1">
      <formula>MOD(ROW(),2)&lt;&gt;0</formula>
    </cfRule>
  </conditionalFormatting>
  <conditionalFormatting sqref="B6:AW21">
    <cfRule type="expression" dxfId="524" priority="11" stopIfTrue="1">
      <formula>MOD(ROW(),2)=0</formula>
    </cfRule>
    <cfRule type="expression" dxfId="523" priority="12" stopIfTrue="1">
      <formula>MOD(ROW(),2)&lt;&gt;0</formula>
    </cfRule>
  </conditionalFormatting>
  <conditionalFormatting sqref="A26:A38">
    <cfRule type="expression" dxfId="522" priority="13" stopIfTrue="1">
      <formula>MOD(ROW(),2)=0</formula>
    </cfRule>
    <cfRule type="expression" dxfId="521" priority="14" stopIfTrue="1">
      <formula>MOD(ROW(),2)&lt;&gt;0</formula>
    </cfRule>
  </conditionalFormatting>
  <conditionalFormatting sqref="B26:AW38">
    <cfRule type="expression" dxfId="520" priority="15" stopIfTrue="1">
      <formula>MOD(ROW(),2)=0</formula>
    </cfRule>
    <cfRule type="expression" dxfId="519" priority="16" stopIfTrue="1">
      <formula>MOD(ROW(),2)&lt;&gt;0</formula>
    </cfRule>
  </conditionalFormatting>
  <pageMargins left="0.7" right="0.7" top="0.75" bottom="0.75" header="0.3" footer="0.3"/>
  <tableParts count="1">
    <tablePart r:id="rId1"/>
  </tableParts>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D64E3F-A7DB-41D8-9FEB-A3088B2E7082}">
  <sheetPr codeName="Sheet64"/>
  <dimension ref="A1:C106"/>
  <sheetViews>
    <sheetView showGridLines="0" topLeftCell="A5"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Police_S - Consolidated Factor Spreadsheet</v>
      </c>
    </row>
    <row r="3" spans="1:3" s="1" customFormat="1" ht="15.5" x14ac:dyDescent="0.35">
      <c r="A3" s="30" t="s">
        <v>2</v>
      </c>
      <c r="B3" s="3" t="str">
        <f>TABLE_FACTOR_TYPE_1 &amp; " - x-" &amp; TABLE_SERIES_NUMBER_1</f>
        <v>Pension credit - x-330</v>
      </c>
    </row>
    <row r="6" spans="1:3" x14ac:dyDescent="0.25">
      <c r="A6" s="40" t="s">
        <v>407</v>
      </c>
      <c r="B6" s="48" t="s">
        <v>408</v>
      </c>
      <c r="C6" s="48"/>
    </row>
    <row r="7" spans="1:3" x14ac:dyDescent="0.25">
      <c r="A7" s="40" t="s">
        <v>409</v>
      </c>
      <c r="B7" s="48" t="s">
        <v>31</v>
      </c>
      <c r="C7" s="48"/>
    </row>
    <row r="8" spans="1:3" x14ac:dyDescent="0.25">
      <c r="A8" s="40" t="s">
        <v>110</v>
      </c>
      <c r="B8" s="48">
        <v>2015</v>
      </c>
      <c r="C8" s="48"/>
    </row>
    <row r="9" spans="1:3" x14ac:dyDescent="0.25">
      <c r="A9" s="40" t="s">
        <v>111</v>
      </c>
      <c r="B9" s="48" t="s">
        <v>270</v>
      </c>
      <c r="C9" s="48"/>
    </row>
    <row r="10" spans="1:3" ht="37.5" x14ac:dyDescent="0.25">
      <c r="A10" s="40" t="s">
        <v>6</v>
      </c>
      <c r="B10" s="48" t="s">
        <v>278</v>
      </c>
      <c r="C10" s="48"/>
    </row>
    <row r="11" spans="1:3" x14ac:dyDescent="0.25">
      <c r="A11" s="40" t="s">
        <v>112</v>
      </c>
      <c r="B11" s="48" t="s">
        <v>272</v>
      </c>
      <c r="C11" s="48"/>
    </row>
    <row r="12" spans="1:3" x14ac:dyDescent="0.25">
      <c r="A12" s="40" t="s">
        <v>113</v>
      </c>
      <c r="B12" s="48" t="s">
        <v>139</v>
      </c>
      <c r="C12" s="48"/>
    </row>
    <row r="13" spans="1:3" x14ac:dyDescent="0.25">
      <c r="A13" s="40" t="s">
        <v>410</v>
      </c>
      <c r="B13" s="48"/>
      <c r="C13" s="48"/>
    </row>
    <row r="14" spans="1:3" x14ac:dyDescent="0.25">
      <c r="A14" s="40" t="s">
        <v>115</v>
      </c>
      <c r="B14" s="48">
        <v>330</v>
      </c>
      <c r="C14" s="48"/>
    </row>
    <row r="15" spans="1:3" x14ac:dyDescent="0.25">
      <c r="A15" s="40" t="s">
        <v>411</v>
      </c>
      <c r="B15" s="48">
        <v>330</v>
      </c>
      <c r="C15" s="48"/>
    </row>
    <row r="16" spans="1:3" x14ac:dyDescent="0.25">
      <c r="A16" s="40" t="s">
        <v>117</v>
      </c>
      <c r="B16" s="48" t="s">
        <v>280</v>
      </c>
      <c r="C16" s="48"/>
    </row>
    <row r="17" spans="1:3" x14ac:dyDescent="0.25">
      <c r="A17" s="41" t="s">
        <v>412</v>
      </c>
      <c r="B17" s="48"/>
      <c r="C17" s="48"/>
    </row>
    <row r="18" spans="1:3" x14ac:dyDescent="0.25">
      <c r="A18" s="40" t="s">
        <v>119</v>
      </c>
      <c r="B18" s="50">
        <v>46163</v>
      </c>
      <c r="C18" s="49"/>
    </row>
    <row r="19" spans="1:3" x14ac:dyDescent="0.25">
      <c r="A19" s="40" t="s">
        <v>120</v>
      </c>
      <c r="B19" s="50"/>
      <c r="C19" s="50"/>
    </row>
    <row r="20" spans="1:3" x14ac:dyDescent="0.25">
      <c r="A20" s="40" t="s">
        <v>121</v>
      </c>
      <c r="B20" s="48" t="s">
        <v>128</v>
      </c>
      <c r="C20" s="48"/>
    </row>
    <row r="21" spans="1:3" x14ac:dyDescent="0.25">
      <c r="A21" s="40" t="s">
        <v>413</v>
      </c>
      <c r="B21" s="48" t="s">
        <v>46</v>
      </c>
      <c r="C21" s="48"/>
    </row>
    <row r="23" spans="1:3" x14ac:dyDescent="0.25">
      <c r="A23" s="23" t="str">
        <f>HYPERLINK("#'Factor List'!A1", "Back to Factor List")</f>
        <v>Back to Factor List</v>
      </c>
      <c r="B23" s="23" t="str">
        <f>HYPERLINK("#'Assumptions'!A1", "Assumptions")</f>
        <v>Assumptions</v>
      </c>
    </row>
    <row r="26" spans="1:3" s="57" customFormat="1" ht="26" x14ac:dyDescent="0.25">
      <c r="A26" s="56" t="s">
        <v>238</v>
      </c>
      <c r="B26" s="56" t="s">
        <v>438</v>
      </c>
      <c r="C26" s="56" t="s">
        <v>439</v>
      </c>
    </row>
    <row r="27" spans="1:3" x14ac:dyDescent="0.25">
      <c r="A27" s="43">
        <v>16</v>
      </c>
      <c r="B27" s="44">
        <v>7.29</v>
      </c>
      <c r="C27" s="44">
        <v>7.29</v>
      </c>
    </row>
    <row r="28" spans="1:3" x14ac:dyDescent="0.25">
      <c r="A28" s="43">
        <v>17</v>
      </c>
      <c r="B28" s="44">
        <v>7.42</v>
      </c>
      <c r="C28" s="44">
        <v>7.42</v>
      </c>
    </row>
    <row r="29" spans="1:3" x14ac:dyDescent="0.25">
      <c r="A29" s="43">
        <v>18</v>
      </c>
      <c r="B29" s="44">
        <v>7.55</v>
      </c>
      <c r="C29" s="44">
        <v>7.55</v>
      </c>
    </row>
    <row r="30" spans="1:3" x14ac:dyDescent="0.25">
      <c r="A30" s="43">
        <v>19</v>
      </c>
      <c r="B30" s="44">
        <v>7.69</v>
      </c>
      <c r="C30" s="44">
        <v>7.69</v>
      </c>
    </row>
    <row r="31" spans="1:3" x14ac:dyDescent="0.25">
      <c r="A31" s="43">
        <v>20</v>
      </c>
      <c r="B31" s="44">
        <v>7.82</v>
      </c>
      <c r="C31" s="44">
        <v>7.82</v>
      </c>
    </row>
    <row r="32" spans="1:3" x14ac:dyDescent="0.25">
      <c r="A32" s="43">
        <v>21</v>
      </c>
      <c r="B32" s="44">
        <v>7.96</v>
      </c>
      <c r="C32" s="44">
        <v>7.96</v>
      </c>
    </row>
    <row r="33" spans="1:3" x14ac:dyDescent="0.25">
      <c r="A33" s="43">
        <v>22</v>
      </c>
      <c r="B33" s="44">
        <v>8.1</v>
      </c>
      <c r="C33" s="44">
        <v>8.1</v>
      </c>
    </row>
    <row r="34" spans="1:3" x14ac:dyDescent="0.25">
      <c r="A34" s="43">
        <v>23</v>
      </c>
      <c r="B34" s="44">
        <v>8.25</v>
      </c>
      <c r="C34" s="44">
        <v>8.25</v>
      </c>
    </row>
    <row r="35" spans="1:3" x14ac:dyDescent="0.25">
      <c r="A35" s="43">
        <v>24</v>
      </c>
      <c r="B35" s="44">
        <v>8.39</v>
      </c>
      <c r="C35" s="44">
        <v>8.39</v>
      </c>
    </row>
    <row r="36" spans="1:3" x14ac:dyDescent="0.25">
      <c r="A36" s="43">
        <v>25</v>
      </c>
      <c r="B36" s="44">
        <v>8.5399999999999991</v>
      </c>
      <c r="C36" s="44">
        <v>8.5399999999999991</v>
      </c>
    </row>
    <row r="37" spans="1:3" x14ac:dyDescent="0.25">
      <c r="A37" s="43">
        <v>26</v>
      </c>
      <c r="B37" s="44">
        <v>8.69</v>
      </c>
      <c r="C37" s="44">
        <v>8.69</v>
      </c>
    </row>
    <row r="38" spans="1:3" x14ac:dyDescent="0.25">
      <c r="A38" s="43">
        <v>27</v>
      </c>
      <c r="B38" s="44">
        <v>8.85</v>
      </c>
      <c r="C38" s="44">
        <v>8.85</v>
      </c>
    </row>
    <row r="39" spans="1:3" x14ac:dyDescent="0.25">
      <c r="A39" s="43">
        <v>28</v>
      </c>
      <c r="B39" s="44">
        <v>9.01</v>
      </c>
      <c r="C39" s="44">
        <v>9.01</v>
      </c>
    </row>
    <row r="40" spans="1:3" x14ac:dyDescent="0.25">
      <c r="A40" s="43">
        <v>29</v>
      </c>
      <c r="B40" s="44">
        <v>9.17</v>
      </c>
      <c r="C40" s="44">
        <v>9.17</v>
      </c>
    </row>
    <row r="41" spans="1:3" x14ac:dyDescent="0.25">
      <c r="A41" s="43">
        <v>30</v>
      </c>
      <c r="B41" s="44">
        <v>9.33</v>
      </c>
      <c r="C41" s="44">
        <v>9.33</v>
      </c>
    </row>
    <row r="42" spans="1:3" x14ac:dyDescent="0.25">
      <c r="A42" s="43">
        <v>31</v>
      </c>
      <c r="B42" s="44">
        <v>9.49</v>
      </c>
      <c r="C42" s="44">
        <v>9.49</v>
      </c>
    </row>
    <row r="43" spans="1:3" x14ac:dyDescent="0.25">
      <c r="A43" s="43">
        <v>32</v>
      </c>
      <c r="B43" s="44">
        <v>9.66</v>
      </c>
      <c r="C43" s="44">
        <v>9.66</v>
      </c>
    </row>
    <row r="44" spans="1:3" x14ac:dyDescent="0.25">
      <c r="A44" s="43">
        <v>33</v>
      </c>
      <c r="B44" s="44">
        <v>9.83</v>
      </c>
      <c r="C44" s="44">
        <v>9.83</v>
      </c>
    </row>
    <row r="45" spans="1:3" x14ac:dyDescent="0.25">
      <c r="A45" s="43">
        <v>34</v>
      </c>
      <c r="B45" s="44">
        <v>10.01</v>
      </c>
      <c r="C45" s="44">
        <v>10.01</v>
      </c>
    </row>
    <row r="46" spans="1:3" x14ac:dyDescent="0.25">
      <c r="A46" s="43">
        <v>35</v>
      </c>
      <c r="B46" s="44">
        <v>10.19</v>
      </c>
      <c r="C46" s="44">
        <v>10.19</v>
      </c>
    </row>
    <row r="47" spans="1:3" x14ac:dyDescent="0.25">
      <c r="A47" s="43">
        <v>36</v>
      </c>
      <c r="B47" s="44">
        <v>10.37</v>
      </c>
      <c r="C47" s="44">
        <v>10.37</v>
      </c>
    </row>
    <row r="48" spans="1:3" x14ac:dyDescent="0.25">
      <c r="A48" s="43">
        <v>37</v>
      </c>
      <c r="B48" s="44">
        <v>10.55</v>
      </c>
      <c r="C48" s="44">
        <v>10.55</v>
      </c>
    </row>
    <row r="49" spans="1:3" x14ac:dyDescent="0.25">
      <c r="A49" s="43">
        <v>38</v>
      </c>
      <c r="B49" s="44">
        <v>10.74</v>
      </c>
      <c r="C49" s="44">
        <v>10.74</v>
      </c>
    </row>
    <row r="50" spans="1:3" x14ac:dyDescent="0.25">
      <c r="A50" s="43">
        <v>39</v>
      </c>
      <c r="B50" s="44">
        <v>10.93</v>
      </c>
      <c r="C50" s="44">
        <v>10.93</v>
      </c>
    </row>
    <row r="51" spans="1:3" x14ac:dyDescent="0.25">
      <c r="A51" s="43">
        <v>40</v>
      </c>
      <c r="B51" s="44">
        <v>11.12</v>
      </c>
      <c r="C51" s="44">
        <v>11.12</v>
      </c>
    </row>
    <row r="52" spans="1:3" x14ac:dyDescent="0.25">
      <c r="A52" s="43">
        <v>41</v>
      </c>
      <c r="B52" s="44">
        <v>11.32</v>
      </c>
      <c r="C52" s="44">
        <v>11.32</v>
      </c>
    </row>
    <row r="53" spans="1:3" x14ac:dyDescent="0.25">
      <c r="A53" s="43">
        <v>42</v>
      </c>
      <c r="B53" s="44">
        <v>11.53</v>
      </c>
      <c r="C53" s="44">
        <v>11.53</v>
      </c>
    </row>
    <row r="54" spans="1:3" x14ac:dyDescent="0.25">
      <c r="A54" s="43">
        <v>43</v>
      </c>
      <c r="B54" s="44">
        <v>11.73</v>
      </c>
      <c r="C54" s="44">
        <v>11.73</v>
      </c>
    </row>
    <row r="55" spans="1:3" x14ac:dyDescent="0.25">
      <c r="A55" s="43">
        <v>44</v>
      </c>
      <c r="B55" s="44">
        <v>11.94</v>
      </c>
      <c r="C55" s="44">
        <v>11.94</v>
      </c>
    </row>
    <row r="56" spans="1:3" x14ac:dyDescent="0.25">
      <c r="A56" s="43">
        <v>45</v>
      </c>
      <c r="B56" s="44">
        <v>12.16</v>
      </c>
      <c r="C56" s="44">
        <v>12.16</v>
      </c>
    </row>
    <row r="57" spans="1:3" x14ac:dyDescent="0.25">
      <c r="A57" s="43">
        <v>46</v>
      </c>
      <c r="B57" s="44">
        <v>12.38</v>
      </c>
      <c r="C57" s="44">
        <v>12.38</v>
      </c>
    </row>
    <row r="58" spans="1:3" x14ac:dyDescent="0.25">
      <c r="A58" s="43">
        <v>47</v>
      </c>
      <c r="B58" s="44">
        <v>12.61</v>
      </c>
      <c r="C58" s="44">
        <v>12.61</v>
      </c>
    </row>
    <row r="59" spans="1:3" x14ac:dyDescent="0.25">
      <c r="A59" s="43">
        <v>48</v>
      </c>
      <c r="B59" s="44">
        <v>12.84</v>
      </c>
      <c r="C59" s="44">
        <v>12.84</v>
      </c>
    </row>
    <row r="60" spans="1:3" x14ac:dyDescent="0.25">
      <c r="A60" s="43">
        <v>49</v>
      </c>
      <c r="B60" s="44">
        <v>13.08</v>
      </c>
      <c r="C60" s="44">
        <v>13.08</v>
      </c>
    </row>
    <row r="61" spans="1:3" x14ac:dyDescent="0.25">
      <c r="A61" s="43">
        <v>50</v>
      </c>
      <c r="B61" s="44">
        <v>13.32</v>
      </c>
      <c r="C61" s="44">
        <v>13.32</v>
      </c>
    </row>
    <row r="62" spans="1:3" x14ac:dyDescent="0.25">
      <c r="A62" s="43">
        <v>51</v>
      </c>
      <c r="B62" s="44">
        <v>13.57</v>
      </c>
      <c r="C62" s="44">
        <v>13.57</v>
      </c>
    </row>
    <row r="63" spans="1:3" x14ac:dyDescent="0.25">
      <c r="A63" s="43">
        <v>52</v>
      </c>
      <c r="B63" s="44">
        <v>13.83</v>
      </c>
      <c r="C63" s="44">
        <v>13.83</v>
      </c>
    </row>
    <row r="64" spans="1:3" x14ac:dyDescent="0.25">
      <c r="A64" s="43">
        <v>53</v>
      </c>
      <c r="B64" s="44">
        <v>14.09</v>
      </c>
      <c r="C64" s="44">
        <v>14.09</v>
      </c>
    </row>
    <row r="65" spans="1:3" x14ac:dyDescent="0.25">
      <c r="A65" s="43">
        <v>54</v>
      </c>
      <c r="B65" s="44">
        <v>14.36</v>
      </c>
      <c r="C65" s="44">
        <v>14.36</v>
      </c>
    </row>
    <row r="66" spans="1:3" x14ac:dyDescent="0.25">
      <c r="A66" s="43">
        <v>55</v>
      </c>
      <c r="B66" s="44">
        <v>14.64</v>
      </c>
      <c r="C66" s="44">
        <v>14.64</v>
      </c>
    </row>
    <row r="67" spans="1:3" x14ac:dyDescent="0.25">
      <c r="A67" s="43">
        <v>56</v>
      </c>
      <c r="B67" s="44">
        <v>14.93</v>
      </c>
      <c r="C67" s="44">
        <v>14.93</v>
      </c>
    </row>
    <row r="68" spans="1:3" x14ac:dyDescent="0.25">
      <c r="A68" s="43">
        <v>57</v>
      </c>
      <c r="B68" s="44">
        <v>15.23</v>
      </c>
      <c r="C68" s="44">
        <v>15.23</v>
      </c>
    </row>
    <row r="69" spans="1:3" x14ac:dyDescent="0.25">
      <c r="A69" s="43">
        <v>58</v>
      </c>
      <c r="B69" s="44">
        <v>15.54</v>
      </c>
      <c r="C69" s="44">
        <v>15.54</v>
      </c>
    </row>
    <row r="70" spans="1:3" x14ac:dyDescent="0.25">
      <c r="A70" s="43">
        <v>59</v>
      </c>
      <c r="B70" s="44">
        <v>15.86</v>
      </c>
      <c r="C70" s="44">
        <v>15.86</v>
      </c>
    </row>
    <row r="71" spans="1:3" x14ac:dyDescent="0.25">
      <c r="A71" s="43">
        <v>60</v>
      </c>
      <c r="B71" s="44">
        <v>16.190000000000001</v>
      </c>
      <c r="C71" s="44">
        <v>16.190000000000001</v>
      </c>
    </row>
    <row r="72" spans="1:3" x14ac:dyDescent="0.25">
      <c r="A72" s="43">
        <v>61</v>
      </c>
      <c r="B72" s="44">
        <v>16.54</v>
      </c>
      <c r="C72" s="44">
        <v>16.54</v>
      </c>
    </row>
    <row r="73" spans="1:3" x14ac:dyDescent="0.25">
      <c r="A73" s="43">
        <v>62</v>
      </c>
      <c r="B73" s="44">
        <v>16.899999999999999</v>
      </c>
      <c r="C73" s="44">
        <v>16.899999999999999</v>
      </c>
    </row>
    <row r="74" spans="1:3" x14ac:dyDescent="0.25">
      <c r="A74" s="43">
        <v>63</v>
      </c>
      <c r="B74" s="44">
        <v>17.28</v>
      </c>
      <c r="C74" s="44">
        <v>17.28</v>
      </c>
    </row>
    <row r="75" spans="1:3" x14ac:dyDescent="0.25">
      <c r="A75" s="43">
        <v>64</v>
      </c>
      <c r="B75" s="44">
        <v>17.670000000000002</v>
      </c>
      <c r="C75" s="44">
        <v>17.670000000000002</v>
      </c>
    </row>
    <row r="76" spans="1:3" x14ac:dyDescent="0.25">
      <c r="A76" s="43">
        <v>65</v>
      </c>
      <c r="B76" s="44">
        <v>17.57</v>
      </c>
      <c r="C76" s="44">
        <v>17.57</v>
      </c>
    </row>
    <row r="77" spans="1:3" x14ac:dyDescent="0.25">
      <c r="A77" s="43">
        <v>66</v>
      </c>
      <c r="B77" s="44">
        <v>16.98</v>
      </c>
      <c r="C77" s="44">
        <v>16.98</v>
      </c>
    </row>
    <row r="78" spans="1:3" x14ac:dyDescent="0.25">
      <c r="A78" s="43">
        <v>67</v>
      </c>
      <c r="B78" s="44">
        <v>16.37</v>
      </c>
      <c r="C78" s="44">
        <v>16.37</v>
      </c>
    </row>
    <row r="79" spans="1:3" x14ac:dyDescent="0.25">
      <c r="A79" s="43">
        <v>68</v>
      </c>
      <c r="B79" s="44">
        <v>15.77</v>
      </c>
      <c r="C79" s="44">
        <v>15.77</v>
      </c>
    </row>
    <row r="80" spans="1:3" x14ac:dyDescent="0.25">
      <c r="A80" s="43">
        <v>69</v>
      </c>
      <c r="B80" s="44">
        <v>15.15</v>
      </c>
      <c r="C80" s="44">
        <v>15.15</v>
      </c>
    </row>
    <row r="81" spans="1:3" x14ac:dyDescent="0.25">
      <c r="A81" s="43">
        <v>70</v>
      </c>
      <c r="B81" s="44">
        <v>14.53</v>
      </c>
      <c r="C81" s="44">
        <v>14.53</v>
      </c>
    </row>
    <row r="82" spans="1:3" x14ac:dyDescent="0.25">
      <c r="A82" s="43">
        <v>71</v>
      </c>
      <c r="B82" s="44">
        <v>13.91</v>
      </c>
      <c r="C82" s="44">
        <v>13.91</v>
      </c>
    </row>
    <row r="83" spans="1:3" x14ac:dyDescent="0.25">
      <c r="A83" s="43">
        <v>72</v>
      </c>
      <c r="B83" s="44">
        <v>13.29</v>
      </c>
      <c r="C83" s="44">
        <v>13.29</v>
      </c>
    </row>
    <row r="84" spans="1:3" x14ac:dyDescent="0.25">
      <c r="A84" s="43">
        <v>73</v>
      </c>
      <c r="B84" s="44">
        <v>12.66</v>
      </c>
      <c r="C84" s="44">
        <v>12.66</v>
      </c>
    </row>
    <row r="85" spans="1:3" x14ac:dyDescent="0.25">
      <c r="A85" s="43">
        <v>74</v>
      </c>
      <c r="B85" s="44">
        <v>12.04</v>
      </c>
      <c r="C85" s="44">
        <v>12.04</v>
      </c>
    </row>
    <row r="86" spans="1:3" x14ac:dyDescent="0.25">
      <c r="A86" s="43">
        <v>75</v>
      </c>
      <c r="B86" s="44">
        <v>11.43</v>
      </c>
      <c r="C86" s="44">
        <v>11.43</v>
      </c>
    </row>
    <row r="87" spans="1:3" x14ac:dyDescent="0.25">
      <c r="A87" s="43">
        <v>76</v>
      </c>
      <c r="B87" s="44">
        <v>10.82</v>
      </c>
      <c r="C87" s="44">
        <v>10.82</v>
      </c>
    </row>
    <row r="88" spans="1:3" x14ac:dyDescent="0.25">
      <c r="A88" s="43">
        <v>77</v>
      </c>
      <c r="B88" s="44">
        <v>10.23</v>
      </c>
      <c r="C88" s="44">
        <v>10.23</v>
      </c>
    </row>
    <row r="89" spans="1:3" x14ac:dyDescent="0.25">
      <c r="A89" s="43">
        <v>78</v>
      </c>
      <c r="B89" s="44">
        <v>9.64</v>
      </c>
      <c r="C89" s="44">
        <v>9.64</v>
      </c>
    </row>
    <row r="90" spans="1:3" x14ac:dyDescent="0.25">
      <c r="A90" s="43">
        <v>79</v>
      </c>
      <c r="B90" s="44">
        <v>9.0500000000000007</v>
      </c>
      <c r="C90" s="44">
        <v>9.0500000000000007</v>
      </c>
    </row>
    <row r="91" spans="1:3" x14ac:dyDescent="0.25">
      <c r="A91" s="43">
        <v>80</v>
      </c>
      <c r="B91" s="44">
        <v>8.4700000000000006</v>
      </c>
      <c r="C91" s="44">
        <v>8.4700000000000006</v>
      </c>
    </row>
    <row r="92" spans="1:3" x14ac:dyDescent="0.25">
      <c r="A92" s="43">
        <v>81</v>
      </c>
      <c r="B92" s="44">
        <v>7.89</v>
      </c>
      <c r="C92" s="44">
        <v>7.89</v>
      </c>
    </row>
    <row r="93" spans="1:3" x14ac:dyDescent="0.25">
      <c r="A93" s="43">
        <v>82</v>
      </c>
      <c r="B93" s="44">
        <v>7.33</v>
      </c>
      <c r="C93" s="44">
        <v>7.33</v>
      </c>
    </row>
    <row r="94" spans="1:3" x14ac:dyDescent="0.25">
      <c r="A94" s="43">
        <v>83</v>
      </c>
      <c r="B94" s="44">
        <v>6.77</v>
      </c>
      <c r="C94" s="44">
        <v>6.77</v>
      </c>
    </row>
    <row r="95" spans="1:3" x14ac:dyDescent="0.25">
      <c r="A95" s="43">
        <v>84</v>
      </c>
      <c r="B95" s="44">
        <v>6.24</v>
      </c>
      <c r="C95" s="44">
        <v>6.24</v>
      </c>
    </row>
    <row r="96" spans="1:3" x14ac:dyDescent="0.25">
      <c r="A96" s="43">
        <v>85</v>
      </c>
      <c r="B96" s="44">
        <v>5.72</v>
      </c>
      <c r="C96" s="44">
        <v>5.72</v>
      </c>
    </row>
    <row r="97" spans="1:3" x14ac:dyDescent="0.25">
      <c r="A97" s="43">
        <v>86</v>
      </c>
      <c r="B97" s="44">
        <v>5.23</v>
      </c>
      <c r="C97" s="44">
        <v>5.23</v>
      </c>
    </row>
    <row r="98" spans="1:3" x14ac:dyDescent="0.25">
      <c r="A98" s="43">
        <v>87</v>
      </c>
      <c r="B98" s="44">
        <v>4.7699999999999996</v>
      </c>
      <c r="C98" s="44">
        <v>4.7699999999999996</v>
      </c>
    </row>
    <row r="99" spans="1:3" x14ac:dyDescent="0.25">
      <c r="A99" s="43">
        <v>88</v>
      </c>
      <c r="B99" s="44">
        <v>4.34</v>
      </c>
      <c r="C99" s="44">
        <v>4.34</v>
      </c>
    </row>
    <row r="100" spans="1:3" x14ac:dyDescent="0.25">
      <c r="A100" s="43">
        <v>89</v>
      </c>
      <c r="B100" s="44">
        <v>3.95</v>
      </c>
      <c r="C100" s="44">
        <v>3.95</v>
      </c>
    </row>
    <row r="101" spans="1:3" x14ac:dyDescent="0.25">
      <c r="A101" s="43">
        <v>90</v>
      </c>
      <c r="B101" s="44">
        <v>3.58</v>
      </c>
      <c r="C101" s="44">
        <v>3.58</v>
      </c>
    </row>
    <row r="102" spans="1:3" x14ac:dyDescent="0.25">
      <c r="A102" s="43">
        <v>91</v>
      </c>
      <c r="B102" s="44">
        <v>3.23</v>
      </c>
      <c r="C102" s="44">
        <v>3.23</v>
      </c>
    </row>
    <row r="103" spans="1:3" x14ac:dyDescent="0.25">
      <c r="A103" s="43">
        <v>92</v>
      </c>
      <c r="B103" s="44">
        <v>2.91</v>
      </c>
      <c r="C103" s="44">
        <v>2.91</v>
      </c>
    </row>
    <row r="104" spans="1:3" x14ac:dyDescent="0.25">
      <c r="A104" s="43">
        <v>93</v>
      </c>
      <c r="B104" s="44">
        <v>2.62</v>
      </c>
      <c r="C104" s="44">
        <v>2.62</v>
      </c>
    </row>
    <row r="105" spans="1:3" x14ac:dyDescent="0.25">
      <c r="A105" s="43">
        <v>94</v>
      </c>
      <c r="B105" s="44">
        <v>2.36</v>
      </c>
      <c r="C105" s="44">
        <v>2.36</v>
      </c>
    </row>
    <row r="106" spans="1:3" x14ac:dyDescent="0.25">
      <c r="A106" s="43">
        <v>95</v>
      </c>
      <c r="B106" s="44">
        <v>2.13</v>
      </c>
      <c r="C106" s="44">
        <v>2.13</v>
      </c>
    </row>
  </sheetData>
  <sheetProtection algorithmName="SHA-512" hashValue="xzrGAOAgv4GSZfO9nYHwXxUUe/mHuZgKK7ekjw76N9FOfByq8pbUWq2MihKRkL5wrMcWf18zBkWaBj0U2gu6Ug==" saltValue="d2bS6lVCFkt3fn8Np9zCXg==" spinCount="100000" sheet="1" objects="1" scenarios="1"/>
  <conditionalFormatting sqref="A6:A21">
    <cfRule type="expression" dxfId="516" priority="9" stopIfTrue="1">
      <formula>MOD(ROW(),2)=0</formula>
    </cfRule>
    <cfRule type="expression" dxfId="515" priority="10" stopIfTrue="1">
      <formula>MOD(ROW(),2)&lt;&gt;0</formula>
    </cfRule>
  </conditionalFormatting>
  <conditionalFormatting sqref="B6:C21">
    <cfRule type="expression" dxfId="514" priority="11" stopIfTrue="1">
      <formula>MOD(ROW(),2)=0</formula>
    </cfRule>
    <cfRule type="expression" dxfId="513" priority="12" stopIfTrue="1">
      <formula>MOD(ROW(),2)&lt;&gt;0</formula>
    </cfRule>
  </conditionalFormatting>
  <conditionalFormatting sqref="A26:A106">
    <cfRule type="expression" dxfId="512" priority="13" stopIfTrue="1">
      <formula>MOD(ROW(),2)=0</formula>
    </cfRule>
    <cfRule type="expression" dxfId="511" priority="14" stopIfTrue="1">
      <formula>MOD(ROW(),2)&lt;&gt;0</formula>
    </cfRule>
  </conditionalFormatting>
  <conditionalFormatting sqref="B26:C106">
    <cfRule type="expression" dxfId="510" priority="15" stopIfTrue="1">
      <formula>MOD(ROW(),2)=0</formula>
    </cfRule>
    <cfRule type="expression" dxfId="509" priority="16" stopIfTrue="1">
      <formula>MOD(ROW(),2)&lt;&gt;0</formula>
    </cfRule>
  </conditionalFormatting>
  <pageMargins left="0.7" right="0.7" top="0.75" bottom="0.75" header="0.3" footer="0.3"/>
  <tableParts count="1">
    <tablePart r:id="rId1"/>
  </tableParts>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E587C5-C2C5-4A00-92D4-E4CA1A3C1684}">
  <sheetPr codeName="Sheet65"/>
  <dimension ref="A1:C106"/>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Police_S - Consolidated Factor Spreadsheet</v>
      </c>
    </row>
    <row r="3" spans="1:3" s="1" customFormat="1" ht="15.5" x14ac:dyDescent="0.35">
      <c r="A3" s="30" t="s">
        <v>2</v>
      </c>
      <c r="B3" s="3" t="str">
        <f>TABLE_FACTOR_TYPE_1 &amp; " - x-" &amp; TABLE_SERIES_NUMBER_1</f>
        <v>Pension credit - x-331</v>
      </c>
    </row>
    <row r="6" spans="1:3" x14ac:dyDescent="0.25">
      <c r="A6" s="40" t="s">
        <v>407</v>
      </c>
      <c r="B6" s="48" t="s">
        <v>408</v>
      </c>
      <c r="C6" s="48"/>
    </row>
    <row r="7" spans="1:3" x14ac:dyDescent="0.25">
      <c r="A7" s="40" t="s">
        <v>409</v>
      </c>
      <c r="B7" s="48" t="s">
        <v>31</v>
      </c>
      <c r="C7" s="48"/>
    </row>
    <row r="8" spans="1:3" x14ac:dyDescent="0.25">
      <c r="A8" s="40" t="s">
        <v>110</v>
      </c>
      <c r="B8" s="48">
        <v>2015</v>
      </c>
      <c r="C8" s="48"/>
    </row>
    <row r="9" spans="1:3" x14ac:dyDescent="0.25">
      <c r="A9" s="40" t="s">
        <v>111</v>
      </c>
      <c r="B9" s="48" t="s">
        <v>270</v>
      </c>
      <c r="C9" s="48"/>
    </row>
    <row r="10" spans="1:3" ht="37.5" x14ac:dyDescent="0.25">
      <c r="A10" s="40" t="s">
        <v>6</v>
      </c>
      <c r="B10" s="48" t="s">
        <v>281</v>
      </c>
      <c r="C10" s="48"/>
    </row>
    <row r="11" spans="1:3" x14ac:dyDescent="0.25">
      <c r="A11" s="40" t="s">
        <v>112</v>
      </c>
      <c r="B11" s="48" t="s">
        <v>272</v>
      </c>
      <c r="C11" s="48"/>
    </row>
    <row r="12" spans="1:3" x14ac:dyDescent="0.25">
      <c r="A12" s="40" t="s">
        <v>113</v>
      </c>
      <c r="B12" s="48" t="s">
        <v>139</v>
      </c>
      <c r="C12" s="48"/>
    </row>
    <row r="13" spans="1:3" x14ac:dyDescent="0.25">
      <c r="A13" s="40" t="s">
        <v>410</v>
      </c>
      <c r="B13" s="48"/>
      <c r="C13" s="48"/>
    </row>
    <row r="14" spans="1:3" x14ac:dyDescent="0.25">
      <c r="A14" s="40" t="s">
        <v>115</v>
      </c>
      <c r="B14" s="48">
        <v>331</v>
      </c>
      <c r="C14" s="48"/>
    </row>
    <row r="15" spans="1:3" x14ac:dyDescent="0.25">
      <c r="A15" s="40" t="s">
        <v>411</v>
      </c>
      <c r="B15" s="48">
        <v>331</v>
      </c>
      <c r="C15" s="48"/>
    </row>
    <row r="16" spans="1:3" x14ac:dyDescent="0.25">
      <c r="A16" s="40" t="s">
        <v>117</v>
      </c>
      <c r="B16" s="48" t="s">
        <v>283</v>
      </c>
      <c r="C16" s="48"/>
    </row>
    <row r="17" spans="1:3" x14ac:dyDescent="0.25">
      <c r="A17" s="41" t="s">
        <v>412</v>
      </c>
      <c r="B17" s="48"/>
      <c r="C17" s="48"/>
    </row>
    <row r="18" spans="1:3" x14ac:dyDescent="0.25">
      <c r="A18" s="40" t="s">
        <v>119</v>
      </c>
      <c r="B18" s="50">
        <v>46163</v>
      </c>
      <c r="C18" s="49"/>
    </row>
    <row r="19" spans="1:3" x14ac:dyDescent="0.25">
      <c r="A19" s="40" t="s">
        <v>120</v>
      </c>
      <c r="B19" s="50"/>
      <c r="C19" s="50"/>
    </row>
    <row r="20" spans="1:3" x14ac:dyDescent="0.25">
      <c r="A20" s="40" t="s">
        <v>121</v>
      </c>
      <c r="B20" s="48" t="s">
        <v>128</v>
      </c>
      <c r="C20" s="48"/>
    </row>
    <row r="21" spans="1:3" x14ac:dyDescent="0.25">
      <c r="A21" s="40" t="s">
        <v>413</v>
      </c>
      <c r="B21" s="48" t="s">
        <v>46</v>
      </c>
      <c r="C21" s="48"/>
    </row>
    <row r="23" spans="1:3" x14ac:dyDescent="0.25">
      <c r="A23" s="23" t="str">
        <f>HYPERLINK("#'Factor List'!A1", "Back to Factor List")</f>
        <v>Back to Factor List</v>
      </c>
      <c r="B23" s="23" t="str">
        <f>HYPERLINK("#'Assumptions'!A1", "Assumptions")</f>
        <v>Assumptions</v>
      </c>
    </row>
    <row r="26" spans="1:3" s="57" customFormat="1" ht="26" x14ac:dyDescent="0.25">
      <c r="A26" s="56" t="s">
        <v>238</v>
      </c>
      <c r="B26" s="56" t="s">
        <v>438</v>
      </c>
      <c r="C26" s="56" t="s">
        <v>439</v>
      </c>
    </row>
    <row r="27" spans="1:3" x14ac:dyDescent="0.25">
      <c r="A27" s="43">
        <v>16</v>
      </c>
      <c r="B27" s="44">
        <v>6.93</v>
      </c>
      <c r="C27" s="44">
        <v>6.93</v>
      </c>
    </row>
    <row r="28" spans="1:3" x14ac:dyDescent="0.25">
      <c r="A28" s="43">
        <v>17</v>
      </c>
      <c r="B28" s="44">
        <v>7.05</v>
      </c>
      <c r="C28" s="44">
        <v>7.05</v>
      </c>
    </row>
    <row r="29" spans="1:3" x14ac:dyDescent="0.25">
      <c r="A29" s="43">
        <v>18</v>
      </c>
      <c r="B29" s="44">
        <v>7.18</v>
      </c>
      <c r="C29" s="44">
        <v>7.18</v>
      </c>
    </row>
    <row r="30" spans="1:3" x14ac:dyDescent="0.25">
      <c r="A30" s="43">
        <v>19</v>
      </c>
      <c r="B30" s="44">
        <v>7.3</v>
      </c>
      <c r="C30" s="44">
        <v>7.3</v>
      </c>
    </row>
    <row r="31" spans="1:3" x14ac:dyDescent="0.25">
      <c r="A31" s="43">
        <v>20</v>
      </c>
      <c r="B31" s="44">
        <v>7.43</v>
      </c>
      <c r="C31" s="44">
        <v>7.43</v>
      </c>
    </row>
    <row r="32" spans="1:3" x14ac:dyDescent="0.25">
      <c r="A32" s="43">
        <v>21</v>
      </c>
      <c r="B32" s="44">
        <v>7.56</v>
      </c>
      <c r="C32" s="44">
        <v>7.56</v>
      </c>
    </row>
    <row r="33" spans="1:3" x14ac:dyDescent="0.25">
      <c r="A33" s="43">
        <v>22</v>
      </c>
      <c r="B33" s="44">
        <v>7.7</v>
      </c>
      <c r="C33" s="44">
        <v>7.7</v>
      </c>
    </row>
    <row r="34" spans="1:3" x14ac:dyDescent="0.25">
      <c r="A34" s="43">
        <v>23</v>
      </c>
      <c r="B34" s="44">
        <v>7.83</v>
      </c>
      <c r="C34" s="44">
        <v>7.83</v>
      </c>
    </row>
    <row r="35" spans="1:3" x14ac:dyDescent="0.25">
      <c r="A35" s="43">
        <v>24</v>
      </c>
      <c r="B35" s="44">
        <v>7.97</v>
      </c>
      <c r="C35" s="44">
        <v>7.97</v>
      </c>
    </row>
    <row r="36" spans="1:3" x14ac:dyDescent="0.25">
      <c r="A36" s="43">
        <v>25</v>
      </c>
      <c r="B36" s="44">
        <v>8.11</v>
      </c>
      <c r="C36" s="44">
        <v>8.11</v>
      </c>
    </row>
    <row r="37" spans="1:3" x14ac:dyDescent="0.25">
      <c r="A37" s="43">
        <v>26</v>
      </c>
      <c r="B37" s="44">
        <v>8.25</v>
      </c>
      <c r="C37" s="44">
        <v>8.25</v>
      </c>
    </row>
    <row r="38" spans="1:3" x14ac:dyDescent="0.25">
      <c r="A38" s="43">
        <v>27</v>
      </c>
      <c r="B38" s="44">
        <v>8.4</v>
      </c>
      <c r="C38" s="44">
        <v>8.4</v>
      </c>
    </row>
    <row r="39" spans="1:3" x14ac:dyDescent="0.25">
      <c r="A39" s="43">
        <v>28</v>
      </c>
      <c r="B39" s="44">
        <v>8.5500000000000007</v>
      </c>
      <c r="C39" s="44">
        <v>8.5500000000000007</v>
      </c>
    </row>
    <row r="40" spans="1:3" x14ac:dyDescent="0.25">
      <c r="A40" s="43">
        <v>29</v>
      </c>
      <c r="B40" s="44">
        <v>8.6999999999999993</v>
      </c>
      <c r="C40" s="44">
        <v>8.6999999999999993</v>
      </c>
    </row>
    <row r="41" spans="1:3" x14ac:dyDescent="0.25">
      <c r="A41" s="43">
        <v>30</v>
      </c>
      <c r="B41" s="44">
        <v>8.85</v>
      </c>
      <c r="C41" s="44">
        <v>8.85</v>
      </c>
    </row>
    <row r="42" spans="1:3" x14ac:dyDescent="0.25">
      <c r="A42" s="43">
        <v>31</v>
      </c>
      <c r="B42" s="44">
        <v>9.01</v>
      </c>
      <c r="C42" s="44">
        <v>9.01</v>
      </c>
    </row>
    <row r="43" spans="1:3" x14ac:dyDescent="0.25">
      <c r="A43" s="43">
        <v>32</v>
      </c>
      <c r="B43" s="44">
        <v>9.17</v>
      </c>
      <c r="C43" s="44">
        <v>9.17</v>
      </c>
    </row>
    <row r="44" spans="1:3" x14ac:dyDescent="0.25">
      <c r="A44" s="43">
        <v>33</v>
      </c>
      <c r="B44" s="44">
        <v>9.33</v>
      </c>
      <c r="C44" s="44">
        <v>9.33</v>
      </c>
    </row>
    <row r="45" spans="1:3" x14ac:dyDescent="0.25">
      <c r="A45" s="43">
        <v>34</v>
      </c>
      <c r="B45" s="44">
        <v>9.49</v>
      </c>
      <c r="C45" s="44">
        <v>9.49</v>
      </c>
    </row>
    <row r="46" spans="1:3" x14ac:dyDescent="0.25">
      <c r="A46" s="43">
        <v>35</v>
      </c>
      <c r="B46" s="44">
        <v>9.66</v>
      </c>
      <c r="C46" s="44">
        <v>9.66</v>
      </c>
    </row>
    <row r="47" spans="1:3" x14ac:dyDescent="0.25">
      <c r="A47" s="43">
        <v>36</v>
      </c>
      <c r="B47" s="44">
        <v>9.83</v>
      </c>
      <c r="C47" s="44">
        <v>9.83</v>
      </c>
    </row>
    <row r="48" spans="1:3" x14ac:dyDescent="0.25">
      <c r="A48" s="43">
        <v>37</v>
      </c>
      <c r="B48" s="44">
        <v>10</v>
      </c>
      <c r="C48" s="44">
        <v>10</v>
      </c>
    </row>
    <row r="49" spans="1:3" x14ac:dyDescent="0.25">
      <c r="A49" s="43">
        <v>38</v>
      </c>
      <c r="B49" s="44">
        <v>10.18</v>
      </c>
      <c r="C49" s="44">
        <v>10.18</v>
      </c>
    </row>
    <row r="50" spans="1:3" x14ac:dyDescent="0.25">
      <c r="A50" s="43">
        <v>39</v>
      </c>
      <c r="B50" s="44">
        <v>10.36</v>
      </c>
      <c r="C50" s="44">
        <v>10.36</v>
      </c>
    </row>
    <row r="51" spans="1:3" x14ac:dyDescent="0.25">
      <c r="A51" s="43">
        <v>40</v>
      </c>
      <c r="B51" s="44">
        <v>10.54</v>
      </c>
      <c r="C51" s="44">
        <v>10.54</v>
      </c>
    </row>
    <row r="52" spans="1:3" x14ac:dyDescent="0.25">
      <c r="A52" s="43">
        <v>41</v>
      </c>
      <c r="B52" s="44">
        <v>10.73</v>
      </c>
      <c r="C52" s="44">
        <v>10.73</v>
      </c>
    </row>
    <row r="53" spans="1:3" x14ac:dyDescent="0.25">
      <c r="A53" s="43">
        <v>42</v>
      </c>
      <c r="B53" s="44">
        <v>10.92</v>
      </c>
      <c r="C53" s="44">
        <v>10.92</v>
      </c>
    </row>
    <row r="54" spans="1:3" x14ac:dyDescent="0.25">
      <c r="A54" s="43">
        <v>43</v>
      </c>
      <c r="B54" s="44">
        <v>11.12</v>
      </c>
      <c r="C54" s="44">
        <v>11.12</v>
      </c>
    </row>
    <row r="55" spans="1:3" x14ac:dyDescent="0.25">
      <c r="A55" s="43">
        <v>44</v>
      </c>
      <c r="B55" s="44">
        <v>11.31</v>
      </c>
      <c r="C55" s="44">
        <v>11.31</v>
      </c>
    </row>
    <row r="56" spans="1:3" x14ac:dyDescent="0.25">
      <c r="A56" s="43">
        <v>45</v>
      </c>
      <c r="B56" s="44">
        <v>11.52</v>
      </c>
      <c r="C56" s="44">
        <v>11.52</v>
      </c>
    </row>
    <row r="57" spans="1:3" x14ac:dyDescent="0.25">
      <c r="A57" s="43">
        <v>46</v>
      </c>
      <c r="B57" s="44">
        <v>11.73</v>
      </c>
      <c r="C57" s="44">
        <v>11.73</v>
      </c>
    </row>
    <row r="58" spans="1:3" x14ac:dyDescent="0.25">
      <c r="A58" s="43">
        <v>47</v>
      </c>
      <c r="B58" s="44">
        <v>11.94</v>
      </c>
      <c r="C58" s="44">
        <v>11.94</v>
      </c>
    </row>
    <row r="59" spans="1:3" x14ac:dyDescent="0.25">
      <c r="A59" s="43">
        <v>48</v>
      </c>
      <c r="B59" s="44">
        <v>12.16</v>
      </c>
      <c r="C59" s="44">
        <v>12.16</v>
      </c>
    </row>
    <row r="60" spans="1:3" x14ac:dyDescent="0.25">
      <c r="A60" s="43">
        <v>49</v>
      </c>
      <c r="B60" s="44">
        <v>12.38</v>
      </c>
      <c r="C60" s="44">
        <v>12.38</v>
      </c>
    </row>
    <row r="61" spans="1:3" x14ac:dyDescent="0.25">
      <c r="A61" s="43">
        <v>50</v>
      </c>
      <c r="B61" s="44">
        <v>12.61</v>
      </c>
      <c r="C61" s="44">
        <v>12.61</v>
      </c>
    </row>
    <row r="62" spans="1:3" x14ac:dyDescent="0.25">
      <c r="A62" s="43">
        <v>51</v>
      </c>
      <c r="B62" s="44">
        <v>12.84</v>
      </c>
      <c r="C62" s="44">
        <v>12.84</v>
      </c>
    </row>
    <row r="63" spans="1:3" x14ac:dyDescent="0.25">
      <c r="A63" s="43">
        <v>52</v>
      </c>
      <c r="B63" s="44">
        <v>13.08</v>
      </c>
      <c r="C63" s="44">
        <v>13.08</v>
      </c>
    </row>
    <row r="64" spans="1:3" x14ac:dyDescent="0.25">
      <c r="A64" s="43">
        <v>53</v>
      </c>
      <c r="B64" s="44">
        <v>13.33</v>
      </c>
      <c r="C64" s="44">
        <v>13.33</v>
      </c>
    </row>
    <row r="65" spans="1:3" x14ac:dyDescent="0.25">
      <c r="A65" s="43">
        <v>54</v>
      </c>
      <c r="B65" s="44">
        <v>13.59</v>
      </c>
      <c r="C65" s="44">
        <v>13.59</v>
      </c>
    </row>
    <row r="66" spans="1:3" x14ac:dyDescent="0.25">
      <c r="A66" s="43">
        <v>55</v>
      </c>
      <c r="B66" s="44">
        <v>13.85</v>
      </c>
      <c r="C66" s="44">
        <v>13.85</v>
      </c>
    </row>
    <row r="67" spans="1:3" x14ac:dyDescent="0.25">
      <c r="A67" s="43">
        <v>56</v>
      </c>
      <c r="B67" s="44">
        <v>14.12</v>
      </c>
      <c r="C67" s="44">
        <v>14.12</v>
      </c>
    </row>
    <row r="68" spans="1:3" x14ac:dyDescent="0.25">
      <c r="A68" s="43">
        <v>57</v>
      </c>
      <c r="B68" s="44">
        <v>14.4</v>
      </c>
      <c r="C68" s="44">
        <v>14.4</v>
      </c>
    </row>
    <row r="69" spans="1:3" x14ac:dyDescent="0.25">
      <c r="A69" s="43">
        <v>58</v>
      </c>
      <c r="B69" s="44">
        <v>14.69</v>
      </c>
      <c r="C69" s="44">
        <v>14.69</v>
      </c>
    </row>
    <row r="70" spans="1:3" x14ac:dyDescent="0.25">
      <c r="A70" s="43">
        <v>59</v>
      </c>
      <c r="B70" s="44">
        <v>14.99</v>
      </c>
      <c r="C70" s="44">
        <v>14.99</v>
      </c>
    </row>
    <row r="71" spans="1:3" x14ac:dyDescent="0.25">
      <c r="A71" s="43">
        <v>60</v>
      </c>
      <c r="B71" s="44">
        <v>15.31</v>
      </c>
      <c r="C71" s="44">
        <v>15.31</v>
      </c>
    </row>
    <row r="72" spans="1:3" x14ac:dyDescent="0.25">
      <c r="A72" s="43">
        <v>61</v>
      </c>
      <c r="B72" s="44">
        <v>15.63</v>
      </c>
      <c r="C72" s="44">
        <v>15.63</v>
      </c>
    </row>
    <row r="73" spans="1:3" x14ac:dyDescent="0.25">
      <c r="A73" s="43">
        <v>62</v>
      </c>
      <c r="B73" s="44">
        <v>15.97</v>
      </c>
      <c r="C73" s="44">
        <v>15.97</v>
      </c>
    </row>
    <row r="74" spans="1:3" x14ac:dyDescent="0.25">
      <c r="A74" s="43">
        <v>63</v>
      </c>
      <c r="B74" s="44">
        <v>16.329999999999998</v>
      </c>
      <c r="C74" s="44">
        <v>16.329999999999998</v>
      </c>
    </row>
    <row r="75" spans="1:3" x14ac:dyDescent="0.25">
      <c r="A75" s="43">
        <v>64</v>
      </c>
      <c r="B75" s="44">
        <v>16.690000000000001</v>
      </c>
      <c r="C75" s="44">
        <v>16.690000000000001</v>
      </c>
    </row>
    <row r="76" spans="1:3" x14ac:dyDescent="0.25">
      <c r="A76" s="43">
        <v>65</v>
      </c>
      <c r="B76" s="44">
        <v>17.079999999999998</v>
      </c>
      <c r="C76" s="44">
        <v>17.079999999999998</v>
      </c>
    </row>
    <row r="77" spans="1:3" x14ac:dyDescent="0.25">
      <c r="A77" s="43">
        <v>66</v>
      </c>
      <c r="B77" s="44">
        <v>16.98</v>
      </c>
      <c r="C77" s="44">
        <v>16.98</v>
      </c>
    </row>
    <row r="78" spans="1:3" x14ac:dyDescent="0.25">
      <c r="A78" s="43">
        <v>67</v>
      </c>
      <c r="B78" s="44">
        <v>16.37</v>
      </c>
      <c r="C78" s="44">
        <v>16.37</v>
      </c>
    </row>
    <row r="79" spans="1:3" x14ac:dyDescent="0.25">
      <c r="A79" s="43">
        <v>68</v>
      </c>
      <c r="B79" s="44">
        <v>15.77</v>
      </c>
      <c r="C79" s="44">
        <v>15.77</v>
      </c>
    </row>
    <row r="80" spans="1:3" x14ac:dyDescent="0.25">
      <c r="A80" s="43">
        <v>69</v>
      </c>
      <c r="B80" s="44">
        <v>15.15</v>
      </c>
      <c r="C80" s="44">
        <v>15.15</v>
      </c>
    </row>
    <row r="81" spans="1:3" x14ac:dyDescent="0.25">
      <c r="A81" s="43">
        <v>70</v>
      </c>
      <c r="B81" s="44">
        <v>14.53</v>
      </c>
      <c r="C81" s="44">
        <v>14.53</v>
      </c>
    </row>
    <row r="82" spans="1:3" x14ac:dyDescent="0.25">
      <c r="A82" s="43">
        <v>71</v>
      </c>
      <c r="B82" s="44">
        <v>13.91</v>
      </c>
      <c r="C82" s="44">
        <v>13.91</v>
      </c>
    </row>
    <row r="83" spans="1:3" x14ac:dyDescent="0.25">
      <c r="A83" s="43">
        <v>72</v>
      </c>
      <c r="B83" s="44">
        <v>13.29</v>
      </c>
      <c r="C83" s="44">
        <v>13.29</v>
      </c>
    </row>
    <row r="84" spans="1:3" x14ac:dyDescent="0.25">
      <c r="A84" s="43">
        <v>73</v>
      </c>
      <c r="B84" s="44">
        <v>12.66</v>
      </c>
      <c r="C84" s="44">
        <v>12.66</v>
      </c>
    </row>
    <row r="85" spans="1:3" x14ac:dyDescent="0.25">
      <c r="A85" s="43">
        <v>74</v>
      </c>
      <c r="B85" s="44">
        <v>12.04</v>
      </c>
      <c r="C85" s="44">
        <v>12.04</v>
      </c>
    </row>
    <row r="86" spans="1:3" x14ac:dyDescent="0.25">
      <c r="A86" s="43">
        <v>75</v>
      </c>
      <c r="B86" s="44">
        <v>11.43</v>
      </c>
      <c r="C86" s="44">
        <v>11.43</v>
      </c>
    </row>
    <row r="87" spans="1:3" x14ac:dyDescent="0.25">
      <c r="A87" s="43">
        <v>76</v>
      </c>
      <c r="B87" s="44">
        <v>10.82</v>
      </c>
      <c r="C87" s="44">
        <v>10.82</v>
      </c>
    </row>
    <row r="88" spans="1:3" x14ac:dyDescent="0.25">
      <c r="A88" s="43">
        <v>77</v>
      </c>
      <c r="B88" s="44">
        <v>10.23</v>
      </c>
      <c r="C88" s="44">
        <v>10.23</v>
      </c>
    </row>
    <row r="89" spans="1:3" x14ac:dyDescent="0.25">
      <c r="A89" s="43">
        <v>78</v>
      </c>
      <c r="B89" s="44">
        <v>9.64</v>
      </c>
      <c r="C89" s="44">
        <v>9.64</v>
      </c>
    </row>
    <row r="90" spans="1:3" x14ac:dyDescent="0.25">
      <c r="A90" s="43">
        <v>79</v>
      </c>
      <c r="B90" s="44">
        <v>9.0500000000000007</v>
      </c>
      <c r="C90" s="44">
        <v>9.0500000000000007</v>
      </c>
    </row>
    <row r="91" spans="1:3" x14ac:dyDescent="0.25">
      <c r="A91" s="43">
        <v>80</v>
      </c>
      <c r="B91" s="44">
        <v>8.4700000000000006</v>
      </c>
      <c r="C91" s="44">
        <v>8.4700000000000006</v>
      </c>
    </row>
    <row r="92" spans="1:3" x14ac:dyDescent="0.25">
      <c r="A92" s="43">
        <v>81</v>
      </c>
      <c r="B92" s="44">
        <v>7.89</v>
      </c>
      <c r="C92" s="44">
        <v>7.89</v>
      </c>
    </row>
    <row r="93" spans="1:3" x14ac:dyDescent="0.25">
      <c r="A93" s="43">
        <v>82</v>
      </c>
      <c r="B93" s="44">
        <v>7.33</v>
      </c>
      <c r="C93" s="44">
        <v>7.33</v>
      </c>
    </row>
    <row r="94" spans="1:3" x14ac:dyDescent="0.25">
      <c r="A94" s="43">
        <v>83</v>
      </c>
      <c r="B94" s="44">
        <v>6.77</v>
      </c>
      <c r="C94" s="44">
        <v>6.77</v>
      </c>
    </row>
    <row r="95" spans="1:3" x14ac:dyDescent="0.25">
      <c r="A95" s="43">
        <v>84</v>
      </c>
      <c r="B95" s="44">
        <v>6.24</v>
      </c>
      <c r="C95" s="44">
        <v>6.24</v>
      </c>
    </row>
    <row r="96" spans="1:3" x14ac:dyDescent="0.25">
      <c r="A96" s="43">
        <v>85</v>
      </c>
      <c r="B96" s="44">
        <v>5.72</v>
      </c>
      <c r="C96" s="44">
        <v>5.72</v>
      </c>
    </row>
    <row r="97" spans="1:3" x14ac:dyDescent="0.25">
      <c r="A97" s="43">
        <v>86</v>
      </c>
      <c r="B97" s="44">
        <v>5.23</v>
      </c>
      <c r="C97" s="44">
        <v>5.23</v>
      </c>
    </row>
    <row r="98" spans="1:3" x14ac:dyDescent="0.25">
      <c r="A98" s="43">
        <v>87</v>
      </c>
      <c r="B98" s="44">
        <v>4.7699999999999996</v>
      </c>
      <c r="C98" s="44">
        <v>4.7699999999999996</v>
      </c>
    </row>
    <row r="99" spans="1:3" x14ac:dyDescent="0.25">
      <c r="A99" s="43">
        <v>88</v>
      </c>
      <c r="B99" s="44">
        <v>4.34</v>
      </c>
      <c r="C99" s="44">
        <v>4.34</v>
      </c>
    </row>
    <row r="100" spans="1:3" x14ac:dyDescent="0.25">
      <c r="A100" s="43">
        <v>89</v>
      </c>
      <c r="B100" s="44">
        <v>3.95</v>
      </c>
      <c r="C100" s="44">
        <v>3.95</v>
      </c>
    </row>
    <row r="101" spans="1:3" x14ac:dyDescent="0.25">
      <c r="A101" s="43">
        <v>90</v>
      </c>
      <c r="B101" s="44">
        <v>3.58</v>
      </c>
      <c r="C101" s="44">
        <v>3.58</v>
      </c>
    </row>
    <row r="102" spans="1:3" x14ac:dyDescent="0.25">
      <c r="A102" s="43">
        <v>91</v>
      </c>
      <c r="B102" s="44">
        <v>3.23</v>
      </c>
      <c r="C102" s="44">
        <v>3.23</v>
      </c>
    </row>
    <row r="103" spans="1:3" x14ac:dyDescent="0.25">
      <c r="A103" s="43">
        <v>92</v>
      </c>
      <c r="B103" s="44">
        <v>2.91</v>
      </c>
      <c r="C103" s="44">
        <v>2.91</v>
      </c>
    </row>
    <row r="104" spans="1:3" x14ac:dyDescent="0.25">
      <c r="A104" s="43">
        <v>93</v>
      </c>
      <c r="B104" s="44">
        <v>2.62</v>
      </c>
      <c r="C104" s="44">
        <v>2.62</v>
      </c>
    </row>
    <row r="105" spans="1:3" x14ac:dyDescent="0.25">
      <c r="A105" s="43">
        <v>94</v>
      </c>
      <c r="B105" s="44">
        <v>2.36</v>
      </c>
      <c r="C105" s="44">
        <v>2.36</v>
      </c>
    </row>
    <row r="106" spans="1:3" x14ac:dyDescent="0.25">
      <c r="A106" s="43">
        <v>95</v>
      </c>
      <c r="B106" s="44">
        <v>2.13</v>
      </c>
      <c r="C106" s="44">
        <v>2.13</v>
      </c>
    </row>
  </sheetData>
  <sheetProtection algorithmName="SHA-512" hashValue="OO3/XZcUUhznlvCFk8fqmTfGIiRV/kDVuX5lBcwWQWquhbW1m4kWeqzotuCLkEGTK9jkV8dYbN7VGnhsI9A4tw==" saltValue="hJilHYaXgRWus3AFHCJlwQ==" spinCount="100000" sheet="1" objects="1" scenarios="1"/>
  <conditionalFormatting sqref="A6:A21">
    <cfRule type="expression" dxfId="506" priority="9" stopIfTrue="1">
      <formula>MOD(ROW(),2)=0</formula>
    </cfRule>
    <cfRule type="expression" dxfId="505" priority="10" stopIfTrue="1">
      <formula>MOD(ROW(),2)&lt;&gt;0</formula>
    </cfRule>
  </conditionalFormatting>
  <conditionalFormatting sqref="B6:C21">
    <cfRule type="expression" dxfId="504" priority="11" stopIfTrue="1">
      <formula>MOD(ROW(),2)=0</formula>
    </cfRule>
    <cfRule type="expression" dxfId="503" priority="12" stopIfTrue="1">
      <formula>MOD(ROW(),2)&lt;&gt;0</formula>
    </cfRule>
  </conditionalFormatting>
  <conditionalFormatting sqref="A26:A106">
    <cfRule type="expression" dxfId="502" priority="13" stopIfTrue="1">
      <formula>MOD(ROW(),2)=0</formula>
    </cfRule>
    <cfRule type="expression" dxfId="501" priority="14" stopIfTrue="1">
      <formula>MOD(ROW(),2)&lt;&gt;0</formula>
    </cfRule>
  </conditionalFormatting>
  <conditionalFormatting sqref="B26:C106">
    <cfRule type="expression" dxfId="500" priority="15" stopIfTrue="1">
      <formula>MOD(ROW(),2)=0</formula>
    </cfRule>
    <cfRule type="expression" dxfId="499" priority="16" stopIfTrue="1">
      <formula>MOD(ROW(),2)&lt;&gt;0</formula>
    </cfRule>
  </conditionalFormatting>
  <pageMargins left="0.7" right="0.7" top="0.75" bottom="0.75" header="0.3" footer="0.3"/>
  <tableParts count="1">
    <tablePart r:id="rId1"/>
  </tableParts>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5A699E-6918-46C4-8AC5-A8B208957907}">
  <sheetPr codeName="Sheet66"/>
  <dimension ref="A1:C106"/>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Police_S - Consolidated Factor Spreadsheet</v>
      </c>
    </row>
    <row r="3" spans="1:3" s="1" customFormat="1" ht="15.5" x14ac:dyDescent="0.35">
      <c r="A3" s="30" t="s">
        <v>2</v>
      </c>
      <c r="B3" s="3" t="str">
        <f>TABLE_FACTOR_TYPE_1 &amp; " - x-" &amp; TABLE_SERIES_NUMBER_1</f>
        <v>Pension credit - x-332</v>
      </c>
    </row>
    <row r="6" spans="1:3" x14ac:dyDescent="0.25">
      <c r="A6" s="40" t="s">
        <v>407</v>
      </c>
      <c r="B6" s="48" t="s">
        <v>408</v>
      </c>
      <c r="C6" s="48"/>
    </row>
    <row r="7" spans="1:3" x14ac:dyDescent="0.25">
      <c r="A7" s="40" t="s">
        <v>409</v>
      </c>
      <c r="B7" s="48" t="s">
        <v>31</v>
      </c>
      <c r="C7" s="48"/>
    </row>
    <row r="8" spans="1:3" x14ac:dyDescent="0.25">
      <c r="A8" s="40" t="s">
        <v>110</v>
      </c>
      <c r="B8" s="48">
        <v>2015</v>
      </c>
      <c r="C8" s="48"/>
    </row>
    <row r="9" spans="1:3" x14ac:dyDescent="0.25">
      <c r="A9" s="40" t="s">
        <v>111</v>
      </c>
      <c r="B9" s="48" t="s">
        <v>270</v>
      </c>
      <c r="C9" s="48"/>
    </row>
    <row r="10" spans="1:3" ht="37.5" x14ac:dyDescent="0.25">
      <c r="A10" s="40" t="s">
        <v>6</v>
      </c>
      <c r="B10" s="48" t="s">
        <v>284</v>
      </c>
      <c r="C10" s="48"/>
    </row>
    <row r="11" spans="1:3" x14ac:dyDescent="0.25">
      <c r="A11" s="40" t="s">
        <v>112</v>
      </c>
      <c r="B11" s="48" t="s">
        <v>272</v>
      </c>
      <c r="C11" s="48"/>
    </row>
    <row r="12" spans="1:3" x14ac:dyDescent="0.25">
      <c r="A12" s="40" t="s">
        <v>113</v>
      </c>
      <c r="B12" s="48" t="s">
        <v>139</v>
      </c>
      <c r="C12" s="48"/>
    </row>
    <row r="13" spans="1:3" x14ac:dyDescent="0.25">
      <c r="A13" s="40" t="s">
        <v>410</v>
      </c>
      <c r="B13" s="48"/>
      <c r="C13" s="48"/>
    </row>
    <row r="14" spans="1:3" x14ac:dyDescent="0.25">
      <c r="A14" s="40" t="s">
        <v>115</v>
      </c>
      <c r="B14" s="48">
        <v>332</v>
      </c>
      <c r="C14" s="48"/>
    </row>
    <row r="15" spans="1:3" x14ac:dyDescent="0.25">
      <c r="A15" s="40" t="s">
        <v>411</v>
      </c>
      <c r="B15" s="48">
        <v>332</v>
      </c>
      <c r="C15" s="48"/>
    </row>
    <row r="16" spans="1:3" x14ac:dyDescent="0.25">
      <c r="A16" s="40" t="s">
        <v>117</v>
      </c>
      <c r="B16" s="48" t="s">
        <v>286</v>
      </c>
      <c r="C16" s="48"/>
    </row>
    <row r="17" spans="1:3" x14ac:dyDescent="0.25">
      <c r="A17" s="41" t="s">
        <v>412</v>
      </c>
      <c r="B17" s="48"/>
      <c r="C17" s="48"/>
    </row>
    <row r="18" spans="1:3" x14ac:dyDescent="0.25">
      <c r="A18" s="40" t="s">
        <v>119</v>
      </c>
      <c r="B18" s="50">
        <v>46163</v>
      </c>
      <c r="C18" s="49"/>
    </row>
    <row r="19" spans="1:3" x14ac:dyDescent="0.25">
      <c r="A19" s="40" t="s">
        <v>120</v>
      </c>
      <c r="B19" s="50"/>
      <c r="C19" s="50"/>
    </row>
    <row r="20" spans="1:3" x14ac:dyDescent="0.25">
      <c r="A20" s="40" t="s">
        <v>121</v>
      </c>
      <c r="B20" s="48" t="s">
        <v>128</v>
      </c>
      <c r="C20" s="48"/>
    </row>
    <row r="21" spans="1:3" x14ac:dyDescent="0.25">
      <c r="A21" s="40" t="s">
        <v>413</v>
      </c>
      <c r="B21" s="48" t="s">
        <v>46</v>
      </c>
      <c r="C21" s="48"/>
    </row>
    <row r="23" spans="1:3" x14ac:dyDescent="0.25">
      <c r="A23" s="23" t="str">
        <f>HYPERLINK("#'Factor List'!A1", "Back to Factor List")</f>
        <v>Back to Factor List</v>
      </c>
      <c r="B23" s="23" t="str">
        <f>HYPERLINK("#'Assumptions'!A1", "Assumptions")</f>
        <v>Assumptions</v>
      </c>
    </row>
    <row r="26" spans="1:3" s="57" customFormat="1" ht="26" x14ac:dyDescent="0.25">
      <c r="A26" s="56" t="s">
        <v>238</v>
      </c>
      <c r="B26" s="56" t="s">
        <v>438</v>
      </c>
      <c r="C26" s="56" t="s">
        <v>439</v>
      </c>
    </row>
    <row r="27" spans="1:3" x14ac:dyDescent="0.25">
      <c r="A27" s="43">
        <v>16</v>
      </c>
      <c r="B27" s="44">
        <v>6.58</v>
      </c>
      <c r="C27" s="44">
        <v>6.58</v>
      </c>
    </row>
    <row r="28" spans="1:3" x14ac:dyDescent="0.25">
      <c r="A28" s="43">
        <v>17</v>
      </c>
      <c r="B28" s="44">
        <v>6.69</v>
      </c>
      <c r="C28" s="44">
        <v>6.69</v>
      </c>
    </row>
    <row r="29" spans="1:3" x14ac:dyDescent="0.25">
      <c r="A29" s="43">
        <v>18</v>
      </c>
      <c r="B29" s="44">
        <v>6.81</v>
      </c>
      <c r="C29" s="44">
        <v>6.81</v>
      </c>
    </row>
    <row r="30" spans="1:3" x14ac:dyDescent="0.25">
      <c r="A30" s="43">
        <v>19</v>
      </c>
      <c r="B30" s="44">
        <v>6.93</v>
      </c>
      <c r="C30" s="44">
        <v>6.93</v>
      </c>
    </row>
    <row r="31" spans="1:3" x14ac:dyDescent="0.25">
      <c r="A31" s="43">
        <v>20</v>
      </c>
      <c r="B31" s="44">
        <v>7.05</v>
      </c>
      <c r="C31" s="44">
        <v>7.05</v>
      </c>
    </row>
    <row r="32" spans="1:3" x14ac:dyDescent="0.25">
      <c r="A32" s="43">
        <v>21</v>
      </c>
      <c r="B32" s="44">
        <v>7.17</v>
      </c>
      <c r="C32" s="44">
        <v>7.17</v>
      </c>
    </row>
    <row r="33" spans="1:3" x14ac:dyDescent="0.25">
      <c r="A33" s="43">
        <v>22</v>
      </c>
      <c r="B33" s="44">
        <v>7.3</v>
      </c>
      <c r="C33" s="44">
        <v>7.3</v>
      </c>
    </row>
    <row r="34" spans="1:3" x14ac:dyDescent="0.25">
      <c r="A34" s="43">
        <v>23</v>
      </c>
      <c r="B34" s="44">
        <v>7.43</v>
      </c>
      <c r="C34" s="44">
        <v>7.43</v>
      </c>
    </row>
    <row r="35" spans="1:3" x14ac:dyDescent="0.25">
      <c r="A35" s="43">
        <v>24</v>
      </c>
      <c r="B35" s="44">
        <v>7.56</v>
      </c>
      <c r="C35" s="44">
        <v>7.56</v>
      </c>
    </row>
    <row r="36" spans="1:3" x14ac:dyDescent="0.25">
      <c r="A36" s="43">
        <v>25</v>
      </c>
      <c r="B36" s="44">
        <v>7.69</v>
      </c>
      <c r="C36" s="44">
        <v>7.69</v>
      </c>
    </row>
    <row r="37" spans="1:3" x14ac:dyDescent="0.25">
      <c r="A37" s="43">
        <v>26</v>
      </c>
      <c r="B37" s="44">
        <v>7.82</v>
      </c>
      <c r="C37" s="44">
        <v>7.82</v>
      </c>
    </row>
    <row r="38" spans="1:3" x14ac:dyDescent="0.25">
      <c r="A38" s="43">
        <v>27</v>
      </c>
      <c r="B38" s="44">
        <v>7.96</v>
      </c>
      <c r="C38" s="44">
        <v>7.96</v>
      </c>
    </row>
    <row r="39" spans="1:3" x14ac:dyDescent="0.25">
      <c r="A39" s="43">
        <v>28</v>
      </c>
      <c r="B39" s="44">
        <v>8.1</v>
      </c>
      <c r="C39" s="44">
        <v>8.1</v>
      </c>
    </row>
    <row r="40" spans="1:3" x14ac:dyDescent="0.25">
      <c r="A40" s="43">
        <v>29</v>
      </c>
      <c r="B40" s="44">
        <v>8.24</v>
      </c>
      <c r="C40" s="44">
        <v>8.24</v>
      </c>
    </row>
    <row r="41" spans="1:3" x14ac:dyDescent="0.25">
      <c r="A41" s="43">
        <v>30</v>
      </c>
      <c r="B41" s="44">
        <v>8.39</v>
      </c>
      <c r="C41" s="44">
        <v>8.39</v>
      </c>
    </row>
    <row r="42" spans="1:3" x14ac:dyDescent="0.25">
      <c r="A42" s="43">
        <v>31</v>
      </c>
      <c r="B42" s="44">
        <v>8.5299999999999994</v>
      </c>
      <c r="C42" s="44">
        <v>8.5299999999999994</v>
      </c>
    </row>
    <row r="43" spans="1:3" x14ac:dyDescent="0.25">
      <c r="A43" s="43">
        <v>32</v>
      </c>
      <c r="B43" s="44">
        <v>8.68</v>
      </c>
      <c r="C43" s="44">
        <v>8.68</v>
      </c>
    </row>
    <row r="44" spans="1:3" x14ac:dyDescent="0.25">
      <c r="A44" s="43">
        <v>33</v>
      </c>
      <c r="B44" s="44">
        <v>8.83</v>
      </c>
      <c r="C44" s="44">
        <v>8.83</v>
      </c>
    </row>
    <row r="45" spans="1:3" x14ac:dyDescent="0.25">
      <c r="A45" s="43">
        <v>34</v>
      </c>
      <c r="B45" s="44">
        <v>8.99</v>
      </c>
      <c r="C45" s="44">
        <v>8.99</v>
      </c>
    </row>
    <row r="46" spans="1:3" x14ac:dyDescent="0.25">
      <c r="A46" s="43">
        <v>35</v>
      </c>
      <c r="B46" s="44">
        <v>9.15</v>
      </c>
      <c r="C46" s="44">
        <v>9.15</v>
      </c>
    </row>
    <row r="47" spans="1:3" x14ac:dyDescent="0.25">
      <c r="A47" s="43">
        <v>36</v>
      </c>
      <c r="B47" s="44">
        <v>9.31</v>
      </c>
      <c r="C47" s="44">
        <v>9.31</v>
      </c>
    </row>
    <row r="48" spans="1:3" x14ac:dyDescent="0.25">
      <c r="A48" s="43">
        <v>37</v>
      </c>
      <c r="B48" s="44">
        <v>9.4700000000000006</v>
      </c>
      <c r="C48" s="44">
        <v>9.4700000000000006</v>
      </c>
    </row>
    <row r="49" spans="1:3" x14ac:dyDescent="0.25">
      <c r="A49" s="43">
        <v>38</v>
      </c>
      <c r="B49" s="44">
        <v>9.64</v>
      </c>
      <c r="C49" s="44">
        <v>9.64</v>
      </c>
    </row>
    <row r="50" spans="1:3" x14ac:dyDescent="0.25">
      <c r="A50" s="43">
        <v>39</v>
      </c>
      <c r="B50" s="44">
        <v>9.8000000000000007</v>
      </c>
      <c r="C50" s="44">
        <v>9.8000000000000007</v>
      </c>
    </row>
    <row r="51" spans="1:3" x14ac:dyDescent="0.25">
      <c r="A51" s="43">
        <v>40</v>
      </c>
      <c r="B51" s="44">
        <v>9.98</v>
      </c>
      <c r="C51" s="44">
        <v>9.98</v>
      </c>
    </row>
    <row r="52" spans="1:3" x14ac:dyDescent="0.25">
      <c r="A52" s="43">
        <v>41</v>
      </c>
      <c r="B52" s="44">
        <v>10.15</v>
      </c>
      <c r="C52" s="44">
        <v>10.15</v>
      </c>
    </row>
    <row r="53" spans="1:3" x14ac:dyDescent="0.25">
      <c r="A53" s="43">
        <v>42</v>
      </c>
      <c r="B53" s="44">
        <v>10.33</v>
      </c>
      <c r="C53" s="44">
        <v>10.33</v>
      </c>
    </row>
    <row r="54" spans="1:3" x14ac:dyDescent="0.25">
      <c r="A54" s="43">
        <v>43</v>
      </c>
      <c r="B54" s="44">
        <v>10.51</v>
      </c>
      <c r="C54" s="44">
        <v>10.51</v>
      </c>
    </row>
    <row r="55" spans="1:3" x14ac:dyDescent="0.25">
      <c r="A55" s="43">
        <v>44</v>
      </c>
      <c r="B55" s="44">
        <v>10.7</v>
      </c>
      <c r="C55" s="44">
        <v>10.7</v>
      </c>
    </row>
    <row r="56" spans="1:3" x14ac:dyDescent="0.25">
      <c r="A56" s="43">
        <v>45</v>
      </c>
      <c r="B56" s="44">
        <v>10.89</v>
      </c>
      <c r="C56" s="44">
        <v>10.89</v>
      </c>
    </row>
    <row r="57" spans="1:3" x14ac:dyDescent="0.25">
      <c r="A57" s="43">
        <v>46</v>
      </c>
      <c r="B57" s="44">
        <v>11.09</v>
      </c>
      <c r="C57" s="44">
        <v>11.09</v>
      </c>
    </row>
    <row r="58" spans="1:3" x14ac:dyDescent="0.25">
      <c r="A58" s="43">
        <v>47</v>
      </c>
      <c r="B58" s="44">
        <v>11.29</v>
      </c>
      <c r="C58" s="44">
        <v>11.29</v>
      </c>
    </row>
    <row r="59" spans="1:3" x14ac:dyDescent="0.25">
      <c r="A59" s="43">
        <v>48</v>
      </c>
      <c r="B59" s="44">
        <v>11.49</v>
      </c>
      <c r="C59" s="44">
        <v>11.49</v>
      </c>
    </row>
    <row r="60" spans="1:3" x14ac:dyDescent="0.25">
      <c r="A60" s="43">
        <v>49</v>
      </c>
      <c r="B60" s="44">
        <v>11.7</v>
      </c>
      <c r="C60" s="44">
        <v>11.7</v>
      </c>
    </row>
    <row r="61" spans="1:3" x14ac:dyDescent="0.25">
      <c r="A61" s="43">
        <v>50</v>
      </c>
      <c r="B61" s="44">
        <v>11.92</v>
      </c>
      <c r="C61" s="44">
        <v>11.92</v>
      </c>
    </row>
    <row r="62" spans="1:3" x14ac:dyDescent="0.25">
      <c r="A62" s="43">
        <v>51</v>
      </c>
      <c r="B62" s="44">
        <v>12.14</v>
      </c>
      <c r="C62" s="44">
        <v>12.14</v>
      </c>
    </row>
    <row r="63" spans="1:3" x14ac:dyDescent="0.25">
      <c r="A63" s="43">
        <v>52</v>
      </c>
      <c r="B63" s="44">
        <v>12.36</v>
      </c>
      <c r="C63" s="44">
        <v>12.36</v>
      </c>
    </row>
    <row r="64" spans="1:3" x14ac:dyDescent="0.25">
      <c r="A64" s="43">
        <v>53</v>
      </c>
      <c r="B64" s="44">
        <v>12.59</v>
      </c>
      <c r="C64" s="44">
        <v>12.59</v>
      </c>
    </row>
    <row r="65" spans="1:3" x14ac:dyDescent="0.25">
      <c r="A65" s="43">
        <v>54</v>
      </c>
      <c r="B65" s="44">
        <v>12.83</v>
      </c>
      <c r="C65" s="44">
        <v>12.83</v>
      </c>
    </row>
    <row r="66" spans="1:3" x14ac:dyDescent="0.25">
      <c r="A66" s="43">
        <v>55</v>
      </c>
      <c r="B66" s="44">
        <v>13.08</v>
      </c>
      <c r="C66" s="44">
        <v>13.08</v>
      </c>
    </row>
    <row r="67" spans="1:3" x14ac:dyDescent="0.25">
      <c r="A67" s="43">
        <v>56</v>
      </c>
      <c r="B67" s="44">
        <v>13.33</v>
      </c>
      <c r="C67" s="44">
        <v>13.33</v>
      </c>
    </row>
    <row r="68" spans="1:3" x14ac:dyDescent="0.25">
      <c r="A68" s="43">
        <v>57</v>
      </c>
      <c r="B68" s="44">
        <v>13.6</v>
      </c>
      <c r="C68" s="44">
        <v>13.6</v>
      </c>
    </row>
    <row r="69" spans="1:3" x14ac:dyDescent="0.25">
      <c r="A69" s="43">
        <v>58</v>
      </c>
      <c r="B69" s="44">
        <v>13.87</v>
      </c>
      <c r="C69" s="44">
        <v>13.87</v>
      </c>
    </row>
    <row r="70" spans="1:3" x14ac:dyDescent="0.25">
      <c r="A70" s="43">
        <v>59</v>
      </c>
      <c r="B70" s="44">
        <v>14.15</v>
      </c>
      <c r="C70" s="44">
        <v>14.15</v>
      </c>
    </row>
    <row r="71" spans="1:3" x14ac:dyDescent="0.25">
      <c r="A71" s="43">
        <v>60</v>
      </c>
      <c r="B71" s="44">
        <v>14.44</v>
      </c>
      <c r="C71" s="44">
        <v>14.44</v>
      </c>
    </row>
    <row r="72" spans="1:3" x14ac:dyDescent="0.25">
      <c r="A72" s="43">
        <v>61</v>
      </c>
      <c r="B72" s="44">
        <v>14.75</v>
      </c>
      <c r="C72" s="44">
        <v>14.75</v>
      </c>
    </row>
    <row r="73" spans="1:3" x14ac:dyDescent="0.25">
      <c r="A73" s="43">
        <v>62</v>
      </c>
      <c r="B73" s="44">
        <v>15.07</v>
      </c>
      <c r="C73" s="44">
        <v>15.07</v>
      </c>
    </row>
    <row r="74" spans="1:3" x14ac:dyDescent="0.25">
      <c r="A74" s="43">
        <v>63</v>
      </c>
      <c r="B74" s="44">
        <v>15.4</v>
      </c>
      <c r="C74" s="44">
        <v>15.4</v>
      </c>
    </row>
    <row r="75" spans="1:3" x14ac:dyDescent="0.25">
      <c r="A75" s="43">
        <v>64</v>
      </c>
      <c r="B75" s="44">
        <v>15.74</v>
      </c>
      <c r="C75" s="44">
        <v>15.74</v>
      </c>
    </row>
    <row r="76" spans="1:3" x14ac:dyDescent="0.25">
      <c r="A76" s="43">
        <v>65</v>
      </c>
      <c r="B76" s="44">
        <v>16.11</v>
      </c>
      <c r="C76" s="44">
        <v>16.11</v>
      </c>
    </row>
    <row r="77" spans="1:3" x14ac:dyDescent="0.25">
      <c r="A77" s="43">
        <v>66</v>
      </c>
      <c r="B77" s="44">
        <v>16.48</v>
      </c>
      <c r="C77" s="44">
        <v>16.48</v>
      </c>
    </row>
    <row r="78" spans="1:3" x14ac:dyDescent="0.25">
      <c r="A78" s="43">
        <v>67</v>
      </c>
      <c r="B78" s="44">
        <v>16.37</v>
      </c>
      <c r="C78" s="44">
        <v>16.37</v>
      </c>
    </row>
    <row r="79" spans="1:3" x14ac:dyDescent="0.25">
      <c r="A79" s="43">
        <v>68</v>
      </c>
      <c r="B79" s="44">
        <v>15.77</v>
      </c>
      <c r="C79" s="44">
        <v>15.77</v>
      </c>
    </row>
    <row r="80" spans="1:3" x14ac:dyDescent="0.25">
      <c r="A80" s="43">
        <v>69</v>
      </c>
      <c r="B80" s="44">
        <v>15.15</v>
      </c>
      <c r="C80" s="44">
        <v>15.15</v>
      </c>
    </row>
    <row r="81" spans="1:3" x14ac:dyDescent="0.25">
      <c r="A81" s="43">
        <v>70</v>
      </c>
      <c r="B81" s="44">
        <v>14.53</v>
      </c>
      <c r="C81" s="44">
        <v>14.53</v>
      </c>
    </row>
    <row r="82" spans="1:3" x14ac:dyDescent="0.25">
      <c r="A82" s="43">
        <v>71</v>
      </c>
      <c r="B82" s="44">
        <v>13.91</v>
      </c>
      <c r="C82" s="44">
        <v>13.91</v>
      </c>
    </row>
    <row r="83" spans="1:3" x14ac:dyDescent="0.25">
      <c r="A83" s="43">
        <v>72</v>
      </c>
      <c r="B83" s="44">
        <v>13.29</v>
      </c>
      <c r="C83" s="44">
        <v>13.29</v>
      </c>
    </row>
    <row r="84" spans="1:3" x14ac:dyDescent="0.25">
      <c r="A84" s="43">
        <v>73</v>
      </c>
      <c r="B84" s="44">
        <v>12.66</v>
      </c>
      <c r="C84" s="44">
        <v>12.66</v>
      </c>
    </row>
    <row r="85" spans="1:3" x14ac:dyDescent="0.25">
      <c r="A85" s="43">
        <v>74</v>
      </c>
      <c r="B85" s="44">
        <v>12.04</v>
      </c>
      <c r="C85" s="44">
        <v>12.04</v>
      </c>
    </row>
    <row r="86" spans="1:3" x14ac:dyDescent="0.25">
      <c r="A86" s="43">
        <v>75</v>
      </c>
      <c r="B86" s="44">
        <v>11.43</v>
      </c>
      <c r="C86" s="44">
        <v>11.43</v>
      </c>
    </row>
    <row r="87" spans="1:3" x14ac:dyDescent="0.25">
      <c r="A87" s="43">
        <v>76</v>
      </c>
      <c r="B87" s="44">
        <v>10.82</v>
      </c>
      <c r="C87" s="44">
        <v>10.82</v>
      </c>
    </row>
    <row r="88" spans="1:3" x14ac:dyDescent="0.25">
      <c r="A88" s="43">
        <v>77</v>
      </c>
      <c r="B88" s="44">
        <v>10.23</v>
      </c>
      <c r="C88" s="44">
        <v>10.23</v>
      </c>
    </row>
    <row r="89" spans="1:3" x14ac:dyDescent="0.25">
      <c r="A89" s="43">
        <v>78</v>
      </c>
      <c r="B89" s="44">
        <v>9.64</v>
      </c>
      <c r="C89" s="44">
        <v>9.64</v>
      </c>
    </row>
    <row r="90" spans="1:3" x14ac:dyDescent="0.25">
      <c r="A90" s="43">
        <v>79</v>
      </c>
      <c r="B90" s="44">
        <v>9.0500000000000007</v>
      </c>
      <c r="C90" s="44">
        <v>9.0500000000000007</v>
      </c>
    </row>
    <row r="91" spans="1:3" x14ac:dyDescent="0.25">
      <c r="A91" s="43">
        <v>80</v>
      </c>
      <c r="B91" s="44">
        <v>8.4700000000000006</v>
      </c>
      <c r="C91" s="44">
        <v>8.4700000000000006</v>
      </c>
    </row>
    <row r="92" spans="1:3" x14ac:dyDescent="0.25">
      <c r="A92" s="43">
        <v>81</v>
      </c>
      <c r="B92" s="44">
        <v>7.89</v>
      </c>
      <c r="C92" s="44">
        <v>7.89</v>
      </c>
    </row>
    <row r="93" spans="1:3" x14ac:dyDescent="0.25">
      <c r="A93" s="43">
        <v>82</v>
      </c>
      <c r="B93" s="44">
        <v>7.33</v>
      </c>
      <c r="C93" s="44">
        <v>7.33</v>
      </c>
    </row>
    <row r="94" spans="1:3" x14ac:dyDescent="0.25">
      <c r="A94" s="43">
        <v>83</v>
      </c>
      <c r="B94" s="44">
        <v>6.77</v>
      </c>
      <c r="C94" s="44">
        <v>6.77</v>
      </c>
    </row>
    <row r="95" spans="1:3" x14ac:dyDescent="0.25">
      <c r="A95" s="43">
        <v>84</v>
      </c>
      <c r="B95" s="44">
        <v>6.24</v>
      </c>
      <c r="C95" s="44">
        <v>6.24</v>
      </c>
    </row>
    <row r="96" spans="1:3" x14ac:dyDescent="0.25">
      <c r="A96" s="43">
        <v>85</v>
      </c>
      <c r="B96" s="44">
        <v>5.72</v>
      </c>
      <c r="C96" s="44">
        <v>5.72</v>
      </c>
    </row>
    <row r="97" spans="1:3" x14ac:dyDescent="0.25">
      <c r="A97" s="43">
        <v>86</v>
      </c>
      <c r="B97" s="44">
        <v>5.23</v>
      </c>
      <c r="C97" s="44">
        <v>5.23</v>
      </c>
    </row>
    <row r="98" spans="1:3" x14ac:dyDescent="0.25">
      <c r="A98" s="43">
        <v>87</v>
      </c>
      <c r="B98" s="44">
        <v>4.7699999999999996</v>
      </c>
      <c r="C98" s="44">
        <v>4.7699999999999996</v>
      </c>
    </row>
    <row r="99" spans="1:3" x14ac:dyDescent="0.25">
      <c r="A99" s="43">
        <v>88</v>
      </c>
      <c r="B99" s="44">
        <v>4.34</v>
      </c>
      <c r="C99" s="44">
        <v>4.34</v>
      </c>
    </row>
    <row r="100" spans="1:3" x14ac:dyDescent="0.25">
      <c r="A100" s="43">
        <v>89</v>
      </c>
      <c r="B100" s="44">
        <v>3.95</v>
      </c>
      <c r="C100" s="44">
        <v>3.95</v>
      </c>
    </row>
    <row r="101" spans="1:3" x14ac:dyDescent="0.25">
      <c r="A101" s="43">
        <v>90</v>
      </c>
      <c r="B101" s="44">
        <v>3.58</v>
      </c>
      <c r="C101" s="44">
        <v>3.58</v>
      </c>
    </row>
    <row r="102" spans="1:3" x14ac:dyDescent="0.25">
      <c r="A102" s="43">
        <v>91</v>
      </c>
      <c r="B102" s="44">
        <v>3.23</v>
      </c>
      <c r="C102" s="44">
        <v>3.23</v>
      </c>
    </row>
    <row r="103" spans="1:3" x14ac:dyDescent="0.25">
      <c r="A103" s="43">
        <v>92</v>
      </c>
      <c r="B103" s="44">
        <v>2.91</v>
      </c>
      <c r="C103" s="44">
        <v>2.91</v>
      </c>
    </row>
    <row r="104" spans="1:3" x14ac:dyDescent="0.25">
      <c r="A104" s="43">
        <v>93</v>
      </c>
      <c r="B104" s="44">
        <v>2.62</v>
      </c>
      <c r="C104" s="44">
        <v>2.62</v>
      </c>
    </row>
    <row r="105" spans="1:3" x14ac:dyDescent="0.25">
      <c r="A105" s="43">
        <v>94</v>
      </c>
      <c r="B105" s="44">
        <v>2.36</v>
      </c>
      <c r="C105" s="44">
        <v>2.36</v>
      </c>
    </row>
    <row r="106" spans="1:3" x14ac:dyDescent="0.25">
      <c r="A106" s="43">
        <v>95</v>
      </c>
      <c r="B106" s="44">
        <v>2.13</v>
      </c>
      <c r="C106" s="44">
        <v>2.13</v>
      </c>
    </row>
  </sheetData>
  <sheetProtection algorithmName="SHA-512" hashValue="V6x3vYYhXf5iB5cqD7iDftImSV5x0MaZGrMsrw3tJZSgyO2Iu2RNPwQ9lNFw9EMEtCfJevLUczKJiX8GmA0/uQ==" saltValue="6tcEzRJIoUWhHpiCg4l91w==" spinCount="100000" sheet="1" objects="1" scenarios="1"/>
  <conditionalFormatting sqref="A6:A21">
    <cfRule type="expression" dxfId="496" priority="9" stopIfTrue="1">
      <formula>MOD(ROW(),2)=0</formula>
    </cfRule>
    <cfRule type="expression" dxfId="495" priority="10" stopIfTrue="1">
      <formula>MOD(ROW(),2)&lt;&gt;0</formula>
    </cfRule>
  </conditionalFormatting>
  <conditionalFormatting sqref="B6:C21">
    <cfRule type="expression" dxfId="494" priority="11" stopIfTrue="1">
      <formula>MOD(ROW(),2)=0</formula>
    </cfRule>
    <cfRule type="expression" dxfId="493" priority="12" stopIfTrue="1">
      <formula>MOD(ROW(),2)&lt;&gt;0</formula>
    </cfRule>
  </conditionalFormatting>
  <conditionalFormatting sqref="A26:A106">
    <cfRule type="expression" dxfId="492" priority="13" stopIfTrue="1">
      <formula>MOD(ROW(),2)=0</formula>
    </cfRule>
    <cfRule type="expression" dxfId="491" priority="14" stopIfTrue="1">
      <formula>MOD(ROW(),2)&lt;&gt;0</formula>
    </cfRule>
  </conditionalFormatting>
  <conditionalFormatting sqref="B26:C106">
    <cfRule type="expression" dxfId="490" priority="15" stopIfTrue="1">
      <formula>MOD(ROW(),2)=0</formula>
    </cfRule>
    <cfRule type="expression" dxfId="489" priority="16" stopIfTrue="1">
      <formula>MOD(ROW(),2)&lt;&gt;0</formula>
    </cfRule>
  </conditionalFormatting>
  <pageMargins left="0.7" right="0.7" top="0.75" bottom="0.75" header="0.3" footer="0.3"/>
  <tableParts count="1">
    <tablePart r:id="rId1"/>
  </tableParts>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B1B7BB-AD64-4773-98FD-BBD135BB31D6}">
  <sheetPr codeName="Sheet67"/>
  <dimension ref="A1:C106"/>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Police_S - Consolidated Factor Spreadsheet</v>
      </c>
    </row>
    <row r="3" spans="1:3" s="1" customFormat="1" ht="15.5" x14ac:dyDescent="0.35">
      <c r="A3" s="30" t="s">
        <v>2</v>
      </c>
      <c r="B3" s="3" t="str">
        <f>TABLE_FACTOR_TYPE_1 &amp; " - x-" &amp; TABLE_SERIES_NUMBER_1</f>
        <v>Pension credit - x-333</v>
      </c>
    </row>
    <row r="6" spans="1:3" x14ac:dyDescent="0.25">
      <c r="A6" s="40" t="s">
        <v>407</v>
      </c>
      <c r="B6" s="48" t="s">
        <v>408</v>
      </c>
      <c r="C6" s="48"/>
    </row>
    <row r="7" spans="1:3" x14ac:dyDescent="0.25">
      <c r="A7" s="40" t="s">
        <v>409</v>
      </c>
      <c r="B7" s="48" t="s">
        <v>31</v>
      </c>
      <c r="C7" s="48"/>
    </row>
    <row r="8" spans="1:3" x14ac:dyDescent="0.25">
      <c r="A8" s="40" t="s">
        <v>110</v>
      </c>
      <c r="B8" s="48">
        <v>2015</v>
      </c>
      <c r="C8" s="48"/>
    </row>
    <row r="9" spans="1:3" x14ac:dyDescent="0.25">
      <c r="A9" s="40" t="s">
        <v>111</v>
      </c>
      <c r="B9" s="48" t="s">
        <v>270</v>
      </c>
      <c r="C9" s="48"/>
    </row>
    <row r="10" spans="1:3" ht="37.5" x14ac:dyDescent="0.25">
      <c r="A10" s="40" t="s">
        <v>6</v>
      </c>
      <c r="B10" s="48" t="s">
        <v>287</v>
      </c>
      <c r="C10" s="48"/>
    </row>
    <row r="11" spans="1:3" x14ac:dyDescent="0.25">
      <c r="A11" s="40" t="s">
        <v>112</v>
      </c>
      <c r="B11" s="48" t="s">
        <v>272</v>
      </c>
      <c r="C11" s="48"/>
    </row>
    <row r="12" spans="1:3" x14ac:dyDescent="0.25">
      <c r="A12" s="40" t="s">
        <v>113</v>
      </c>
      <c r="B12" s="48" t="s">
        <v>139</v>
      </c>
      <c r="C12" s="48"/>
    </row>
    <row r="13" spans="1:3" x14ac:dyDescent="0.25">
      <c r="A13" s="40" t="s">
        <v>410</v>
      </c>
      <c r="B13" s="48"/>
      <c r="C13" s="48"/>
    </row>
    <row r="14" spans="1:3" x14ac:dyDescent="0.25">
      <c r="A14" s="40" t="s">
        <v>115</v>
      </c>
      <c r="B14" s="48">
        <v>333</v>
      </c>
      <c r="C14" s="48"/>
    </row>
    <row r="15" spans="1:3" x14ac:dyDescent="0.25">
      <c r="A15" s="40" t="s">
        <v>411</v>
      </c>
      <c r="B15" s="48">
        <v>333</v>
      </c>
      <c r="C15" s="48"/>
    </row>
    <row r="16" spans="1:3" x14ac:dyDescent="0.25">
      <c r="A16" s="40" t="s">
        <v>117</v>
      </c>
      <c r="B16" s="48" t="s">
        <v>289</v>
      </c>
      <c r="C16" s="48"/>
    </row>
    <row r="17" spans="1:3" x14ac:dyDescent="0.25">
      <c r="A17" s="41" t="s">
        <v>412</v>
      </c>
      <c r="B17" s="48"/>
      <c r="C17" s="48"/>
    </row>
    <row r="18" spans="1:3" x14ac:dyDescent="0.25">
      <c r="A18" s="40" t="s">
        <v>119</v>
      </c>
      <c r="B18" s="50">
        <v>46163</v>
      </c>
      <c r="C18" s="49"/>
    </row>
    <row r="19" spans="1:3" x14ac:dyDescent="0.25">
      <c r="A19" s="40" t="s">
        <v>120</v>
      </c>
      <c r="B19" s="50"/>
      <c r="C19" s="50"/>
    </row>
    <row r="20" spans="1:3" x14ac:dyDescent="0.25">
      <c r="A20" s="40" t="s">
        <v>121</v>
      </c>
      <c r="B20" s="48" t="s">
        <v>128</v>
      </c>
      <c r="C20" s="48"/>
    </row>
    <row r="21" spans="1:3" x14ac:dyDescent="0.25">
      <c r="A21" s="40" t="s">
        <v>413</v>
      </c>
      <c r="B21" s="48" t="s">
        <v>46</v>
      </c>
      <c r="C21" s="48"/>
    </row>
    <row r="23" spans="1:3" x14ac:dyDescent="0.25">
      <c r="A23" s="23" t="str">
        <f>HYPERLINK("#'Factor List'!A1", "Back to Factor List")</f>
        <v>Back to Factor List</v>
      </c>
      <c r="B23" s="23" t="str">
        <f>HYPERLINK("#'Assumptions'!A1", "Assumptions")</f>
        <v>Assumptions</v>
      </c>
    </row>
    <row r="26" spans="1:3" s="57" customFormat="1" ht="26" x14ac:dyDescent="0.25">
      <c r="A26" s="56" t="s">
        <v>238</v>
      </c>
      <c r="B26" s="56" t="s">
        <v>438</v>
      </c>
      <c r="C26" s="56" t="s">
        <v>439</v>
      </c>
    </row>
    <row r="27" spans="1:3" x14ac:dyDescent="0.25">
      <c r="A27" s="43">
        <v>16</v>
      </c>
      <c r="B27" s="44">
        <v>6.23</v>
      </c>
      <c r="C27" s="44">
        <v>6.23</v>
      </c>
    </row>
    <row r="28" spans="1:3" x14ac:dyDescent="0.25">
      <c r="A28" s="43">
        <v>17</v>
      </c>
      <c r="B28" s="44">
        <v>6.34</v>
      </c>
      <c r="C28" s="44">
        <v>6.34</v>
      </c>
    </row>
    <row r="29" spans="1:3" x14ac:dyDescent="0.25">
      <c r="A29" s="43">
        <v>18</v>
      </c>
      <c r="B29" s="44">
        <v>6.45</v>
      </c>
      <c r="C29" s="44">
        <v>6.45</v>
      </c>
    </row>
    <row r="30" spans="1:3" x14ac:dyDescent="0.25">
      <c r="A30" s="43">
        <v>19</v>
      </c>
      <c r="B30" s="44">
        <v>6.56</v>
      </c>
      <c r="C30" s="44">
        <v>6.56</v>
      </c>
    </row>
    <row r="31" spans="1:3" x14ac:dyDescent="0.25">
      <c r="A31" s="43">
        <v>20</v>
      </c>
      <c r="B31" s="44">
        <v>6.68</v>
      </c>
      <c r="C31" s="44">
        <v>6.68</v>
      </c>
    </row>
    <row r="32" spans="1:3" x14ac:dyDescent="0.25">
      <c r="A32" s="43">
        <v>21</v>
      </c>
      <c r="B32" s="44">
        <v>6.79</v>
      </c>
      <c r="C32" s="44">
        <v>6.79</v>
      </c>
    </row>
    <row r="33" spans="1:3" x14ac:dyDescent="0.25">
      <c r="A33" s="43">
        <v>22</v>
      </c>
      <c r="B33" s="44">
        <v>6.91</v>
      </c>
      <c r="C33" s="44">
        <v>6.91</v>
      </c>
    </row>
    <row r="34" spans="1:3" x14ac:dyDescent="0.25">
      <c r="A34" s="43">
        <v>23</v>
      </c>
      <c r="B34" s="44">
        <v>7.03</v>
      </c>
      <c r="C34" s="44">
        <v>7.03</v>
      </c>
    </row>
    <row r="35" spans="1:3" x14ac:dyDescent="0.25">
      <c r="A35" s="43">
        <v>24</v>
      </c>
      <c r="B35" s="44">
        <v>7.15</v>
      </c>
      <c r="C35" s="44">
        <v>7.15</v>
      </c>
    </row>
    <row r="36" spans="1:3" x14ac:dyDescent="0.25">
      <c r="A36" s="43">
        <v>25</v>
      </c>
      <c r="B36" s="44">
        <v>7.28</v>
      </c>
      <c r="C36" s="44">
        <v>7.28</v>
      </c>
    </row>
    <row r="37" spans="1:3" x14ac:dyDescent="0.25">
      <c r="A37" s="43">
        <v>26</v>
      </c>
      <c r="B37" s="44">
        <v>7.41</v>
      </c>
      <c r="C37" s="44">
        <v>7.41</v>
      </c>
    </row>
    <row r="38" spans="1:3" x14ac:dyDescent="0.25">
      <c r="A38" s="43">
        <v>27</v>
      </c>
      <c r="B38" s="44">
        <v>7.53</v>
      </c>
      <c r="C38" s="44">
        <v>7.53</v>
      </c>
    </row>
    <row r="39" spans="1:3" x14ac:dyDescent="0.25">
      <c r="A39" s="43">
        <v>28</v>
      </c>
      <c r="B39" s="44">
        <v>7.67</v>
      </c>
      <c r="C39" s="44">
        <v>7.67</v>
      </c>
    </row>
    <row r="40" spans="1:3" x14ac:dyDescent="0.25">
      <c r="A40" s="43">
        <v>29</v>
      </c>
      <c r="B40" s="44">
        <v>7.8</v>
      </c>
      <c r="C40" s="44">
        <v>7.8</v>
      </c>
    </row>
    <row r="41" spans="1:3" x14ac:dyDescent="0.25">
      <c r="A41" s="43">
        <v>30</v>
      </c>
      <c r="B41" s="44">
        <v>7.93</v>
      </c>
      <c r="C41" s="44">
        <v>7.93</v>
      </c>
    </row>
    <row r="42" spans="1:3" x14ac:dyDescent="0.25">
      <c r="A42" s="43">
        <v>31</v>
      </c>
      <c r="B42" s="44">
        <v>8.07</v>
      </c>
      <c r="C42" s="44">
        <v>8.07</v>
      </c>
    </row>
    <row r="43" spans="1:3" x14ac:dyDescent="0.25">
      <c r="A43" s="43">
        <v>32</v>
      </c>
      <c r="B43" s="44">
        <v>8.2100000000000009</v>
      </c>
      <c r="C43" s="44">
        <v>8.2100000000000009</v>
      </c>
    </row>
    <row r="44" spans="1:3" x14ac:dyDescent="0.25">
      <c r="A44" s="43">
        <v>33</v>
      </c>
      <c r="B44" s="44">
        <v>8.35</v>
      </c>
      <c r="C44" s="44">
        <v>8.35</v>
      </c>
    </row>
    <row r="45" spans="1:3" x14ac:dyDescent="0.25">
      <c r="A45" s="43">
        <v>34</v>
      </c>
      <c r="B45" s="44">
        <v>8.5</v>
      </c>
      <c r="C45" s="44">
        <v>8.5</v>
      </c>
    </row>
    <row r="46" spans="1:3" x14ac:dyDescent="0.25">
      <c r="A46" s="43">
        <v>35</v>
      </c>
      <c r="B46" s="44">
        <v>8.65</v>
      </c>
      <c r="C46" s="44">
        <v>8.65</v>
      </c>
    </row>
    <row r="47" spans="1:3" x14ac:dyDescent="0.25">
      <c r="A47" s="43">
        <v>36</v>
      </c>
      <c r="B47" s="44">
        <v>8.8000000000000007</v>
      </c>
      <c r="C47" s="44">
        <v>8.8000000000000007</v>
      </c>
    </row>
    <row r="48" spans="1:3" x14ac:dyDescent="0.25">
      <c r="A48" s="43">
        <v>37</v>
      </c>
      <c r="B48" s="44">
        <v>8.9499999999999993</v>
      </c>
      <c r="C48" s="44">
        <v>8.9499999999999993</v>
      </c>
    </row>
    <row r="49" spans="1:3" x14ac:dyDescent="0.25">
      <c r="A49" s="43">
        <v>38</v>
      </c>
      <c r="B49" s="44">
        <v>9.1</v>
      </c>
      <c r="C49" s="44">
        <v>9.1</v>
      </c>
    </row>
    <row r="50" spans="1:3" x14ac:dyDescent="0.25">
      <c r="A50" s="43">
        <v>39</v>
      </c>
      <c r="B50" s="44">
        <v>9.26</v>
      </c>
      <c r="C50" s="44">
        <v>9.26</v>
      </c>
    </row>
    <row r="51" spans="1:3" x14ac:dyDescent="0.25">
      <c r="A51" s="43">
        <v>40</v>
      </c>
      <c r="B51" s="44">
        <v>9.42</v>
      </c>
      <c r="C51" s="44">
        <v>9.42</v>
      </c>
    </row>
    <row r="52" spans="1:3" x14ac:dyDescent="0.25">
      <c r="A52" s="43">
        <v>41</v>
      </c>
      <c r="B52" s="44">
        <v>9.59</v>
      </c>
      <c r="C52" s="44">
        <v>9.59</v>
      </c>
    </row>
    <row r="53" spans="1:3" x14ac:dyDescent="0.25">
      <c r="A53" s="43">
        <v>42</v>
      </c>
      <c r="B53" s="44">
        <v>9.76</v>
      </c>
      <c r="C53" s="44">
        <v>9.76</v>
      </c>
    </row>
    <row r="54" spans="1:3" x14ac:dyDescent="0.25">
      <c r="A54" s="43">
        <v>43</v>
      </c>
      <c r="B54" s="44">
        <v>9.93</v>
      </c>
      <c r="C54" s="44">
        <v>9.93</v>
      </c>
    </row>
    <row r="55" spans="1:3" x14ac:dyDescent="0.25">
      <c r="A55" s="43">
        <v>44</v>
      </c>
      <c r="B55" s="44">
        <v>10.1</v>
      </c>
      <c r="C55" s="44">
        <v>10.1</v>
      </c>
    </row>
    <row r="56" spans="1:3" x14ac:dyDescent="0.25">
      <c r="A56" s="43">
        <v>45</v>
      </c>
      <c r="B56" s="44">
        <v>10.28</v>
      </c>
      <c r="C56" s="44">
        <v>10.28</v>
      </c>
    </row>
    <row r="57" spans="1:3" x14ac:dyDescent="0.25">
      <c r="A57" s="43">
        <v>46</v>
      </c>
      <c r="B57" s="44">
        <v>10.47</v>
      </c>
      <c r="C57" s="44">
        <v>10.47</v>
      </c>
    </row>
    <row r="58" spans="1:3" x14ac:dyDescent="0.25">
      <c r="A58" s="43">
        <v>47</v>
      </c>
      <c r="B58" s="44">
        <v>10.65</v>
      </c>
      <c r="C58" s="44">
        <v>10.65</v>
      </c>
    </row>
    <row r="59" spans="1:3" x14ac:dyDescent="0.25">
      <c r="A59" s="43">
        <v>48</v>
      </c>
      <c r="B59" s="44">
        <v>10.84</v>
      </c>
      <c r="C59" s="44">
        <v>10.84</v>
      </c>
    </row>
    <row r="60" spans="1:3" x14ac:dyDescent="0.25">
      <c r="A60" s="43">
        <v>49</v>
      </c>
      <c r="B60" s="44">
        <v>11.04</v>
      </c>
      <c r="C60" s="44">
        <v>11.04</v>
      </c>
    </row>
    <row r="61" spans="1:3" x14ac:dyDescent="0.25">
      <c r="A61" s="43">
        <v>50</v>
      </c>
      <c r="B61" s="44">
        <v>11.24</v>
      </c>
      <c r="C61" s="44">
        <v>11.24</v>
      </c>
    </row>
    <row r="62" spans="1:3" x14ac:dyDescent="0.25">
      <c r="A62" s="43">
        <v>51</v>
      </c>
      <c r="B62" s="44">
        <v>11.45</v>
      </c>
      <c r="C62" s="44">
        <v>11.45</v>
      </c>
    </row>
    <row r="63" spans="1:3" x14ac:dyDescent="0.25">
      <c r="A63" s="43">
        <v>52</v>
      </c>
      <c r="B63" s="44">
        <v>11.66</v>
      </c>
      <c r="C63" s="44">
        <v>11.66</v>
      </c>
    </row>
    <row r="64" spans="1:3" x14ac:dyDescent="0.25">
      <c r="A64" s="43">
        <v>53</v>
      </c>
      <c r="B64" s="44">
        <v>11.87</v>
      </c>
      <c r="C64" s="44">
        <v>11.87</v>
      </c>
    </row>
    <row r="65" spans="1:3" x14ac:dyDescent="0.25">
      <c r="A65" s="43">
        <v>54</v>
      </c>
      <c r="B65" s="44">
        <v>12.1</v>
      </c>
      <c r="C65" s="44">
        <v>12.1</v>
      </c>
    </row>
    <row r="66" spans="1:3" x14ac:dyDescent="0.25">
      <c r="A66" s="43">
        <v>55</v>
      </c>
      <c r="B66" s="44">
        <v>12.33</v>
      </c>
      <c r="C66" s="44">
        <v>12.33</v>
      </c>
    </row>
    <row r="67" spans="1:3" x14ac:dyDescent="0.25">
      <c r="A67" s="43">
        <v>56</v>
      </c>
      <c r="B67" s="44">
        <v>12.57</v>
      </c>
      <c r="C67" s="44">
        <v>12.57</v>
      </c>
    </row>
    <row r="68" spans="1:3" x14ac:dyDescent="0.25">
      <c r="A68" s="43">
        <v>57</v>
      </c>
      <c r="B68" s="44">
        <v>12.81</v>
      </c>
      <c r="C68" s="44">
        <v>12.81</v>
      </c>
    </row>
    <row r="69" spans="1:3" x14ac:dyDescent="0.25">
      <c r="A69" s="43">
        <v>58</v>
      </c>
      <c r="B69" s="44">
        <v>13.07</v>
      </c>
      <c r="C69" s="44">
        <v>13.07</v>
      </c>
    </row>
    <row r="70" spans="1:3" x14ac:dyDescent="0.25">
      <c r="A70" s="43">
        <v>59</v>
      </c>
      <c r="B70" s="44">
        <v>13.33</v>
      </c>
      <c r="C70" s="44">
        <v>13.33</v>
      </c>
    </row>
    <row r="71" spans="1:3" x14ac:dyDescent="0.25">
      <c r="A71" s="43">
        <v>60</v>
      </c>
      <c r="B71" s="44">
        <v>13.6</v>
      </c>
      <c r="C71" s="44">
        <v>13.6</v>
      </c>
    </row>
    <row r="72" spans="1:3" x14ac:dyDescent="0.25">
      <c r="A72" s="43">
        <v>61</v>
      </c>
      <c r="B72" s="44">
        <v>13.89</v>
      </c>
      <c r="C72" s="44">
        <v>13.89</v>
      </c>
    </row>
    <row r="73" spans="1:3" x14ac:dyDescent="0.25">
      <c r="A73" s="43">
        <v>62</v>
      </c>
      <c r="B73" s="44">
        <v>14.19</v>
      </c>
      <c r="C73" s="44">
        <v>14.19</v>
      </c>
    </row>
    <row r="74" spans="1:3" x14ac:dyDescent="0.25">
      <c r="A74" s="43">
        <v>63</v>
      </c>
      <c r="B74" s="44">
        <v>14.5</v>
      </c>
      <c r="C74" s="44">
        <v>14.5</v>
      </c>
    </row>
    <row r="75" spans="1:3" x14ac:dyDescent="0.25">
      <c r="A75" s="43">
        <v>64</v>
      </c>
      <c r="B75" s="44">
        <v>14.82</v>
      </c>
      <c r="C75" s="44">
        <v>14.82</v>
      </c>
    </row>
    <row r="76" spans="1:3" x14ac:dyDescent="0.25">
      <c r="A76" s="43">
        <v>65</v>
      </c>
      <c r="B76" s="44">
        <v>15.16</v>
      </c>
      <c r="C76" s="44">
        <v>15.16</v>
      </c>
    </row>
    <row r="77" spans="1:3" x14ac:dyDescent="0.25">
      <c r="A77" s="43">
        <v>66</v>
      </c>
      <c r="B77" s="44">
        <v>15.51</v>
      </c>
      <c r="C77" s="44">
        <v>15.51</v>
      </c>
    </row>
    <row r="78" spans="1:3" x14ac:dyDescent="0.25">
      <c r="A78" s="43">
        <v>67</v>
      </c>
      <c r="B78" s="44">
        <v>15.88</v>
      </c>
      <c r="C78" s="44">
        <v>15.88</v>
      </c>
    </row>
    <row r="79" spans="1:3" x14ac:dyDescent="0.25">
      <c r="A79" s="43">
        <v>68</v>
      </c>
      <c r="B79" s="44">
        <v>15.77</v>
      </c>
      <c r="C79" s="44">
        <v>15.77</v>
      </c>
    </row>
    <row r="80" spans="1:3" x14ac:dyDescent="0.25">
      <c r="A80" s="43">
        <v>69</v>
      </c>
      <c r="B80" s="44">
        <v>15.15</v>
      </c>
      <c r="C80" s="44">
        <v>15.15</v>
      </c>
    </row>
    <row r="81" spans="1:3" x14ac:dyDescent="0.25">
      <c r="A81" s="43">
        <v>70</v>
      </c>
      <c r="B81" s="44">
        <v>14.53</v>
      </c>
      <c r="C81" s="44">
        <v>14.53</v>
      </c>
    </row>
    <row r="82" spans="1:3" x14ac:dyDescent="0.25">
      <c r="A82" s="43">
        <v>71</v>
      </c>
      <c r="B82" s="44">
        <v>13.91</v>
      </c>
      <c r="C82" s="44">
        <v>13.91</v>
      </c>
    </row>
    <row r="83" spans="1:3" x14ac:dyDescent="0.25">
      <c r="A83" s="43">
        <v>72</v>
      </c>
      <c r="B83" s="44">
        <v>13.29</v>
      </c>
      <c r="C83" s="44">
        <v>13.29</v>
      </c>
    </row>
    <row r="84" spans="1:3" x14ac:dyDescent="0.25">
      <c r="A84" s="43">
        <v>73</v>
      </c>
      <c r="B84" s="44">
        <v>12.66</v>
      </c>
      <c r="C84" s="44">
        <v>12.66</v>
      </c>
    </row>
    <row r="85" spans="1:3" x14ac:dyDescent="0.25">
      <c r="A85" s="43">
        <v>74</v>
      </c>
      <c r="B85" s="44">
        <v>12.04</v>
      </c>
      <c r="C85" s="44">
        <v>12.04</v>
      </c>
    </row>
    <row r="86" spans="1:3" x14ac:dyDescent="0.25">
      <c r="A86" s="43">
        <v>75</v>
      </c>
      <c r="B86" s="44">
        <v>11.43</v>
      </c>
      <c r="C86" s="44">
        <v>11.43</v>
      </c>
    </row>
    <row r="87" spans="1:3" x14ac:dyDescent="0.25">
      <c r="A87" s="43">
        <v>76</v>
      </c>
      <c r="B87" s="44">
        <v>10.82</v>
      </c>
      <c r="C87" s="44">
        <v>10.82</v>
      </c>
    </row>
    <row r="88" spans="1:3" x14ac:dyDescent="0.25">
      <c r="A88" s="43">
        <v>77</v>
      </c>
      <c r="B88" s="44">
        <v>10.23</v>
      </c>
      <c r="C88" s="44">
        <v>10.23</v>
      </c>
    </row>
    <row r="89" spans="1:3" x14ac:dyDescent="0.25">
      <c r="A89" s="43">
        <v>78</v>
      </c>
      <c r="B89" s="44">
        <v>9.64</v>
      </c>
      <c r="C89" s="44">
        <v>9.64</v>
      </c>
    </row>
    <row r="90" spans="1:3" x14ac:dyDescent="0.25">
      <c r="A90" s="43">
        <v>79</v>
      </c>
      <c r="B90" s="44">
        <v>9.0500000000000007</v>
      </c>
      <c r="C90" s="44">
        <v>9.0500000000000007</v>
      </c>
    </row>
    <row r="91" spans="1:3" x14ac:dyDescent="0.25">
      <c r="A91" s="43">
        <v>80</v>
      </c>
      <c r="B91" s="44">
        <v>8.4700000000000006</v>
      </c>
      <c r="C91" s="44">
        <v>8.4700000000000006</v>
      </c>
    </row>
    <row r="92" spans="1:3" x14ac:dyDescent="0.25">
      <c r="A92" s="43">
        <v>81</v>
      </c>
      <c r="B92" s="44">
        <v>7.89</v>
      </c>
      <c r="C92" s="44">
        <v>7.89</v>
      </c>
    </row>
    <row r="93" spans="1:3" x14ac:dyDescent="0.25">
      <c r="A93" s="43">
        <v>82</v>
      </c>
      <c r="B93" s="44">
        <v>7.33</v>
      </c>
      <c r="C93" s="44">
        <v>7.33</v>
      </c>
    </row>
    <row r="94" spans="1:3" x14ac:dyDescent="0.25">
      <c r="A94" s="43">
        <v>83</v>
      </c>
      <c r="B94" s="44">
        <v>6.77</v>
      </c>
      <c r="C94" s="44">
        <v>6.77</v>
      </c>
    </row>
    <row r="95" spans="1:3" x14ac:dyDescent="0.25">
      <c r="A95" s="43">
        <v>84</v>
      </c>
      <c r="B95" s="44">
        <v>6.24</v>
      </c>
      <c r="C95" s="44">
        <v>6.24</v>
      </c>
    </row>
    <row r="96" spans="1:3" x14ac:dyDescent="0.25">
      <c r="A96" s="43">
        <v>85</v>
      </c>
      <c r="B96" s="44">
        <v>5.72</v>
      </c>
      <c r="C96" s="44">
        <v>5.72</v>
      </c>
    </row>
    <row r="97" spans="1:3" x14ac:dyDescent="0.25">
      <c r="A97" s="43">
        <v>86</v>
      </c>
      <c r="B97" s="44">
        <v>5.23</v>
      </c>
      <c r="C97" s="44">
        <v>5.23</v>
      </c>
    </row>
    <row r="98" spans="1:3" x14ac:dyDescent="0.25">
      <c r="A98" s="43">
        <v>87</v>
      </c>
      <c r="B98" s="44">
        <v>4.7699999999999996</v>
      </c>
      <c r="C98" s="44">
        <v>4.7699999999999996</v>
      </c>
    </row>
    <row r="99" spans="1:3" x14ac:dyDescent="0.25">
      <c r="A99" s="43">
        <v>88</v>
      </c>
      <c r="B99" s="44">
        <v>4.34</v>
      </c>
      <c r="C99" s="44">
        <v>4.34</v>
      </c>
    </row>
    <row r="100" spans="1:3" x14ac:dyDescent="0.25">
      <c r="A100" s="43">
        <v>89</v>
      </c>
      <c r="B100" s="44">
        <v>3.95</v>
      </c>
      <c r="C100" s="44">
        <v>3.95</v>
      </c>
    </row>
    <row r="101" spans="1:3" x14ac:dyDescent="0.25">
      <c r="A101" s="43">
        <v>90</v>
      </c>
      <c r="B101" s="44">
        <v>3.58</v>
      </c>
      <c r="C101" s="44">
        <v>3.58</v>
      </c>
    </row>
    <row r="102" spans="1:3" x14ac:dyDescent="0.25">
      <c r="A102" s="43">
        <v>91</v>
      </c>
      <c r="B102" s="44">
        <v>3.23</v>
      </c>
      <c r="C102" s="44">
        <v>3.23</v>
      </c>
    </row>
    <row r="103" spans="1:3" x14ac:dyDescent="0.25">
      <c r="A103" s="43">
        <v>92</v>
      </c>
      <c r="B103" s="44">
        <v>2.91</v>
      </c>
      <c r="C103" s="44">
        <v>2.91</v>
      </c>
    </row>
    <row r="104" spans="1:3" x14ac:dyDescent="0.25">
      <c r="A104" s="43">
        <v>93</v>
      </c>
      <c r="B104" s="44">
        <v>2.62</v>
      </c>
      <c r="C104" s="44">
        <v>2.62</v>
      </c>
    </row>
    <row r="105" spans="1:3" x14ac:dyDescent="0.25">
      <c r="A105" s="43">
        <v>94</v>
      </c>
      <c r="B105" s="44">
        <v>2.36</v>
      </c>
      <c r="C105" s="44">
        <v>2.36</v>
      </c>
    </row>
    <row r="106" spans="1:3" x14ac:dyDescent="0.25">
      <c r="A106" s="43">
        <v>95</v>
      </c>
      <c r="B106" s="44">
        <v>2.13</v>
      </c>
      <c r="C106" s="44">
        <v>2.13</v>
      </c>
    </row>
  </sheetData>
  <sheetProtection algorithmName="SHA-512" hashValue="ik4PpTmTEy+v9MYcNpfuFunaGaCQpu8UuER2hu1vlChu76P7al7NFgLFUR0VljN/6srfHMN5U8cPXBzozJSjfA==" saltValue="HCby3s9fWwhibAlu8U+F7A==" spinCount="100000" sheet="1" objects="1" scenarios="1"/>
  <conditionalFormatting sqref="A6:A21">
    <cfRule type="expression" dxfId="486" priority="9" stopIfTrue="1">
      <formula>MOD(ROW(),2)=0</formula>
    </cfRule>
    <cfRule type="expression" dxfId="485" priority="10" stopIfTrue="1">
      <formula>MOD(ROW(),2)&lt;&gt;0</formula>
    </cfRule>
  </conditionalFormatting>
  <conditionalFormatting sqref="B6:C21">
    <cfRule type="expression" dxfId="484" priority="11" stopIfTrue="1">
      <formula>MOD(ROW(),2)=0</formula>
    </cfRule>
    <cfRule type="expression" dxfId="483" priority="12" stopIfTrue="1">
      <formula>MOD(ROW(),2)&lt;&gt;0</formula>
    </cfRule>
  </conditionalFormatting>
  <conditionalFormatting sqref="A26:A106">
    <cfRule type="expression" dxfId="482" priority="13" stopIfTrue="1">
      <formula>MOD(ROW(),2)=0</formula>
    </cfRule>
    <cfRule type="expression" dxfId="481" priority="14" stopIfTrue="1">
      <formula>MOD(ROW(),2)&lt;&gt;0</formula>
    </cfRule>
  </conditionalFormatting>
  <conditionalFormatting sqref="B26:C106">
    <cfRule type="expression" dxfId="480" priority="15" stopIfTrue="1">
      <formula>MOD(ROW(),2)=0</formula>
    </cfRule>
    <cfRule type="expression" dxfId="479" priority="16" stopIfTrue="1">
      <formula>MOD(ROW(),2)&lt;&gt;0</formula>
    </cfRule>
  </conditionalFormatting>
  <pageMargins left="0.7" right="0.7" top="0.75" bottom="0.75" header="0.3" footer="0.3"/>
  <tableParts count="1">
    <tablePart r:id="rId1"/>
  </tableParts>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0C9BD7-FC8D-4B08-B916-69124E652FDF}">
  <sheetPr codeName="Sheet68"/>
  <dimension ref="A1:P38"/>
  <sheetViews>
    <sheetView showGridLines="0" workbookViewId="0">
      <selection activeCell="A6" sqref="A6"/>
    </sheetView>
  </sheetViews>
  <sheetFormatPr defaultRowHeight="12.5" x14ac:dyDescent="0.25"/>
  <cols>
    <col min="1" max="1" width="31.81640625" customWidth="1"/>
    <col min="2" max="16" width="22.81640625" customWidth="1"/>
  </cols>
  <sheetData>
    <row r="1" spans="1:16" s="1" customFormat="1" ht="20" x14ac:dyDescent="0.4">
      <c r="A1" s="2" t="s">
        <v>0</v>
      </c>
    </row>
    <row r="2" spans="1:16" s="1" customFormat="1" ht="15.5" x14ac:dyDescent="0.35">
      <c r="A2" s="30" t="s">
        <v>1</v>
      </c>
      <c r="B2" s="3" t="str">
        <f>wb_title</f>
        <v>Police_S - Consolidated Factor Spreadsheet</v>
      </c>
    </row>
    <row r="3" spans="1:16" s="1" customFormat="1" ht="15.5" x14ac:dyDescent="0.35">
      <c r="A3" s="30" t="s">
        <v>2</v>
      </c>
      <c r="B3" s="3" t="str">
        <f>TABLE_FACTOR_TYPE_1 &amp; " - x-" &amp; TABLE_SERIES_NUMBER_1</f>
        <v>Pension Debit - x-334</v>
      </c>
    </row>
    <row r="6" spans="1:16" x14ac:dyDescent="0.25">
      <c r="A6" s="40" t="s">
        <v>407</v>
      </c>
      <c r="B6" s="48" t="s">
        <v>408</v>
      </c>
      <c r="C6" s="48"/>
      <c r="D6" s="48"/>
      <c r="E6" s="48"/>
      <c r="F6" s="48"/>
      <c r="G6" s="48"/>
      <c r="H6" s="48"/>
      <c r="I6" s="48"/>
      <c r="J6" s="48"/>
      <c r="K6" s="48"/>
      <c r="L6" s="48"/>
      <c r="M6" s="48"/>
      <c r="N6" s="51"/>
      <c r="O6" s="51"/>
      <c r="P6" s="51"/>
    </row>
    <row r="7" spans="1:16" x14ac:dyDescent="0.25">
      <c r="A7" s="40" t="s">
        <v>409</v>
      </c>
      <c r="B7" s="48" t="s">
        <v>31</v>
      </c>
      <c r="C7" s="48"/>
      <c r="D7" s="48"/>
      <c r="E7" s="48"/>
      <c r="F7" s="48"/>
      <c r="G7" s="48"/>
      <c r="H7" s="48"/>
      <c r="I7" s="48"/>
      <c r="J7" s="48"/>
      <c r="K7" s="48"/>
      <c r="L7" s="48"/>
      <c r="M7" s="48"/>
      <c r="N7" s="51"/>
      <c r="O7" s="51"/>
      <c r="P7" s="51"/>
    </row>
    <row r="8" spans="1:16" x14ac:dyDescent="0.25">
      <c r="A8" s="40" t="s">
        <v>110</v>
      </c>
      <c r="B8" s="48">
        <v>2015</v>
      </c>
      <c r="C8" s="48"/>
      <c r="D8" s="48"/>
      <c r="E8" s="48"/>
      <c r="F8" s="48"/>
      <c r="G8" s="48"/>
      <c r="H8" s="48"/>
      <c r="I8" s="48"/>
      <c r="J8" s="48"/>
      <c r="K8" s="48"/>
      <c r="L8" s="48"/>
      <c r="M8" s="48"/>
      <c r="N8" s="51"/>
      <c r="O8" s="51"/>
      <c r="P8" s="51"/>
    </row>
    <row r="9" spans="1:16" x14ac:dyDescent="0.25">
      <c r="A9" s="40" t="s">
        <v>111</v>
      </c>
      <c r="B9" s="48" t="s">
        <v>290</v>
      </c>
      <c r="C9" s="48"/>
      <c r="D9" s="48"/>
      <c r="E9" s="48"/>
      <c r="F9" s="48"/>
      <c r="G9" s="48"/>
      <c r="H9" s="48"/>
      <c r="I9" s="48"/>
      <c r="J9" s="48"/>
      <c r="K9" s="48"/>
      <c r="L9" s="48"/>
      <c r="M9" s="48"/>
      <c r="N9" s="51"/>
      <c r="O9" s="51"/>
      <c r="P9" s="51"/>
    </row>
    <row r="10" spans="1:16" x14ac:dyDescent="0.25">
      <c r="A10" s="40" t="s">
        <v>6</v>
      </c>
      <c r="B10" s="48" t="s">
        <v>334</v>
      </c>
      <c r="C10" s="48"/>
      <c r="D10" s="48"/>
      <c r="E10" s="48"/>
      <c r="F10" s="48"/>
      <c r="G10" s="48"/>
      <c r="H10" s="48"/>
      <c r="I10" s="48"/>
      <c r="J10" s="48"/>
      <c r="K10" s="48"/>
      <c r="L10" s="48"/>
      <c r="M10" s="48"/>
      <c r="N10" s="51"/>
      <c r="O10" s="51"/>
      <c r="P10" s="51"/>
    </row>
    <row r="11" spans="1:16" x14ac:dyDescent="0.25">
      <c r="A11" s="40" t="s">
        <v>112</v>
      </c>
      <c r="B11" s="48" t="s">
        <v>125</v>
      </c>
      <c r="C11" s="48"/>
      <c r="D11" s="48"/>
      <c r="E11" s="48"/>
      <c r="F11" s="48"/>
      <c r="G11" s="48"/>
      <c r="H11" s="48"/>
      <c r="I11" s="48"/>
      <c r="J11" s="48"/>
      <c r="K11" s="48"/>
      <c r="L11" s="48"/>
      <c r="M11" s="48"/>
      <c r="N11" s="51"/>
      <c r="O11" s="51"/>
      <c r="P11" s="51"/>
    </row>
    <row r="12" spans="1:16" x14ac:dyDescent="0.25">
      <c r="A12" s="40" t="s">
        <v>113</v>
      </c>
      <c r="B12" s="48" t="s">
        <v>218</v>
      </c>
      <c r="C12" s="48"/>
      <c r="D12" s="48"/>
      <c r="E12" s="48"/>
      <c r="F12" s="48"/>
      <c r="G12" s="48"/>
      <c r="H12" s="48"/>
      <c r="I12" s="48"/>
      <c r="J12" s="48"/>
      <c r="K12" s="48"/>
      <c r="L12" s="48"/>
      <c r="M12" s="48"/>
      <c r="N12" s="51"/>
      <c r="O12" s="51"/>
      <c r="P12" s="51"/>
    </row>
    <row r="13" spans="1:16" x14ac:dyDescent="0.25">
      <c r="A13" s="40" t="s">
        <v>410</v>
      </c>
      <c r="B13" s="48"/>
      <c r="C13" s="48"/>
      <c r="D13" s="48"/>
      <c r="E13" s="48"/>
      <c r="F13" s="48"/>
      <c r="G13" s="48"/>
      <c r="H13" s="48"/>
      <c r="I13" s="48"/>
      <c r="J13" s="48"/>
      <c r="K13" s="48"/>
      <c r="L13" s="48"/>
      <c r="M13" s="48"/>
      <c r="N13" s="51"/>
      <c r="O13" s="51"/>
      <c r="P13" s="51"/>
    </row>
    <row r="14" spans="1:16" x14ac:dyDescent="0.25">
      <c r="A14" s="40" t="s">
        <v>115</v>
      </c>
      <c r="B14" s="48">
        <v>334</v>
      </c>
      <c r="C14" s="48"/>
      <c r="D14" s="48"/>
      <c r="E14" s="48"/>
      <c r="F14" s="48"/>
      <c r="G14" s="48"/>
      <c r="H14" s="48"/>
      <c r="I14" s="48"/>
      <c r="J14" s="48"/>
      <c r="K14" s="48"/>
      <c r="L14" s="48"/>
      <c r="M14" s="48"/>
      <c r="N14" s="51"/>
      <c r="O14" s="51"/>
      <c r="P14" s="51"/>
    </row>
    <row r="15" spans="1:16" x14ac:dyDescent="0.25">
      <c r="A15" s="40" t="s">
        <v>411</v>
      </c>
      <c r="B15" s="48">
        <v>334</v>
      </c>
      <c r="C15" s="48"/>
      <c r="D15" s="48"/>
      <c r="E15" s="48"/>
      <c r="F15" s="48"/>
      <c r="G15" s="48"/>
      <c r="H15" s="48"/>
      <c r="I15" s="48"/>
      <c r="J15" s="48"/>
      <c r="K15" s="48"/>
      <c r="L15" s="48"/>
      <c r="M15" s="48"/>
      <c r="N15" s="51"/>
      <c r="O15" s="51"/>
      <c r="P15" s="51"/>
    </row>
    <row r="16" spans="1:16" x14ac:dyDescent="0.25">
      <c r="A16" s="40" t="s">
        <v>117</v>
      </c>
      <c r="B16" s="48" t="s">
        <v>336</v>
      </c>
      <c r="C16" s="48"/>
      <c r="D16" s="48"/>
      <c r="E16" s="48"/>
      <c r="F16" s="48"/>
      <c r="G16" s="48"/>
      <c r="H16" s="48"/>
      <c r="I16" s="48"/>
      <c r="J16" s="48"/>
      <c r="K16" s="48"/>
      <c r="L16" s="48"/>
      <c r="M16" s="48"/>
      <c r="N16" s="51"/>
      <c r="O16" s="51"/>
      <c r="P16" s="51"/>
    </row>
    <row r="17" spans="1:16" x14ac:dyDescent="0.25">
      <c r="A17" s="41" t="s">
        <v>412</v>
      </c>
      <c r="B17" s="48"/>
      <c r="C17" s="48"/>
      <c r="D17" s="48"/>
      <c r="E17" s="48"/>
      <c r="F17" s="48"/>
      <c r="G17" s="48"/>
      <c r="H17" s="48"/>
      <c r="I17" s="48"/>
      <c r="J17" s="48"/>
      <c r="K17" s="48"/>
      <c r="L17" s="48"/>
      <c r="M17" s="48"/>
      <c r="N17" s="51"/>
      <c r="O17" s="51"/>
      <c r="P17" s="51"/>
    </row>
    <row r="18" spans="1:16" x14ac:dyDescent="0.25">
      <c r="A18" s="40" t="s">
        <v>119</v>
      </c>
      <c r="B18" s="50">
        <v>46163</v>
      </c>
      <c r="C18" s="49"/>
      <c r="D18" s="49"/>
      <c r="E18" s="49"/>
      <c r="F18" s="49"/>
      <c r="G18" s="49"/>
      <c r="H18" s="49"/>
      <c r="I18" s="49"/>
      <c r="J18" s="49"/>
      <c r="K18" s="49"/>
      <c r="L18" s="49"/>
      <c r="M18" s="49"/>
      <c r="N18" s="51"/>
      <c r="O18" s="51"/>
      <c r="P18" s="51"/>
    </row>
    <row r="19" spans="1:16" x14ac:dyDescent="0.25">
      <c r="A19" s="40" t="s">
        <v>120</v>
      </c>
      <c r="B19" s="50"/>
      <c r="C19" s="50"/>
      <c r="D19" s="50"/>
      <c r="E19" s="50"/>
      <c r="F19" s="50"/>
      <c r="G19" s="50"/>
      <c r="H19" s="50"/>
      <c r="I19" s="50"/>
      <c r="J19" s="50"/>
      <c r="K19" s="50"/>
      <c r="L19" s="50"/>
      <c r="M19" s="50"/>
      <c r="N19" s="51"/>
      <c r="O19" s="51"/>
      <c r="P19" s="51"/>
    </row>
    <row r="20" spans="1:16" x14ac:dyDescent="0.25">
      <c r="A20" s="40" t="s">
        <v>121</v>
      </c>
      <c r="B20" s="48" t="s">
        <v>128</v>
      </c>
      <c r="C20" s="48"/>
      <c r="D20" s="48"/>
      <c r="E20" s="48"/>
      <c r="F20" s="48"/>
      <c r="G20" s="48"/>
      <c r="H20" s="48"/>
      <c r="I20" s="48"/>
      <c r="J20" s="48"/>
      <c r="K20" s="48"/>
      <c r="L20" s="48"/>
      <c r="M20" s="48"/>
      <c r="N20" s="51"/>
      <c r="O20" s="51"/>
      <c r="P20" s="51"/>
    </row>
    <row r="21" spans="1:16" x14ac:dyDescent="0.25">
      <c r="A21" s="40" t="s">
        <v>413</v>
      </c>
      <c r="B21" s="48" t="s">
        <v>46</v>
      </c>
      <c r="C21" s="48"/>
      <c r="D21" s="48"/>
      <c r="E21" s="48"/>
      <c r="F21" s="48"/>
      <c r="G21" s="48"/>
      <c r="H21" s="48"/>
      <c r="I21" s="48"/>
      <c r="J21" s="48"/>
      <c r="K21" s="48"/>
      <c r="L21" s="48"/>
      <c r="M21" s="48"/>
      <c r="N21" s="51"/>
      <c r="O21" s="51"/>
      <c r="P21" s="51"/>
    </row>
    <row r="23" spans="1:16" x14ac:dyDescent="0.25">
      <c r="A23" s="23" t="str">
        <f>HYPERLINK("#'Factor List'!A1", "Back to Factor List")</f>
        <v>Back to Factor List</v>
      </c>
      <c r="B23" s="23" t="str">
        <f>HYPERLINK("#'Assumptions'!A1", "Assumptions")</f>
        <v>Assumptions</v>
      </c>
    </row>
    <row r="26" spans="1:16" s="57" customFormat="1" ht="13" x14ac:dyDescent="0.25">
      <c r="A26" s="56" t="s">
        <v>443</v>
      </c>
      <c r="B26" s="56">
        <v>0</v>
      </c>
      <c r="C26" s="56">
        <v>1</v>
      </c>
      <c r="D26" s="56">
        <v>2</v>
      </c>
      <c r="E26" s="56">
        <v>3</v>
      </c>
      <c r="F26" s="56">
        <v>4</v>
      </c>
      <c r="G26" s="56">
        <v>5</v>
      </c>
      <c r="H26" s="56">
        <v>6</v>
      </c>
      <c r="I26" s="56">
        <v>7</v>
      </c>
      <c r="J26" s="56">
        <v>8</v>
      </c>
      <c r="K26" s="56">
        <v>9</v>
      </c>
      <c r="L26" s="56">
        <v>10</v>
      </c>
      <c r="M26" s="56">
        <v>11</v>
      </c>
      <c r="N26" s="56">
        <v>12</v>
      </c>
      <c r="O26" s="56">
        <v>13</v>
      </c>
      <c r="P26" s="56">
        <v>14</v>
      </c>
    </row>
    <row r="27" spans="1:16" x14ac:dyDescent="0.25">
      <c r="A27" s="43">
        <v>0</v>
      </c>
      <c r="B27" s="46">
        <v>1</v>
      </c>
      <c r="C27" s="46">
        <v>0.94099999999999995</v>
      </c>
      <c r="D27" s="46">
        <v>0.88800000000000001</v>
      </c>
      <c r="E27" s="46">
        <v>0.83899999999999997</v>
      </c>
      <c r="F27" s="46">
        <v>0.79500000000000004</v>
      </c>
      <c r="G27" s="46">
        <v>0.754</v>
      </c>
      <c r="H27" s="46">
        <v>0.71599999999999997</v>
      </c>
      <c r="I27" s="46">
        <v>0.68200000000000005</v>
      </c>
      <c r="J27" s="46">
        <v>0.65</v>
      </c>
      <c r="K27" s="46">
        <v>0.62</v>
      </c>
      <c r="L27" s="46">
        <v>0.59299999999999997</v>
      </c>
      <c r="M27" s="46">
        <v>0.56799999999999995</v>
      </c>
      <c r="N27" s="46">
        <v>0.54400000000000004</v>
      </c>
      <c r="O27" s="46">
        <v>0.52200000000000002</v>
      </c>
      <c r="P27" s="46">
        <v>0.502</v>
      </c>
    </row>
    <row r="28" spans="1:16" x14ac:dyDescent="0.25">
      <c r="A28" s="43">
        <v>1</v>
      </c>
      <c r="B28" s="46">
        <v>0.995</v>
      </c>
      <c r="C28" s="46">
        <v>0.93700000000000006</v>
      </c>
      <c r="D28" s="46">
        <v>0.88400000000000001</v>
      </c>
      <c r="E28" s="46">
        <v>0.83499999999999996</v>
      </c>
      <c r="F28" s="46">
        <v>0.79100000000000004</v>
      </c>
      <c r="G28" s="46">
        <v>0.751</v>
      </c>
      <c r="H28" s="46">
        <v>0.71299999999999997</v>
      </c>
      <c r="I28" s="46">
        <v>0.67900000000000005</v>
      </c>
      <c r="J28" s="46">
        <v>0.64800000000000002</v>
      </c>
      <c r="K28" s="46">
        <v>0.61799999999999999</v>
      </c>
      <c r="L28" s="46">
        <v>0.59099999999999997</v>
      </c>
      <c r="M28" s="46">
        <v>0.56599999999999995</v>
      </c>
      <c r="N28" s="46">
        <v>0.54200000000000004</v>
      </c>
      <c r="O28" s="46">
        <v>0.52</v>
      </c>
      <c r="P28" s="46"/>
    </row>
    <row r="29" spans="1:16" x14ac:dyDescent="0.25">
      <c r="A29" s="43">
        <v>2</v>
      </c>
      <c r="B29" s="46">
        <v>0.99</v>
      </c>
      <c r="C29" s="46">
        <v>0.93200000000000005</v>
      </c>
      <c r="D29" s="46">
        <v>0.88</v>
      </c>
      <c r="E29" s="46">
        <v>0.83199999999999996</v>
      </c>
      <c r="F29" s="46">
        <v>0.78800000000000003</v>
      </c>
      <c r="G29" s="46">
        <v>0.748</v>
      </c>
      <c r="H29" s="46">
        <v>0.71099999999999997</v>
      </c>
      <c r="I29" s="46">
        <v>0.67700000000000005</v>
      </c>
      <c r="J29" s="46">
        <v>0.64500000000000002</v>
      </c>
      <c r="K29" s="46">
        <v>0.61599999999999999</v>
      </c>
      <c r="L29" s="46">
        <v>0.58899999999999997</v>
      </c>
      <c r="M29" s="46">
        <v>0.56399999999999995</v>
      </c>
      <c r="N29" s="46">
        <v>0.54</v>
      </c>
      <c r="O29" s="46">
        <v>0.51800000000000002</v>
      </c>
      <c r="P29" s="46"/>
    </row>
    <row r="30" spans="1:16" x14ac:dyDescent="0.25">
      <c r="A30" s="43">
        <v>3</v>
      </c>
      <c r="B30" s="46">
        <v>0.98499999999999999</v>
      </c>
      <c r="C30" s="46">
        <v>0.92800000000000005</v>
      </c>
      <c r="D30" s="46">
        <v>0.875</v>
      </c>
      <c r="E30" s="46">
        <v>0.82799999999999996</v>
      </c>
      <c r="F30" s="46">
        <v>0.78400000000000003</v>
      </c>
      <c r="G30" s="46">
        <v>0.74399999999999999</v>
      </c>
      <c r="H30" s="46">
        <v>0.70799999999999996</v>
      </c>
      <c r="I30" s="46">
        <v>0.67400000000000004</v>
      </c>
      <c r="J30" s="46">
        <v>0.64300000000000002</v>
      </c>
      <c r="K30" s="46">
        <v>0.61399999999999999</v>
      </c>
      <c r="L30" s="46">
        <v>0.58699999999999997</v>
      </c>
      <c r="M30" s="46">
        <v>0.56200000000000006</v>
      </c>
      <c r="N30" s="46">
        <v>0.53800000000000003</v>
      </c>
      <c r="O30" s="46">
        <v>0.51700000000000002</v>
      </c>
      <c r="P30" s="46"/>
    </row>
    <row r="31" spans="1:16" x14ac:dyDescent="0.25">
      <c r="A31" s="43">
        <v>4</v>
      </c>
      <c r="B31" s="46">
        <v>0.98</v>
      </c>
      <c r="C31" s="46">
        <v>0.92300000000000004</v>
      </c>
      <c r="D31" s="46">
        <v>0.871</v>
      </c>
      <c r="E31" s="46">
        <v>0.82399999999999995</v>
      </c>
      <c r="F31" s="46">
        <v>0.78100000000000003</v>
      </c>
      <c r="G31" s="46">
        <v>0.74099999999999999</v>
      </c>
      <c r="H31" s="46">
        <v>0.70499999999999996</v>
      </c>
      <c r="I31" s="46">
        <v>0.67100000000000004</v>
      </c>
      <c r="J31" s="46">
        <v>0.64</v>
      </c>
      <c r="K31" s="46">
        <v>0.61099999999999999</v>
      </c>
      <c r="L31" s="46">
        <v>0.58499999999999996</v>
      </c>
      <c r="M31" s="46">
        <v>0.56000000000000005</v>
      </c>
      <c r="N31" s="46">
        <v>0.53600000000000003</v>
      </c>
      <c r="O31" s="46">
        <v>0.51500000000000001</v>
      </c>
      <c r="P31" s="46"/>
    </row>
    <row r="32" spans="1:16" x14ac:dyDescent="0.25">
      <c r="A32" s="43">
        <v>5</v>
      </c>
      <c r="B32" s="46">
        <v>0.97499999999999998</v>
      </c>
      <c r="C32" s="46">
        <v>0.91900000000000004</v>
      </c>
      <c r="D32" s="46">
        <v>0.86699999999999999</v>
      </c>
      <c r="E32" s="46">
        <v>0.82</v>
      </c>
      <c r="F32" s="46">
        <v>0.77800000000000002</v>
      </c>
      <c r="G32" s="46">
        <v>0.73799999999999999</v>
      </c>
      <c r="H32" s="46">
        <v>0.70199999999999996</v>
      </c>
      <c r="I32" s="46">
        <v>0.66900000000000004</v>
      </c>
      <c r="J32" s="46">
        <v>0.63800000000000001</v>
      </c>
      <c r="K32" s="46">
        <v>0.60899999999999999</v>
      </c>
      <c r="L32" s="46">
        <v>0.58199999999999996</v>
      </c>
      <c r="M32" s="46">
        <v>0.55800000000000005</v>
      </c>
      <c r="N32" s="46">
        <v>0.53500000000000003</v>
      </c>
      <c r="O32" s="46">
        <v>0.51300000000000001</v>
      </c>
      <c r="P32" s="46"/>
    </row>
    <row r="33" spans="1:16" x14ac:dyDescent="0.25">
      <c r="A33" s="43">
        <v>6</v>
      </c>
      <c r="B33" s="46">
        <v>0.97099999999999997</v>
      </c>
      <c r="C33" s="46">
        <v>0.91400000000000003</v>
      </c>
      <c r="D33" s="46">
        <v>0.86299999999999999</v>
      </c>
      <c r="E33" s="46">
        <v>0.81699999999999995</v>
      </c>
      <c r="F33" s="46">
        <v>0.77400000000000002</v>
      </c>
      <c r="G33" s="46">
        <v>0.73499999999999999</v>
      </c>
      <c r="H33" s="46">
        <v>0.69899999999999995</v>
      </c>
      <c r="I33" s="46">
        <v>0.66600000000000004</v>
      </c>
      <c r="J33" s="46">
        <v>0.63500000000000001</v>
      </c>
      <c r="K33" s="46">
        <v>0.60699999999999998</v>
      </c>
      <c r="L33" s="46">
        <v>0.57999999999999996</v>
      </c>
      <c r="M33" s="46">
        <v>0.55600000000000005</v>
      </c>
      <c r="N33" s="46">
        <v>0.53300000000000003</v>
      </c>
      <c r="O33" s="46">
        <v>0.51200000000000001</v>
      </c>
      <c r="P33" s="46"/>
    </row>
    <row r="34" spans="1:16" x14ac:dyDescent="0.25">
      <c r="A34" s="43">
        <v>7</v>
      </c>
      <c r="B34" s="46">
        <v>0.96599999999999997</v>
      </c>
      <c r="C34" s="46">
        <v>0.91</v>
      </c>
      <c r="D34" s="46">
        <v>0.85899999999999999</v>
      </c>
      <c r="E34" s="46">
        <v>0.81299999999999994</v>
      </c>
      <c r="F34" s="46">
        <v>0.77100000000000002</v>
      </c>
      <c r="G34" s="46">
        <v>0.73199999999999998</v>
      </c>
      <c r="H34" s="46">
        <v>0.69599999999999995</v>
      </c>
      <c r="I34" s="46">
        <v>0.66300000000000003</v>
      </c>
      <c r="J34" s="46">
        <v>0.63300000000000001</v>
      </c>
      <c r="K34" s="46">
        <v>0.60499999999999998</v>
      </c>
      <c r="L34" s="46">
        <v>0.57799999999999996</v>
      </c>
      <c r="M34" s="46">
        <v>0.55400000000000005</v>
      </c>
      <c r="N34" s="46">
        <v>0.53100000000000003</v>
      </c>
      <c r="O34" s="46">
        <v>0.51</v>
      </c>
      <c r="P34" s="46"/>
    </row>
    <row r="35" spans="1:16" x14ac:dyDescent="0.25">
      <c r="A35" s="43">
        <v>8</v>
      </c>
      <c r="B35" s="46">
        <v>0.96099999999999997</v>
      </c>
      <c r="C35" s="46">
        <v>0.90500000000000003</v>
      </c>
      <c r="D35" s="46">
        <v>0.85499999999999998</v>
      </c>
      <c r="E35" s="46">
        <v>0.80900000000000005</v>
      </c>
      <c r="F35" s="46">
        <v>0.76700000000000002</v>
      </c>
      <c r="G35" s="46">
        <v>0.72899999999999998</v>
      </c>
      <c r="H35" s="46">
        <v>0.69299999999999995</v>
      </c>
      <c r="I35" s="46">
        <v>0.66100000000000003</v>
      </c>
      <c r="J35" s="46">
        <v>0.63</v>
      </c>
      <c r="K35" s="46">
        <v>0.60199999999999998</v>
      </c>
      <c r="L35" s="46">
        <v>0.57599999999999996</v>
      </c>
      <c r="M35" s="46">
        <v>0.55200000000000005</v>
      </c>
      <c r="N35" s="46">
        <v>0.52900000000000003</v>
      </c>
      <c r="O35" s="46">
        <v>0.50800000000000001</v>
      </c>
      <c r="P35" s="46"/>
    </row>
    <row r="36" spans="1:16" x14ac:dyDescent="0.25">
      <c r="A36" s="43">
        <v>9</v>
      </c>
      <c r="B36" s="46">
        <v>0.95599999999999996</v>
      </c>
      <c r="C36" s="46">
        <v>0.90100000000000002</v>
      </c>
      <c r="D36" s="46">
        <v>0.85099999999999998</v>
      </c>
      <c r="E36" s="46">
        <v>0.80600000000000005</v>
      </c>
      <c r="F36" s="46">
        <v>0.76400000000000001</v>
      </c>
      <c r="G36" s="46">
        <v>0.72599999999999998</v>
      </c>
      <c r="H36" s="46">
        <v>0.69</v>
      </c>
      <c r="I36" s="46">
        <v>0.65800000000000003</v>
      </c>
      <c r="J36" s="46">
        <v>0.628</v>
      </c>
      <c r="K36" s="46">
        <v>0.6</v>
      </c>
      <c r="L36" s="46">
        <v>0.57399999999999995</v>
      </c>
      <c r="M36" s="46">
        <v>0.55000000000000004</v>
      </c>
      <c r="N36" s="46">
        <v>0.52700000000000002</v>
      </c>
      <c r="O36" s="46">
        <v>0.50700000000000001</v>
      </c>
      <c r="P36" s="46"/>
    </row>
    <row r="37" spans="1:16" x14ac:dyDescent="0.25">
      <c r="A37" s="43">
        <v>10</v>
      </c>
      <c r="B37" s="46">
        <v>0.95099999999999996</v>
      </c>
      <c r="C37" s="46">
        <v>0.89700000000000002</v>
      </c>
      <c r="D37" s="46">
        <v>0.84699999999999998</v>
      </c>
      <c r="E37" s="46">
        <v>0.80200000000000005</v>
      </c>
      <c r="F37" s="46">
        <v>0.76100000000000001</v>
      </c>
      <c r="G37" s="46">
        <v>0.72299999999999998</v>
      </c>
      <c r="H37" s="46">
        <v>0.68799999999999994</v>
      </c>
      <c r="I37" s="46">
        <v>0.65500000000000003</v>
      </c>
      <c r="J37" s="46">
        <v>0.625</v>
      </c>
      <c r="K37" s="46">
        <v>0.59799999999999998</v>
      </c>
      <c r="L37" s="46">
        <v>0.57199999999999995</v>
      </c>
      <c r="M37" s="46">
        <v>0.54800000000000004</v>
      </c>
      <c r="N37" s="46">
        <v>0.52500000000000002</v>
      </c>
      <c r="O37" s="46">
        <v>0.505</v>
      </c>
      <c r="P37" s="46"/>
    </row>
    <row r="38" spans="1:16" x14ac:dyDescent="0.25">
      <c r="A38" s="43">
        <v>11</v>
      </c>
      <c r="B38" s="46">
        <v>0.94599999999999995</v>
      </c>
      <c r="C38" s="46">
        <v>0.89200000000000002</v>
      </c>
      <c r="D38" s="46">
        <v>0.84299999999999997</v>
      </c>
      <c r="E38" s="46">
        <v>0.79800000000000004</v>
      </c>
      <c r="F38" s="46">
        <v>0.75700000000000001</v>
      </c>
      <c r="G38" s="46">
        <v>0.71899999999999997</v>
      </c>
      <c r="H38" s="46">
        <v>0.68500000000000005</v>
      </c>
      <c r="I38" s="46">
        <v>0.65300000000000002</v>
      </c>
      <c r="J38" s="46">
        <v>0.623</v>
      </c>
      <c r="K38" s="46">
        <v>0.59499999999999997</v>
      </c>
      <c r="L38" s="46">
        <v>0.56999999999999995</v>
      </c>
      <c r="M38" s="46">
        <v>0.54600000000000004</v>
      </c>
      <c r="N38" s="46">
        <v>0.52400000000000002</v>
      </c>
      <c r="O38" s="46">
        <v>0.503</v>
      </c>
      <c r="P38" s="46"/>
    </row>
  </sheetData>
  <sheetProtection algorithmName="SHA-512" hashValue="ItYo9m2ZwpywDHzot2wTNIMBX6Lsmm140fGIcef9R/iTmu0XrEAdPE+A9lED8/bkSwqOLeCmeKSTr+ursFCN5g==" saltValue="NNSRH6Hxw/Mbf3B5rhuKig==" spinCount="100000" sheet="1" objects="1" scenarios="1"/>
  <conditionalFormatting sqref="A6:A21">
    <cfRule type="expression" dxfId="476" priority="9" stopIfTrue="1">
      <formula>MOD(ROW(),2)=0</formula>
    </cfRule>
    <cfRule type="expression" dxfId="475" priority="10" stopIfTrue="1">
      <formula>MOD(ROW(),2)&lt;&gt;0</formula>
    </cfRule>
  </conditionalFormatting>
  <conditionalFormatting sqref="B6:P21">
    <cfRule type="expression" dxfId="474" priority="11" stopIfTrue="1">
      <formula>MOD(ROW(),2)=0</formula>
    </cfRule>
    <cfRule type="expression" dxfId="473" priority="12" stopIfTrue="1">
      <formula>MOD(ROW(),2)&lt;&gt;0</formula>
    </cfRule>
  </conditionalFormatting>
  <conditionalFormatting sqref="A26:A38">
    <cfRule type="expression" dxfId="472" priority="13" stopIfTrue="1">
      <formula>MOD(ROW(),2)=0</formula>
    </cfRule>
    <cfRule type="expression" dxfId="471" priority="14" stopIfTrue="1">
      <formula>MOD(ROW(),2)&lt;&gt;0</formula>
    </cfRule>
  </conditionalFormatting>
  <conditionalFormatting sqref="B26:P38">
    <cfRule type="expression" dxfId="470" priority="15" stopIfTrue="1">
      <formula>MOD(ROW(),2)=0</formula>
    </cfRule>
    <cfRule type="expression" dxfId="469" priority="16" stopIfTrue="1">
      <formula>MOD(ROW(),2)&lt;&gt;0</formula>
    </cfRule>
  </conditionalFormatting>
  <pageMargins left="0.7" right="0.7" top="0.75" bottom="0.75" header="0.3" footer="0.3"/>
  <tableParts count="1">
    <tablePart r:id="rId1"/>
  </tableParts>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2C0346-C3BC-4DCE-97EE-B7D444F3F61B}">
  <sheetPr codeName="Sheet69"/>
  <dimension ref="A1:AY38"/>
  <sheetViews>
    <sheetView showGridLines="0" workbookViewId="0">
      <selection activeCell="A6" sqref="A6"/>
    </sheetView>
  </sheetViews>
  <sheetFormatPr defaultRowHeight="12.5" x14ac:dyDescent="0.25"/>
  <cols>
    <col min="1" max="1" width="31.81640625" customWidth="1"/>
    <col min="2" max="51" width="22.81640625" customWidth="1"/>
  </cols>
  <sheetData>
    <row r="1" spans="1:51" s="1" customFormat="1" ht="20" x14ac:dyDescent="0.4">
      <c r="A1" s="2" t="s">
        <v>0</v>
      </c>
    </row>
    <row r="2" spans="1:51" s="1" customFormat="1" ht="15.5" x14ac:dyDescent="0.35">
      <c r="A2" s="30" t="s">
        <v>1</v>
      </c>
      <c r="B2" s="3" t="str">
        <f>wb_title</f>
        <v>Police_S - Consolidated Factor Spreadsheet</v>
      </c>
    </row>
    <row r="3" spans="1:51" s="1" customFormat="1" ht="15.5" x14ac:dyDescent="0.35">
      <c r="A3" s="30" t="s">
        <v>2</v>
      </c>
      <c r="B3" s="3" t="str">
        <f>TABLE_FACTOR_TYPE_1 &amp; " - x-" &amp; TABLE_SERIES_NUMBER_1</f>
        <v>Pension Debit - x-335</v>
      </c>
    </row>
    <row r="6" spans="1:51" x14ac:dyDescent="0.25">
      <c r="A6" s="40" t="s">
        <v>407</v>
      </c>
      <c r="B6" s="48" t="s">
        <v>408</v>
      </c>
      <c r="C6" s="48"/>
      <c r="D6" s="48"/>
      <c r="E6" s="48"/>
      <c r="F6" s="48"/>
      <c r="G6" s="48"/>
      <c r="H6" s="48"/>
      <c r="I6" s="48"/>
      <c r="J6" s="48"/>
      <c r="K6" s="48"/>
      <c r="L6" s="48"/>
      <c r="M6" s="48"/>
      <c r="N6" s="51"/>
      <c r="O6" s="51"/>
      <c r="P6" s="51"/>
      <c r="Q6" s="51"/>
      <c r="R6" s="51"/>
      <c r="S6" s="51"/>
      <c r="T6" s="51"/>
      <c r="U6" s="51"/>
      <c r="V6" s="51"/>
      <c r="W6" s="51"/>
      <c r="X6" s="51"/>
      <c r="Y6" s="51"/>
      <c r="Z6" s="51"/>
      <c r="AA6" s="51"/>
      <c r="AB6" s="51"/>
      <c r="AC6" s="51"/>
      <c r="AD6" s="51"/>
      <c r="AE6" s="51"/>
      <c r="AF6" s="51"/>
      <c r="AG6" s="51"/>
      <c r="AH6" s="51"/>
      <c r="AI6" s="51"/>
      <c r="AJ6" s="51"/>
      <c r="AK6" s="51"/>
      <c r="AL6" s="51"/>
      <c r="AM6" s="51"/>
      <c r="AN6" s="51"/>
      <c r="AO6" s="51"/>
      <c r="AP6" s="51"/>
      <c r="AQ6" s="51"/>
      <c r="AR6" s="51"/>
      <c r="AS6" s="51"/>
      <c r="AT6" s="51"/>
      <c r="AU6" s="51"/>
      <c r="AV6" s="51"/>
      <c r="AW6" s="51"/>
      <c r="AX6" s="51"/>
      <c r="AY6" s="51"/>
    </row>
    <row r="7" spans="1:51" x14ac:dyDescent="0.25">
      <c r="A7" s="40" t="s">
        <v>409</v>
      </c>
      <c r="B7" s="48" t="s">
        <v>31</v>
      </c>
      <c r="C7" s="48"/>
      <c r="D7" s="48"/>
      <c r="E7" s="48"/>
      <c r="F7" s="48"/>
      <c r="G7" s="48"/>
      <c r="H7" s="48"/>
      <c r="I7" s="48"/>
      <c r="J7" s="48"/>
      <c r="K7" s="48"/>
      <c r="L7" s="48"/>
      <c r="M7" s="48"/>
      <c r="N7" s="51"/>
      <c r="O7" s="51"/>
      <c r="P7" s="51"/>
      <c r="Q7" s="51"/>
      <c r="R7" s="51"/>
      <c r="S7" s="51"/>
      <c r="T7" s="51"/>
      <c r="U7" s="51"/>
      <c r="V7" s="51"/>
      <c r="W7" s="51"/>
      <c r="X7" s="51"/>
      <c r="Y7" s="51"/>
      <c r="Z7" s="51"/>
      <c r="AA7" s="51"/>
      <c r="AB7" s="51"/>
      <c r="AC7" s="51"/>
      <c r="AD7" s="51"/>
      <c r="AE7" s="51"/>
      <c r="AF7" s="51"/>
      <c r="AG7" s="51"/>
      <c r="AH7" s="51"/>
      <c r="AI7" s="51"/>
      <c r="AJ7" s="51"/>
      <c r="AK7" s="51"/>
      <c r="AL7" s="51"/>
      <c r="AM7" s="51"/>
      <c r="AN7" s="51"/>
      <c r="AO7" s="51"/>
      <c r="AP7" s="51"/>
      <c r="AQ7" s="51"/>
      <c r="AR7" s="51"/>
      <c r="AS7" s="51"/>
      <c r="AT7" s="51"/>
      <c r="AU7" s="51"/>
      <c r="AV7" s="51"/>
      <c r="AW7" s="51"/>
      <c r="AX7" s="51"/>
      <c r="AY7" s="51"/>
    </row>
    <row r="8" spans="1:51" x14ac:dyDescent="0.25">
      <c r="A8" s="40" t="s">
        <v>110</v>
      </c>
      <c r="B8" s="48">
        <v>2015</v>
      </c>
      <c r="C8" s="48"/>
      <c r="D8" s="48"/>
      <c r="E8" s="48"/>
      <c r="F8" s="48"/>
      <c r="G8" s="48"/>
      <c r="H8" s="48"/>
      <c r="I8" s="48"/>
      <c r="J8" s="48"/>
      <c r="K8" s="48"/>
      <c r="L8" s="48"/>
      <c r="M8" s="48"/>
      <c r="N8" s="51"/>
      <c r="O8" s="51"/>
      <c r="P8" s="51"/>
      <c r="Q8" s="51"/>
      <c r="R8" s="51"/>
      <c r="S8" s="51"/>
      <c r="T8" s="51"/>
      <c r="U8" s="51"/>
      <c r="V8" s="51"/>
      <c r="W8" s="51"/>
      <c r="X8" s="51"/>
      <c r="Y8" s="51"/>
      <c r="Z8" s="51"/>
      <c r="AA8" s="51"/>
      <c r="AB8" s="51"/>
      <c r="AC8" s="51"/>
      <c r="AD8" s="51"/>
      <c r="AE8" s="51"/>
      <c r="AF8" s="51"/>
      <c r="AG8" s="51"/>
      <c r="AH8" s="51"/>
      <c r="AI8" s="51"/>
      <c r="AJ8" s="51"/>
      <c r="AK8" s="51"/>
      <c r="AL8" s="51"/>
      <c r="AM8" s="51"/>
      <c r="AN8" s="51"/>
      <c r="AO8" s="51"/>
      <c r="AP8" s="51"/>
      <c r="AQ8" s="51"/>
      <c r="AR8" s="51"/>
      <c r="AS8" s="51"/>
      <c r="AT8" s="51"/>
      <c r="AU8" s="51"/>
      <c r="AV8" s="51"/>
      <c r="AW8" s="51"/>
      <c r="AX8" s="51"/>
      <c r="AY8" s="51"/>
    </row>
    <row r="9" spans="1:51" x14ac:dyDescent="0.25">
      <c r="A9" s="40" t="s">
        <v>111</v>
      </c>
      <c r="B9" s="48" t="s">
        <v>290</v>
      </c>
      <c r="C9" s="48"/>
      <c r="D9" s="48"/>
      <c r="E9" s="48"/>
      <c r="F9" s="48"/>
      <c r="G9" s="48"/>
      <c r="H9" s="48"/>
      <c r="I9" s="48"/>
      <c r="J9" s="48"/>
      <c r="K9" s="48"/>
      <c r="L9" s="48"/>
      <c r="M9" s="48"/>
      <c r="N9" s="51"/>
      <c r="O9" s="51"/>
      <c r="P9" s="51"/>
      <c r="Q9" s="51"/>
      <c r="R9" s="51"/>
      <c r="S9" s="51"/>
      <c r="T9" s="51"/>
      <c r="U9" s="51"/>
      <c r="V9" s="51"/>
      <c r="W9" s="51"/>
      <c r="X9" s="51"/>
      <c r="Y9" s="51"/>
      <c r="Z9" s="51"/>
      <c r="AA9" s="51"/>
      <c r="AB9" s="51"/>
      <c r="AC9" s="51"/>
      <c r="AD9" s="51"/>
      <c r="AE9" s="51"/>
      <c r="AF9" s="51"/>
      <c r="AG9" s="51"/>
      <c r="AH9" s="51"/>
      <c r="AI9" s="51"/>
      <c r="AJ9" s="51"/>
      <c r="AK9" s="51"/>
      <c r="AL9" s="51"/>
      <c r="AM9" s="51"/>
      <c r="AN9" s="51"/>
      <c r="AO9" s="51"/>
      <c r="AP9" s="51"/>
      <c r="AQ9" s="51"/>
      <c r="AR9" s="51"/>
      <c r="AS9" s="51"/>
      <c r="AT9" s="51"/>
      <c r="AU9" s="51"/>
      <c r="AV9" s="51"/>
      <c r="AW9" s="51"/>
      <c r="AX9" s="51"/>
      <c r="AY9" s="51"/>
    </row>
    <row r="10" spans="1:51" x14ac:dyDescent="0.25">
      <c r="A10" s="40" t="s">
        <v>6</v>
      </c>
      <c r="B10" s="48" t="s">
        <v>337</v>
      </c>
      <c r="C10" s="48"/>
      <c r="D10" s="48"/>
      <c r="E10" s="48"/>
      <c r="F10" s="48"/>
      <c r="G10" s="48"/>
      <c r="H10" s="48"/>
      <c r="I10" s="48"/>
      <c r="J10" s="48"/>
      <c r="K10" s="48"/>
      <c r="L10" s="48"/>
      <c r="M10" s="48"/>
      <c r="N10" s="51"/>
      <c r="O10" s="51"/>
      <c r="P10" s="51"/>
      <c r="Q10" s="51"/>
      <c r="R10" s="51"/>
      <c r="S10" s="51"/>
      <c r="T10" s="51"/>
      <c r="U10" s="51"/>
      <c r="V10" s="51"/>
      <c r="W10" s="51"/>
      <c r="X10" s="51"/>
      <c r="Y10" s="51"/>
      <c r="Z10" s="51"/>
      <c r="AA10" s="51"/>
      <c r="AB10" s="51"/>
      <c r="AC10" s="51"/>
      <c r="AD10" s="51"/>
      <c r="AE10" s="51"/>
      <c r="AF10" s="51"/>
      <c r="AG10" s="51"/>
      <c r="AH10" s="51"/>
      <c r="AI10" s="51"/>
      <c r="AJ10" s="51"/>
      <c r="AK10" s="51"/>
      <c r="AL10" s="51"/>
      <c r="AM10" s="51"/>
      <c r="AN10" s="51"/>
      <c r="AO10" s="51"/>
      <c r="AP10" s="51"/>
      <c r="AQ10" s="51"/>
      <c r="AR10" s="51"/>
      <c r="AS10" s="51"/>
      <c r="AT10" s="51"/>
      <c r="AU10" s="51"/>
      <c r="AV10" s="51"/>
      <c r="AW10" s="51"/>
      <c r="AX10" s="51"/>
      <c r="AY10" s="51"/>
    </row>
    <row r="11" spans="1:51" x14ac:dyDescent="0.25">
      <c r="A11" s="40" t="s">
        <v>112</v>
      </c>
      <c r="B11" s="48" t="s">
        <v>125</v>
      </c>
      <c r="C11" s="48"/>
      <c r="D11" s="48"/>
      <c r="E11" s="48"/>
      <c r="F11" s="48"/>
      <c r="G11" s="48"/>
      <c r="H11" s="48"/>
      <c r="I11" s="48"/>
      <c r="J11" s="48"/>
      <c r="K11" s="48"/>
      <c r="L11" s="48"/>
      <c r="M11" s="48"/>
      <c r="N11" s="51"/>
      <c r="O11" s="51"/>
      <c r="P11" s="51"/>
      <c r="Q11" s="51"/>
      <c r="R11" s="51"/>
      <c r="S11" s="51"/>
      <c r="T11" s="51"/>
      <c r="U11" s="51"/>
      <c r="V11" s="51"/>
      <c r="W11" s="51"/>
      <c r="X11" s="51"/>
      <c r="Y11" s="51"/>
      <c r="Z11" s="51"/>
      <c r="AA11" s="51"/>
      <c r="AB11" s="51"/>
      <c r="AC11" s="51"/>
      <c r="AD11" s="51"/>
      <c r="AE11" s="51"/>
      <c r="AF11" s="51"/>
      <c r="AG11" s="51"/>
      <c r="AH11" s="51"/>
      <c r="AI11" s="51"/>
      <c r="AJ11" s="51"/>
      <c r="AK11" s="51"/>
      <c r="AL11" s="51"/>
      <c r="AM11" s="51"/>
      <c r="AN11" s="51"/>
      <c r="AO11" s="51"/>
      <c r="AP11" s="51"/>
      <c r="AQ11" s="51"/>
      <c r="AR11" s="51"/>
      <c r="AS11" s="51"/>
      <c r="AT11" s="51"/>
      <c r="AU11" s="51"/>
      <c r="AV11" s="51"/>
      <c r="AW11" s="51"/>
      <c r="AX11" s="51"/>
      <c r="AY11" s="51"/>
    </row>
    <row r="12" spans="1:51" x14ac:dyDescent="0.25">
      <c r="A12" s="40" t="s">
        <v>113</v>
      </c>
      <c r="B12" s="48" t="s">
        <v>218</v>
      </c>
      <c r="C12" s="48"/>
      <c r="D12" s="48"/>
      <c r="E12" s="48"/>
      <c r="F12" s="48"/>
      <c r="G12" s="48"/>
      <c r="H12" s="48"/>
      <c r="I12" s="48"/>
      <c r="J12" s="48"/>
      <c r="K12" s="48"/>
      <c r="L12" s="48"/>
      <c r="M12" s="48"/>
      <c r="N12" s="51"/>
      <c r="O12" s="51"/>
      <c r="P12" s="51"/>
      <c r="Q12" s="51"/>
      <c r="R12" s="51"/>
      <c r="S12" s="51"/>
      <c r="T12" s="51"/>
      <c r="U12" s="51"/>
      <c r="V12" s="51"/>
      <c r="W12" s="51"/>
      <c r="X12" s="51"/>
      <c r="Y12" s="51"/>
      <c r="Z12" s="51"/>
      <c r="AA12" s="51"/>
      <c r="AB12" s="51"/>
      <c r="AC12" s="51"/>
      <c r="AD12" s="51"/>
      <c r="AE12" s="51"/>
      <c r="AF12" s="51"/>
      <c r="AG12" s="51"/>
      <c r="AH12" s="51"/>
      <c r="AI12" s="51"/>
      <c r="AJ12" s="51"/>
      <c r="AK12" s="51"/>
      <c r="AL12" s="51"/>
      <c r="AM12" s="51"/>
      <c r="AN12" s="51"/>
      <c r="AO12" s="51"/>
      <c r="AP12" s="51"/>
      <c r="AQ12" s="51"/>
      <c r="AR12" s="51"/>
      <c r="AS12" s="51"/>
      <c r="AT12" s="51"/>
      <c r="AU12" s="51"/>
      <c r="AV12" s="51"/>
      <c r="AW12" s="51"/>
      <c r="AX12" s="51"/>
      <c r="AY12" s="51"/>
    </row>
    <row r="13" spans="1:51" x14ac:dyDescent="0.25">
      <c r="A13" s="40" t="s">
        <v>410</v>
      </c>
      <c r="B13" s="48"/>
      <c r="C13" s="48"/>
      <c r="D13" s="48"/>
      <c r="E13" s="48"/>
      <c r="F13" s="48"/>
      <c r="G13" s="48"/>
      <c r="H13" s="48"/>
      <c r="I13" s="48"/>
      <c r="J13" s="48"/>
      <c r="K13" s="48"/>
      <c r="L13" s="48"/>
      <c r="M13" s="48"/>
      <c r="N13" s="51"/>
      <c r="O13" s="51"/>
      <c r="P13" s="51"/>
      <c r="Q13" s="51"/>
      <c r="R13" s="51"/>
      <c r="S13" s="51"/>
      <c r="T13" s="51"/>
      <c r="U13" s="51"/>
      <c r="V13" s="51"/>
      <c r="W13" s="51"/>
      <c r="X13" s="51"/>
      <c r="Y13" s="51"/>
      <c r="Z13" s="51"/>
      <c r="AA13" s="51"/>
      <c r="AB13" s="51"/>
      <c r="AC13" s="51"/>
      <c r="AD13" s="51"/>
      <c r="AE13" s="51"/>
      <c r="AF13" s="51"/>
      <c r="AG13" s="51"/>
      <c r="AH13" s="51"/>
      <c r="AI13" s="51"/>
      <c r="AJ13" s="51"/>
      <c r="AK13" s="51"/>
      <c r="AL13" s="51"/>
      <c r="AM13" s="51"/>
      <c r="AN13" s="51"/>
      <c r="AO13" s="51"/>
      <c r="AP13" s="51"/>
      <c r="AQ13" s="51"/>
      <c r="AR13" s="51"/>
      <c r="AS13" s="51"/>
      <c r="AT13" s="51"/>
      <c r="AU13" s="51"/>
      <c r="AV13" s="51"/>
      <c r="AW13" s="51"/>
      <c r="AX13" s="51"/>
      <c r="AY13" s="51"/>
    </row>
    <row r="14" spans="1:51" x14ac:dyDescent="0.25">
      <c r="A14" s="40" t="s">
        <v>115</v>
      </c>
      <c r="B14" s="48">
        <v>335</v>
      </c>
      <c r="C14" s="48"/>
      <c r="D14" s="48"/>
      <c r="E14" s="48"/>
      <c r="F14" s="48"/>
      <c r="G14" s="48"/>
      <c r="H14" s="48"/>
      <c r="I14" s="48"/>
      <c r="J14" s="48"/>
      <c r="K14" s="48"/>
      <c r="L14" s="48"/>
      <c r="M14" s="48"/>
      <c r="N14" s="51"/>
      <c r="O14" s="51"/>
      <c r="P14" s="51"/>
      <c r="Q14" s="51"/>
      <c r="R14" s="51"/>
      <c r="S14" s="51"/>
      <c r="T14" s="51"/>
      <c r="U14" s="51"/>
      <c r="V14" s="51"/>
      <c r="W14" s="51"/>
      <c r="X14" s="51"/>
      <c r="Y14" s="51"/>
      <c r="Z14" s="51"/>
      <c r="AA14" s="51"/>
      <c r="AB14" s="51"/>
      <c r="AC14" s="51"/>
      <c r="AD14" s="51"/>
      <c r="AE14" s="51"/>
      <c r="AF14" s="51"/>
      <c r="AG14" s="51"/>
      <c r="AH14" s="51"/>
      <c r="AI14" s="51"/>
      <c r="AJ14" s="51"/>
      <c r="AK14" s="51"/>
      <c r="AL14" s="51"/>
      <c r="AM14" s="51"/>
      <c r="AN14" s="51"/>
      <c r="AO14" s="51"/>
      <c r="AP14" s="51"/>
      <c r="AQ14" s="51"/>
      <c r="AR14" s="51"/>
      <c r="AS14" s="51"/>
      <c r="AT14" s="51"/>
      <c r="AU14" s="51"/>
      <c r="AV14" s="51"/>
      <c r="AW14" s="51"/>
      <c r="AX14" s="51"/>
      <c r="AY14" s="51"/>
    </row>
    <row r="15" spans="1:51" x14ac:dyDescent="0.25">
      <c r="A15" s="40" t="s">
        <v>411</v>
      </c>
      <c r="B15" s="48">
        <v>335</v>
      </c>
      <c r="C15" s="48"/>
      <c r="D15" s="48"/>
      <c r="E15" s="48"/>
      <c r="F15" s="48"/>
      <c r="G15" s="48"/>
      <c r="H15" s="48"/>
      <c r="I15" s="48"/>
      <c r="J15" s="48"/>
      <c r="K15" s="48"/>
      <c r="L15" s="48"/>
      <c r="M15" s="48"/>
      <c r="N15" s="51"/>
      <c r="O15" s="51"/>
      <c r="P15" s="51"/>
      <c r="Q15" s="51"/>
      <c r="R15" s="51"/>
      <c r="S15" s="51"/>
      <c r="T15" s="51"/>
      <c r="U15" s="51"/>
      <c r="V15" s="51"/>
      <c r="W15" s="51"/>
      <c r="X15" s="51"/>
      <c r="Y15" s="51"/>
      <c r="Z15" s="51"/>
      <c r="AA15" s="51"/>
      <c r="AB15" s="51"/>
      <c r="AC15" s="51"/>
      <c r="AD15" s="51"/>
      <c r="AE15" s="51"/>
      <c r="AF15" s="51"/>
      <c r="AG15" s="51"/>
      <c r="AH15" s="51"/>
      <c r="AI15" s="51"/>
      <c r="AJ15" s="51"/>
      <c r="AK15" s="51"/>
      <c r="AL15" s="51"/>
      <c r="AM15" s="51"/>
      <c r="AN15" s="51"/>
      <c r="AO15" s="51"/>
      <c r="AP15" s="51"/>
      <c r="AQ15" s="51"/>
      <c r="AR15" s="51"/>
      <c r="AS15" s="51"/>
      <c r="AT15" s="51"/>
      <c r="AU15" s="51"/>
      <c r="AV15" s="51"/>
      <c r="AW15" s="51"/>
      <c r="AX15" s="51"/>
      <c r="AY15" s="51"/>
    </row>
    <row r="16" spans="1:51" x14ac:dyDescent="0.25">
      <c r="A16" s="40" t="s">
        <v>117</v>
      </c>
      <c r="B16" s="48" t="s">
        <v>339</v>
      </c>
      <c r="C16" s="48"/>
      <c r="D16" s="48"/>
      <c r="E16" s="48"/>
      <c r="F16" s="48"/>
      <c r="G16" s="48"/>
      <c r="H16" s="48"/>
      <c r="I16" s="48"/>
      <c r="J16" s="48"/>
      <c r="K16" s="48"/>
      <c r="L16" s="48"/>
      <c r="M16" s="48"/>
      <c r="N16" s="51"/>
      <c r="O16" s="51"/>
      <c r="P16" s="51"/>
      <c r="Q16" s="51"/>
      <c r="R16" s="51"/>
      <c r="S16" s="51"/>
      <c r="T16" s="51"/>
      <c r="U16" s="51"/>
      <c r="V16" s="51"/>
      <c r="W16" s="51"/>
      <c r="X16" s="51"/>
      <c r="Y16" s="51"/>
      <c r="Z16" s="51"/>
      <c r="AA16" s="51"/>
      <c r="AB16" s="51"/>
      <c r="AC16" s="51"/>
      <c r="AD16" s="51"/>
      <c r="AE16" s="51"/>
      <c r="AF16" s="51"/>
      <c r="AG16" s="51"/>
      <c r="AH16" s="51"/>
      <c r="AI16" s="51"/>
      <c r="AJ16" s="51"/>
      <c r="AK16" s="51"/>
      <c r="AL16" s="51"/>
      <c r="AM16" s="51"/>
      <c r="AN16" s="51"/>
      <c r="AO16" s="51"/>
      <c r="AP16" s="51"/>
      <c r="AQ16" s="51"/>
      <c r="AR16" s="51"/>
      <c r="AS16" s="51"/>
      <c r="AT16" s="51"/>
      <c r="AU16" s="51"/>
      <c r="AV16" s="51"/>
      <c r="AW16" s="51"/>
      <c r="AX16" s="51"/>
      <c r="AY16" s="51"/>
    </row>
    <row r="17" spans="1:51" x14ac:dyDescent="0.25">
      <c r="A17" s="41" t="s">
        <v>412</v>
      </c>
      <c r="B17" s="48"/>
      <c r="C17" s="48"/>
      <c r="D17" s="48"/>
      <c r="E17" s="48"/>
      <c r="F17" s="48"/>
      <c r="G17" s="48"/>
      <c r="H17" s="48"/>
      <c r="I17" s="48"/>
      <c r="J17" s="48"/>
      <c r="K17" s="48"/>
      <c r="L17" s="48"/>
      <c r="M17" s="48"/>
      <c r="N17" s="51"/>
      <c r="O17" s="51"/>
      <c r="P17" s="51"/>
      <c r="Q17" s="51"/>
      <c r="R17" s="51"/>
      <c r="S17" s="51"/>
      <c r="T17" s="51"/>
      <c r="U17" s="51"/>
      <c r="V17" s="51"/>
      <c r="W17" s="51"/>
      <c r="X17" s="51"/>
      <c r="Y17" s="51"/>
      <c r="Z17" s="51"/>
      <c r="AA17" s="51"/>
      <c r="AB17" s="51"/>
      <c r="AC17" s="51"/>
      <c r="AD17" s="51"/>
      <c r="AE17" s="51"/>
      <c r="AF17" s="51"/>
      <c r="AG17" s="51"/>
      <c r="AH17" s="51"/>
      <c r="AI17" s="51"/>
      <c r="AJ17" s="51"/>
      <c r="AK17" s="51"/>
      <c r="AL17" s="51"/>
      <c r="AM17" s="51"/>
      <c r="AN17" s="51"/>
      <c r="AO17" s="51"/>
      <c r="AP17" s="51"/>
      <c r="AQ17" s="51"/>
      <c r="AR17" s="51"/>
      <c r="AS17" s="51"/>
      <c r="AT17" s="51"/>
      <c r="AU17" s="51"/>
      <c r="AV17" s="51"/>
      <c r="AW17" s="51"/>
      <c r="AX17" s="51"/>
      <c r="AY17" s="51"/>
    </row>
    <row r="18" spans="1:51" x14ac:dyDescent="0.25">
      <c r="A18" s="40" t="s">
        <v>119</v>
      </c>
      <c r="B18" s="50">
        <v>46163</v>
      </c>
      <c r="C18" s="49"/>
      <c r="D18" s="49"/>
      <c r="E18" s="49"/>
      <c r="F18" s="49"/>
      <c r="G18" s="49"/>
      <c r="H18" s="49"/>
      <c r="I18" s="49"/>
      <c r="J18" s="49"/>
      <c r="K18" s="49"/>
      <c r="L18" s="49"/>
      <c r="M18" s="49"/>
      <c r="N18" s="51"/>
      <c r="O18" s="51"/>
      <c r="P18" s="51"/>
      <c r="Q18" s="51"/>
      <c r="R18" s="51"/>
      <c r="S18" s="51"/>
      <c r="T18" s="51"/>
      <c r="U18" s="51"/>
      <c r="V18" s="51"/>
      <c r="W18" s="51"/>
      <c r="X18" s="51"/>
      <c r="Y18" s="51"/>
      <c r="Z18" s="51"/>
      <c r="AA18" s="51"/>
      <c r="AB18" s="51"/>
      <c r="AC18" s="51"/>
      <c r="AD18" s="51"/>
      <c r="AE18" s="51"/>
      <c r="AF18" s="51"/>
      <c r="AG18" s="51"/>
      <c r="AH18" s="51"/>
      <c r="AI18" s="51"/>
      <c r="AJ18" s="51"/>
      <c r="AK18" s="51"/>
      <c r="AL18" s="51"/>
      <c r="AM18" s="51"/>
      <c r="AN18" s="51"/>
      <c r="AO18" s="51"/>
      <c r="AP18" s="51"/>
      <c r="AQ18" s="51"/>
      <c r="AR18" s="51"/>
      <c r="AS18" s="51"/>
      <c r="AT18" s="51"/>
      <c r="AU18" s="51"/>
      <c r="AV18" s="51"/>
      <c r="AW18" s="51"/>
      <c r="AX18" s="51"/>
      <c r="AY18" s="51"/>
    </row>
    <row r="19" spans="1:51" x14ac:dyDescent="0.25">
      <c r="A19" s="40" t="s">
        <v>120</v>
      </c>
      <c r="B19" s="50"/>
      <c r="C19" s="50"/>
      <c r="D19" s="50"/>
      <c r="E19" s="50"/>
      <c r="F19" s="50"/>
      <c r="G19" s="50"/>
      <c r="H19" s="50"/>
      <c r="I19" s="50"/>
      <c r="J19" s="50"/>
      <c r="K19" s="50"/>
      <c r="L19" s="50"/>
      <c r="M19" s="50"/>
      <c r="N19" s="51"/>
      <c r="O19" s="51"/>
      <c r="P19" s="51"/>
      <c r="Q19" s="51"/>
      <c r="R19" s="51"/>
      <c r="S19" s="51"/>
      <c r="T19" s="51"/>
      <c r="U19" s="51"/>
      <c r="V19" s="51"/>
      <c r="W19" s="51"/>
      <c r="X19" s="51"/>
      <c r="Y19" s="51"/>
      <c r="Z19" s="51"/>
      <c r="AA19" s="51"/>
      <c r="AB19" s="51"/>
      <c r="AC19" s="51"/>
      <c r="AD19" s="51"/>
      <c r="AE19" s="51"/>
      <c r="AF19" s="51"/>
      <c r="AG19" s="51"/>
      <c r="AH19" s="51"/>
      <c r="AI19" s="51"/>
      <c r="AJ19" s="51"/>
      <c r="AK19" s="51"/>
      <c r="AL19" s="51"/>
      <c r="AM19" s="51"/>
      <c r="AN19" s="51"/>
      <c r="AO19" s="51"/>
      <c r="AP19" s="51"/>
      <c r="AQ19" s="51"/>
      <c r="AR19" s="51"/>
      <c r="AS19" s="51"/>
      <c r="AT19" s="51"/>
      <c r="AU19" s="51"/>
      <c r="AV19" s="51"/>
      <c r="AW19" s="51"/>
      <c r="AX19" s="51"/>
      <c r="AY19" s="51"/>
    </row>
    <row r="20" spans="1:51" x14ac:dyDescent="0.25">
      <c r="A20" s="40" t="s">
        <v>121</v>
      </c>
      <c r="B20" s="48" t="s">
        <v>128</v>
      </c>
      <c r="C20" s="48"/>
      <c r="D20" s="48"/>
      <c r="E20" s="48"/>
      <c r="F20" s="48"/>
      <c r="G20" s="48"/>
      <c r="H20" s="48"/>
      <c r="I20" s="48"/>
      <c r="J20" s="48"/>
      <c r="K20" s="48"/>
      <c r="L20" s="48"/>
      <c r="M20" s="48"/>
      <c r="N20" s="51"/>
      <c r="O20" s="51"/>
      <c r="P20" s="51"/>
      <c r="Q20" s="51"/>
      <c r="R20" s="51"/>
      <c r="S20" s="51"/>
      <c r="T20" s="51"/>
      <c r="U20" s="51"/>
      <c r="V20" s="51"/>
      <c r="W20" s="51"/>
      <c r="X20" s="51"/>
      <c r="Y20" s="51"/>
      <c r="Z20" s="51"/>
      <c r="AA20" s="51"/>
      <c r="AB20" s="51"/>
      <c r="AC20" s="51"/>
      <c r="AD20" s="51"/>
      <c r="AE20" s="51"/>
      <c r="AF20" s="51"/>
      <c r="AG20" s="51"/>
      <c r="AH20" s="51"/>
      <c r="AI20" s="51"/>
      <c r="AJ20" s="51"/>
      <c r="AK20" s="51"/>
      <c r="AL20" s="51"/>
      <c r="AM20" s="51"/>
      <c r="AN20" s="51"/>
      <c r="AO20" s="51"/>
      <c r="AP20" s="51"/>
      <c r="AQ20" s="51"/>
      <c r="AR20" s="51"/>
      <c r="AS20" s="51"/>
      <c r="AT20" s="51"/>
      <c r="AU20" s="51"/>
      <c r="AV20" s="51"/>
      <c r="AW20" s="51"/>
      <c r="AX20" s="51"/>
      <c r="AY20" s="51"/>
    </row>
    <row r="21" spans="1:51" x14ac:dyDescent="0.25">
      <c r="A21" s="40" t="s">
        <v>413</v>
      </c>
      <c r="B21" s="48" t="s">
        <v>46</v>
      </c>
      <c r="C21" s="48"/>
      <c r="D21" s="48"/>
      <c r="E21" s="48"/>
      <c r="F21" s="48"/>
      <c r="G21" s="48"/>
      <c r="H21" s="48"/>
      <c r="I21" s="48"/>
      <c r="J21" s="48"/>
      <c r="K21" s="48"/>
      <c r="L21" s="48"/>
      <c r="M21" s="48"/>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row>
    <row r="23" spans="1:51" x14ac:dyDescent="0.25">
      <c r="A23" s="23" t="str">
        <f>HYPERLINK("#'Factor List'!A1", "Back to Factor List")</f>
        <v>Back to Factor List</v>
      </c>
      <c r="B23" s="23" t="str">
        <f>HYPERLINK("#'Assumptions'!A1", "Assumptions")</f>
        <v>Assumptions</v>
      </c>
    </row>
    <row r="26" spans="1:51" s="57" customFormat="1" ht="13" x14ac:dyDescent="0.25">
      <c r="A26" s="56" t="s">
        <v>443</v>
      </c>
      <c r="B26" s="56">
        <v>0</v>
      </c>
      <c r="C26" s="56">
        <v>1</v>
      </c>
      <c r="D26" s="56">
        <v>2</v>
      </c>
      <c r="E26" s="56">
        <v>3</v>
      </c>
      <c r="F26" s="56">
        <v>4</v>
      </c>
      <c r="G26" s="56">
        <v>5</v>
      </c>
      <c r="H26" s="56">
        <v>6</v>
      </c>
      <c r="I26" s="56">
        <v>7</v>
      </c>
      <c r="J26" s="56">
        <v>8</v>
      </c>
      <c r="K26" s="56">
        <v>9</v>
      </c>
      <c r="L26" s="56">
        <v>10</v>
      </c>
      <c r="M26" s="56">
        <v>11</v>
      </c>
      <c r="N26" s="56">
        <v>12</v>
      </c>
      <c r="O26" s="56">
        <v>13</v>
      </c>
      <c r="P26" s="56">
        <v>14</v>
      </c>
      <c r="Q26" s="56">
        <v>15</v>
      </c>
      <c r="R26" s="56">
        <v>16</v>
      </c>
      <c r="S26" s="56">
        <v>17</v>
      </c>
      <c r="T26" s="56">
        <v>18</v>
      </c>
      <c r="U26" s="56">
        <v>19</v>
      </c>
      <c r="V26" s="56">
        <v>20</v>
      </c>
      <c r="W26" s="56">
        <v>21</v>
      </c>
      <c r="X26" s="56">
        <v>22</v>
      </c>
      <c r="Y26" s="56">
        <v>23</v>
      </c>
      <c r="Z26" s="56">
        <v>24</v>
      </c>
      <c r="AA26" s="56">
        <v>25</v>
      </c>
      <c r="AB26" s="56">
        <v>26</v>
      </c>
      <c r="AC26" s="56">
        <v>27</v>
      </c>
      <c r="AD26" s="56">
        <v>28</v>
      </c>
      <c r="AE26" s="56">
        <v>29</v>
      </c>
      <c r="AF26" s="56">
        <v>30</v>
      </c>
      <c r="AG26" s="56">
        <v>31</v>
      </c>
      <c r="AH26" s="56">
        <v>32</v>
      </c>
      <c r="AI26" s="56">
        <v>33</v>
      </c>
      <c r="AJ26" s="56">
        <v>34</v>
      </c>
      <c r="AK26" s="56">
        <v>35</v>
      </c>
      <c r="AL26" s="56">
        <v>36</v>
      </c>
      <c r="AM26" s="56">
        <v>37</v>
      </c>
      <c r="AN26" s="56">
        <v>38</v>
      </c>
      <c r="AO26" s="56">
        <v>39</v>
      </c>
      <c r="AP26" s="56">
        <v>40</v>
      </c>
      <c r="AQ26" s="56">
        <v>41</v>
      </c>
      <c r="AR26" s="56">
        <v>42</v>
      </c>
      <c r="AS26" s="56">
        <v>43</v>
      </c>
      <c r="AT26" s="56">
        <v>44</v>
      </c>
      <c r="AU26" s="56">
        <v>45</v>
      </c>
      <c r="AV26" s="56">
        <v>46</v>
      </c>
      <c r="AW26" s="56">
        <v>47</v>
      </c>
      <c r="AX26" s="56">
        <v>48</v>
      </c>
      <c r="AY26" s="56">
        <v>49</v>
      </c>
    </row>
    <row r="27" spans="1:51" x14ac:dyDescent="0.25">
      <c r="A27" s="43">
        <v>0</v>
      </c>
      <c r="B27" s="46">
        <v>1</v>
      </c>
      <c r="C27" s="46">
        <v>0.93600000000000005</v>
      </c>
      <c r="D27" s="46">
        <v>0.878</v>
      </c>
      <c r="E27" s="46">
        <v>0.82499999999999996</v>
      </c>
      <c r="F27" s="46">
        <v>0.77800000000000002</v>
      </c>
      <c r="G27" s="46">
        <v>0.73499999999999999</v>
      </c>
      <c r="H27" s="46">
        <v>0.69499999999999995</v>
      </c>
      <c r="I27" s="46">
        <v>0.65900000000000003</v>
      </c>
      <c r="J27" s="46">
        <v>0.626</v>
      </c>
      <c r="K27" s="46">
        <v>0.59599999999999997</v>
      </c>
      <c r="L27" s="46">
        <v>0.56799999999999995</v>
      </c>
      <c r="M27" s="46">
        <v>0.54200000000000004</v>
      </c>
      <c r="N27" s="46">
        <v>0.51700000000000002</v>
      </c>
      <c r="O27" s="46">
        <v>0.495</v>
      </c>
      <c r="P27" s="46">
        <v>0.47499999999999998</v>
      </c>
      <c r="Q27" s="46">
        <v>0.45600000000000002</v>
      </c>
      <c r="R27" s="46">
        <v>0.439</v>
      </c>
      <c r="S27" s="46">
        <v>0.42299999999999999</v>
      </c>
      <c r="T27" s="46">
        <v>0.40899999999999997</v>
      </c>
      <c r="U27" s="46">
        <v>0.39500000000000002</v>
      </c>
      <c r="V27" s="46">
        <v>0.38200000000000001</v>
      </c>
      <c r="W27" s="46">
        <v>0.37</v>
      </c>
      <c r="X27" s="46">
        <v>0.35899999999999999</v>
      </c>
      <c r="Y27" s="46">
        <v>0.34899999999999998</v>
      </c>
      <c r="Z27" s="46">
        <v>0.33900000000000002</v>
      </c>
      <c r="AA27" s="46">
        <v>0.32900000000000001</v>
      </c>
      <c r="AB27" s="46">
        <v>0.32100000000000001</v>
      </c>
      <c r="AC27" s="46">
        <v>0.312</v>
      </c>
      <c r="AD27" s="46">
        <v>0.30399999999999999</v>
      </c>
      <c r="AE27" s="46">
        <v>0.29699999999999999</v>
      </c>
      <c r="AF27" s="46">
        <v>0.28999999999999998</v>
      </c>
      <c r="AG27" s="46">
        <v>0.28299999999999997</v>
      </c>
      <c r="AH27" s="46">
        <v>0.27600000000000002</v>
      </c>
      <c r="AI27" s="46">
        <v>0.27</v>
      </c>
      <c r="AJ27" s="46">
        <v>0.26400000000000001</v>
      </c>
      <c r="AK27" s="46">
        <v>0.25900000000000001</v>
      </c>
      <c r="AL27" s="46">
        <v>0.253</v>
      </c>
      <c r="AM27" s="46">
        <v>0.248</v>
      </c>
      <c r="AN27" s="46">
        <v>0.24299999999999999</v>
      </c>
      <c r="AO27" s="46">
        <v>0.23799999999999999</v>
      </c>
      <c r="AP27" s="46">
        <v>0.23300000000000001</v>
      </c>
      <c r="AQ27" s="46">
        <v>0.22900000000000001</v>
      </c>
      <c r="AR27" s="46">
        <v>0.224</v>
      </c>
      <c r="AS27" s="46">
        <v>0.22</v>
      </c>
      <c r="AT27" s="46">
        <v>0.216</v>
      </c>
      <c r="AU27" s="46">
        <v>0.21199999999999999</v>
      </c>
      <c r="AV27" s="46">
        <v>0.20799999999999999</v>
      </c>
      <c r="AW27" s="46">
        <v>0.20399999999999999</v>
      </c>
      <c r="AX27" s="46">
        <v>0.20100000000000001</v>
      </c>
      <c r="AY27" s="46">
        <v>0.19700000000000001</v>
      </c>
    </row>
    <row r="28" spans="1:51" x14ac:dyDescent="0.25">
      <c r="A28" s="43">
        <v>1</v>
      </c>
      <c r="B28" s="46">
        <v>0.995</v>
      </c>
      <c r="C28" s="46">
        <v>0.93100000000000005</v>
      </c>
      <c r="D28" s="46">
        <v>0.873</v>
      </c>
      <c r="E28" s="46">
        <v>0.82099999999999995</v>
      </c>
      <c r="F28" s="46">
        <v>0.77400000000000002</v>
      </c>
      <c r="G28" s="46">
        <v>0.73099999999999998</v>
      </c>
      <c r="H28" s="46">
        <v>0.69199999999999995</v>
      </c>
      <c r="I28" s="46">
        <v>0.65600000000000003</v>
      </c>
      <c r="J28" s="46">
        <v>0.624</v>
      </c>
      <c r="K28" s="46">
        <v>0.59299999999999997</v>
      </c>
      <c r="L28" s="46">
        <v>0.56499999999999995</v>
      </c>
      <c r="M28" s="46">
        <v>0.54</v>
      </c>
      <c r="N28" s="46">
        <v>0.51600000000000001</v>
      </c>
      <c r="O28" s="46">
        <v>0.49399999999999999</v>
      </c>
      <c r="P28" s="46">
        <v>0.47299999999999998</v>
      </c>
      <c r="Q28" s="46">
        <v>0.45500000000000002</v>
      </c>
      <c r="R28" s="46">
        <v>0.438</v>
      </c>
      <c r="S28" s="46">
        <v>0.42199999999999999</v>
      </c>
      <c r="T28" s="46">
        <v>0.40699999999999997</v>
      </c>
      <c r="U28" s="46">
        <v>0.39400000000000002</v>
      </c>
      <c r="V28" s="46">
        <v>0.38100000000000001</v>
      </c>
      <c r="W28" s="46">
        <v>0.36899999999999999</v>
      </c>
      <c r="X28" s="46">
        <v>0.35799999999999998</v>
      </c>
      <c r="Y28" s="46">
        <v>0.34799999999999998</v>
      </c>
      <c r="Z28" s="46">
        <v>0.33800000000000002</v>
      </c>
      <c r="AA28" s="46">
        <v>0.32900000000000001</v>
      </c>
      <c r="AB28" s="46">
        <v>0.32</v>
      </c>
      <c r="AC28" s="46">
        <v>0.312</v>
      </c>
      <c r="AD28" s="46">
        <v>0.30399999999999999</v>
      </c>
      <c r="AE28" s="46">
        <v>0.29599999999999999</v>
      </c>
      <c r="AF28" s="46">
        <v>0.28899999999999998</v>
      </c>
      <c r="AG28" s="46">
        <v>0.28199999999999997</v>
      </c>
      <c r="AH28" s="46">
        <v>0.27600000000000002</v>
      </c>
      <c r="AI28" s="46">
        <v>0.27</v>
      </c>
      <c r="AJ28" s="46">
        <v>0.26400000000000001</v>
      </c>
      <c r="AK28" s="46">
        <v>0.25800000000000001</v>
      </c>
      <c r="AL28" s="46">
        <v>0.253</v>
      </c>
      <c r="AM28" s="46">
        <v>0.247</v>
      </c>
      <c r="AN28" s="46">
        <v>0.24199999999999999</v>
      </c>
      <c r="AO28" s="46">
        <v>0.23799999999999999</v>
      </c>
      <c r="AP28" s="46">
        <v>0.23300000000000001</v>
      </c>
      <c r="AQ28" s="46">
        <v>0.22800000000000001</v>
      </c>
      <c r="AR28" s="46">
        <v>0.224</v>
      </c>
      <c r="AS28" s="46">
        <v>0.22</v>
      </c>
      <c r="AT28" s="46">
        <v>0.216</v>
      </c>
      <c r="AU28" s="46">
        <v>0.21199999999999999</v>
      </c>
      <c r="AV28" s="46">
        <v>0.20799999999999999</v>
      </c>
      <c r="AW28" s="46">
        <v>0.20399999999999999</v>
      </c>
      <c r="AX28" s="46">
        <v>0.2</v>
      </c>
      <c r="AY28" s="46"/>
    </row>
    <row r="29" spans="1:51" x14ac:dyDescent="0.25">
      <c r="A29" s="43">
        <v>2</v>
      </c>
      <c r="B29" s="46">
        <v>0.98899999999999999</v>
      </c>
      <c r="C29" s="46">
        <v>0.92600000000000005</v>
      </c>
      <c r="D29" s="46">
        <v>0.86899999999999999</v>
      </c>
      <c r="E29" s="46">
        <v>0.81699999999999995</v>
      </c>
      <c r="F29" s="46">
        <v>0.77100000000000002</v>
      </c>
      <c r="G29" s="46">
        <v>0.72799999999999998</v>
      </c>
      <c r="H29" s="46">
        <v>0.68899999999999995</v>
      </c>
      <c r="I29" s="46">
        <v>0.65400000000000003</v>
      </c>
      <c r="J29" s="46">
        <v>0.621</v>
      </c>
      <c r="K29" s="46">
        <v>0.59099999999999997</v>
      </c>
      <c r="L29" s="46">
        <v>0.56299999999999994</v>
      </c>
      <c r="M29" s="46">
        <v>0.53700000000000003</v>
      </c>
      <c r="N29" s="46">
        <v>0.51400000000000001</v>
      </c>
      <c r="O29" s="46">
        <v>0.49199999999999999</v>
      </c>
      <c r="P29" s="46">
        <v>0.47199999999999998</v>
      </c>
      <c r="Q29" s="46">
        <v>0.45300000000000001</v>
      </c>
      <c r="R29" s="46">
        <v>0.437</v>
      </c>
      <c r="S29" s="46">
        <v>0.42099999999999999</v>
      </c>
      <c r="T29" s="46">
        <v>0.40600000000000003</v>
      </c>
      <c r="U29" s="46">
        <v>0.39300000000000002</v>
      </c>
      <c r="V29" s="46">
        <v>0.38</v>
      </c>
      <c r="W29" s="46">
        <v>0.36799999999999999</v>
      </c>
      <c r="X29" s="46">
        <v>0.35699999999999998</v>
      </c>
      <c r="Y29" s="46">
        <v>0.34699999999999998</v>
      </c>
      <c r="Z29" s="46">
        <v>0.33700000000000002</v>
      </c>
      <c r="AA29" s="46">
        <v>0.32800000000000001</v>
      </c>
      <c r="AB29" s="46">
        <v>0.31900000000000001</v>
      </c>
      <c r="AC29" s="46">
        <v>0.311</v>
      </c>
      <c r="AD29" s="46">
        <v>0.30299999999999999</v>
      </c>
      <c r="AE29" s="46">
        <v>0.29599999999999999</v>
      </c>
      <c r="AF29" s="46">
        <v>0.28899999999999998</v>
      </c>
      <c r="AG29" s="46">
        <v>0.28199999999999997</v>
      </c>
      <c r="AH29" s="46">
        <v>0.27500000000000002</v>
      </c>
      <c r="AI29" s="46">
        <v>0.26900000000000002</v>
      </c>
      <c r="AJ29" s="46">
        <v>0.26300000000000001</v>
      </c>
      <c r="AK29" s="46">
        <v>0.25800000000000001</v>
      </c>
      <c r="AL29" s="46">
        <v>0.252</v>
      </c>
      <c r="AM29" s="46">
        <v>0.247</v>
      </c>
      <c r="AN29" s="46">
        <v>0.24199999999999999</v>
      </c>
      <c r="AO29" s="46">
        <v>0.23699999999999999</v>
      </c>
      <c r="AP29" s="46">
        <v>0.23200000000000001</v>
      </c>
      <c r="AQ29" s="46">
        <v>0.22800000000000001</v>
      </c>
      <c r="AR29" s="46">
        <v>0.224</v>
      </c>
      <c r="AS29" s="46">
        <v>0.219</v>
      </c>
      <c r="AT29" s="46">
        <v>0.215</v>
      </c>
      <c r="AU29" s="46">
        <v>0.21099999999999999</v>
      </c>
      <c r="AV29" s="46">
        <v>0.20699999999999999</v>
      </c>
      <c r="AW29" s="46">
        <v>0.20399999999999999</v>
      </c>
      <c r="AX29" s="46">
        <v>0.2</v>
      </c>
      <c r="AY29" s="46"/>
    </row>
    <row r="30" spans="1:51" x14ac:dyDescent="0.25">
      <c r="A30" s="43">
        <v>3</v>
      </c>
      <c r="B30" s="46">
        <v>0.98399999999999999</v>
      </c>
      <c r="C30" s="46">
        <v>0.92100000000000004</v>
      </c>
      <c r="D30" s="46">
        <v>0.86499999999999999</v>
      </c>
      <c r="E30" s="46">
        <v>0.81299999999999994</v>
      </c>
      <c r="F30" s="46">
        <v>0.76700000000000002</v>
      </c>
      <c r="G30" s="46">
        <v>0.72499999999999998</v>
      </c>
      <c r="H30" s="46">
        <v>0.68600000000000005</v>
      </c>
      <c r="I30" s="46">
        <v>0.65100000000000002</v>
      </c>
      <c r="J30" s="46">
        <v>0.61799999999999999</v>
      </c>
      <c r="K30" s="46">
        <v>0.58899999999999997</v>
      </c>
      <c r="L30" s="46">
        <v>0.56100000000000005</v>
      </c>
      <c r="M30" s="46">
        <v>0.53500000000000003</v>
      </c>
      <c r="N30" s="46">
        <v>0.51200000000000001</v>
      </c>
      <c r="O30" s="46">
        <v>0.49</v>
      </c>
      <c r="P30" s="46">
        <v>0.47</v>
      </c>
      <c r="Q30" s="46">
        <v>0.45200000000000001</v>
      </c>
      <c r="R30" s="46">
        <v>0.435</v>
      </c>
      <c r="S30" s="46">
        <v>0.42</v>
      </c>
      <c r="T30" s="46">
        <v>0.40500000000000003</v>
      </c>
      <c r="U30" s="46">
        <v>0.39200000000000002</v>
      </c>
      <c r="V30" s="46">
        <v>0.379</v>
      </c>
      <c r="W30" s="46">
        <v>0.36699999999999999</v>
      </c>
      <c r="X30" s="46">
        <v>0.35599999999999998</v>
      </c>
      <c r="Y30" s="46">
        <v>0.34599999999999997</v>
      </c>
      <c r="Z30" s="46">
        <v>0.33600000000000002</v>
      </c>
      <c r="AA30" s="46">
        <v>0.32700000000000001</v>
      </c>
      <c r="AB30" s="46">
        <v>0.31900000000000001</v>
      </c>
      <c r="AC30" s="46">
        <v>0.31</v>
      </c>
      <c r="AD30" s="46">
        <v>0.30299999999999999</v>
      </c>
      <c r="AE30" s="46">
        <v>0.29499999999999998</v>
      </c>
      <c r="AF30" s="46">
        <v>0.28799999999999998</v>
      </c>
      <c r="AG30" s="46">
        <v>0.28100000000000003</v>
      </c>
      <c r="AH30" s="46">
        <v>0.27500000000000002</v>
      </c>
      <c r="AI30" s="46">
        <v>0.26900000000000002</v>
      </c>
      <c r="AJ30" s="46">
        <v>0.26300000000000001</v>
      </c>
      <c r="AK30" s="46">
        <v>0.25700000000000001</v>
      </c>
      <c r="AL30" s="46">
        <v>0.252</v>
      </c>
      <c r="AM30" s="46">
        <v>0.247</v>
      </c>
      <c r="AN30" s="46">
        <v>0.24199999999999999</v>
      </c>
      <c r="AO30" s="46">
        <v>0.23699999999999999</v>
      </c>
      <c r="AP30" s="46">
        <v>0.23200000000000001</v>
      </c>
      <c r="AQ30" s="46">
        <v>0.22800000000000001</v>
      </c>
      <c r="AR30" s="46">
        <v>0.223</v>
      </c>
      <c r="AS30" s="46">
        <v>0.219</v>
      </c>
      <c r="AT30" s="46">
        <v>0.215</v>
      </c>
      <c r="AU30" s="46">
        <v>0.21099999999999999</v>
      </c>
      <c r="AV30" s="46">
        <v>0.20699999999999999</v>
      </c>
      <c r="AW30" s="46">
        <v>0.20300000000000001</v>
      </c>
      <c r="AX30" s="46">
        <v>0.2</v>
      </c>
      <c r="AY30" s="46"/>
    </row>
    <row r="31" spans="1:51" x14ac:dyDescent="0.25">
      <c r="A31" s="43">
        <v>4</v>
      </c>
      <c r="B31" s="46">
        <v>0.97899999999999998</v>
      </c>
      <c r="C31" s="46">
        <v>0.91600000000000004</v>
      </c>
      <c r="D31" s="46">
        <v>0.86</v>
      </c>
      <c r="E31" s="46">
        <v>0.81</v>
      </c>
      <c r="F31" s="46">
        <v>0.76300000000000001</v>
      </c>
      <c r="G31" s="46">
        <v>0.72199999999999998</v>
      </c>
      <c r="H31" s="46">
        <v>0.68300000000000005</v>
      </c>
      <c r="I31" s="46">
        <v>0.64800000000000002</v>
      </c>
      <c r="J31" s="46">
        <v>0.61599999999999999</v>
      </c>
      <c r="K31" s="46">
        <v>0.58599999999999997</v>
      </c>
      <c r="L31" s="46">
        <v>0.55900000000000005</v>
      </c>
      <c r="M31" s="46">
        <v>0.53300000000000003</v>
      </c>
      <c r="N31" s="46">
        <v>0.51</v>
      </c>
      <c r="O31" s="46">
        <v>0.48799999999999999</v>
      </c>
      <c r="P31" s="46">
        <v>0.46899999999999997</v>
      </c>
      <c r="Q31" s="46">
        <v>0.45100000000000001</v>
      </c>
      <c r="R31" s="46">
        <v>0.434</v>
      </c>
      <c r="S31" s="46">
        <v>0.41799999999999998</v>
      </c>
      <c r="T31" s="46">
        <v>0.40400000000000003</v>
      </c>
      <c r="U31" s="46">
        <v>0.39100000000000001</v>
      </c>
      <c r="V31" s="46">
        <v>0.378</v>
      </c>
      <c r="W31" s="46">
        <v>0.36699999999999999</v>
      </c>
      <c r="X31" s="46">
        <v>0.35599999999999998</v>
      </c>
      <c r="Y31" s="46">
        <v>0.34499999999999997</v>
      </c>
      <c r="Z31" s="46">
        <v>0.33600000000000002</v>
      </c>
      <c r="AA31" s="46">
        <v>0.32600000000000001</v>
      </c>
      <c r="AB31" s="46">
        <v>0.318</v>
      </c>
      <c r="AC31" s="46">
        <v>0.31</v>
      </c>
      <c r="AD31" s="46">
        <v>0.30199999999999999</v>
      </c>
      <c r="AE31" s="46">
        <v>0.29499999999999998</v>
      </c>
      <c r="AF31" s="46">
        <v>0.28699999999999998</v>
      </c>
      <c r="AG31" s="46">
        <v>0.28100000000000003</v>
      </c>
      <c r="AH31" s="46">
        <v>0.27400000000000002</v>
      </c>
      <c r="AI31" s="46">
        <v>0.26800000000000002</v>
      </c>
      <c r="AJ31" s="46">
        <v>0.26200000000000001</v>
      </c>
      <c r="AK31" s="46">
        <v>0.25700000000000001</v>
      </c>
      <c r="AL31" s="46">
        <v>0.251</v>
      </c>
      <c r="AM31" s="46">
        <v>0.246</v>
      </c>
      <c r="AN31" s="46">
        <v>0.24099999999999999</v>
      </c>
      <c r="AO31" s="46">
        <v>0.23599999999999999</v>
      </c>
      <c r="AP31" s="46">
        <v>0.23200000000000001</v>
      </c>
      <c r="AQ31" s="46">
        <v>0.22700000000000001</v>
      </c>
      <c r="AR31" s="46">
        <v>0.223</v>
      </c>
      <c r="AS31" s="46">
        <v>0.219</v>
      </c>
      <c r="AT31" s="46">
        <v>0.215</v>
      </c>
      <c r="AU31" s="46">
        <v>0.21099999999999999</v>
      </c>
      <c r="AV31" s="46">
        <v>0.20699999999999999</v>
      </c>
      <c r="AW31" s="46">
        <v>0.20300000000000001</v>
      </c>
      <c r="AX31" s="46">
        <v>0.2</v>
      </c>
      <c r="AY31" s="46"/>
    </row>
    <row r="32" spans="1:51" x14ac:dyDescent="0.25">
      <c r="A32" s="43">
        <v>5</v>
      </c>
      <c r="B32" s="46">
        <v>0.97299999999999998</v>
      </c>
      <c r="C32" s="46">
        <v>0.91100000000000003</v>
      </c>
      <c r="D32" s="46">
        <v>0.85599999999999998</v>
      </c>
      <c r="E32" s="46">
        <v>0.80600000000000005</v>
      </c>
      <c r="F32" s="46">
        <v>0.76</v>
      </c>
      <c r="G32" s="46">
        <v>0.71799999999999997</v>
      </c>
      <c r="H32" s="46">
        <v>0.68</v>
      </c>
      <c r="I32" s="46">
        <v>0.64500000000000002</v>
      </c>
      <c r="J32" s="46">
        <v>0.61299999999999999</v>
      </c>
      <c r="K32" s="46">
        <v>0.58399999999999996</v>
      </c>
      <c r="L32" s="46">
        <v>0.55700000000000005</v>
      </c>
      <c r="M32" s="46">
        <v>0.53100000000000003</v>
      </c>
      <c r="N32" s="46">
        <v>0.50800000000000001</v>
      </c>
      <c r="O32" s="46">
        <v>0.48699999999999999</v>
      </c>
      <c r="P32" s="46">
        <v>0.46700000000000003</v>
      </c>
      <c r="Q32" s="46">
        <v>0.44900000000000001</v>
      </c>
      <c r="R32" s="46">
        <v>0.433</v>
      </c>
      <c r="S32" s="46">
        <v>0.41699999999999998</v>
      </c>
      <c r="T32" s="46">
        <v>0.40300000000000002</v>
      </c>
      <c r="U32" s="46">
        <v>0.39</v>
      </c>
      <c r="V32" s="46">
        <v>0.377</v>
      </c>
      <c r="W32" s="46">
        <v>0.36599999999999999</v>
      </c>
      <c r="X32" s="46">
        <v>0.35499999999999998</v>
      </c>
      <c r="Y32" s="46">
        <v>0.34399999999999997</v>
      </c>
      <c r="Z32" s="46">
        <v>0.33500000000000002</v>
      </c>
      <c r="AA32" s="46">
        <v>0.32600000000000001</v>
      </c>
      <c r="AB32" s="46">
        <v>0.317</v>
      </c>
      <c r="AC32" s="46">
        <v>0.309</v>
      </c>
      <c r="AD32" s="46">
        <v>0.30099999999999999</v>
      </c>
      <c r="AE32" s="46">
        <v>0.29399999999999998</v>
      </c>
      <c r="AF32" s="46">
        <v>0.28699999999999998</v>
      </c>
      <c r="AG32" s="46">
        <v>0.28000000000000003</v>
      </c>
      <c r="AH32" s="46">
        <v>0.27400000000000002</v>
      </c>
      <c r="AI32" s="46">
        <v>0.26800000000000002</v>
      </c>
      <c r="AJ32" s="46">
        <v>0.26200000000000001</v>
      </c>
      <c r="AK32" s="46">
        <v>0.25600000000000001</v>
      </c>
      <c r="AL32" s="46">
        <v>0.251</v>
      </c>
      <c r="AM32" s="46">
        <v>0.246</v>
      </c>
      <c r="AN32" s="46">
        <v>0.24099999999999999</v>
      </c>
      <c r="AO32" s="46">
        <v>0.23599999999999999</v>
      </c>
      <c r="AP32" s="46">
        <v>0.23100000000000001</v>
      </c>
      <c r="AQ32" s="46">
        <v>0.22700000000000001</v>
      </c>
      <c r="AR32" s="46">
        <v>0.223</v>
      </c>
      <c r="AS32" s="46">
        <v>0.218</v>
      </c>
      <c r="AT32" s="46">
        <v>0.214</v>
      </c>
      <c r="AU32" s="46">
        <v>0.21</v>
      </c>
      <c r="AV32" s="46">
        <v>0.20699999999999999</v>
      </c>
      <c r="AW32" s="46">
        <v>0.20300000000000001</v>
      </c>
      <c r="AX32" s="46">
        <v>0.19900000000000001</v>
      </c>
      <c r="AY32" s="46"/>
    </row>
    <row r="33" spans="1:51" x14ac:dyDescent="0.25">
      <c r="A33" s="43">
        <v>6</v>
      </c>
      <c r="B33" s="46">
        <v>0.96799999999999997</v>
      </c>
      <c r="C33" s="46">
        <v>0.90700000000000003</v>
      </c>
      <c r="D33" s="46">
        <v>0.85199999999999998</v>
      </c>
      <c r="E33" s="46">
        <v>0.80200000000000005</v>
      </c>
      <c r="F33" s="46">
        <v>0.75600000000000001</v>
      </c>
      <c r="G33" s="46">
        <v>0.71499999999999997</v>
      </c>
      <c r="H33" s="46">
        <v>0.67700000000000005</v>
      </c>
      <c r="I33" s="46">
        <v>0.64300000000000002</v>
      </c>
      <c r="J33" s="46">
        <v>0.61099999999999999</v>
      </c>
      <c r="K33" s="46">
        <v>0.58199999999999996</v>
      </c>
      <c r="L33" s="46">
        <v>0.55500000000000005</v>
      </c>
      <c r="M33" s="46">
        <v>0.52900000000000003</v>
      </c>
      <c r="N33" s="46">
        <v>0.50600000000000001</v>
      </c>
      <c r="O33" s="46">
        <v>0.48499999999999999</v>
      </c>
      <c r="P33" s="46">
        <v>0.46600000000000003</v>
      </c>
      <c r="Q33" s="46">
        <v>0.44800000000000001</v>
      </c>
      <c r="R33" s="46">
        <v>0.43099999999999999</v>
      </c>
      <c r="S33" s="46">
        <v>0.41599999999999998</v>
      </c>
      <c r="T33" s="46">
        <v>0.40200000000000002</v>
      </c>
      <c r="U33" s="46">
        <v>0.38900000000000001</v>
      </c>
      <c r="V33" s="46">
        <v>0.376</v>
      </c>
      <c r="W33" s="46">
        <v>0.36499999999999999</v>
      </c>
      <c r="X33" s="46">
        <v>0.35399999999999998</v>
      </c>
      <c r="Y33" s="46">
        <v>0.34399999999999997</v>
      </c>
      <c r="Z33" s="46">
        <v>0.33400000000000002</v>
      </c>
      <c r="AA33" s="46">
        <v>0.32500000000000001</v>
      </c>
      <c r="AB33" s="46">
        <v>0.316</v>
      </c>
      <c r="AC33" s="46">
        <v>0.308</v>
      </c>
      <c r="AD33" s="46">
        <v>0.30099999999999999</v>
      </c>
      <c r="AE33" s="46">
        <v>0.29299999999999998</v>
      </c>
      <c r="AF33" s="46">
        <v>0.28599999999999998</v>
      </c>
      <c r="AG33" s="46">
        <v>0.28000000000000003</v>
      </c>
      <c r="AH33" s="46">
        <v>0.27300000000000002</v>
      </c>
      <c r="AI33" s="46">
        <v>0.26700000000000002</v>
      </c>
      <c r="AJ33" s="46">
        <v>0.26100000000000001</v>
      </c>
      <c r="AK33" s="46">
        <v>0.25600000000000001</v>
      </c>
      <c r="AL33" s="46">
        <v>0.25</v>
      </c>
      <c r="AM33" s="46">
        <v>0.245</v>
      </c>
      <c r="AN33" s="46">
        <v>0.24</v>
      </c>
      <c r="AO33" s="46">
        <v>0.23599999999999999</v>
      </c>
      <c r="AP33" s="46">
        <v>0.23100000000000001</v>
      </c>
      <c r="AQ33" s="46">
        <v>0.22600000000000001</v>
      </c>
      <c r="AR33" s="46">
        <v>0.222</v>
      </c>
      <c r="AS33" s="46">
        <v>0.218</v>
      </c>
      <c r="AT33" s="46">
        <v>0.214</v>
      </c>
      <c r="AU33" s="46">
        <v>0.21</v>
      </c>
      <c r="AV33" s="46">
        <v>0.20599999999999999</v>
      </c>
      <c r="AW33" s="46">
        <v>0.20300000000000001</v>
      </c>
      <c r="AX33" s="46">
        <v>0.19900000000000001</v>
      </c>
      <c r="AY33" s="46"/>
    </row>
    <row r="34" spans="1:51" x14ac:dyDescent="0.25">
      <c r="A34" s="43">
        <v>7</v>
      </c>
      <c r="B34" s="46">
        <v>0.96199999999999997</v>
      </c>
      <c r="C34" s="46">
        <v>0.90200000000000002</v>
      </c>
      <c r="D34" s="46">
        <v>0.84699999999999998</v>
      </c>
      <c r="E34" s="46">
        <v>0.79800000000000004</v>
      </c>
      <c r="F34" s="46">
        <v>0.753</v>
      </c>
      <c r="G34" s="46">
        <v>0.71199999999999997</v>
      </c>
      <c r="H34" s="46">
        <v>0.67400000000000004</v>
      </c>
      <c r="I34" s="46">
        <v>0.64</v>
      </c>
      <c r="J34" s="46">
        <v>0.60799999999999998</v>
      </c>
      <c r="K34" s="46">
        <v>0.57899999999999996</v>
      </c>
      <c r="L34" s="46">
        <v>0.55200000000000005</v>
      </c>
      <c r="M34" s="46">
        <v>0.52700000000000002</v>
      </c>
      <c r="N34" s="46">
        <v>0.504</v>
      </c>
      <c r="O34" s="46">
        <v>0.48299999999999998</v>
      </c>
      <c r="P34" s="46">
        <v>0.46400000000000002</v>
      </c>
      <c r="Q34" s="46">
        <v>0.44600000000000001</v>
      </c>
      <c r="R34" s="46">
        <v>0.43</v>
      </c>
      <c r="S34" s="46">
        <v>0.41499999999999998</v>
      </c>
      <c r="T34" s="46">
        <v>0.40100000000000002</v>
      </c>
      <c r="U34" s="46">
        <v>0.38700000000000001</v>
      </c>
      <c r="V34" s="46">
        <v>0.375</v>
      </c>
      <c r="W34" s="46">
        <v>0.36399999999999999</v>
      </c>
      <c r="X34" s="46">
        <v>0.35299999999999998</v>
      </c>
      <c r="Y34" s="46">
        <v>0.34300000000000003</v>
      </c>
      <c r="Z34" s="46">
        <v>0.33300000000000002</v>
      </c>
      <c r="AA34" s="46">
        <v>0.32400000000000001</v>
      </c>
      <c r="AB34" s="46">
        <v>0.316</v>
      </c>
      <c r="AC34" s="46">
        <v>0.308</v>
      </c>
      <c r="AD34" s="46">
        <v>0.3</v>
      </c>
      <c r="AE34" s="46">
        <v>0.29299999999999998</v>
      </c>
      <c r="AF34" s="46">
        <v>0.28599999999999998</v>
      </c>
      <c r="AG34" s="46">
        <v>0.27900000000000003</v>
      </c>
      <c r="AH34" s="46">
        <v>0.27300000000000002</v>
      </c>
      <c r="AI34" s="46">
        <v>0.26700000000000002</v>
      </c>
      <c r="AJ34" s="46">
        <v>0.26100000000000001</v>
      </c>
      <c r="AK34" s="46">
        <v>0.255</v>
      </c>
      <c r="AL34" s="46">
        <v>0.25</v>
      </c>
      <c r="AM34" s="46">
        <v>0.245</v>
      </c>
      <c r="AN34" s="46">
        <v>0.24</v>
      </c>
      <c r="AO34" s="46">
        <v>0.23499999999999999</v>
      </c>
      <c r="AP34" s="46">
        <v>0.23100000000000001</v>
      </c>
      <c r="AQ34" s="46">
        <v>0.22600000000000001</v>
      </c>
      <c r="AR34" s="46">
        <v>0.222</v>
      </c>
      <c r="AS34" s="46">
        <v>0.218</v>
      </c>
      <c r="AT34" s="46">
        <v>0.214</v>
      </c>
      <c r="AU34" s="46">
        <v>0.21</v>
      </c>
      <c r="AV34" s="46">
        <v>0.20599999999999999</v>
      </c>
      <c r="AW34" s="46">
        <v>0.20200000000000001</v>
      </c>
      <c r="AX34" s="46">
        <v>0.19900000000000001</v>
      </c>
      <c r="AY34" s="46"/>
    </row>
    <row r="35" spans="1:51" x14ac:dyDescent="0.25">
      <c r="A35" s="43">
        <v>8</v>
      </c>
      <c r="B35" s="46">
        <v>0.95699999999999996</v>
      </c>
      <c r="C35" s="46">
        <v>0.89700000000000002</v>
      </c>
      <c r="D35" s="46">
        <v>0.84299999999999997</v>
      </c>
      <c r="E35" s="46">
        <v>0.79400000000000004</v>
      </c>
      <c r="F35" s="46">
        <v>0.749</v>
      </c>
      <c r="G35" s="46">
        <v>0.70799999999999996</v>
      </c>
      <c r="H35" s="46">
        <v>0.67100000000000004</v>
      </c>
      <c r="I35" s="46">
        <v>0.63700000000000001</v>
      </c>
      <c r="J35" s="46">
        <v>0.60599999999999998</v>
      </c>
      <c r="K35" s="46">
        <v>0.57699999999999996</v>
      </c>
      <c r="L35" s="46">
        <v>0.55000000000000004</v>
      </c>
      <c r="M35" s="46">
        <v>0.52500000000000002</v>
      </c>
      <c r="N35" s="46">
        <v>0.503</v>
      </c>
      <c r="O35" s="46">
        <v>0.48199999999999998</v>
      </c>
      <c r="P35" s="46">
        <v>0.46300000000000002</v>
      </c>
      <c r="Q35" s="46">
        <v>0.44500000000000001</v>
      </c>
      <c r="R35" s="46">
        <v>0.42899999999999999</v>
      </c>
      <c r="S35" s="46">
        <v>0.41399999999999998</v>
      </c>
      <c r="T35" s="46">
        <v>0.4</v>
      </c>
      <c r="U35" s="46">
        <v>0.38600000000000001</v>
      </c>
      <c r="V35" s="46">
        <v>0.374</v>
      </c>
      <c r="W35" s="46">
        <v>0.36299999999999999</v>
      </c>
      <c r="X35" s="46">
        <v>0.35199999999999998</v>
      </c>
      <c r="Y35" s="46">
        <v>0.34200000000000003</v>
      </c>
      <c r="Z35" s="46">
        <v>0.33300000000000002</v>
      </c>
      <c r="AA35" s="46">
        <v>0.32400000000000001</v>
      </c>
      <c r="AB35" s="46">
        <v>0.315</v>
      </c>
      <c r="AC35" s="46">
        <v>0.307</v>
      </c>
      <c r="AD35" s="46">
        <v>0.29899999999999999</v>
      </c>
      <c r="AE35" s="46">
        <v>0.29199999999999998</v>
      </c>
      <c r="AF35" s="46">
        <v>0.28499999999999998</v>
      </c>
      <c r="AG35" s="46">
        <v>0.27900000000000003</v>
      </c>
      <c r="AH35" s="46">
        <v>0.27200000000000002</v>
      </c>
      <c r="AI35" s="46">
        <v>0.26600000000000001</v>
      </c>
      <c r="AJ35" s="46">
        <v>0.26</v>
      </c>
      <c r="AK35" s="46">
        <v>0.255</v>
      </c>
      <c r="AL35" s="46">
        <v>0.25</v>
      </c>
      <c r="AM35" s="46">
        <v>0.24399999999999999</v>
      </c>
      <c r="AN35" s="46">
        <v>0.24</v>
      </c>
      <c r="AO35" s="46">
        <v>0.23499999999999999</v>
      </c>
      <c r="AP35" s="46">
        <v>0.23</v>
      </c>
      <c r="AQ35" s="46">
        <v>0.22600000000000001</v>
      </c>
      <c r="AR35" s="46">
        <v>0.221</v>
      </c>
      <c r="AS35" s="46">
        <v>0.217</v>
      </c>
      <c r="AT35" s="46">
        <v>0.21299999999999999</v>
      </c>
      <c r="AU35" s="46">
        <v>0.20899999999999999</v>
      </c>
      <c r="AV35" s="46">
        <v>0.20599999999999999</v>
      </c>
      <c r="AW35" s="46">
        <v>0.20200000000000001</v>
      </c>
      <c r="AX35" s="46">
        <v>0.19800000000000001</v>
      </c>
      <c r="AY35" s="46"/>
    </row>
    <row r="36" spans="1:51" x14ac:dyDescent="0.25">
      <c r="A36" s="43">
        <v>9</v>
      </c>
      <c r="B36" s="46">
        <v>0.95199999999999996</v>
      </c>
      <c r="C36" s="46">
        <v>0.89200000000000002</v>
      </c>
      <c r="D36" s="46">
        <v>0.83799999999999997</v>
      </c>
      <c r="E36" s="46">
        <v>0.79</v>
      </c>
      <c r="F36" s="46">
        <v>0.745</v>
      </c>
      <c r="G36" s="46">
        <v>0.70499999999999996</v>
      </c>
      <c r="H36" s="46">
        <v>0.66800000000000004</v>
      </c>
      <c r="I36" s="46">
        <v>0.63400000000000001</v>
      </c>
      <c r="J36" s="46">
        <v>0.60299999999999998</v>
      </c>
      <c r="K36" s="46">
        <v>0.57499999999999996</v>
      </c>
      <c r="L36" s="46">
        <v>0.54800000000000004</v>
      </c>
      <c r="M36" s="46">
        <v>0.52300000000000002</v>
      </c>
      <c r="N36" s="46">
        <v>0.501</v>
      </c>
      <c r="O36" s="46">
        <v>0.48</v>
      </c>
      <c r="P36" s="46">
        <v>0.46100000000000002</v>
      </c>
      <c r="Q36" s="46">
        <v>0.443</v>
      </c>
      <c r="R36" s="46">
        <v>0.42699999999999999</v>
      </c>
      <c r="S36" s="46">
        <v>0.41199999999999998</v>
      </c>
      <c r="T36" s="46">
        <v>0.39800000000000002</v>
      </c>
      <c r="U36" s="46">
        <v>0.38500000000000001</v>
      </c>
      <c r="V36" s="46">
        <v>0.373</v>
      </c>
      <c r="W36" s="46">
        <v>0.36199999999999999</v>
      </c>
      <c r="X36" s="46">
        <v>0.35099999999999998</v>
      </c>
      <c r="Y36" s="46">
        <v>0.34100000000000003</v>
      </c>
      <c r="Z36" s="46">
        <v>0.33200000000000002</v>
      </c>
      <c r="AA36" s="46">
        <v>0.32300000000000001</v>
      </c>
      <c r="AB36" s="46">
        <v>0.314</v>
      </c>
      <c r="AC36" s="46">
        <v>0.30599999999999999</v>
      </c>
      <c r="AD36" s="46">
        <v>0.29899999999999999</v>
      </c>
      <c r="AE36" s="46">
        <v>0.29199999999999998</v>
      </c>
      <c r="AF36" s="46">
        <v>0.28499999999999998</v>
      </c>
      <c r="AG36" s="46">
        <v>0.27800000000000002</v>
      </c>
      <c r="AH36" s="46">
        <v>0.27200000000000002</v>
      </c>
      <c r="AI36" s="46">
        <v>0.26600000000000001</v>
      </c>
      <c r="AJ36" s="46">
        <v>0.26</v>
      </c>
      <c r="AK36" s="46">
        <v>0.254</v>
      </c>
      <c r="AL36" s="46">
        <v>0.249</v>
      </c>
      <c r="AM36" s="46">
        <v>0.24399999999999999</v>
      </c>
      <c r="AN36" s="46">
        <v>0.23899999999999999</v>
      </c>
      <c r="AO36" s="46">
        <v>0.23400000000000001</v>
      </c>
      <c r="AP36" s="46">
        <v>0.23</v>
      </c>
      <c r="AQ36" s="46">
        <v>0.22500000000000001</v>
      </c>
      <c r="AR36" s="46">
        <v>0.221</v>
      </c>
      <c r="AS36" s="46">
        <v>0.217</v>
      </c>
      <c r="AT36" s="46">
        <v>0.21299999999999999</v>
      </c>
      <c r="AU36" s="46">
        <v>0.20899999999999999</v>
      </c>
      <c r="AV36" s="46">
        <v>0.20499999999999999</v>
      </c>
      <c r="AW36" s="46">
        <v>0.20200000000000001</v>
      </c>
      <c r="AX36" s="46">
        <v>0.19800000000000001</v>
      </c>
      <c r="AY36" s="46"/>
    </row>
    <row r="37" spans="1:51" x14ac:dyDescent="0.25">
      <c r="A37" s="43">
        <v>10</v>
      </c>
      <c r="B37" s="46">
        <v>0.94599999999999995</v>
      </c>
      <c r="C37" s="46">
        <v>0.88700000000000001</v>
      </c>
      <c r="D37" s="46">
        <v>0.83399999999999996</v>
      </c>
      <c r="E37" s="46">
        <v>0.78600000000000003</v>
      </c>
      <c r="F37" s="46">
        <v>0.74199999999999999</v>
      </c>
      <c r="G37" s="46">
        <v>0.70199999999999996</v>
      </c>
      <c r="H37" s="46">
        <v>0.66500000000000004</v>
      </c>
      <c r="I37" s="46">
        <v>0.63200000000000001</v>
      </c>
      <c r="J37" s="46">
        <v>0.60099999999999998</v>
      </c>
      <c r="K37" s="46">
        <v>0.57199999999999995</v>
      </c>
      <c r="L37" s="46">
        <v>0.54600000000000004</v>
      </c>
      <c r="M37" s="46">
        <v>0.52100000000000002</v>
      </c>
      <c r="N37" s="46">
        <v>0.499</v>
      </c>
      <c r="O37" s="46">
        <v>0.47799999999999998</v>
      </c>
      <c r="P37" s="46">
        <v>0.45900000000000002</v>
      </c>
      <c r="Q37" s="46">
        <v>0.442</v>
      </c>
      <c r="R37" s="46">
        <v>0.42599999999999999</v>
      </c>
      <c r="S37" s="46">
        <v>0.41099999999999998</v>
      </c>
      <c r="T37" s="46">
        <v>0.39700000000000002</v>
      </c>
      <c r="U37" s="46">
        <v>0.38400000000000001</v>
      </c>
      <c r="V37" s="46">
        <v>0.372</v>
      </c>
      <c r="W37" s="46">
        <v>0.36099999999999999</v>
      </c>
      <c r="X37" s="46">
        <v>0.35</v>
      </c>
      <c r="Y37" s="46">
        <v>0.34</v>
      </c>
      <c r="Z37" s="46">
        <v>0.33100000000000002</v>
      </c>
      <c r="AA37" s="46">
        <v>0.32200000000000001</v>
      </c>
      <c r="AB37" s="46">
        <v>0.314</v>
      </c>
      <c r="AC37" s="46">
        <v>0.30599999999999999</v>
      </c>
      <c r="AD37" s="46">
        <v>0.29799999999999999</v>
      </c>
      <c r="AE37" s="46">
        <v>0.29099999999999998</v>
      </c>
      <c r="AF37" s="46">
        <v>0.28399999999999997</v>
      </c>
      <c r="AG37" s="46">
        <v>0.27800000000000002</v>
      </c>
      <c r="AH37" s="46">
        <v>0.27100000000000002</v>
      </c>
      <c r="AI37" s="46">
        <v>0.26500000000000001</v>
      </c>
      <c r="AJ37" s="46">
        <v>0.26</v>
      </c>
      <c r="AK37" s="46">
        <v>0.254</v>
      </c>
      <c r="AL37" s="46">
        <v>0.249</v>
      </c>
      <c r="AM37" s="46">
        <v>0.24399999999999999</v>
      </c>
      <c r="AN37" s="46">
        <v>0.23899999999999999</v>
      </c>
      <c r="AO37" s="46">
        <v>0.23400000000000001</v>
      </c>
      <c r="AP37" s="46">
        <v>0.22900000000000001</v>
      </c>
      <c r="AQ37" s="46">
        <v>0.22500000000000001</v>
      </c>
      <c r="AR37" s="46">
        <v>0.221</v>
      </c>
      <c r="AS37" s="46">
        <v>0.217</v>
      </c>
      <c r="AT37" s="46">
        <v>0.21299999999999999</v>
      </c>
      <c r="AU37" s="46">
        <v>0.20899999999999999</v>
      </c>
      <c r="AV37" s="46">
        <v>0.20499999999999999</v>
      </c>
      <c r="AW37" s="46">
        <v>0.20100000000000001</v>
      </c>
      <c r="AX37" s="46">
        <v>0.19800000000000001</v>
      </c>
      <c r="AY37" s="46"/>
    </row>
    <row r="38" spans="1:51" x14ac:dyDescent="0.25">
      <c r="A38" s="43">
        <v>11</v>
      </c>
      <c r="B38" s="46">
        <v>0.94099999999999995</v>
      </c>
      <c r="C38" s="46">
        <v>0.88300000000000001</v>
      </c>
      <c r="D38" s="46">
        <v>0.83</v>
      </c>
      <c r="E38" s="46">
        <v>0.78200000000000003</v>
      </c>
      <c r="F38" s="46">
        <v>0.73799999999999999</v>
      </c>
      <c r="G38" s="46">
        <v>0.69899999999999995</v>
      </c>
      <c r="H38" s="46">
        <v>0.66200000000000003</v>
      </c>
      <c r="I38" s="46">
        <v>0.629</v>
      </c>
      <c r="J38" s="46">
        <v>0.59799999999999998</v>
      </c>
      <c r="K38" s="46">
        <v>0.56999999999999995</v>
      </c>
      <c r="L38" s="46">
        <v>0.54400000000000004</v>
      </c>
      <c r="M38" s="46">
        <v>0.51900000000000002</v>
      </c>
      <c r="N38" s="46">
        <v>0.497</v>
      </c>
      <c r="O38" s="46">
        <v>0.47699999999999998</v>
      </c>
      <c r="P38" s="46">
        <v>0.45800000000000002</v>
      </c>
      <c r="Q38" s="46">
        <v>0.441</v>
      </c>
      <c r="R38" s="46">
        <v>0.42499999999999999</v>
      </c>
      <c r="S38" s="46">
        <v>0.41</v>
      </c>
      <c r="T38" s="46">
        <v>0.39600000000000002</v>
      </c>
      <c r="U38" s="46">
        <v>0.38300000000000001</v>
      </c>
      <c r="V38" s="46">
        <v>0.371</v>
      </c>
      <c r="W38" s="46">
        <v>0.36</v>
      </c>
      <c r="X38" s="46">
        <v>0.34899999999999998</v>
      </c>
      <c r="Y38" s="46">
        <v>0.34</v>
      </c>
      <c r="Z38" s="46">
        <v>0.33</v>
      </c>
      <c r="AA38" s="46">
        <v>0.32100000000000001</v>
      </c>
      <c r="AB38" s="46">
        <v>0.313</v>
      </c>
      <c r="AC38" s="46">
        <v>0.30499999999999999</v>
      </c>
      <c r="AD38" s="46">
        <v>0.29799999999999999</v>
      </c>
      <c r="AE38" s="46">
        <v>0.28999999999999998</v>
      </c>
      <c r="AF38" s="46">
        <v>0.28399999999999997</v>
      </c>
      <c r="AG38" s="46">
        <v>0.27700000000000002</v>
      </c>
      <c r="AH38" s="46">
        <v>0.27100000000000002</v>
      </c>
      <c r="AI38" s="46">
        <v>0.26500000000000001</v>
      </c>
      <c r="AJ38" s="46">
        <v>0.25900000000000001</v>
      </c>
      <c r="AK38" s="46">
        <v>0.254</v>
      </c>
      <c r="AL38" s="46">
        <v>0.248</v>
      </c>
      <c r="AM38" s="46">
        <v>0.24299999999999999</v>
      </c>
      <c r="AN38" s="46">
        <v>0.23799999999999999</v>
      </c>
      <c r="AO38" s="46">
        <v>0.23400000000000001</v>
      </c>
      <c r="AP38" s="46">
        <v>0.22900000000000001</v>
      </c>
      <c r="AQ38" s="46">
        <v>0.22500000000000001</v>
      </c>
      <c r="AR38" s="46">
        <v>0.22</v>
      </c>
      <c r="AS38" s="46">
        <v>0.216</v>
      </c>
      <c r="AT38" s="46">
        <v>0.21199999999999999</v>
      </c>
      <c r="AU38" s="46">
        <v>0.20799999999999999</v>
      </c>
      <c r="AV38" s="46">
        <v>0.20499999999999999</v>
      </c>
      <c r="AW38" s="46">
        <v>0.20100000000000001</v>
      </c>
      <c r="AX38" s="46">
        <v>0.19700000000000001</v>
      </c>
      <c r="AY38" s="46"/>
    </row>
  </sheetData>
  <sheetProtection algorithmName="SHA-512" hashValue="ldyBGFNdeqTbv/Mhb1TB38HzHQyrMsspLNtQJO5B8O3MnVMsBXoYfIIKFSKIpX/9Pbg+aOCSMBpkpHjd21Q4Dw==" saltValue="TmHcor/7FCZ3Rp6R2avAyw==" spinCount="100000" sheet="1" objects="1" scenarios="1"/>
  <conditionalFormatting sqref="A6:A21">
    <cfRule type="expression" dxfId="466" priority="9" stopIfTrue="1">
      <formula>MOD(ROW(),2)=0</formula>
    </cfRule>
    <cfRule type="expression" dxfId="465" priority="10" stopIfTrue="1">
      <formula>MOD(ROW(),2)&lt;&gt;0</formula>
    </cfRule>
  </conditionalFormatting>
  <conditionalFormatting sqref="B6:AY21">
    <cfRule type="expression" dxfId="464" priority="11" stopIfTrue="1">
      <formula>MOD(ROW(),2)=0</formula>
    </cfRule>
    <cfRule type="expression" dxfId="463" priority="12" stopIfTrue="1">
      <formula>MOD(ROW(),2)&lt;&gt;0</formula>
    </cfRule>
  </conditionalFormatting>
  <conditionalFormatting sqref="A26:A38">
    <cfRule type="expression" dxfId="462" priority="13" stopIfTrue="1">
      <formula>MOD(ROW(),2)=0</formula>
    </cfRule>
    <cfRule type="expression" dxfId="461" priority="14" stopIfTrue="1">
      <formula>MOD(ROW(),2)&lt;&gt;0</formula>
    </cfRule>
  </conditionalFormatting>
  <conditionalFormatting sqref="B26:AY38">
    <cfRule type="expression" dxfId="460" priority="15" stopIfTrue="1">
      <formula>MOD(ROW(),2)=0</formula>
    </cfRule>
    <cfRule type="expression" dxfId="459" priority="16" stopIfTrue="1">
      <formula>MOD(ROW(),2)&lt;&gt;0</formula>
    </cfRule>
  </conditionalFormatting>
  <pageMargins left="0.7" right="0.7" top="0.75" bottom="0.75" header="0.3" footer="0.3"/>
  <tableParts count="1">
    <tablePart r:id="rId1"/>
  </tableParts>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30A4AF-789C-4134-BEA7-607F88EB6AC5}">
  <sheetPr codeName="Sheet70"/>
  <dimension ref="A1:G38"/>
  <sheetViews>
    <sheetView showGridLines="0" workbookViewId="0">
      <selection activeCell="A6" sqref="A6"/>
    </sheetView>
  </sheetViews>
  <sheetFormatPr defaultRowHeight="12.5" x14ac:dyDescent="0.25"/>
  <cols>
    <col min="1" max="1" width="31.54296875" customWidth="1"/>
    <col min="2" max="7" width="22.54296875" customWidth="1"/>
  </cols>
  <sheetData>
    <row r="1" spans="1:7" s="1" customFormat="1" ht="20" x14ac:dyDescent="0.4">
      <c r="A1" s="2" t="s">
        <v>0</v>
      </c>
    </row>
    <row r="2" spans="1:7" s="1" customFormat="1" ht="15.5" x14ac:dyDescent="0.35">
      <c r="A2" s="30" t="s">
        <v>1</v>
      </c>
      <c r="B2" s="3" t="str">
        <f>wb_title</f>
        <v>Police_S - Consolidated Factor Spreadsheet</v>
      </c>
    </row>
    <row r="3" spans="1:7" s="1" customFormat="1" ht="15.5" x14ac:dyDescent="0.35">
      <c r="A3" s="30" t="s">
        <v>2</v>
      </c>
      <c r="B3" s="3" t="str">
        <f>TABLE_FACTOR_TYPE_1 &amp; " - x-" &amp; TABLE_SERIES_NUMBER_1</f>
        <v>ERF - x-401</v>
      </c>
    </row>
    <row r="6" spans="1:7" x14ac:dyDescent="0.25">
      <c r="A6" s="40" t="s">
        <v>407</v>
      </c>
      <c r="B6" s="48" t="s">
        <v>408</v>
      </c>
      <c r="C6" s="48"/>
      <c r="D6" s="48"/>
      <c r="E6" s="48"/>
      <c r="F6" s="48"/>
      <c r="G6" s="48"/>
    </row>
    <row r="7" spans="1:7" x14ac:dyDescent="0.25">
      <c r="A7" s="40" t="s">
        <v>409</v>
      </c>
      <c r="B7" s="48" t="s">
        <v>32</v>
      </c>
      <c r="C7" s="48"/>
      <c r="D7" s="48"/>
      <c r="E7" s="48"/>
      <c r="F7" s="48"/>
      <c r="G7" s="48"/>
    </row>
    <row r="8" spans="1:7" x14ac:dyDescent="0.25">
      <c r="A8" s="40" t="s">
        <v>110</v>
      </c>
      <c r="B8" s="48">
        <v>2015</v>
      </c>
      <c r="C8" s="48"/>
      <c r="D8" s="48"/>
      <c r="E8" s="48"/>
      <c r="F8" s="48"/>
      <c r="G8" s="48"/>
    </row>
    <row r="9" spans="1:7" x14ac:dyDescent="0.25">
      <c r="A9" s="40" t="s">
        <v>111</v>
      </c>
      <c r="B9" s="48" t="s">
        <v>211</v>
      </c>
      <c r="C9" s="48"/>
      <c r="D9" s="48"/>
      <c r="E9" s="48"/>
      <c r="F9" s="48"/>
      <c r="G9" s="48"/>
    </row>
    <row r="10" spans="1:7" x14ac:dyDescent="0.25">
      <c r="A10" s="40" t="s">
        <v>6</v>
      </c>
      <c r="B10" s="48" t="s">
        <v>212</v>
      </c>
      <c r="C10" s="48"/>
      <c r="D10" s="48"/>
      <c r="E10" s="48"/>
      <c r="F10" s="48"/>
      <c r="G10" s="48"/>
    </row>
    <row r="11" spans="1:7" x14ac:dyDescent="0.25">
      <c r="A11" s="40" t="s">
        <v>112</v>
      </c>
      <c r="B11" s="48" t="s">
        <v>125</v>
      </c>
      <c r="C11" s="48"/>
      <c r="D11" s="48"/>
      <c r="E11" s="48"/>
      <c r="F11" s="48"/>
      <c r="G11" s="48"/>
    </row>
    <row r="12" spans="1:7" x14ac:dyDescent="0.25">
      <c r="A12" s="40" t="s">
        <v>113</v>
      </c>
      <c r="B12" s="48" t="s">
        <v>213</v>
      </c>
      <c r="C12" s="48"/>
      <c r="D12" s="48"/>
      <c r="E12" s="48"/>
      <c r="F12" s="48"/>
      <c r="G12" s="48"/>
    </row>
    <row r="13" spans="1:7" x14ac:dyDescent="0.25">
      <c r="A13" s="40" t="s">
        <v>410</v>
      </c>
      <c r="B13" s="48">
        <v>0</v>
      </c>
      <c r="C13" s="48"/>
      <c r="D13" s="48"/>
      <c r="E13" s="48"/>
      <c r="F13" s="48"/>
      <c r="G13" s="48"/>
    </row>
    <row r="14" spans="1:7" x14ac:dyDescent="0.25">
      <c r="A14" s="40" t="s">
        <v>115</v>
      </c>
      <c r="B14" s="48">
        <v>401</v>
      </c>
      <c r="C14" s="48"/>
      <c r="D14" s="48"/>
      <c r="E14" s="48"/>
      <c r="F14" s="48"/>
      <c r="G14" s="48"/>
    </row>
    <row r="15" spans="1:7" x14ac:dyDescent="0.25">
      <c r="A15" s="40" t="s">
        <v>411</v>
      </c>
      <c r="B15" s="48">
        <v>401</v>
      </c>
      <c r="C15" s="48"/>
      <c r="D15" s="48"/>
      <c r="E15" s="48"/>
      <c r="F15" s="48"/>
      <c r="G15" s="48"/>
    </row>
    <row r="16" spans="1:7" x14ac:dyDescent="0.25">
      <c r="A16" s="40" t="s">
        <v>117</v>
      </c>
      <c r="B16" s="48" t="s">
        <v>417</v>
      </c>
      <c r="C16" s="48"/>
      <c r="D16" s="48"/>
      <c r="E16" s="48"/>
      <c r="F16" s="48"/>
      <c r="G16" s="48"/>
    </row>
    <row r="17" spans="1:7" x14ac:dyDescent="0.25">
      <c r="A17" s="41" t="s">
        <v>412</v>
      </c>
      <c r="B17" s="48"/>
      <c r="C17" s="48"/>
      <c r="D17" s="48"/>
      <c r="E17" s="48"/>
      <c r="F17" s="48"/>
      <c r="G17" s="48"/>
    </row>
    <row r="18" spans="1:7" x14ac:dyDescent="0.25">
      <c r="A18" s="40" t="s">
        <v>119</v>
      </c>
      <c r="B18" s="49">
        <v>45106</v>
      </c>
      <c r="C18" s="49"/>
      <c r="D18" s="49"/>
      <c r="E18" s="49"/>
      <c r="F18" s="49"/>
      <c r="G18" s="49"/>
    </row>
    <row r="19" spans="1:7" x14ac:dyDescent="0.25">
      <c r="A19" s="40" t="s">
        <v>120</v>
      </c>
      <c r="B19" s="50">
        <v>45110</v>
      </c>
      <c r="C19" s="50"/>
      <c r="D19" s="50"/>
      <c r="E19" s="50"/>
      <c r="F19" s="50"/>
      <c r="G19" s="50"/>
    </row>
    <row r="20" spans="1:7" x14ac:dyDescent="0.25">
      <c r="A20" s="40" t="s">
        <v>121</v>
      </c>
      <c r="B20" s="48" t="s">
        <v>128</v>
      </c>
      <c r="C20" s="48"/>
      <c r="D20" s="48"/>
      <c r="E20" s="48"/>
      <c r="F20" s="48"/>
      <c r="G20" s="48"/>
    </row>
    <row r="21" spans="1:7" x14ac:dyDescent="0.25">
      <c r="A21" s="40" t="s">
        <v>413</v>
      </c>
      <c r="B21" s="48" t="s">
        <v>47</v>
      </c>
      <c r="C21" s="48"/>
      <c r="D21" s="48"/>
      <c r="E21" s="48"/>
      <c r="F21" s="48"/>
      <c r="G21" s="48"/>
    </row>
    <row r="23" spans="1:7" x14ac:dyDescent="0.25">
      <c r="A23" s="23" t="str">
        <f>HYPERLINK("#'Factor List'!A1", "Back to Factor List")</f>
        <v>Back to Factor List</v>
      </c>
      <c r="B23" s="23" t="str">
        <f>HYPERLINK("#'Assumptions'!A1", "Assumptions")</f>
        <v>Assumptions</v>
      </c>
    </row>
    <row r="26" spans="1:7" s="57" customFormat="1" ht="13" x14ac:dyDescent="0.25">
      <c r="A26" s="56" t="s">
        <v>443</v>
      </c>
      <c r="B26" s="56">
        <v>0</v>
      </c>
      <c r="C26" s="56">
        <v>1</v>
      </c>
      <c r="D26" s="56">
        <v>2</v>
      </c>
      <c r="E26" s="56">
        <v>3</v>
      </c>
      <c r="F26" s="56">
        <v>4</v>
      </c>
      <c r="G26" s="56">
        <v>5</v>
      </c>
    </row>
    <row r="27" spans="1:7" x14ac:dyDescent="0.25">
      <c r="A27" s="43">
        <v>0</v>
      </c>
      <c r="B27" s="46">
        <v>1</v>
      </c>
      <c r="C27" s="46">
        <v>0.96599999999999997</v>
      </c>
      <c r="D27" s="46">
        <v>0.93400000000000005</v>
      </c>
      <c r="E27" s="46">
        <v>0.90400000000000003</v>
      </c>
      <c r="F27" s="46">
        <v>0.877</v>
      </c>
      <c r="G27" s="46">
        <v>0.85099999999999998</v>
      </c>
    </row>
    <row r="28" spans="1:7" x14ac:dyDescent="0.25">
      <c r="A28" s="43">
        <v>1</v>
      </c>
      <c r="B28" s="46">
        <v>0.997</v>
      </c>
      <c r="C28" s="46">
        <v>0.96299999999999997</v>
      </c>
      <c r="D28" s="46">
        <v>0.93100000000000005</v>
      </c>
      <c r="E28" s="46">
        <v>0.90200000000000002</v>
      </c>
      <c r="F28" s="46">
        <v>0.874</v>
      </c>
      <c r="G28" s="46"/>
    </row>
    <row r="29" spans="1:7" x14ac:dyDescent="0.25">
      <c r="A29" s="43">
        <v>2</v>
      </c>
      <c r="B29" s="46">
        <v>0.99399999999999999</v>
      </c>
      <c r="C29" s="46">
        <v>0.96</v>
      </c>
      <c r="D29" s="46">
        <v>0.92900000000000005</v>
      </c>
      <c r="E29" s="46">
        <v>0.9</v>
      </c>
      <c r="F29" s="46">
        <v>0.872</v>
      </c>
      <c r="G29" s="46"/>
    </row>
    <row r="30" spans="1:7" x14ac:dyDescent="0.25">
      <c r="A30" s="43">
        <v>3</v>
      </c>
      <c r="B30" s="46">
        <v>0.99099999999999999</v>
      </c>
      <c r="C30" s="46">
        <v>0.95799999999999996</v>
      </c>
      <c r="D30" s="46">
        <v>0.92600000000000005</v>
      </c>
      <c r="E30" s="46">
        <v>0.89700000000000002</v>
      </c>
      <c r="F30" s="46">
        <v>0.87</v>
      </c>
      <c r="G30" s="46"/>
    </row>
    <row r="31" spans="1:7" x14ac:dyDescent="0.25">
      <c r="A31" s="43">
        <v>4</v>
      </c>
      <c r="B31" s="46">
        <v>0.98899999999999999</v>
      </c>
      <c r="C31" s="46">
        <v>0.95499999999999996</v>
      </c>
      <c r="D31" s="46">
        <v>0.92400000000000004</v>
      </c>
      <c r="E31" s="46">
        <v>0.89500000000000002</v>
      </c>
      <c r="F31" s="46">
        <v>0.86799999999999999</v>
      </c>
      <c r="G31" s="46"/>
    </row>
    <row r="32" spans="1:7" x14ac:dyDescent="0.25">
      <c r="A32" s="43">
        <v>5</v>
      </c>
      <c r="B32" s="46">
        <v>0.98599999999999999</v>
      </c>
      <c r="C32" s="46">
        <v>0.95199999999999996</v>
      </c>
      <c r="D32" s="46">
        <v>0.92100000000000004</v>
      </c>
      <c r="E32" s="46">
        <v>0.89300000000000002</v>
      </c>
      <c r="F32" s="46">
        <v>0.86599999999999999</v>
      </c>
      <c r="G32" s="46"/>
    </row>
    <row r="33" spans="1:7" x14ac:dyDescent="0.25">
      <c r="A33" s="43">
        <v>6</v>
      </c>
      <c r="B33" s="46">
        <v>0.98299999999999998</v>
      </c>
      <c r="C33" s="46">
        <v>0.95</v>
      </c>
      <c r="D33" s="46">
        <v>0.91900000000000004</v>
      </c>
      <c r="E33" s="46">
        <v>0.89</v>
      </c>
      <c r="F33" s="46">
        <v>0.86399999999999999</v>
      </c>
      <c r="G33" s="46"/>
    </row>
    <row r="34" spans="1:7" x14ac:dyDescent="0.25">
      <c r="A34" s="43">
        <v>7</v>
      </c>
      <c r="B34" s="46">
        <v>0.98</v>
      </c>
      <c r="C34" s="46">
        <v>0.94699999999999995</v>
      </c>
      <c r="D34" s="46">
        <v>0.91600000000000004</v>
      </c>
      <c r="E34" s="46">
        <v>0.88800000000000001</v>
      </c>
      <c r="F34" s="46">
        <v>0.86199999999999999</v>
      </c>
      <c r="G34" s="46"/>
    </row>
    <row r="35" spans="1:7" x14ac:dyDescent="0.25">
      <c r="A35" s="43">
        <v>8</v>
      </c>
      <c r="B35" s="46">
        <v>0.97699999999999998</v>
      </c>
      <c r="C35" s="46">
        <v>0.94399999999999995</v>
      </c>
      <c r="D35" s="46">
        <v>0.91400000000000003</v>
      </c>
      <c r="E35" s="46">
        <v>0.88600000000000001</v>
      </c>
      <c r="F35" s="46">
        <v>0.86</v>
      </c>
      <c r="G35" s="46"/>
    </row>
    <row r="36" spans="1:7" x14ac:dyDescent="0.25">
      <c r="A36" s="43">
        <v>9</v>
      </c>
      <c r="B36" s="46">
        <v>0.97399999999999998</v>
      </c>
      <c r="C36" s="46">
        <v>0.94199999999999995</v>
      </c>
      <c r="D36" s="46">
        <v>0.91200000000000003</v>
      </c>
      <c r="E36" s="46">
        <v>0.88400000000000001</v>
      </c>
      <c r="F36" s="46">
        <v>0.85699999999999998</v>
      </c>
      <c r="G36" s="46"/>
    </row>
    <row r="37" spans="1:7" x14ac:dyDescent="0.25">
      <c r="A37" s="43">
        <v>10</v>
      </c>
      <c r="B37" s="46">
        <v>0.97099999999999997</v>
      </c>
      <c r="C37" s="46">
        <v>0.93899999999999995</v>
      </c>
      <c r="D37" s="46">
        <v>0.90900000000000003</v>
      </c>
      <c r="E37" s="46">
        <v>0.88100000000000001</v>
      </c>
      <c r="F37" s="46">
        <v>0.85499999999999998</v>
      </c>
      <c r="G37" s="46"/>
    </row>
    <row r="38" spans="1:7" x14ac:dyDescent="0.25">
      <c r="A38" s="43">
        <v>11</v>
      </c>
      <c r="B38" s="46">
        <v>0.96799999999999997</v>
      </c>
      <c r="C38" s="46">
        <v>0.93600000000000005</v>
      </c>
      <c r="D38" s="46">
        <v>0.90700000000000003</v>
      </c>
      <c r="E38" s="46">
        <v>0.879</v>
      </c>
      <c r="F38" s="46">
        <v>0.85299999999999998</v>
      </c>
      <c r="G38" s="46"/>
    </row>
  </sheetData>
  <sheetProtection algorithmName="SHA-512" hashValue="Rf5jG1yR8HziwbSyooc9V+yOjlfvyYQeNPc3gXOe3/YvoACZAL2zegtul0oamDQW7lsBBrgt19Xz/xzFas9qbw==" saltValue="ikCCCNocYw0j0PinkXb7xg==" spinCount="100000" sheet="1" objects="1" scenarios="1"/>
  <conditionalFormatting sqref="A6:A21">
    <cfRule type="expression" dxfId="456" priority="1" stopIfTrue="1">
      <formula>MOD(ROW(),2)=0</formula>
    </cfRule>
    <cfRule type="expression" dxfId="455" priority="2" stopIfTrue="1">
      <formula>MOD(ROW(),2)&lt;&gt;0</formula>
    </cfRule>
  </conditionalFormatting>
  <conditionalFormatting sqref="B6:G21">
    <cfRule type="expression" dxfId="454" priority="3" stopIfTrue="1">
      <formula>MOD(ROW(),2)=0</formula>
    </cfRule>
    <cfRule type="expression" dxfId="453" priority="4" stopIfTrue="1">
      <formula>MOD(ROW(),2)&lt;&gt;0</formula>
    </cfRule>
  </conditionalFormatting>
  <conditionalFormatting sqref="A26:A38">
    <cfRule type="expression" dxfId="452" priority="5" stopIfTrue="1">
      <formula>MOD(ROW(),2)=0</formula>
    </cfRule>
    <cfRule type="expression" dxfId="451" priority="6" stopIfTrue="1">
      <formula>MOD(ROW(),2)&lt;&gt;0</formula>
    </cfRule>
  </conditionalFormatting>
  <conditionalFormatting sqref="B26:G38">
    <cfRule type="expression" dxfId="450" priority="7" stopIfTrue="1">
      <formula>MOD(ROW(),2)=0</formula>
    </cfRule>
    <cfRule type="expression" dxfId="449" priority="8" stopIfTrue="1">
      <formula>MOD(ROW(),2)&lt;&gt;0</formula>
    </cfRule>
  </conditionalFormatting>
  <pageMargins left="0.7" right="0.7" top="0.75" bottom="0.75" header="0.3" footer="0.3"/>
  <tableParts count="1">
    <tablePart r:id="rId1"/>
  </tableParts>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9FDB83-92E4-4281-8875-74774267C05E}">
  <sheetPr codeName="Sheet71"/>
  <dimension ref="A1:G38"/>
  <sheetViews>
    <sheetView showGridLines="0" workbookViewId="0">
      <selection activeCell="A6" sqref="A6"/>
    </sheetView>
  </sheetViews>
  <sheetFormatPr defaultRowHeight="12.5" x14ac:dyDescent="0.25"/>
  <cols>
    <col min="1" max="1" width="31.54296875" customWidth="1"/>
    <col min="2" max="7" width="22.54296875" customWidth="1"/>
  </cols>
  <sheetData>
    <row r="1" spans="1:7" s="1" customFormat="1" ht="20" x14ac:dyDescent="0.4">
      <c r="A1" s="2" t="s">
        <v>0</v>
      </c>
    </row>
    <row r="2" spans="1:7" s="1" customFormat="1" ht="15.5" x14ac:dyDescent="0.35">
      <c r="A2" s="30" t="s">
        <v>1</v>
      </c>
      <c r="B2" s="3" t="str">
        <f>wb_title</f>
        <v>Police_S - Consolidated Factor Spreadsheet</v>
      </c>
    </row>
    <row r="3" spans="1:7" s="1" customFormat="1" ht="15.5" x14ac:dyDescent="0.35">
      <c r="A3" s="30" t="s">
        <v>2</v>
      </c>
      <c r="B3" s="3" t="str">
        <f>TABLE_FACTOR_TYPE_1 &amp; " - x-" &amp; TABLE_SERIES_NUMBER_1</f>
        <v>ERF - x-402</v>
      </c>
    </row>
    <row r="6" spans="1:7" x14ac:dyDescent="0.25">
      <c r="A6" s="40" t="s">
        <v>407</v>
      </c>
      <c r="B6" s="48" t="s">
        <v>408</v>
      </c>
      <c r="C6" s="48"/>
      <c r="D6" s="48"/>
      <c r="E6" s="48"/>
      <c r="F6" s="48"/>
      <c r="G6" s="48"/>
    </row>
    <row r="7" spans="1:7" x14ac:dyDescent="0.25">
      <c r="A7" s="40" t="s">
        <v>409</v>
      </c>
      <c r="B7" s="48" t="s">
        <v>32</v>
      </c>
      <c r="C7" s="48"/>
      <c r="D7" s="48"/>
      <c r="E7" s="48"/>
      <c r="F7" s="48"/>
      <c r="G7" s="48"/>
    </row>
    <row r="8" spans="1:7" x14ac:dyDescent="0.25">
      <c r="A8" s="40" t="s">
        <v>110</v>
      </c>
      <c r="B8" s="48">
        <v>2015</v>
      </c>
      <c r="C8" s="48"/>
      <c r="D8" s="48"/>
      <c r="E8" s="48"/>
      <c r="F8" s="48"/>
      <c r="G8" s="48"/>
    </row>
    <row r="9" spans="1:7" x14ac:dyDescent="0.25">
      <c r="A9" s="40" t="s">
        <v>111</v>
      </c>
      <c r="B9" s="48" t="s">
        <v>211</v>
      </c>
      <c r="C9" s="48"/>
      <c r="D9" s="48"/>
      <c r="E9" s="48"/>
      <c r="F9" s="48"/>
      <c r="G9" s="48"/>
    </row>
    <row r="10" spans="1:7" ht="25" x14ac:dyDescent="0.25">
      <c r="A10" s="40" t="s">
        <v>6</v>
      </c>
      <c r="B10" s="48" t="s">
        <v>215</v>
      </c>
      <c r="C10" s="48"/>
      <c r="D10" s="48"/>
      <c r="E10" s="48"/>
      <c r="F10" s="48"/>
      <c r="G10" s="48"/>
    </row>
    <row r="11" spans="1:7" x14ac:dyDescent="0.25">
      <c r="A11" s="40" t="s">
        <v>112</v>
      </c>
      <c r="B11" s="48" t="s">
        <v>125</v>
      </c>
      <c r="C11" s="48"/>
      <c r="D11" s="48"/>
      <c r="E11" s="48"/>
      <c r="F11" s="48"/>
      <c r="G11" s="48"/>
    </row>
    <row r="12" spans="1:7" x14ac:dyDescent="0.25">
      <c r="A12" s="40" t="s">
        <v>113</v>
      </c>
      <c r="B12" s="48" t="s">
        <v>213</v>
      </c>
      <c r="C12" s="48"/>
      <c r="D12" s="48"/>
      <c r="E12" s="48"/>
      <c r="F12" s="48"/>
      <c r="G12" s="48"/>
    </row>
    <row r="13" spans="1:7" x14ac:dyDescent="0.25">
      <c r="A13" s="40" t="s">
        <v>410</v>
      </c>
      <c r="B13" s="48">
        <v>0</v>
      </c>
      <c r="C13" s="48"/>
      <c r="D13" s="48"/>
      <c r="E13" s="48"/>
      <c r="F13" s="48"/>
      <c r="G13" s="48"/>
    </row>
    <row r="14" spans="1:7" x14ac:dyDescent="0.25">
      <c r="A14" s="40" t="s">
        <v>115</v>
      </c>
      <c r="B14" s="48">
        <v>402</v>
      </c>
      <c r="C14" s="48"/>
      <c r="D14" s="48"/>
      <c r="E14" s="48"/>
      <c r="F14" s="48"/>
      <c r="G14" s="48"/>
    </row>
    <row r="15" spans="1:7" x14ac:dyDescent="0.25">
      <c r="A15" s="40" t="s">
        <v>411</v>
      </c>
      <c r="B15" s="48">
        <v>402</v>
      </c>
      <c r="C15" s="48"/>
      <c r="D15" s="48"/>
      <c r="E15" s="48"/>
      <c r="F15" s="48"/>
      <c r="G15" s="48"/>
    </row>
    <row r="16" spans="1:7" x14ac:dyDescent="0.25">
      <c r="A16" s="40" t="s">
        <v>117</v>
      </c>
      <c r="B16" s="48" t="s">
        <v>444</v>
      </c>
      <c r="C16" s="48"/>
      <c r="D16" s="48"/>
      <c r="E16" s="48"/>
      <c r="F16" s="48"/>
      <c r="G16" s="48"/>
    </row>
    <row r="17" spans="1:7" x14ac:dyDescent="0.25">
      <c r="A17" s="41" t="s">
        <v>412</v>
      </c>
      <c r="B17" s="48"/>
      <c r="C17" s="48"/>
      <c r="D17" s="48"/>
      <c r="E17" s="48"/>
      <c r="F17" s="48"/>
      <c r="G17" s="48"/>
    </row>
    <row r="18" spans="1:7" x14ac:dyDescent="0.25">
      <c r="A18" s="40" t="s">
        <v>119</v>
      </c>
      <c r="B18" s="49">
        <v>45106</v>
      </c>
      <c r="C18" s="49"/>
      <c r="D18" s="49"/>
      <c r="E18" s="49"/>
      <c r="F18" s="49"/>
      <c r="G18" s="49"/>
    </row>
    <row r="19" spans="1:7" x14ac:dyDescent="0.25">
      <c r="A19" s="40" t="s">
        <v>120</v>
      </c>
      <c r="B19" s="50">
        <v>45110</v>
      </c>
      <c r="C19" s="50"/>
      <c r="D19" s="50"/>
      <c r="E19" s="50"/>
      <c r="F19" s="50"/>
      <c r="G19" s="50"/>
    </row>
    <row r="20" spans="1:7" x14ac:dyDescent="0.25">
      <c r="A20" s="40" t="s">
        <v>121</v>
      </c>
      <c r="B20" s="48" t="s">
        <v>128</v>
      </c>
      <c r="C20" s="48"/>
      <c r="D20" s="48"/>
      <c r="E20" s="48"/>
      <c r="F20" s="48"/>
      <c r="G20" s="48"/>
    </row>
    <row r="21" spans="1:7" x14ac:dyDescent="0.25">
      <c r="A21" s="40" t="s">
        <v>413</v>
      </c>
      <c r="B21" s="48" t="s">
        <v>47</v>
      </c>
      <c r="C21" s="48"/>
      <c r="D21" s="48"/>
      <c r="E21" s="48"/>
      <c r="F21" s="48"/>
      <c r="G21" s="48"/>
    </row>
    <row r="23" spans="1:7" x14ac:dyDescent="0.25">
      <c r="A23" s="23" t="str">
        <f>HYPERLINK("#'Factor List'!A1", "Back to Factor List")</f>
        <v>Back to Factor List</v>
      </c>
      <c r="B23" s="23" t="str">
        <f>HYPERLINK("#'Assumptions'!A1", "Assumptions")</f>
        <v>Assumptions</v>
      </c>
    </row>
    <row r="26" spans="1:7" s="57" customFormat="1" ht="13" x14ac:dyDescent="0.25">
      <c r="A26" s="56" t="s">
        <v>443</v>
      </c>
      <c r="B26" s="56">
        <v>0</v>
      </c>
      <c r="C26" s="56">
        <v>1</v>
      </c>
      <c r="D26" s="56">
        <v>2</v>
      </c>
      <c r="E26" s="56">
        <v>3</v>
      </c>
      <c r="F26" s="56">
        <v>4</v>
      </c>
      <c r="G26" s="56">
        <v>5</v>
      </c>
    </row>
    <row r="27" spans="1:7" x14ac:dyDescent="0.25">
      <c r="A27" s="43">
        <v>0</v>
      </c>
      <c r="B27" s="46">
        <v>1</v>
      </c>
      <c r="C27" s="46">
        <v>0.95399999999999996</v>
      </c>
      <c r="D27" s="46">
        <v>0.91100000000000003</v>
      </c>
      <c r="E27" s="46">
        <v>0.872</v>
      </c>
      <c r="F27" s="46">
        <v>0.83499999999999996</v>
      </c>
      <c r="G27" s="46">
        <v>0.80100000000000005</v>
      </c>
    </row>
    <row r="28" spans="1:7" x14ac:dyDescent="0.25">
      <c r="A28" s="43">
        <v>1</v>
      </c>
      <c r="B28" s="46">
        <v>0.996</v>
      </c>
      <c r="C28" s="46">
        <v>0.95</v>
      </c>
      <c r="D28" s="46">
        <v>0.90800000000000003</v>
      </c>
      <c r="E28" s="46">
        <v>0.86899999999999999</v>
      </c>
      <c r="F28" s="46">
        <v>0.83199999999999996</v>
      </c>
      <c r="G28" s="46"/>
    </row>
    <row r="29" spans="1:7" x14ac:dyDescent="0.25">
      <c r="A29" s="43">
        <v>2</v>
      </c>
      <c r="B29" s="46">
        <v>0.99199999999999999</v>
      </c>
      <c r="C29" s="46">
        <v>0.94699999999999995</v>
      </c>
      <c r="D29" s="46">
        <v>0.90500000000000003</v>
      </c>
      <c r="E29" s="46">
        <v>0.86599999999999999</v>
      </c>
      <c r="F29" s="46">
        <v>0.82899999999999996</v>
      </c>
      <c r="G29" s="46"/>
    </row>
    <row r="30" spans="1:7" x14ac:dyDescent="0.25">
      <c r="A30" s="43">
        <v>3</v>
      </c>
      <c r="B30" s="46">
        <v>0.98799999999999999</v>
      </c>
      <c r="C30" s="46">
        <v>0.94299999999999995</v>
      </c>
      <c r="D30" s="46">
        <v>0.90100000000000002</v>
      </c>
      <c r="E30" s="46">
        <v>0.86299999999999999</v>
      </c>
      <c r="F30" s="46">
        <v>0.82599999999999996</v>
      </c>
      <c r="G30" s="46"/>
    </row>
    <row r="31" spans="1:7" x14ac:dyDescent="0.25">
      <c r="A31" s="43">
        <v>4</v>
      </c>
      <c r="B31" s="46">
        <v>0.98499999999999999</v>
      </c>
      <c r="C31" s="46">
        <v>0.94</v>
      </c>
      <c r="D31" s="46">
        <v>0.89800000000000002</v>
      </c>
      <c r="E31" s="46">
        <v>0.85899999999999999</v>
      </c>
      <c r="F31" s="46">
        <v>0.82399999999999995</v>
      </c>
      <c r="G31" s="46"/>
    </row>
    <row r="32" spans="1:7" x14ac:dyDescent="0.25">
      <c r="A32" s="43">
        <v>5</v>
      </c>
      <c r="B32" s="46">
        <v>0.98099999999999998</v>
      </c>
      <c r="C32" s="46">
        <v>0.93600000000000005</v>
      </c>
      <c r="D32" s="46">
        <v>0.89500000000000002</v>
      </c>
      <c r="E32" s="46">
        <v>0.85599999999999998</v>
      </c>
      <c r="F32" s="46">
        <v>0.82099999999999995</v>
      </c>
      <c r="G32" s="46"/>
    </row>
    <row r="33" spans="1:7" x14ac:dyDescent="0.25">
      <c r="A33" s="43">
        <v>6</v>
      </c>
      <c r="B33" s="46">
        <v>0.97699999999999998</v>
      </c>
      <c r="C33" s="46">
        <v>0.93300000000000005</v>
      </c>
      <c r="D33" s="46">
        <v>0.89200000000000002</v>
      </c>
      <c r="E33" s="46">
        <v>0.85299999999999998</v>
      </c>
      <c r="F33" s="46">
        <v>0.81799999999999995</v>
      </c>
      <c r="G33" s="46"/>
    </row>
    <row r="34" spans="1:7" x14ac:dyDescent="0.25">
      <c r="A34" s="43">
        <v>7</v>
      </c>
      <c r="B34" s="46">
        <v>0.97299999999999998</v>
      </c>
      <c r="C34" s="46">
        <v>0.92900000000000005</v>
      </c>
      <c r="D34" s="46">
        <v>0.88800000000000001</v>
      </c>
      <c r="E34" s="46">
        <v>0.85</v>
      </c>
      <c r="F34" s="46">
        <v>0.81499999999999995</v>
      </c>
      <c r="G34" s="46"/>
    </row>
    <row r="35" spans="1:7" x14ac:dyDescent="0.25">
      <c r="A35" s="43">
        <v>8</v>
      </c>
      <c r="B35" s="46">
        <v>0.96899999999999997</v>
      </c>
      <c r="C35" s="46">
        <v>0.92500000000000004</v>
      </c>
      <c r="D35" s="46">
        <v>0.88500000000000001</v>
      </c>
      <c r="E35" s="46">
        <v>0.84699999999999998</v>
      </c>
      <c r="F35" s="46">
        <v>0.81200000000000006</v>
      </c>
      <c r="G35" s="46"/>
    </row>
    <row r="36" spans="1:7" x14ac:dyDescent="0.25">
      <c r="A36" s="43">
        <v>9</v>
      </c>
      <c r="B36" s="46">
        <v>0.96499999999999997</v>
      </c>
      <c r="C36" s="46">
        <v>0.92200000000000004</v>
      </c>
      <c r="D36" s="46">
        <v>0.88200000000000001</v>
      </c>
      <c r="E36" s="46">
        <v>0.84399999999999997</v>
      </c>
      <c r="F36" s="46">
        <v>0.80900000000000005</v>
      </c>
      <c r="G36" s="46"/>
    </row>
    <row r="37" spans="1:7" x14ac:dyDescent="0.25">
      <c r="A37" s="43">
        <v>10</v>
      </c>
      <c r="B37" s="46">
        <v>0.96199999999999997</v>
      </c>
      <c r="C37" s="46">
        <v>0.91800000000000004</v>
      </c>
      <c r="D37" s="46">
        <v>0.878</v>
      </c>
      <c r="E37" s="46">
        <v>0.84099999999999997</v>
      </c>
      <c r="F37" s="46">
        <v>0.80600000000000005</v>
      </c>
      <c r="G37" s="46"/>
    </row>
    <row r="38" spans="1:7" x14ac:dyDescent="0.25">
      <c r="A38" s="43">
        <v>11</v>
      </c>
      <c r="B38" s="46">
        <v>0.95799999999999996</v>
      </c>
      <c r="C38" s="46">
        <v>0.91500000000000004</v>
      </c>
      <c r="D38" s="46">
        <v>0.875</v>
      </c>
      <c r="E38" s="46">
        <v>0.83799999999999997</v>
      </c>
      <c r="F38" s="46">
        <v>0.80400000000000005</v>
      </c>
      <c r="G38" s="46"/>
    </row>
  </sheetData>
  <sheetProtection algorithmName="SHA-512" hashValue="d9GPZm1ru07NB4ZDaUm14/KLjZrSt7Cq2Txu4ZnLFYJkw0y4xL2sQYqBRmObZPNeqKQf9GPrdE+KRxuRKnVZLg==" saltValue="4nIdU0OcWlOX6BeljThaUg==" spinCount="100000" sheet="1" objects="1" scenarios="1"/>
  <conditionalFormatting sqref="A6:A21">
    <cfRule type="expression" dxfId="446" priority="1" stopIfTrue="1">
      <formula>MOD(ROW(),2)=0</formula>
    </cfRule>
    <cfRule type="expression" dxfId="445" priority="2" stopIfTrue="1">
      <formula>MOD(ROW(),2)&lt;&gt;0</formula>
    </cfRule>
  </conditionalFormatting>
  <conditionalFormatting sqref="B6:G21">
    <cfRule type="expression" dxfId="444" priority="3" stopIfTrue="1">
      <formula>MOD(ROW(),2)=0</formula>
    </cfRule>
    <cfRule type="expression" dxfId="443" priority="4" stopIfTrue="1">
      <formula>MOD(ROW(),2)&lt;&gt;0</formula>
    </cfRule>
  </conditionalFormatting>
  <conditionalFormatting sqref="A26:A38">
    <cfRule type="expression" dxfId="442" priority="5" stopIfTrue="1">
      <formula>MOD(ROW(),2)=0</formula>
    </cfRule>
    <cfRule type="expression" dxfId="441" priority="6" stopIfTrue="1">
      <formula>MOD(ROW(),2)&lt;&gt;0</formula>
    </cfRule>
  </conditionalFormatting>
  <conditionalFormatting sqref="B26:G38">
    <cfRule type="expression" dxfId="440" priority="7" stopIfTrue="1">
      <formula>MOD(ROW(),2)=0</formula>
    </cfRule>
    <cfRule type="expression" dxfId="439" priority="8" stopIfTrue="1">
      <formula>MOD(ROW(),2)&lt;&gt;0</formula>
    </cfRule>
  </conditionalFormatting>
  <pageMargins left="0.7" right="0.7" top="0.75" bottom="0.75" header="0.3" footer="0.3"/>
  <tableParts count="1">
    <tablePart r:id="rId1"/>
  </tableParts>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A4B304-59FE-4D65-864C-F440545DADF7}">
  <sheetPr codeName="Sheet72"/>
  <dimension ref="A1:O38"/>
  <sheetViews>
    <sheetView showGridLines="0" workbookViewId="0">
      <selection activeCell="A6" sqref="A6"/>
    </sheetView>
  </sheetViews>
  <sheetFormatPr defaultRowHeight="12.5" x14ac:dyDescent="0.25"/>
  <cols>
    <col min="1" max="1" width="31.54296875" customWidth="1"/>
    <col min="2" max="15" width="22.54296875" customWidth="1"/>
  </cols>
  <sheetData>
    <row r="1" spans="1:13" s="1" customFormat="1" ht="20" x14ac:dyDescent="0.4">
      <c r="A1" s="2" t="s">
        <v>0</v>
      </c>
    </row>
    <row r="2" spans="1:13" s="1" customFormat="1" ht="15.5" x14ac:dyDescent="0.35">
      <c r="A2" s="30" t="s">
        <v>1</v>
      </c>
      <c r="B2" s="3" t="str">
        <f>wb_title</f>
        <v>Police_S - Consolidated Factor Spreadsheet</v>
      </c>
    </row>
    <row r="3" spans="1:13" s="1" customFormat="1" ht="15.5" x14ac:dyDescent="0.35">
      <c r="A3" s="30" t="s">
        <v>2</v>
      </c>
      <c r="B3" s="3" t="str">
        <f>TABLE_FACTOR_TYPE_1 &amp; " - x-" &amp; TABLE_SERIES_NUMBER_1</f>
        <v>ERF - x-403</v>
      </c>
    </row>
    <row r="6" spans="1:13" x14ac:dyDescent="0.25">
      <c r="A6" s="40" t="s">
        <v>407</v>
      </c>
      <c r="B6" s="48" t="s">
        <v>408</v>
      </c>
      <c r="C6" s="48"/>
      <c r="D6" s="48"/>
      <c r="E6" s="48"/>
      <c r="F6" s="48"/>
      <c r="G6" s="48"/>
      <c r="H6" s="48"/>
      <c r="I6" s="48"/>
      <c r="J6" s="48"/>
      <c r="K6" s="48"/>
      <c r="L6" s="48"/>
      <c r="M6" s="48"/>
    </row>
    <row r="7" spans="1:13" x14ac:dyDescent="0.25">
      <c r="A7" s="40" t="s">
        <v>409</v>
      </c>
      <c r="B7" s="48" t="s">
        <v>32</v>
      </c>
      <c r="C7" s="48"/>
      <c r="D7" s="48"/>
      <c r="E7" s="48"/>
      <c r="F7" s="48"/>
      <c r="G7" s="48"/>
      <c r="H7" s="48"/>
      <c r="I7" s="48"/>
      <c r="J7" s="48"/>
      <c r="K7" s="48"/>
      <c r="L7" s="48"/>
      <c r="M7" s="48"/>
    </row>
    <row r="8" spans="1:13" x14ac:dyDescent="0.25">
      <c r="A8" s="40" t="s">
        <v>110</v>
      </c>
      <c r="B8" s="48">
        <v>2015</v>
      </c>
      <c r="C8" s="48"/>
      <c r="D8" s="48"/>
      <c r="E8" s="48"/>
      <c r="F8" s="48"/>
      <c r="G8" s="48"/>
      <c r="H8" s="48"/>
      <c r="I8" s="48"/>
      <c r="J8" s="48"/>
      <c r="K8" s="48"/>
      <c r="L8" s="48"/>
      <c r="M8" s="48"/>
    </row>
    <row r="9" spans="1:13" x14ac:dyDescent="0.25">
      <c r="A9" s="40" t="s">
        <v>111</v>
      </c>
      <c r="B9" s="48" t="s">
        <v>211</v>
      </c>
      <c r="C9" s="48"/>
      <c r="D9" s="48"/>
      <c r="E9" s="48"/>
      <c r="F9" s="48"/>
      <c r="G9" s="48"/>
      <c r="H9" s="48"/>
      <c r="I9" s="48"/>
      <c r="J9" s="48"/>
      <c r="K9" s="48"/>
      <c r="L9" s="48"/>
      <c r="M9" s="48"/>
    </row>
    <row r="10" spans="1:13" x14ac:dyDescent="0.25">
      <c r="A10" s="40" t="s">
        <v>6</v>
      </c>
      <c r="B10" s="48" t="s">
        <v>217</v>
      </c>
      <c r="C10" s="48"/>
      <c r="D10" s="48"/>
      <c r="E10" s="48"/>
      <c r="F10" s="48"/>
      <c r="G10" s="48"/>
      <c r="H10" s="48"/>
      <c r="I10" s="48"/>
      <c r="J10" s="48"/>
      <c r="K10" s="48"/>
      <c r="L10" s="48"/>
      <c r="M10" s="48"/>
    </row>
    <row r="11" spans="1:13" x14ac:dyDescent="0.25">
      <c r="A11" s="40" t="s">
        <v>112</v>
      </c>
      <c r="B11" s="48" t="s">
        <v>125</v>
      </c>
      <c r="C11" s="48"/>
      <c r="D11" s="48"/>
      <c r="E11" s="48"/>
      <c r="F11" s="48"/>
      <c r="G11" s="48"/>
      <c r="H11" s="48"/>
      <c r="I11" s="48"/>
      <c r="J11" s="48"/>
      <c r="K11" s="48"/>
      <c r="L11" s="48"/>
      <c r="M11" s="48"/>
    </row>
    <row r="12" spans="1:13" x14ac:dyDescent="0.25">
      <c r="A12" s="40" t="s">
        <v>113</v>
      </c>
      <c r="B12" s="48" t="s">
        <v>218</v>
      </c>
      <c r="C12" s="48"/>
      <c r="D12" s="48"/>
      <c r="E12" s="48"/>
      <c r="F12" s="48"/>
      <c r="G12" s="48"/>
      <c r="H12" s="48"/>
      <c r="I12" s="48"/>
      <c r="J12" s="48"/>
      <c r="K12" s="48"/>
      <c r="L12" s="48"/>
      <c r="M12" s="48"/>
    </row>
    <row r="13" spans="1:13" x14ac:dyDescent="0.25">
      <c r="A13" s="40" t="s">
        <v>410</v>
      </c>
      <c r="B13" s="48">
        <v>0</v>
      </c>
      <c r="C13" s="48"/>
      <c r="D13" s="48"/>
      <c r="E13" s="48"/>
      <c r="F13" s="48"/>
      <c r="G13" s="48"/>
      <c r="H13" s="48"/>
      <c r="I13" s="48"/>
      <c r="J13" s="48"/>
      <c r="K13" s="48"/>
      <c r="L13" s="48"/>
      <c r="M13" s="48"/>
    </row>
    <row r="14" spans="1:13" x14ac:dyDescent="0.25">
      <c r="A14" s="40" t="s">
        <v>115</v>
      </c>
      <c r="B14" s="48">
        <v>403</v>
      </c>
      <c r="C14" s="48"/>
      <c r="D14" s="48"/>
      <c r="E14" s="48"/>
      <c r="F14" s="48"/>
      <c r="G14" s="48"/>
      <c r="H14" s="48"/>
      <c r="I14" s="48"/>
      <c r="J14" s="48"/>
      <c r="K14" s="48"/>
      <c r="L14" s="48"/>
      <c r="M14" s="48"/>
    </row>
    <row r="15" spans="1:13" x14ac:dyDescent="0.25">
      <c r="A15" s="40" t="s">
        <v>411</v>
      </c>
      <c r="B15" s="48">
        <v>403</v>
      </c>
      <c r="C15" s="48"/>
      <c r="D15" s="48"/>
      <c r="E15" s="48"/>
      <c r="F15" s="48"/>
      <c r="G15" s="48"/>
      <c r="H15" s="48"/>
      <c r="I15" s="48"/>
      <c r="J15" s="48"/>
      <c r="K15" s="48"/>
      <c r="L15" s="48"/>
      <c r="M15" s="48"/>
    </row>
    <row r="16" spans="1:13" x14ac:dyDescent="0.25">
      <c r="A16" s="40" t="s">
        <v>117</v>
      </c>
      <c r="B16" s="48" t="s">
        <v>445</v>
      </c>
      <c r="C16" s="48"/>
      <c r="D16" s="48"/>
      <c r="E16" s="48"/>
      <c r="F16" s="48"/>
      <c r="G16" s="48"/>
      <c r="H16" s="48"/>
      <c r="I16" s="48"/>
      <c r="J16" s="48"/>
      <c r="K16" s="48"/>
      <c r="L16" s="48"/>
      <c r="M16" s="48"/>
    </row>
    <row r="17" spans="1:15" x14ac:dyDescent="0.25">
      <c r="A17" s="41" t="s">
        <v>412</v>
      </c>
      <c r="B17" s="48"/>
      <c r="C17" s="48"/>
      <c r="D17" s="48"/>
      <c r="E17" s="48"/>
      <c r="F17" s="48"/>
      <c r="G17" s="48"/>
      <c r="H17" s="48"/>
      <c r="I17" s="48"/>
      <c r="J17" s="48"/>
      <c r="K17" s="48"/>
      <c r="L17" s="48"/>
      <c r="M17" s="48"/>
    </row>
    <row r="18" spans="1:15" x14ac:dyDescent="0.25">
      <c r="A18" s="40" t="s">
        <v>119</v>
      </c>
      <c r="B18" s="49">
        <v>45106</v>
      </c>
      <c r="C18" s="49"/>
      <c r="D18" s="49"/>
      <c r="E18" s="49"/>
      <c r="F18" s="49"/>
      <c r="G18" s="49"/>
      <c r="H18" s="49"/>
      <c r="I18" s="49"/>
      <c r="J18" s="49"/>
      <c r="K18" s="49"/>
      <c r="L18" s="49"/>
      <c r="M18" s="49"/>
    </row>
    <row r="19" spans="1:15" x14ac:dyDescent="0.25">
      <c r="A19" s="40" t="s">
        <v>120</v>
      </c>
      <c r="B19" s="50">
        <v>45110</v>
      </c>
      <c r="C19" s="50"/>
      <c r="D19" s="50"/>
      <c r="E19" s="50"/>
      <c r="F19" s="50"/>
      <c r="G19" s="50"/>
      <c r="H19" s="50"/>
      <c r="I19" s="50"/>
      <c r="J19" s="50"/>
      <c r="K19" s="50"/>
      <c r="L19" s="50"/>
      <c r="M19" s="50"/>
    </row>
    <row r="20" spans="1:15" x14ac:dyDescent="0.25">
      <c r="A20" s="40" t="s">
        <v>121</v>
      </c>
      <c r="B20" s="48" t="s">
        <v>128</v>
      </c>
      <c r="C20" s="48"/>
      <c r="D20" s="48"/>
      <c r="E20" s="48"/>
      <c r="F20" s="48"/>
      <c r="G20" s="48"/>
      <c r="H20" s="48"/>
      <c r="I20" s="48"/>
      <c r="J20" s="48"/>
      <c r="K20" s="48"/>
      <c r="L20" s="48"/>
      <c r="M20" s="48"/>
    </row>
    <row r="21" spans="1:15" x14ac:dyDescent="0.25">
      <c r="A21" s="40" t="s">
        <v>413</v>
      </c>
      <c r="B21" s="48" t="s">
        <v>47</v>
      </c>
      <c r="C21" s="48"/>
      <c r="D21" s="48"/>
      <c r="E21" s="48"/>
      <c r="F21" s="48"/>
      <c r="G21" s="48"/>
      <c r="H21" s="48"/>
      <c r="I21" s="48"/>
      <c r="J21" s="48"/>
      <c r="K21" s="48"/>
      <c r="L21" s="48"/>
      <c r="M21" s="48"/>
    </row>
    <row r="23" spans="1:15" x14ac:dyDescent="0.25">
      <c r="A23" s="23" t="str">
        <f>HYPERLINK("#'Factor List'!A1", "Back to Factor List")</f>
        <v>Back to Factor List</v>
      </c>
      <c r="B23" s="23" t="str">
        <f>HYPERLINK("#'Assumptions'!A1", "Assumptions")</f>
        <v>Assumptions</v>
      </c>
    </row>
    <row r="26" spans="1:15" s="57" customFormat="1" ht="13" x14ac:dyDescent="0.25">
      <c r="A26" s="56" t="s">
        <v>443</v>
      </c>
      <c r="B26" s="56">
        <v>0</v>
      </c>
      <c r="C26" s="56">
        <v>1</v>
      </c>
      <c r="D26" s="56">
        <v>2</v>
      </c>
      <c r="E26" s="56">
        <v>3</v>
      </c>
      <c r="F26" s="56">
        <v>4</v>
      </c>
      <c r="G26" s="56">
        <v>5</v>
      </c>
      <c r="H26" s="56">
        <v>6</v>
      </c>
      <c r="I26" s="56">
        <v>7</v>
      </c>
      <c r="J26" s="56">
        <v>8</v>
      </c>
      <c r="K26" s="56">
        <v>9</v>
      </c>
      <c r="L26" s="56">
        <v>10</v>
      </c>
      <c r="M26" s="56">
        <v>11</v>
      </c>
      <c r="N26" s="56">
        <v>12</v>
      </c>
      <c r="O26" s="56">
        <v>13</v>
      </c>
    </row>
    <row r="27" spans="1:15" x14ac:dyDescent="0.25">
      <c r="A27" s="43">
        <v>0</v>
      </c>
      <c r="B27" s="46">
        <v>1</v>
      </c>
      <c r="C27" s="46">
        <v>0.94199999999999995</v>
      </c>
      <c r="D27" s="46">
        <v>0.89</v>
      </c>
      <c r="E27" s="46">
        <v>0.84199999999999997</v>
      </c>
      <c r="F27" s="46">
        <v>0.79900000000000004</v>
      </c>
      <c r="G27" s="46">
        <v>0.75900000000000001</v>
      </c>
      <c r="H27" s="46">
        <v>0.72199999999999998</v>
      </c>
      <c r="I27" s="46">
        <v>0.68899999999999995</v>
      </c>
      <c r="J27" s="46">
        <v>0.65800000000000003</v>
      </c>
      <c r="K27" s="46">
        <v>0.629</v>
      </c>
      <c r="L27" s="46">
        <v>0.60199999999999998</v>
      </c>
      <c r="M27" s="46">
        <v>0.57699999999999996</v>
      </c>
      <c r="N27" s="46">
        <v>0.55400000000000005</v>
      </c>
      <c r="O27" s="46">
        <v>0.53300000000000003</v>
      </c>
    </row>
    <row r="28" spans="1:15" x14ac:dyDescent="0.25">
      <c r="A28" s="43">
        <v>1</v>
      </c>
      <c r="B28" s="46">
        <v>0.995</v>
      </c>
      <c r="C28" s="46">
        <v>0.93799999999999994</v>
      </c>
      <c r="D28" s="46">
        <v>0.88600000000000001</v>
      </c>
      <c r="E28" s="46">
        <v>0.83799999999999997</v>
      </c>
      <c r="F28" s="46">
        <v>0.79500000000000004</v>
      </c>
      <c r="G28" s="46">
        <v>0.75600000000000001</v>
      </c>
      <c r="H28" s="46">
        <v>0.71899999999999997</v>
      </c>
      <c r="I28" s="46">
        <v>0.68600000000000005</v>
      </c>
      <c r="J28" s="46">
        <v>0.65500000000000003</v>
      </c>
      <c r="K28" s="46">
        <v>0.627</v>
      </c>
      <c r="L28" s="46">
        <v>0.6</v>
      </c>
      <c r="M28" s="46">
        <v>0.57599999999999996</v>
      </c>
      <c r="N28" s="46">
        <v>0.55300000000000005</v>
      </c>
      <c r="O28" s="46"/>
    </row>
    <row r="29" spans="1:15" x14ac:dyDescent="0.25">
      <c r="A29" s="43">
        <v>2</v>
      </c>
      <c r="B29" s="46">
        <v>0.99</v>
      </c>
      <c r="C29" s="46">
        <v>0.93300000000000005</v>
      </c>
      <c r="D29" s="46">
        <v>0.88200000000000001</v>
      </c>
      <c r="E29" s="46">
        <v>0.83499999999999996</v>
      </c>
      <c r="F29" s="46">
        <v>0.79200000000000004</v>
      </c>
      <c r="G29" s="46">
        <v>0.753</v>
      </c>
      <c r="H29" s="46">
        <v>0.71699999999999997</v>
      </c>
      <c r="I29" s="46">
        <v>0.68400000000000005</v>
      </c>
      <c r="J29" s="46">
        <v>0.65300000000000002</v>
      </c>
      <c r="K29" s="46">
        <v>0.624</v>
      </c>
      <c r="L29" s="46">
        <v>0.59799999999999998</v>
      </c>
      <c r="M29" s="46">
        <v>0.57399999999999995</v>
      </c>
      <c r="N29" s="46">
        <v>0.55100000000000005</v>
      </c>
      <c r="O29" s="46"/>
    </row>
    <row r="30" spans="1:15" x14ac:dyDescent="0.25">
      <c r="A30" s="43">
        <v>3</v>
      </c>
      <c r="B30" s="46">
        <v>0.98599999999999999</v>
      </c>
      <c r="C30" s="46">
        <v>0.92900000000000005</v>
      </c>
      <c r="D30" s="46">
        <v>0.878</v>
      </c>
      <c r="E30" s="46">
        <v>0.83099999999999996</v>
      </c>
      <c r="F30" s="46">
        <v>0.78900000000000003</v>
      </c>
      <c r="G30" s="46">
        <v>0.75</v>
      </c>
      <c r="H30" s="46">
        <v>0.71399999999999997</v>
      </c>
      <c r="I30" s="46">
        <v>0.68100000000000005</v>
      </c>
      <c r="J30" s="46">
        <v>0.65</v>
      </c>
      <c r="K30" s="46">
        <v>0.622</v>
      </c>
      <c r="L30" s="46">
        <v>0.59599999999999997</v>
      </c>
      <c r="M30" s="46">
        <v>0.57199999999999995</v>
      </c>
      <c r="N30" s="46">
        <v>0.54900000000000004</v>
      </c>
      <c r="O30" s="46"/>
    </row>
    <row r="31" spans="1:15" x14ac:dyDescent="0.25">
      <c r="A31" s="43">
        <v>4</v>
      </c>
      <c r="B31" s="46">
        <v>0.98099999999999998</v>
      </c>
      <c r="C31" s="46">
        <v>0.92500000000000004</v>
      </c>
      <c r="D31" s="46">
        <v>0.874</v>
      </c>
      <c r="E31" s="46">
        <v>0.82799999999999996</v>
      </c>
      <c r="F31" s="46">
        <v>0.78500000000000003</v>
      </c>
      <c r="G31" s="46">
        <v>0.747</v>
      </c>
      <c r="H31" s="46">
        <v>0.71099999999999997</v>
      </c>
      <c r="I31" s="46">
        <v>0.67800000000000005</v>
      </c>
      <c r="J31" s="46">
        <v>0.64800000000000002</v>
      </c>
      <c r="K31" s="46">
        <v>0.62</v>
      </c>
      <c r="L31" s="46">
        <v>0.59399999999999997</v>
      </c>
      <c r="M31" s="46">
        <v>0.56999999999999995</v>
      </c>
      <c r="N31" s="46">
        <v>0.54700000000000004</v>
      </c>
      <c r="O31" s="46"/>
    </row>
    <row r="32" spans="1:15" x14ac:dyDescent="0.25">
      <c r="A32" s="43">
        <v>5</v>
      </c>
      <c r="B32" s="46">
        <v>0.97599999999999998</v>
      </c>
      <c r="C32" s="46">
        <v>0.92</v>
      </c>
      <c r="D32" s="46">
        <v>0.87</v>
      </c>
      <c r="E32" s="46">
        <v>0.82399999999999995</v>
      </c>
      <c r="F32" s="46">
        <v>0.78200000000000003</v>
      </c>
      <c r="G32" s="46">
        <v>0.74399999999999999</v>
      </c>
      <c r="H32" s="46">
        <v>0.70799999999999996</v>
      </c>
      <c r="I32" s="46">
        <v>0.67600000000000005</v>
      </c>
      <c r="J32" s="46">
        <v>0.64600000000000002</v>
      </c>
      <c r="K32" s="46">
        <v>0.61799999999999999</v>
      </c>
      <c r="L32" s="46">
        <v>0.59199999999999997</v>
      </c>
      <c r="M32" s="46">
        <v>0.56799999999999995</v>
      </c>
      <c r="N32" s="46">
        <v>0.54500000000000004</v>
      </c>
      <c r="O32" s="46"/>
    </row>
    <row r="33" spans="1:15" x14ac:dyDescent="0.25">
      <c r="A33" s="43">
        <v>6</v>
      </c>
      <c r="B33" s="46">
        <v>0.97099999999999997</v>
      </c>
      <c r="C33" s="46">
        <v>0.91600000000000004</v>
      </c>
      <c r="D33" s="46">
        <v>0.86599999999999999</v>
      </c>
      <c r="E33" s="46">
        <v>0.82</v>
      </c>
      <c r="F33" s="46">
        <v>0.77900000000000003</v>
      </c>
      <c r="G33" s="46">
        <v>0.74099999999999999</v>
      </c>
      <c r="H33" s="46">
        <v>0.70499999999999996</v>
      </c>
      <c r="I33" s="46">
        <v>0.67300000000000004</v>
      </c>
      <c r="J33" s="46">
        <v>0.64300000000000002</v>
      </c>
      <c r="K33" s="46">
        <v>0.61599999999999999</v>
      </c>
      <c r="L33" s="46">
        <v>0.59</v>
      </c>
      <c r="M33" s="46">
        <v>0.56599999999999995</v>
      </c>
      <c r="N33" s="46">
        <v>0.54400000000000004</v>
      </c>
      <c r="O33" s="46"/>
    </row>
    <row r="34" spans="1:15" x14ac:dyDescent="0.25">
      <c r="A34" s="43">
        <v>7</v>
      </c>
      <c r="B34" s="46">
        <v>0.96599999999999997</v>
      </c>
      <c r="C34" s="46">
        <v>0.91200000000000003</v>
      </c>
      <c r="D34" s="46">
        <v>0.86199999999999999</v>
      </c>
      <c r="E34" s="46">
        <v>0.81699999999999995</v>
      </c>
      <c r="F34" s="46">
        <v>0.77500000000000002</v>
      </c>
      <c r="G34" s="46">
        <v>0.73799999999999999</v>
      </c>
      <c r="H34" s="46">
        <v>0.70299999999999996</v>
      </c>
      <c r="I34" s="46">
        <v>0.67100000000000004</v>
      </c>
      <c r="J34" s="46">
        <v>0.64100000000000001</v>
      </c>
      <c r="K34" s="46">
        <v>0.61299999999999999</v>
      </c>
      <c r="L34" s="46">
        <v>0.58799999999999997</v>
      </c>
      <c r="M34" s="46">
        <v>0.56399999999999995</v>
      </c>
      <c r="N34" s="46">
        <v>0.54200000000000004</v>
      </c>
      <c r="O34" s="46"/>
    </row>
    <row r="35" spans="1:15" x14ac:dyDescent="0.25">
      <c r="A35" s="43">
        <v>8</v>
      </c>
      <c r="B35" s="46">
        <v>0.96099999999999997</v>
      </c>
      <c r="C35" s="46">
        <v>0.90700000000000003</v>
      </c>
      <c r="D35" s="46">
        <v>0.85799999999999998</v>
      </c>
      <c r="E35" s="46">
        <v>0.81299999999999994</v>
      </c>
      <c r="F35" s="46">
        <v>0.77200000000000002</v>
      </c>
      <c r="G35" s="46">
        <v>0.73399999999999999</v>
      </c>
      <c r="H35" s="46">
        <v>0.7</v>
      </c>
      <c r="I35" s="46">
        <v>0.66800000000000004</v>
      </c>
      <c r="J35" s="46">
        <v>0.63900000000000001</v>
      </c>
      <c r="K35" s="46">
        <v>0.61099999999999999</v>
      </c>
      <c r="L35" s="46">
        <v>0.58599999999999997</v>
      </c>
      <c r="M35" s="46">
        <v>0.56200000000000006</v>
      </c>
      <c r="N35" s="46">
        <v>0.54</v>
      </c>
      <c r="O35" s="46"/>
    </row>
    <row r="36" spans="1:15" x14ac:dyDescent="0.25">
      <c r="A36" s="43">
        <v>9</v>
      </c>
      <c r="B36" s="46">
        <v>0.95699999999999996</v>
      </c>
      <c r="C36" s="46">
        <v>0.90300000000000002</v>
      </c>
      <c r="D36" s="46">
        <v>0.85399999999999998</v>
      </c>
      <c r="E36" s="46">
        <v>0.80900000000000005</v>
      </c>
      <c r="F36" s="46">
        <v>0.76900000000000002</v>
      </c>
      <c r="G36" s="46">
        <v>0.73099999999999998</v>
      </c>
      <c r="H36" s="46">
        <v>0.69699999999999995</v>
      </c>
      <c r="I36" s="46">
        <v>0.66500000000000004</v>
      </c>
      <c r="J36" s="46">
        <v>0.63600000000000001</v>
      </c>
      <c r="K36" s="46">
        <v>0.60899999999999999</v>
      </c>
      <c r="L36" s="46">
        <v>0.58399999999999996</v>
      </c>
      <c r="M36" s="46">
        <v>0.56000000000000005</v>
      </c>
      <c r="N36" s="46">
        <v>0.53800000000000003</v>
      </c>
      <c r="O36" s="46"/>
    </row>
    <row r="37" spans="1:15" x14ac:dyDescent="0.25">
      <c r="A37" s="43">
        <v>10</v>
      </c>
      <c r="B37" s="46">
        <v>0.95199999999999996</v>
      </c>
      <c r="C37" s="46">
        <v>0.89800000000000002</v>
      </c>
      <c r="D37" s="46">
        <v>0.85</v>
      </c>
      <c r="E37" s="46">
        <v>0.80600000000000005</v>
      </c>
      <c r="F37" s="46">
        <v>0.76500000000000001</v>
      </c>
      <c r="G37" s="46">
        <v>0.72799999999999998</v>
      </c>
      <c r="H37" s="46">
        <v>0.69399999999999995</v>
      </c>
      <c r="I37" s="46">
        <v>0.66300000000000003</v>
      </c>
      <c r="J37" s="46">
        <v>0.63400000000000001</v>
      </c>
      <c r="K37" s="46">
        <v>0.60699999999999998</v>
      </c>
      <c r="L37" s="46">
        <v>0.58199999999999996</v>
      </c>
      <c r="M37" s="46">
        <v>0.55800000000000005</v>
      </c>
      <c r="N37" s="46">
        <v>0.53700000000000003</v>
      </c>
      <c r="O37" s="46"/>
    </row>
    <row r="38" spans="1:15" x14ac:dyDescent="0.25">
      <c r="A38" s="43">
        <v>11</v>
      </c>
      <c r="B38" s="46">
        <v>0.94699999999999995</v>
      </c>
      <c r="C38" s="46">
        <v>0.89400000000000002</v>
      </c>
      <c r="D38" s="46">
        <v>0.84599999999999997</v>
      </c>
      <c r="E38" s="46">
        <v>0.80200000000000005</v>
      </c>
      <c r="F38" s="46">
        <v>0.76200000000000001</v>
      </c>
      <c r="G38" s="46">
        <v>0.72499999999999998</v>
      </c>
      <c r="H38" s="46">
        <v>0.69099999999999995</v>
      </c>
      <c r="I38" s="46">
        <v>0.66</v>
      </c>
      <c r="J38" s="46">
        <v>0.63100000000000001</v>
      </c>
      <c r="K38" s="46">
        <v>0.60399999999999998</v>
      </c>
      <c r="L38" s="46">
        <v>0.57999999999999996</v>
      </c>
      <c r="M38" s="46">
        <v>0.55600000000000005</v>
      </c>
      <c r="N38" s="46">
        <v>0.53500000000000003</v>
      </c>
      <c r="O38" s="46"/>
    </row>
  </sheetData>
  <sheetProtection algorithmName="SHA-512" hashValue="/MJN9tGcnAD1weDcdo199Vorayor3f+NP2uWEQ++RfWL7O0l4dZHQIxFlNVnKY2vqxkJbjHjdXu/tRerzE+4/g==" saltValue="Wgw0amhMhEsNuAIaz6nicA==" spinCount="100000" sheet="1" objects="1" scenarios="1"/>
  <conditionalFormatting sqref="A6:A21">
    <cfRule type="expression" dxfId="436" priority="1" stopIfTrue="1">
      <formula>MOD(ROW(),2)=0</formula>
    </cfRule>
    <cfRule type="expression" dxfId="435" priority="2" stopIfTrue="1">
      <formula>MOD(ROW(),2)&lt;&gt;0</formula>
    </cfRule>
  </conditionalFormatting>
  <conditionalFormatting sqref="B6:M21">
    <cfRule type="expression" dxfId="434" priority="3" stopIfTrue="1">
      <formula>MOD(ROW(),2)=0</formula>
    </cfRule>
    <cfRule type="expression" dxfId="433" priority="4" stopIfTrue="1">
      <formula>MOD(ROW(),2)&lt;&gt;0</formula>
    </cfRule>
  </conditionalFormatting>
  <conditionalFormatting sqref="A26:A38">
    <cfRule type="expression" dxfId="432" priority="5" stopIfTrue="1">
      <formula>MOD(ROW(),2)=0</formula>
    </cfRule>
    <cfRule type="expression" dxfId="431" priority="6" stopIfTrue="1">
      <formula>MOD(ROW(),2)&lt;&gt;0</formula>
    </cfRule>
  </conditionalFormatting>
  <conditionalFormatting sqref="B26:O38">
    <cfRule type="expression" dxfId="430" priority="7" stopIfTrue="1">
      <formula>MOD(ROW(),2)=0</formula>
    </cfRule>
    <cfRule type="expression" dxfId="429" priority="8" stopIfTrue="1">
      <formula>MOD(ROW(),2)&lt;&gt;0</formula>
    </cfRule>
  </conditionalFormatting>
  <pageMargins left="0.7" right="0.7" top="0.75" bottom="0.75" header="0.3" footer="0.3"/>
  <tableParts count="1">
    <tablePart r:id="rId1"/>
  </tableParts>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FE02B4-9EE7-4EFF-9B28-433B6F81E945}">
  <sheetPr codeName="Sheet73"/>
  <dimension ref="A1:B37"/>
  <sheetViews>
    <sheetView showGridLines="0" workbookViewId="0">
      <selection activeCell="A6" sqref="A6"/>
    </sheetView>
  </sheetViews>
  <sheetFormatPr defaultRowHeight="12.5" x14ac:dyDescent="0.25"/>
  <cols>
    <col min="1" max="1" width="31.54296875" customWidth="1"/>
    <col min="2" max="2" width="40.54296875" customWidth="1"/>
  </cols>
  <sheetData>
    <row r="1" spans="1:2" s="1" customFormat="1" ht="20" x14ac:dyDescent="0.4">
      <c r="A1" s="2" t="s">
        <v>0</v>
      </c>
    </row>
    <row r="2" spans="1:2" s="1" customFormat="1" ht="15.5" x14ac:dyDescent="0.35">
      <c r="A2" s="30" t="s">
        <v>1</v>
      </c>
      <c r="B2" s="3" t="str">
        <f>wb_title</f>
        <v>Police_S - Consolidated Factor Spreadsheet</v>
      </c>
    </row>
    <row r="3" spans="1:2" s="1" customFormat="1" ht="15.5" x14ac:dyDescent="0.35">
      <c r="A3" s="30" t="s">
        <v>2</v>
      </c>
      <c r="B3" s="3" t="str">
        <f>TABLE_FACTOR_TYPE_1 &amp; " - x-" &amp; TABLE_SERIES_NUMBER_1</f>
        <v>LRF - x-404</v>
      </c>
    </row>
    <row r="6" spans="1:2" x14ac:dyDescent="0.25">
      <c r="A6" s="40" t="s">
        <v>407</v>
      </c>
      <c r="B6" s="48" t="s">
        <v>408</v>
      </c>
    </row>
    <row r="7" spans="1:2" x14ac:dyDescent="0.25">
      <c r="A7" s="40" t="s">
        <v>409</v>
      </c>
      <c r="B7" s="48" t="s">
        <v>32</v>
      </c>
    </row>
    <row r="8" spans="1:2" x14ac:dyDescent="0.25">
      <c r="A8" s="40" t="s">
        <v>110</v>
      </c>
      <c r="B8" s="48">
        <v>2015</v>
      </c>
    </row>
    <row r="9" spans="1:2" x14ac:dyDescent="0.25">
      <c r="A9" s="40" t="s">
        <v>111</v>
      </c>
      <c r="B9" s="48" t="s">
        <v>228</v>
      </c>
    </row>
    <row r="10" spans="1:2" ht="37.5" x14ac:dyDescent="0.25">
      <c r="A10" s="40" t="s">
        <v>6</v>
      </c>
      <c r="B10" s="48" t="s">
        <v>229</v>
      </c>
    </row>
    <row r="11" spans="1:2" x14ac:dyDescent="0.25">
      <c r="A11" s="40" t="s">
        <v>112</v>
      </c>
      <c r="B11" s="48" t="s">
        <v>125</v>
      </c>
    </row>
    <row r="12" spans="1:2" x14ac:dyDescent="0.25">
      <c r="A12" s="40" t="s">
        <v>113</v>
      </c>
      <c r="B12" s="48" t="s">
        <v>230</v>
      </c>
    </row>
    <row r="13" spans="1:2" x14ac:dyDescent="0.25">
      <c r="A13" s="40" t="s">
        <v>410</v>
      </c>
      <c r="B13" s="48">
        <v>0</v>
      </c>
    </row>
    <row r="14" spans="1:2" x14ac:dyDescent="0.25">
      <c r="A14" s="40" t="s">
        <v>115</v>
      </c>
      <c r="B14" s="48">
        <v>404</v>
      </c>
    </row>
    <row r="15" spans="1:2" x14ac:dyDescent="0.25">
      <c r="A15" s="40" t="s">
        <v>411</v>
      </c>
      <c r="B15" s="48">
        <v>404</v>
      </c>
    </row>
    <row r="16" spans="1:2" x14ac:dyDescent="0.25">
      <c r="A16" s="40" t="s">
        <v>117</v>
      </c>
      <c r="B16" s="48" t="s">
        <v>446</v>
      </c>
    </row>
    <row r="17" spans="1:2" x14ac:dyDescent="0.25">
      <c r="A17" s="41" t="s">
        <v>412</v>
      </c>
      <c r="B17" s="48"/>
    </row>
    <row r="18" spans="1:2" x14ac:dyDescent="0.25">
      <c r="A18" s="40" t="s">
        <v>119</v>
      </c>
      <c r="B18" s="49">
        <v>45106</v>
      </c>
    </row>
    <row r="19" spans="1:2" x14ac:dyDescent="0.25">
      <c r="A19" s="40" t="s">
        <v>120</v>
      </c>
      <c r="B19" s="50">
        <v>45110</v>
      </c>
    </row>
    <row r="20" spans="1:2" x14ac:dyDescent="0.25">
      <c r="A20" s="40" t="s">
        <v>121</v>
      </c>
      <c r="B20" s="48" t="s">
        <v>128</v>
      </c>
    </row>
    <row r="21" spans="1:2" x14ac:dyDescent="0.25">
      <c r="A21" s="40" t="s">
        <v>413</v>
      </c>
      <c r="B21" s="48" t="s">
        <v>47</v>
      </c>
    </row>
    <row r="23" spans="1:2" x14ac:dyDescent="0.25">
      <c r="A23" s="23" t="str">
        <f>HYPERLINK("#'Factor List'!A1", "Back to Factor List")</f>
        <v>Back to Factor List</v>
      </c>
      <c r="B23" s="23" t="str">
        <f>HYPERLINK("#'Assumptions'!A1", "Assumptions")</f>
        <v>Assumptions</v>
      </c>
    </row>
    <row r="26" spans="1:2" s="57" customFormat="1" ht="13" x14ac:dyDescent="0.25">
      <c r="A26" s="56" t="s">
        <v>238</v>
      </c>
      <c r="B26" s="56" t="s">
        <v>447</v>
      </c>
    </row>
    <row r="27" spans="1:2" x14ac:dyDescent="0.25">
      <c r="A27" s="43">
        <v>60</v>
      </c>
      <c r="B27" s="46">
        <v>3.3000000000000002E-2</v>
      </c>
    </row>
    <row r="28" spans="1:2" x14ac:dyDescent="0.25">
      <c r="A28" s="43">
        <v>61</v>
      </c>
      <c r="B28" s="46">
        <v>3.5000000000000003E-2</v>
      </c>
    </row>
    <row r="29" spans="1:2" x14ac:dyDescent="0.25">
      <c r="A29" s="43">
        <v>62</v>
      </c>
      <c r="B29" s="46">
        <v>3.5999999999999997E-2</v>
      </c>
    </row>
    <row r="30" spans="1:2" x14ac:dyDescent="0.25">
      <c r="A30" s="43">
        <v>63</v>
      </c>
      <c r="B30" s="46">
        <v>3.7999999999999999E-2</v>
      </c>
    </row>
    <row r="31" spans="1:2" x14ac:dyDescent="0.25">
      <c r="A31" s="43">
        <v>64</v>
      </c>
      <c r="B31" s="46">
        <v>0.04</v>
      </c>
    </row>
    <row r="32" spans="1:2" x14ac:dyDescent="0.25">
      <c r="A32" s="43">
        <v>65</v>
      </c>
      <c r="B32" s="46">
        <v>4.1000000000000002E-2</v>
      </c>
    </row>
    <row r="33" spans="1:2" x14ac:dyDescent="0.25">
      <c r="A33" s="43">
        <v>66</v>
      </c>
      <c r="B33" s="46">
        <v>4.2999999999999997E-2</v>
      </c>
    </row>
    <row r="34" spans="1:2" x14ac:dyDescent="0.25">
      <c r="A34" s="43">
        <v>67</v>
      </c>
      <c r="B34" s="46">
        <v>4.4999999999999998E-2</v>
      </c>
    </row>
    <row r="35" spans="1:2" x14ac:dyDescent="0.25">
      <c r="A35" s="43">
        <v>68</v>
      </c>
      <c r="B35" s="46">
        <v>4.5999999999999999E-2</v>
      </c>
    </row>
    <row r="36" spans="1:2" x14ac:dyDescent="0.25">
      <c r="A36" s="43">
        <v>69</v>
      </c>
      <c r="B36" s="46">
        <v>0.05</v>
      </c>
    </row>
    <row r="37" spans="1:2" x14ac:dyDescent="0.25">
      <c r="A37" s="43">
        <v>70</v>
      </c>
      <c r="B37" s="46">
        <v>5.0999999999999997E-2</v>
      </c>
    </row>
  </sheetData>
  <sheetProtection algorithmName="SHA-512" hashValue="YYHMEj5onjlNc1QC4vW08L2un5XLDJ83WWZRl5yhIbGunHMqd5KaZW8Rh43lriCPHFXM4DDuSR62lfC6Zfiwwg==" saltValue="29nv0apkZt+ZIc7af4pWng==" spinCount="100000" sheet="1" objects="1" scenarios="1"/>
  <conditionalFormatting sqref="A6:A21">
    <cfRule type="expression" dxfId="426" priority="1" stopIfTrue="1">
      <formula>MOD(ROW(),2)=0</formula>
    </cfRule>
    <cfRule type="expression" dxfId="425" priority="2" stopIfTrue="1">
      <formula>MOD(ROW(),2)&lt;&gt;0</formula>
    </cfRule>
  </conditionalFormatting>
  <conditionalFormatting sqref="B6:B21">
    <cfRule type="expression" dxfId="424" priority="3" stopIfTrue="1">
      <formula>MOD(ROW(),2)=0</formula>
    </cfRule>
    <cfRule type="expression" dxfId="423" priority="4" stopIfTrue="1">
      <formula>MOD(ROW(),2)&lt;&gt;0</formula>
    </cfRule>
  </conditionalFormatting>
  <conditionalFormatting sqref="A26:A37">
    <cfRule type="expression" dxfId="422" priority="5" stopIfTrue="1">
      <formula>MOD(ROW(),2)=0</formula>
    </cfRule>
    <cfRule type="expression" dxfId="421" priority="6" stopIfTrue="1">
      <formula>MOD(ROW(),2)&lt;&gt;0</formula>
    </cfRule>
  </conditionalFormatting>
  <conditionalFormatting sqref="B26:B37">
    <cfRule type="expression" dxfId="420" priority="7" stopIfTrue="1">
      <formula>MOD(ROW(),2)=0</formula>
    </cfRule>
    <cfRule type="expression" dxfId="419" priority="8" stopIfTrue="1">
      <formula>MOD(ROW(),2)&lt;&gt;0</formula>
    </cfRule>
  </conditionalFormatting>
  <pageMargins left="0.7" right="0.7" top="0.75" bottom="0.75" header="0.3" footer="0.3"/>
  <tableParts count="1">
    <tablePart r:id="rId1"/>
  </tableParts>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67EF9E-15B5-4B83-B4FC-4FDD64BAC956}">
  <sheetPr codeName="Sheet74"/>
  <dimension ref="A1:B37"/>
  <sheetViews>
    <sheetView showGridLines="0" workbookViewId="0">
      <selection activeCell="A6" sqref="A6"/>
    </sheetView>
  </sheetViews>
  <sheetFormatPr defaultRowHeight="12.5" x14ac:dyDescent="0.25"/>
  <cols>
    <col min="1" max="1" width="31.54296875" customWidth="1"/>
    <col min="2" max="2" width="40.54296875" customWidth="1"/>
  </cols>
  <sheetData>
    <row r="1" spans="1:2" s="1" customFormat="1" ht="20" x14ac:dyDescent="0.4">
      <c r="A1" s="2" t="s">
        <v>0</v>
      </c>
    </row>
    <row r="2" spans="1:2" s="1" customFormat="1" ht="15.5" x14ac:dyDescent="0.35">
      <c r="A2" s="30" t="s">
        <v>1</v>
      </c>
      <c r="B2" s="3" t="str">
        <f>wb_title</f>
        <v>Police_S - Consolidated Factor Spreadsheet</v>
      </c>
    </row>
    <row r="3" spans="1:2" s="1" customFormat="1" ht="15.5" x14ac:dyDescent="0.35">
      <c r="A3" s="30" t="s">
        <v>2</v>
      </c>
      <c r="B3" s="3" t="str">
        <f>TABLE_FACTOR_TYPE_1 &amp; " - x-" &amp; TABLE_SERIES_NUMBER_1</f>
        <v>LRF - x-405</v>
      </c>
    </row>
    <row r="6" spans="1:2" x14ac:dyDescent="0.25">
      <c r="A6" s="40" t="s">
        <v>407</v>
      </c>
      <c r="B6" s="48" t="s">
        <v>408</v>
      </c>
    </row>
    <row r="7" spans="1:2" x14ac:dyDescent="0.25">
      <c r="A7" s="40" t="s">
        <v>409</v>
      </c>
      <c r="B7" s="48" t="s">
        <v>32</v>
      </c>
    </row>
    <row r="8" spans="1:2" x14ac:dyDescent="0.25">
      <c r="A8" s="40" t="s">
        <v>110</v>
      </c>
      <c r="B8" s="48">
        <v>2015</v>
      </c>
    </row>
    <row r="9" spans="1:2" x14ac:dyDescent="0.25">
      <c r="A9" s="40" t="s">
        <v>111</v>
      </c>
      <c r="B9" s="48" t="s">
        <v>228</v>
      </c>
    </row>
    <row r="10" spans="1:2" ht="37.5" x14ac:dyDescent="0.25">
      <c r="A10" s="40" t="s">
        <v>6</v>
      </c>
      <c r="B10" s="48" t="s">
        <v>232</v>
      </c>
    </row>
    <row r="11" spans="1:2" x14ac:dyDescent="0.25">
      <c r="A11" s="40" t="s">
        <v>112</v>
      </c>
      <c r="B11" s="48" t="s">
        <v>125</v>
      </c>
    </row>
    <row r="12" spans="1:2" x14ac:dyDescent="0.25">
      <c r="A12" s="40" t="s">
        <v>113</v>
      </c>
      <c r="B12" s="48" t="s">
        <v>230</v>
      </c>
    </row>
    <row r="13" spans="1:2" x14ac:dyDescent="0.25">
      <c r="A13" s="40" t="s">
        <v>410</v>
      </c>
      <c r="B13" s="48">
        <v>0</v>
      </c>
    </row>
    <row r="14" spans="1:2" x14ac:dyDescent="0.25">
      <c r="A14" s="40" t="s">
        <v>115</v>
      </c>
      <c r="B14" s="48">
        <v>405</v>
      </c>
    </row>
    <row r="15" spans="1:2" x14ac:dyDescent="0.25">
      <c r="A15" s="40" t="s">
        <v>411</v>
      </c>
      <c r="B15" s="48">
        <v>405</v>
      </c>
    </row>
    <row r="16" spans="1:2" x14ac:dyDescent="0.25">
      <c r="A16" s="40" t="s">
        <v>117</v>
      </c>
      <c r="B16" s="48" t="s">
        <v>445</v>
      </c>
    </row>
    <row r="17" spans="1:2" x14ac:dyDescent="0.25">
      <c r="A17" s="41" t="s">
        <v>412</v>
      </c>
      <c r="B17" s="48"/>
    </row>
    <row r="18" spans="1:2" x14ac:dyDescent="0.25">
      <c r="A18" s="40" t="s">
        <v>119</v>
      </c>
      <c r="B18" s="49">
        <v>45106</v>
      </c>
    </row>
    <row r="19" spans="1:2" x14ac:dyDescent="0.25">
      <c r="A19" s="40" t="s">
        <v>120</v>
      </c>
      <c r="B19" s="50">
        <v>45110</v>
      </c>
    </row>
    <row r="20" spans="1:2" x14ac:dyDescent="0.25">
      <c r="A20" s="40" t="s">
        <v>121</v>
      </c>
      <c r="B20" s="48" t="s">
        <v>128</v>
      </c>
    </row>
    <row r="21" spans="1:2" x14ac:dyDescent="0.25">
      <c r="A21" s="40" t="s">
        <v>413</v>
      </c>
      <c r="B21" s="48" t="s">
        <v>47</v>
      </c>
    </row>
    <row r="23" spans="1:2" x14ac:dyDescent="0.25">
      <c r="A23" s="23" t="str">
        <f>HYPERLINK("#'Factor List'!A1", "Back to Factor List")</f>
        <v>Back to Factor List</v>
      </c>
      <c r="B23" s="23" t="str">
        <f>HYPERLINK("#'Assumptions'!A1", "Assumptions")</f>
        <v>Assumptions</v>
      </c>
    </row>
    <row r="26" spans="1:2" s="57" customFormat="1" ht="13" x14ac:dyDescent="0.25">
      <c r="A26" s="56" t="s">
        <v>238</v>
      </c>
      <c r="B26" s="56" t="s">
        <v>447</v>
      </c>
    </row>
    <row r="27" spans="1:2" x14ac:dyDescent="0.25">
      <c r="A27" s="43">
        <v>60</v>
      </c>
      <c r="B27" s="46">
        <v>4.5999999999999999E-2</v>
      </c>
    </row>
    <row r="28" spans="1:2" x14ac:dyDescent="0.25">
      <c r="A28" s="43">
        <v>61</v>
      </c>
      <c r="B28" s="46">
        <v>4.7E-2</v>
      </c>
    </row>
    <row r="29" spans="1:2" x14ac:dyDescent="0.25">
      <c r="A29" s="43">
        <v>62</v>
      </c>
      <c r="B29" s="46">
        <v>4.9000000000000002E-2</v>
      </c>
    </row>
    <row r="30" spans="1:2" x14ac:dyDescent="0.25">
      <c r="A30" s="43">
        <v>63</v>
      </c>
      <c r="B30" s="46">
        <v>0.05</v>
      </c>
    </row>
    <row r="31" spans="1:2" x14ac:dyDescent="0.25">
      <c r="A31" s="43">
        <v>64</v>
      </c>
      <c r="B31" s="46">
        <v>5.2999999999999999E-2</v>
      </c>
    </row>
    <row r="32" spans="1:2" x14ac:dyDescent="0.25">
      <c r="A32" s="43">
        <v>65</v>
      </c>
      <c r="B32" s="46">
        <v>5.3999999999999999E-2</v>
      </c>
    </row>
    <row r="33" spans="1:2" x14ac:dyDescent="0.25">
      <c r="A33" s="43">
        <v>66</v>
      </c>
      <c r="B33" s="46">
        <v>5.6000000000000001E-2</v>
      </c>
    </row>
    <row r="34" spans="1:2" x14ac:dyDescent="0.25">
      <c r="A34" s="43">
        <v>67</v>
      </c>
      <c r="B34" s="46">
        <v>5.7000000000000002E-2</v>
      </c>
    </row>
    <row r="35" spans="1:2" x14ac:dyDescent="0.25">
      <c r="A35" s="43">
        <v>68</v>
      </c>
      <c r="B35" s="46">
        <v>5.8999999999999997E-2</v>
      </c>
    </row>
    <row r="36" spans="1:2" x14ac:dyDescent="0.25">
      <c r="A36" s="43">
        <v>69</v>
      </c>
      <c r="B36" s="46">
        <v>6.3E-2</v>
      </c>
    </row>
    <row r="37" spans="1:2" x14ac:dyDescent="0.25">
      <c r="A37" s="43">
        <v>70</v>
      </c>
      <c r="B37" s="46">
        <v>6.4000000000000001E-2</v>
      </c>
    </row>
  </sheetData>
  <sheetProtection algorithmName="SHA-512" hashValue="RV7BZZ5E6SD2Tj8cJCNc4q6IOoG2BJSJ/CnGfrinEdMnO4CmtuhPyJs5t5uYDyKJtVggjxZPBaw46hU0W92dEw==" saltValue="fNCcQ3lzUNqx741MDSYE+w==" spinCount="100000" sheet="1" objects="1" scenarios="1"/>
  <conditionalFormatting sqref="A6:A21">
    <cfRule type="expression" dxfId="416" priority="1" stopIfTrue="1">
      <formula>MOD(ROW(),2)=0</formula>
    </cfRule>
    <cfRule type="expression" dxfId="415" priority="2" stopIfTrue="1">
      <formula>MOD(ROW(),2)&lt;&gt;0</formula>
    </cfRule>
  </conditionalFormatting>
  <conditionalFormatting sqref="B6:B21">
    <cfRule type="expression" dxfId="414" priority="3" stopIfTrue="1">
      <formula>MOD(ROW(),2)=0</formula>
    </cfRule>
    <cfRule type="expression" dxfId="413" priority="4" stopIfTrue="1">
      <formula>MOD(ROW(),2)&lt;&gt;0</formula>
    </cfRule>
  </conditionalFormatting>
  <conditionalFormatting sqref="A26:A37">
    <cfRule type="expression" dxfId="412" priority="5" stopIfTrue="1">
      <formula>MOD(ROW(),2)=0</formula>
    </cfRule>
    <cfRule type="expression" dxfId="411" priority="6" stopIfTrue="1">
      <formula>MOD(ROW(),2)&lt;&gt;0</formula>
    </cfRule>
  </conditionalFormatting>
  <conditionalFormatting sqref="B26:B37">
    <cfRule type="expression" dxfId="410" priority="7" stopIfTrue="1">
      <formula>MOD(ROW(),2)=0</formula>
    </cfRule>
    <cfRule type="expression" dxfId="409" priority="8" stopIfTrue="1">
      <formula>MOD(ROW(),2)&lt;&gt;0</formula>
    </cfRule>
  </conditionalFormatting>
  <pageMargins left="0.7" right="0.7" top="0.75" bottom="0.75" header="0.3" footer="0.3"/>
  <tableParts count="1">
    <tablePart r:id="rId1"/>
  </tableParts>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8254A0-6627-4C2C-8941-8FE02AC8AD87}">
  <sheetPr codeName="Sheet75"/>
  <dimension ref="A1:I38"/>
  <sheetViews>
    <sheetView showGridLines="0" workbookViewId="0">
      <selection activeCell="A6" sqref="A6"/>
    </sheetView>
  </sheetViews>
  <sheetFormatPr defaultRowHeight="12.5" x14ac:dyDescent="0.25"/>
  <cols>
    <col min="1" max="1" width="31.54296875" customWidth="1"/>
    <col min="2" max="9" width="22.54296875" customWidth="1"/>
  </cols>
  <sheetData>
    <row r="1" spans="1:9" s="1" customFormat="1" ht="20" x14ac:dyDescent="0.4">
      <c r="A1" s="2" t="s">
        <v>0</v>
      </c>
    </row>
    <row r="2" spans="1:9" s="1" customFormat="1" ht="15.5" x14ac:dyDescent="0.35">
      <c r="A2" s="30" t="s">
        <v>1</v>
      </c>
      <c r="B2" s="3" t="str">
        <f>wb_title</f>
        <v>Police_S - Consolidated Factor Spreadsheet</v>
      </c>
    </row>
    <row r="3" spans="1:9" s="1" customFormat="1" ht="15.5" x14ac:dyDescent="0.35">
      <c r="A3" s="30" t="s">
        <v>2</v>
      </c>
      <c r="B3" s="3" t="str">
        <f>TABLE_FACTOR_TYPE_1 &amp; " - x-" &amp; TABLE_SERIES_NUMBER_1</f>
        <v>LRF - x-406</v>
      </c>
    </row>
    <row r="6" spans="1:9" x14ac:dyDescent="0.25">
      <c r="A6" s="40" t="s">
        <v>407</v>
      </c>
      <c r="B6" s="48" t="s">
        <v>408</v>
      </c>
      <c r="C6" s="48"/>
      <c r="D6" s="48"/>
      <c r="E6" s="48"/>
      <c r="F6" s="48"/>
      <c r="G6" s="48"/>
      <c r="H6" s="48"/>
      <c r="I6" s="48"/>
    </row>
    <row r="7" spans="1:9" x14ac:dyDescent="0.25">
      <c r="A7" s="40" t="s">
        <v>409</v>
      </c>
      <c r="B7" s="48" t="s">
        <v>32</v>
      </c>
      <c r="C7" s="48"/>
      <c r="D7" s="48"/>
      <c r="E7" s="48"/>
      <c r="F7" s="48"/>
      <c r="G7" s="48"/>
      <c r="H7" s="48"/>
      <c r="I7" s="48"/>
    </row>
    <row r="8" spans="1:9" x14ac:dyDescent="0.25">
      <c r="A8" s="40" t="s">
        <v>110</v>
      </c>
      <c r="B8" s="48">
        <v>2015</v>
      </c>
      <c r="C8" s="48"/>
      <c r="D8" s="48"/>
      <c r="E8" s="48"/>
      <c r="F8" s="48"/>
      <c r="G8" s="48"/>
      <c r="H8" s="48"/>
      <c r="I8" s="48"/>
    </row>
    <row r="9" spans="1:9" x14ac:dyDescent="0.25">
      <c r="A9" s="40" t="s">
        <v>111</v>
      </c>
      <c r="B9" s="48" t="s">
        <v>228</v>
      </c>
      <c r="C9" s="48"/>
      <c r="D9" s="48"/>
      <c r="E9" s="48"/>
      <c r="F9" s="48"/>
      <c r="G9" s="48"/>
      <c r="H9" s="48"/>
      <c r="I9" s="48"/>
    </row>
    <row r="10" spans="1:9" x14ac:dyDescent="0.25">
      <c r="A10" s="40" t="s">
        <v>6</v>
      </c>
      <c r="B10" s="48" t="s">
        <v>234</v>
      </c>
      <c r="C10" s="48"/>
      <c r="D10" s="48"/>
      <c r="E10" s="48"/>
      <c r="F10" s="48"/>
      <c r="G10" s="48"/>
      <c r="H10" s="48"/>
      <c r="I10" s="48"/>
    </row>
    <row r="11" spans="1:9" x14ac:dyDescent="0.25">
      <c r="A11" s="40" t="s">
        <v>112</v>
      </c>
      <c r="B11" s="48" t="s">
        <v>125</v>
      </c>
      <c r="C11" s="48"/>
      <c r="D11" s="48"/>
      <c r="E11" s="48"/>
      <c r="F11" s="48"/>
      <c r="G11" s="48"/>
      <c r="H11" s="48"/>
      <c r="I11" s="48"/>
    </row>
    <row r="12" spans="1:9" x14ac:dyDescent="0.25">
      <c r="A12" s="40" t="s">
        <v>113</v>
      </c>
      <c r="B12" s="48" t="s">
        <v>218</v>
      </c>
      <c r="C12" s="48"/>
      <c r="D12" s="48"/>
      <c r="E12" s="48"/>
      <c r="F12" s="48"/>
      <c r="G12" s="48"/>
      <c r="H12" s="48"/>
      <c r="I12" s="48"/>
    </row>
    <row r="13" spans="1:9" x14ac:dyDescent="0.25">
      <c r="A13" s="40" t="s">
        <v>410</v>
      </c>
      <c r="B13" s="48">
        <v>0</v>
      </c>
      <c r="C13" s="48"/>
      <c r="D13" s="48"/>
      <c r="E13" s="48"/>
      <c r="F13" s="48"/>
      <c r="G13" s="48"/>
      <c r="H13" s="48"/>
      <c r="I13" s="48"/>
    </row>
    <row r="14" spans="1:9" x14ac:dyDescent="0.25">
      <c r="A14" s="40" t="s">
        <v>115</v>
      </c>
      <c r="B14" s="48">
        <v>406</v>
      </c>
      <c r="C14" s="48"/>
      <c r="D14" s="48"/>
      <c r="E14" s="48"/>
      <c r="F14" s="48"/>
      <c r="G14" s="48"/>
      <c r="H14" s="48"/>
      <c r="I14" s="48"/>
    </row>
    <row r="15" spans="1:9" x14ac:dyDescent="0.25">
      <c r="A15" s="40" t="s">
        <v>411</v>
      </c>
      <c r="B15" s="48">
        <v>406</v>
      </c>
      <c r="C15" s="48"/>
      <c r="D15" s="48"/>
      <c r="E15" s="48"/>
      <c r="F15" s="48"/>
      <c r="G15" s="48"/>
      <c r="H15" s="48"/>
      <c r="I15" s="48"/>
    </row>
    <row r="16" spans="1:9" x14ac:dyDescent="0.25">
      <c r="A16" s="40" t="s">
        <v>117</v>
      </c>
      <c r="B16" s="48" t="s">
        <v>448</v>
      </c>
      <c r="C16" s="48"/>
      <c r="D16" s="48"/>
      <c r="E16" s="48"/>
      <c r="F16" s="48"/>
      <c r="G16" s="48"/>
      <c r="H16" s="48"/>
      <c r="I16" s="48"/>
    </row>
    <row r="17" spans="1:9" x14ac:dyDescent="0.25">
      <c r="A17" s="41" t="s">
        <v>412</v>
      </c>
      <c r="B17" s="48"/>
      <c r="C17" s="48"/>
      <c r="D17" s="48"/>
      <c r="E17" s="48"/>
      <c r="F17" s="48"/>
      <c r="G17" s="48"/>
      <c r="H17" s="48"/>
      <c r="I17" s="48"/>
    </row>
    <row r="18" spans="1:9" x14ac:dyDescent="0.25">
      <c r="A18" s="40" t="s">
        <v>119</v>
      </c>
      <c r="B18" s="50">
        <v>45106</v>
      </c>
      <c r="C18" s="50"/>
      <c r="D18" s="50"/>
      <c r="E18" s="50"/>
      <c r="F18" s="50"/>
      <c r="G18" s="50"/>
      <c r="H18" s="50"/>
      <c r="I18" s="50"/>
    </row>
    <row r="19" spans="1:9" x14ac:dyDescent="0.25">
      <c r="A19" s="40" t="s">
        <v>120</v>
      </c>
      <c r="B19" s="50">
        <v>45110</v>
      </c>
      <c r="C19" s="50"/>
      <c r="D19" s="50"/>
      <c r="E19" s="50"/>
      <c r="F19" s="50"/>
      <c r="G19" s="50"/>
      <c r="H19" s="50"/>
      <c r="I19" s="50"/>
    </row>
    <row r="20" spans="1:9" x14ac:dyDescent="0.25">
      <c r="A20" s="40" t="s">
        <v>121</v>
      </c>
      <c r="B20" s="48" t="s">
        <v>128</v>
      </c>
      <c r="C20" s="48"/>
      <c r="D20" s="48"/>
      <c r="E20" s="48"/>
      <c r="F20" s="48"/>
      <c r="G20" s="48"/>
      <c r="H20" s="48"/>
      <c r="I20" s="48"/>
    </row>
    <row r="21" spans="1:9" x14ac:dyDescent="0.25">
      <c r="A21" s="40" t="s">
        <v>413</v>
      </c>
      <c r="B21" s="48" t="s">
        <v>47</v>
      </c>
      <c r="C21" s="48"/>
      <c r="D21" s="48"/>
      <c r="E21" s="48"/>
      <c r="F21" s="48"/>
      <c r="G21" s="48"/>
      <c r="H21" s="48"/>
      <c r="I21" s="48"/>
    </row>
    <row r="23" spans="1:9" x14ac:dyDescent="0.25">
      <c r="A23" s="23" t="str">
        <f>HYPERLINK("#'Factor List'!A1", "Back to Factor List")</f>
        <v>Back to Factor List</v>
      </c>
      <c r="B23" s="23" t="str">
        <f>HYPERLINK("#'Assumptions'!A1", "Assumptions")</f>
        <v>Assumptions</v>
      </c>
    </row>
    <row r="26" spans="1:9" s="57" customFormat="1" ht="13" x14ac:dyDescent="0.25">
      <c r="A26" s="56" t="s">
        <v>449</v>
      </c>
      <c r="B26" s="56">
        <v>0</v>
      </c>
      <c r="C26" s="56">
        <v>1</v>
      </c>
      <c r="D26" s="56">
        <v>2</v>
      </c>
      <c r="E26" s="56">
        <v>3</v>
      </c>
      <c r="F26" s="56">
        <v>4</v>
      </c>
      <c r="G26" s="56">
        <v>5</v>
      </c>
      <c r="H26" s="56">
        <v>6</v>
      </c>
      <c r="I26" s="56">
        <v>7</v>
      </c>
    </row>
    <row r="27" spans="1:9" x14ac:dyDescent="0.25">
      <c r="A27" s="43">
        <v>0</v>
      </c>
      <c r="B27" s="46">
        <v>0</v>
      </c>
      <c r="C27" s="46">
        <v>5.8999999999999997E-2</v>
      </c>
      <c r="D27" s="46">
        <v>0.124</v>
      </c>
      <c r="E27" s="46">
        <v>0.19500000000000001</v>
      </c>
      <c r="F27" s="46">
        <v>0.27400000000000002</v>
      </c>
      <c r="G27" s="46">
        <v>0.36</v>
      </c>
      <c r="H27" s="46">
        <v>0.45700000000000002</v>
      </c>
      <c r="I27" s="46">
        <v>0.56399999999999995</v>
      </c>
    </row>
    <row r="28" spans="1:9" x14ac:dyDescent="0.25">
      <c r="A28" s="43">
        <v>1</v>
      </c>
      <c r="B28" s="46">
        <v>5.0000000000000001E-3</v>
      </c>
      <c r="C28" s="46">
        <v>6.5000000000000002E-2</v>
      </c>
      <c r="D28" s="46">
        <v>0.13</v>
      </c>
      <c r="E28" s="46">
        <v>0.20200000000000001</v>
      </c>
      <c r="F28" s="46">
        <v>0.28100000000000003</v>
      </c>
      <c r="G28" s="46">
        <v>0.36799999999999999</v>
      </c>
      <c r="H28" s="46">
        <v>0.46600000000000003</v>
      </c>
      <c r="I28" s="46">
        <v>0.57399999999999995</v>
      </c>
    </row>
    <row r="29" spans="1:9" x14ac:dyDescent="0.25">
      <c r="A29" s="43">
        <v>2</v>
      </c>
      <c r="B29" s="46">
        <v>0.01</v>
      </c>
      <c r="C29" s="46">
        <v>7.0000000000000007E-2</v>
      </c>
      <c r="D29" s="46">
        <v>0.13600000000000001</v>
      </c>
      <c r="E29" s="46">
        <v>0.20799999999999999</v>
      </c>
      <c r="F29" s="46">
        <v>0.28799999999999998</v>
      </c>
      <c r="G29" s="46">
        <v>0.376</v>
      </c>
      <c r="H29" s="46">
        <v>0.47399999999999998</v>
      </c>
      <c r="I29" s="46">
        <v>0.58399999999999996</v>
      </c>
    </row>
    <row r="30" spans="1:9" x14ac:dyDescent="0.25">
      <c r="A30" s="43">
        <v>3</v>
      </c>
      <c r="B30" s="46">
        <v>1.4999999999999999E-2</v>
      </c>
      <c r="C30" s="46">
        <v>7.4999999999999997E-2</v>
      </c>
      <c r="D30" s="46">
        <v>0.14199999999999999</v>
      </c>
      <c r="E30" s="46">
        <v>0.215</v>
      </c>
      <c r="F30" s="46">
        <v>0.29499999999999998</v>
      </c>
      <c r="G30" s="46">
        <v>0.38400000000000001</v>
      </c>
      <c r="H30" s="46">
        <v>0.48299999999999998</v>
      </c>
      <c r="I30" s="46">
        <v>0.59299999999999997</v>
      </c>
    </row>
    <row r="31" spans="1:9" x14ac:dyDescent="0.25">
      <c r="A31" s="43">
        <v>4</v>
      </c>
      <c r="B31" s="46">
        <v>0.02</v>
      </c>
      <c r="C31" s="46">
        <v>8.1000000000000003E-2</v>
      </c>
      <c r="D31" s="46">
        <v>0.14799999999999999</v>
      </c>
      <c r="E31" s="46">
        <v>0.221</v>
      </c>
      <c r="F31" s="46">
        <v>0.30299999999999999</v>
      </c>
      <c r="G31" s="46">
        <v>0.39200000000000002</v>
      </c>
      <c r="H31" s="46">
        <v>0.49199999999999999</v>
      </c>
      <c r="I31" s="46">
        <v>0.60299999999999998</v>
      </c>
    </row>
    <row r="32" spans="1:9" x14ac:dyDescent="0.25">
      <c r="A32" s="43">
        <v>5</v>
      </c>
      <c r="B32" s="46">
        <v>2.5000000000000001E-2</v>
      </c>
      <c r="C32" s="46">
        <v>8.5999999999999993E-2</v>
      </c>
      <c r="D32" s="46">
        <v>0.154</v>
      </c>
      <c r="E32" s="46">
        <v>0.22800000000000001</v>
      </c>
      <c r="F32" s="46">
        <v>0.31</v>
      </c>
      <c r="G32" s="46">
        <v>0.4</v>
      </c>
      <c r="H32" s="46">
        <v>0.501</v>
      </c>
      <c r="I32" s="46">
        <v>0.61299999999999999</v>
      </c>
    </row>
    <row r="33" spans="1:9" x14ac:dyDescent="0.25">
      <c r="A33" s="43">
        <v>6</v>
      </c>
      <c r="B33" s="46">
        <v>0.03</v>
      </c>
      <c r="C33" s="46">
        <v>9.0999999999999998E-2</v>
      </c>
      <c r="D33" s="46">
        <v>0.16</v>
      </c>
      <c r="E33" s="46">
        <v>0.23400000000000001</v>
      </c>
      <c r="F33" s="46">
        <v>0.317</v>
      </c>
      <c r="G33" s="46">
        <v>0.40899999999999997</v>
      </c>
      <c r="H33" s="46">
        <v>0.51</v>
      </c>
      <c r="I33" s="46">
        <v>0.623</v>
      </c>
    </row>
    <row r="34" spans="1:9" x14ac:dyDescent="0.25">
      <c r="A34" s="43">
        <v>7</v>
      </c>
      <c r="B34" s="46">
        <v>3.4000000000000002E-2</v>
      </c>
      <c r="C34" s="46">
        <v>9.7000000000000003E-2</v>
      </c>
      <c r="D34" s="46">
        <v>0.16500000000000001</v>
      </c>
      <c r="E34" s="46">
        <v>0.24099999999999999</v>
      </c>
      <c r="F34" s="46">
        <v>0.32400000000000001</v>
      </c>
      <c r="G34" s="46">
        <v>0.41699999999999998</v>
      </c>
      <c r="H34" s="46">
        <v>0.51900000000000002</v>
      </c>
      <c r="I34" s="46">
        <v>0.63300000000000001</v>
      </c>
    </row>
    <row r="35" spans="1:9" x14ac:dyDescent="0.25">
      <c r="A35" s="43">
        <v>8</v>
      </c>
      <c r="B35" s="46">
        <v>3.9E-2</v>
      </c>
      <c r="C35" s="46">
        <v>0.10199999999999999</v>
      </c>
      <c r="D35" s="46">
        <v>0.17100000000000001</v>
      </c>
      <c r="E35" s="46">
        <v>0.247</v>
      </c>
      <c r="F35" s="46">
        <v>0.33100000000000002</v>
      </c>
      <c r="G35" s="46">
        <v>0.42499999999999999</v>
      </c>
      <c r="H35" s="46">
        <v>0.52800000000000002</v>
      </c>
      <c r="I35" s="46">
        <v>0.64300000000000002</v>
      </c>
    </row>
    <row r="36" spans="1:9" x14ac:dyDescent="0.25">
      <c r="A36" s="43">
        <v>9</v>
      </c>
      <c r="B36" s="46">
        <v>4.3999999999999997E-2</v>
      </c>
      <c r="C36" s="46">
        <v>0.108</v>
      </c>
      <c r="D36" s="46">
        <v>0.17699999999999999</v>
      </c>
      <c r="E36" s="46">
        <v>0.254</v>
      </c>
      <c r="F36" s="46">
        <v>0.33900000000000002</v>
      </c>
      <c r="G36" s="46">
        <v>0.433</v>
      </c>
      <c r="H36" s="46">
        <v>0.53700000000000003</v>
      </c>
      <c r="I36" s="46">
        <v>0.65300000000000002</v>
      </c>
    </row>
    <row r="37" spans="1:9" x14ac:dyDescent="0.25">
      <c r="A37" s="43">
        <v>10</v>
      </c>
      <c r="B37" s="46">
        <v>4.9000000000000002E-2</v>
      </c>
      <c r="C37" s="46">
        <v>0.113</v>
      </c>
      <c r="D37" s="46">
        <v>0.183</v>
      </c>
      <c r="E37" s="46">
        <v>0.26100000000000001</v>
      </c>
      <c r="F37" s="46">
        <v>0.34599999999999997</v>
      </c>
      <c r="G37" s="46">
        <v>0.441</v>
      </c>
      <c r="H37" s="46">
        <v>0.54600000000000004</v>
      </c>
      <c r="I37" s="46">
        <v>0.66300000000000003</v>
      </c>
    </row>
    <row r="38" spans="1:9" x14ac:dyDescent="0.25">
      <c r="A38" s="43">
        <v>11</v>
      </c>
      <c r="B38" s="46">
        <v>5.3999999999999999E-2</v>
      </c>
      <c r="C38" s="46">
        <v>0.11799999999999999</v>
      </c>
      <c r="D38" s="46">
        <v>0.189</v>
      </c>
      <c r="E38" s="46">
        <v>0.26700000000000002</v>
      </c>
      <c r="F38" s="46">
        <v>0.35299999999999998</v>
      </c>
      <c r="G38" s="46">
        <v>0.44900000000000001</v>
      </c>
      <c r="H38" s="46">
        <v>0.55500000000000005</v>
      </c>
      <c r="I38" s="46">
        <v>0.67300000000000004</v>
      </c>
    </row>
  </sheetData>
  <sheetProtection algorithmName="SHA-512" hashValue="WUbLgxNRxRS5tv7qkllRVotQ6pzjWYTDddp+eglnULVAGYldfT+W2/pKMNXvo5VgXHLX9v+wdpTvuH7hBG2DaQ==" saltValue="E52AmnA/JQduCwtXNhqX0w==" spinCount="100000" sheet="1" objects="1" scenarios="1"/>
  <conditionalFormatting sqref="A6:A21">
    <cfRule type="expression" dxfId="406" priority="1" stopIfTrue="1">
      <formula>MOD(ROW(),2)=0</formula>
    </cfRule>
    <cfRule type="expression" dxfId="405" priority="2" stopIfTrue="1">
      <formula>MOD(ROW(),2)&lt;&gt;0</formula>
    </cfRule>
  </conditionalFormatting>
  <conditionalFormatting sqref="B6:I21">
    <cfRule type="expression" dxfId="404" priority="3" stopIfTrue="1">
      <formula>MOD(ROW(),2)=0</formula>
    </cfRule>
    <cfRule type="expression" dxfId="403" priority="4" stopIfTrue="1">
      <formula>MOD(ROW(),2)&lt;&gt;0</formula>
    </cfRule>
  </conditionalFormatting>
  <conditionalFormatting sqref="A26:A38">
    <cfRule type="expression" dxfId="402" priority="5" stopIfTrue="1">
      <formula>MOD(ROW(),2)=0</formula>
    </cfRule>
    <cfRule type="expression" dxfId="401" priority="6" stopIfTrue="1">
      <formula>MOD(ROW(),2)&lt;&gt;0</formula>
    </cfRule>
  </conditionalFormatting>
  <conditionalFormatting sqref="B26:I38">
    <cfRule type="expression" dxfId="400" priority="7" stopIfTrue="1">
      <formula>MOD(ROW(),2)=0</formula>
    </cfRule>
    <cfRule type="expression" dxfId="399" priority="8" stopIfTrue="1">
      <formula>MOD(ROW(),2)&lt;&gt;0</formula>
    </cfRule>
  </conditionalFormatting>
  <pageMargins left="0.7" right="0.7" top="0.75" bottom="0.75" header="0.3" footer="0.3"/>
  <tableParts count="1">
    <tablePart r:id="rId1"/>
  </tableParts>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006354-3171-4D0D-9B6D-274C3C29D960}">
  <sheetPr codeName="Sheet76"/>
  <dimension ref="A1:L38"/>
  <sheetViews>
    <sheetView showGridLines="0" workbookViewId="0">
      <selection activeCell="A6" sqref="A6"/>
    </sheetView>
  </sheetViews>
  <sheetFormatPr defaultRowHeight="12.5" x14ac:dyDescent="0.25"/>
  <cols>
    <col min="1" max="1" width="30.54296875" customWidth="1"/>
    <col min="2" max="12" width="20.54296875" customWidth="1"/>
  </cols>
  <sheetData>
    <row r="1" spans="1:12" s="1" customFormat="1" ht="20" x14ac:dyDescent="0.4">
      <c r="A1" s="2" t="s">
        <v>0</v>
      </c>
    </row>
    <row r="2" spans="1:12" s="1" customFormat="1" ht="15.5" x14ac:dyDescent="0.35">
      <c r="A2" s="30" t="s">
        <v>1</v>
      </c>
      <c r="B2" s="3" t="str">
        <f>wb_title</f>
        <v>Police_S - Consolidated Factor Spreadsheet</v>
      </c>
    </row>
    <row r="3" spans="1:12" s="1" customFormat="1" ht="15.5" x14ac:dyDescent="0.35">
      <c r="A3" s="30" t="s">
        <v>2</v>
      </c>
      <c r="B3" s="3" t="str">
        <f>TABLE_FACTOR_TYPE_1 &amp; " - x-" &amp; TABLE_SERIES_NUMBER_1</f>
        <v>ERF - x-407</v>
      </c>
    </row>
    <row r="6" spans="1:12" x14ac:dyDescent="0.25">
      <c r="A6" s="40" t="s">
        <v>407</v>
      </c>
      <c r="B6" s="48" t="s">
        <v>408</v>
      </c>
      <c r="C6" s="48"/>
      <c r="D6" s="48"/>
      <c r="E6" s="48"/>
      <c r="F6" s="48"/>
      <c r="G6" s="48"/>
      <c r="H6" s="48"/>
      <c r="I6" s="48"/>
      <c r="J6" s="48"/>
      <c r="K6" s="48"/>
      <c r="L6" s="48"/>
    </row>
    <row r="7" spans="1:12" x14ac:dyDescent="0.25">
      <c r="A7" s="40" t="s">
        <v>409</v>
      </c>
      <c r="B7" s="48" t="s">
        <v>32</v>
      </c>
      <c r="C7" s="48"/>
      <c r="D7" s="48"/>
      <c r="E7" s="48"/>
      <c r="F7" s="48"/>
      <c r="G7" s="48"/>
      <c r="H7" s="48"/>
      <c r="I7" s="48"/>
      <c r="J7" s="48"/>
      <c r="K7" s="48"/>
      <c r="L7" s="48"/>
    </row>
    <row r="8" spans="1:12" x14ac:dyDescent="0.25">
      <c r="A8" s="40" t="s">
        <v>110</v>
      </c>
      <c r="B8" s="48">
        <v>2006</v>
      </c>
      <c r="C8" s="48"/>
      <c r="D8" s="48"/>
      <c r="E8" s="48"/>
      <c r="F8" s="48"/>
      <c r="G8" s="48"/>
      <c r="H8" s="48"/>
      <c r="I8" s="48"/>
      <c r="J8" s="48"/>
      <c r="K8" s="48"/>
      <c r="L8" s="48"/>
    </row>
    <row r="9" spans="1:12" x14ac:dyDescent="0.25">
      <c r="A9" s="40" t="s">
        <v>111</v>
      </c>
      <c r="B9" s="48" t="s">
        <v>211</v>
      </c>
      <c r="C9" s="48"/>
      <c r="D9" s="48"/>
      <c r="E9" s="48"/>
      <c r="F9" s="48"/>
      <c r="G9" s="48"/>
      <c r="H9" s="48"/>
      <c r="I9" s="48"/>
      <c r="J9" s="48"/>
      <c r="K9" s="48"/>
      <c r="L9" s="48"/>
    </row>
    <row r="10" spans="1:12" x14ac:dyDescent="0.25">
      <c r="A10" s="40" t="s">
        <v>6</v>
      </c>
      <c r="B10" s="48" t="s">
        <v>220</v>
      </c>
      <c r="C10" s="48"/>
      <c r="D10" s="48"/>
      <c r="E10" s="48"/>
      <c r="F10" s="48"/>
      <c r="G10" s="48"/>
      <c r="H10" s="48"/>
      <c r="I10" s="48"/>
      <c r="J10" s="48"/>
      <c r="K10" s="48"/>
      <c r="L10" s="48"/>
    </row>
    <row r="11" spans="1:12" x14ac:dyDescent="0.25">
      <c r="A11" s="40" t="s">
        <v>112</v>
      </c>
      <c r="B11" s="48" t="s">
        <v>125</v>
      </c>
      <c r="C11" s="48"/>
      <c r="D11" s="48"/>
      <c r="E11" s="48"/>
      <c r="F11" s="48"/>
      <c r="G11" s="48"/>
      <c r="H11" s="48"/>
      <c r="I11" s="48"/>
      <c r="J11" s="48"/>
      <c r="K11" s="48"/>
      <c r="L11" s="48"/>
    </row>
    <row r="12" spans="1:12" x14ac:dyDescent="0.25">
      <c r="A12" s="40" t="s">
        <v>113</v>
      </c>
      <c r="B12" s="48" t="s">
        <v>450</v>
      </c>
      <c r="C12" s="48"/>
      <c r="D12" s="48"/>
      <c r="E12" s="48"/>
      <c r="F12" s="48"/>
      <c r="G12" s="48"/>
      <c r="H12" s="48"/>
      <c r="I12" s="48"/>
      <c r="J12" s="48"/>
      <c r="K12" s="48"/>
      <c r="L12" s="48"/>
    </row>
    <row r="13" spans="1:12" x14ac:dyDescent="0.25">
      <c r="A13" s="40" t="s">
        <v>410</v>
      </c>
      <c r="B13" s="48">
        <v>1</v>
      </c>
      <c r="C13" s="48"/>
      <c r="D13" s="48"/>
      <c r="E13" s="48"/>
      <c r="F13" s="48"/>
      <c r="G13" s="48"/>
      <c r="H13" s="48"/>
      <c r="I13" s="48"/>
      <c r="J13" s="48"/>
      <c r="K13" s="48"/>
      <c r="L13" s="48"/>
    </row>
    <row r="14" spans="1:12" x14ac:dyDescent="0.25">
      <c r="A14" s="40" t="s">
        <v>115</v>
      </c>
      <c r="B14" s="48">
        <v>407</v>
      </c>
      <c r="C14" s="48"/>
      <c r="D14" s="48"/>
      <c r="E14" s="48"/>
      <c r="F14" s="48"/>
      <c r="G14" s="48"/>
      <c r="H14" s="48"/>
      <c r="I14" s="48"/>
      <c r="J14" s="48"/>
      <c r="K14" s="48"/>
      <c r="L14" s="48"/>
    </row>
    <row r="15" spans="1:12" x14ac:dyDescent="0.25">
      <c r="A15" s="40" t="s">
        <v>411</v>
      </c>
      <c r="B15" s="48">
        <v>407</v>
      </c>
      <c r="C15" s="48"/>
      <c r="D15" s="48"/>
      <c r="E15" s="48"/>
      <c r="F15" s="48"/>
      <c r="G15" s="48"/>
      <c r="H15" s="48"/>
      <c r="I15" s="48"/>
      <c r="J15" s="48"/>
      <c r="K15" s="48"/>
      <c r="L15" s="48"/>
    </row>
    <row r="16" spans="1:12" x14ac:dyDescent="0.25">
      <c r="A16" s="40" t="s">
        <v>117</v>
      </c>
      <c r="B16" s="48" t="s">
        <v>446</v>
      </c>
      <c r="C16" s="48"/>
      <c r="D16" s="48"/>
      <c r="E16" s="48"/>
      <c r="F16" s="48"/>
      <c r="G16" s="48"/>
      <c r="H16" s="48"/>
      <c r="I16" s="48"/>
      <c r="J16" s="48"/>
      <c r="K16" s="48"/>
      <c r="L16" s="48"/>
    </row>
    <row r="17" spans="1:12" x14ac:dyDescent="0.25">
      <c r="A17" s="41" t="s">
        <v>412</v>
      </c>
      <c r="B17" s="48"/>
      <c r="C17" s="48"/>
      <c r="D17" s="48"/>
      <c r="E17" s="48"/>
      <c r="F17" s="48"/>
      <c r="G17" s="48"/>
      <c r="H17" s="48"/>
      <c r="I17" s="48"/>
      <c r="J17" s="48"/>
      <c r="K17" s="48"/>
      <c r="L17" s="48"/>
    </row>
    <row r="18" spans="1:12" x14ac:dyDescent="0.25">
      <c r="A18" s="40" t="s">
        <v>119</v>
      </c>
      <c r="B18" s="50" t="s">
        <v>451</v>
      </c>
      <c r="C18" s="50"/>
      <c r="D18" s="50"/>
      <c r="E18" s="50"/>
      <c r="F18" s="50"/>
      <c r="G18" s="50"/>
      <c r="H18" s="50"/>
      <c r="I18" s="50"/>
      <c r="J18" s="50"/>
      <c r="K18" s="50"/>
      <c r="L18" s="50"/>
    </row>
    <row r="19" spans="1:12" x14ac:dyDescent="0.25">
      <c r="A19" s="40" t="s">
        <v>120</v>
      </c>
      <c r="B19" s="50">
        <v>45110</v>
      </c>
      <c r="C19" s="50"/>
      <c r="D19" s="50"/>
      <c r="E19" s="50"/>
      <c r="F19" s="50"/>
      <c r="G19" s="50"/>
      <c r="H19" s="50"/>
      <c r="I19" s="50"/>
      <c r="J19" s="50"/>
      <c r="K19" s="50"/>
      <c r="L19" s="50"/>
    </row>
    <row r="20" spans="1:12" x14ac:dyDescent="0.25">
      <c r="A20" s="40" t="s">
        <v>121</v>
      </c>
      <c r="B20" s="48" t="s">
        <v>128</v>
      </c>
      <c r="C20" s="48"/>
      <c r="D20" s="48"/>
      <c r="E20" s="48"/>
      <c r="F20" s="48"/>
      <c r="G20" s="48"/>
      <c r="H20" s="48"/>
      <c r="I20" s="48"/>
      <c r="J20" s="48"/>
      <c r="K20" s="48"/>
      <c r="L20" s="48"/>
    </row>
    <row r="21" spans="1:12" x14ac:dyDescent="0.25">
      <c r="A21" s="40" t="s">
        <v>413</v>
      </c>
      <c r="B21" s="48" t="s">
        <v>47</v>
      </c>
      <c r="C21" s="48"/>
      <c r="D21" s="48"/>
      <c r="E21" s="48"/>
      <c r="F21" s="48"/>
      <c r="G21" s="48"/>
      <c r="H21" s="48"/>
      <c r="I21" s="48"/>
      <c r="J21" s="48"/>
      <c r="K21" s="48"/>
      <c r="L21" s="48"/>
    </row>
    <row r="23" spans="1:12" x14ac:dyDescent="0.25">
      <c r="A23" s="23" t="str">
        <f>HYPERLINK("#'Factor List'!A1", "Back to Factor List")</f>
        <v>Back to Factor List</v>
      </c>
      <c r="B23" s="23" t="str">
        <f>HYPERLINK("#'Assumptions'!A1", "Assumptions")</f>
        <v>Assumptions</v>
      </c>
    </row>
    <row r="26" spans="1:12" s="57" customFormat="1" ht="13" x14ac:dyDescent="0.25">
      <c r="A26" s="56" t="s">
        <v>440</v>
      </c>
      <c r="B26" s="56">
        <v>55</v>
      </c>
      <c r="C26" s="56">
        <v>56</v>
      </c>
      <c r="D26" s="56">
        <v>57</v>
      </c>
      <c r="E26" s="56">
        <v>58</v>
      </c>
      <c r="F26" s="56">
        <v>59</v>
      </c>
      <c r="G26" s="56">
        <v>60</v>
      </c>
      <c r="H26" s="56">
        <v>61</v>
      </c>
      <c r="I26" s="56">
        <v>62</v>
      </c>
      <c r="J26" s="56">
        <v>63</v>
      </c>
      <c r="K26" s="56">
        <v>64</v>
      </c>
      <c r="L26" s="56">
        <v>65</v>
      </c>
    </row>
    <row r="27" spans="1:12" x14ac:dyDescent="0.25">
      <c r="A27" s="43">
        <v>0</v>
      </c>
      <c r="B27" s="46">
        <v>0.621</v>
      </c>
      <c r="C27" s="46">
        <v>0.64700000000000002</v>
      </c>
      <c r="D27" s="46">
        <v>0.67500000000000004</v>
      </c>
      <c r="E27" s="46">
        <v>0.70499999999999996</v>
      </c>
      <c r="F27" s="46">
        <v>0.73799999999999999</v>
      </c>
      <c r="G27" s="46">
        <v>0.77300000000000002</v>
      </c>
      <c r="H27" s="46">
        <v>0.81100000000000005</v>
      </c>
      <c r="I27" s="46">
        <v>0.85199999999999998</v>
      </c>
      <c r="J27" s="46">
        <v>0.89700000000000002</v>
      </c>
      <c r="K27" s="46">
        <v>0.94599999999999995</v>
      </c>
      <c r="L27" s="46">
        <v>1</v>
      </c>
    </row>
    <row r="28" spans="1:12" x14ac:dyDescent="0.25">
      <c r="A28" s="43">
        <v>1</v>
      </c>
      <c r="B28" s="46">
        <v>0.623</v>
      </c>
      <c r="C28" s="46">
        <v>0.64900000000000002</v>
      </c>
      <c r="D28" s="46">
        <v>0.67800000000000005</v>
      </c>
      <c r="E28" s="46">
        <v>0.70799999999999996</v>
      </c>
      <c r="F28" s="46">
        <v>0.74099999999999999</v>
      </c>
      <c r="G28" s="46">
        <v>0.77600000000000002</v>
      </c>
      <c r="H28" s="46">
        <v>0.81399999999999995</v>
      </c>
      <c r="I28" s="46">
        <v>0.85599999999999998</v>
      </c>
      <c r="J28" s="46">
        <v>0.90100000000000002</v>
      </c>
      <c r="K28" s="46">
        <v>0.95099999999999996</v>
      </c>
      <c r="L28" s="46"/>
    </row>
    <row r="29" spans="1:12" x14ac:dyDescent="0.25">
      <c r="A29" s="43">
        <v>2</v>
      </c>
      <c r="B29" s="46">
        <v>0.625</v>
      </c>
      <c r="C29" s="46">
        <v>0.65200000000000002</v>
      </c>
      <c r="D29" s="46">
        <v>0.68</v>
      </c>
      <c r="E29" s="46">
        <v>0.71099999999999997</v>
      </c>
      <c r="F29" s="46">
        <v>0.74299999999999999</v>
      </c>
      <c r="G29" s="46">
        <v>0.77900000000000003</v>
      </c>
      <c r="H29" s="46">
        <v>0.81799999999999995</v>
      </c>
      <c r="I29" s="46">
        <v>0.85899999999999999</v>
      </c>
      <c r="J29" s="46">
        <v>0.90500000000000003</v>
      </c>
      <c r="K29" s="46">
        <v>0.95499999999999996</v>
      </c>
      <c r="L29" s="46"/>
    </row>
    <row r="30" spans="1:12" x14ac:dyDescent="0.25">
      <c r="A30" s="43">
        <v>3</v>
      </c>
      <c r="B30" s="46">
        <v>0.627</v>
      </c>
      <c r="C30" s="46">
        <v>0.65400000000000003</v>
      </c>
      <c r="D30" s="46">
        <v>0.68300000000000005</v>
      </c>
      <c r="E30" s="46">
        <v>0.71299999999999997</v>
      </c>
      <c r="F30" s="46">
        <v>0.746</v>
      </c>
      <c r="G30" s="46">
        <v>0.78200000000000003</v>
      </c>
      <c r="H30" s="46">
        <v>0.82099999999999995</v>
      </c>
      <c r="I30" s="46">
        <v>0.86299999999999999</v>
      </c>
      <c r="J30" s="46">
        <v>0.90900000000000003</v>
      </c>
      <c r="K30" s="46">
        <v>0.96</v>
      </c>
      <c r="L30" s="46"/>
    </row>
    <row r="31" spans="1:12" x14ac:dyDescent="0.25">
      <c r="A31" s="43">
        <v>4</v>
      </c>
      <c r="B31" s="46">
        <v>0.63</v>
      </c>
      <c r="C31" s="46">
        <v>0.65600000000000003</v>
      </c>
      <c r="D31" s="46">
        <v>0.68500000000000005</v>
      </c>
      <c r="E31" s="46">
        <v>0.71599999999999997</v>
      </c>
      <c r="F31" s="46">
        <v>0.749</v>
      </c>
      <c r="G31" s="46">
        <v>0.78500000000000003</v>
      </c>
      <c r="H31" s="46">
        <v>0.82399999999999995</v>
      </c>
      <c r="I31" s="46">
        <v>0.86699999999999999</v>
      </c>
      <c r="J31" s="46">
        <v>0.91300000000000003</v>
      </c>
      <c r="K31" s="46">
        <v>0.96399999999999997</v>
      </c>
      <c r="L31" s="46"/>
    </row>
    <row r="32" spans="1:12" x14ac:dyDescent="0.25">
      <c r="A32" s="43">
        <v>5</v>
      </c>
      <c r="B32" s="46">
        <v>0.63200000000000001</v>
      </c>
      <c r="C32" s="46">
        <v>0.65900000000000003</v>
      </c>
      <c r="D32" s="46">
        <v>0.68799999999999994</v>
      </c>
      <c r="E32" s="46">
        <v>0.71899999999999997</v>
      </c>
      <c r="F32" s="46">
        <v>0.752</v>
      </c>
      <c r="G32" s="46">
        <v>0.78900000000000003</v>
      </c>
      <c r="H32" s="46">
        <v>0.82799999999999996</v>
      </c>
      <c r="I32" s="46">
        <v>0.871</v>
      </c>
      <c r="J32" s="46">
        <v>0.91700000000000004</v>
      </c>
      <c r="K32" s="46">
        <v>0.96899999999999997</v>
      </c>
      <c r="L32" s="46"/>
    </row>
    <row r="33" spans="1:12" x14ac:dyDescent="0.25">
      <c r="A33" s="43">
        <v>6</v>
      </c>
      <c r="B33" s="46">
        <v>0.63400000000000001</v>
      </c>
      <c r="C33" s="46">
        <v>0.66100000000000003</v>
      </c>
      <c r="D33" s="46">
        <v>0.69</v>
      </c>
      <c r="E33" s="46">
        <v>0.72099999999999997</v>
      </c>
      <c r="F33" s="46">
        <v>0.755</v>
      </c>
      <c r="G33" s="46">
        <v>0.79200000000000004</v>
      </c>
      <c r="H33" s="46">
        <v>0.83099999999999996</v>
      </c>
      <c r="I33" s="46">
        <v>0.874</v>
      </c>
      <c r="J33" s="46">
        <v>0.92200000000000004</v>
      </c>
      <c r="K33" s="46">
        <v>0.97299999999999998</v>
      </c>
      <c r="L33" s="46"/>
    </row>
    <row r="34" spans="1:12" x14ac:dyDescent="0.25">
      <c r="A34" s="43">
        <v>7</v>
      </c>
      <c r="B34" s="46">
        <v>0.63600000000000001</v>
      </c>
      <c r="C34" s="46">
        <v>0.66300000000000003</v>
      </c>
      <c r="D34" s="46">
        <v>0.69299999999999995</v>
      </c>
      <c r="E34" s="46">
        <v>0.72399999999999998</v>
      </c>
      <c r="F34" s="46">
        <v>0.75800000000000001</v>
      </c>
      <c r="G34" s="46">
        <v>0.79500000000000004</v>
      </c>
      <c r="H34" s="46">
        <v>0.83499999999999996</v>
      </c>
      <c r="I34" s="46">
        <v>0.878</v>
      </c>
      <c r="J34" s="46">
        <v>0.92600000000000005</v>
      </c>
      <c r="K34" s="46">
        <v>0.97799999999999998</v>
      </c>
      <c r="L34" s="46"/>
    </row>
    <row r="35" spans="1:12" x14ac:dyDescent="0.25">
      <c r="A35" s="43">
        <v>8</v>
      </c>
      <c r="B35" s="46">
        <v>0.63800000000000001</v>
      </c>
      <c r="C35" s="46">
        <v>0.66600000000000004</v>
      </c>
      <c r="D35" s="46">
        <v>0.69499999999999995</v>
      </c>
      <c r="E35" s="46">
        <v>0.72699999999999998</v>
      </c>
      <c r="F35" s="46">
        <v>0.76100000000000001</v>
      </c>
      <c r="G35" s="46">
        <v>0.79800000000000004</v>
      </c>
      <c r="H35" s="46">
        <v>0.83799999999999997</v>
      </c>
      <c r="I35" s="46">
        <v>0.88200000000000001</v>
      </c>
      <c r="J35" s="46">
        <v>0.93</v>
      </c>
      <c r="K35" s="46">
        <v>0.98199999999999998</v>
      </c>
      <c r="L35" s="46"/>
    </row>
    <row r="36" spans="1:12" x14ac:dyDescent="0.25">
      <c r="A36" s="43">
        <v>9</v>
      </c>
      <c r="B36" s="46">
        <v>0.64</v>
      </c>
      <c r="C36" s="46">
        <v>0.66800000000000004</v>
      </c>
      <c r="D36" s="46">
        <v>0.69799999999999995</v>
      </c>
      <c r="E36" s="46">
        <v>0.73</v>
      </c>
      <c r="F36" s="46">
        <v>0.76400000000000001</v>
      </c>
      <c r="G36" s="46">
        <v>0.80100000000000005</v>
      </c>
      <c r="H36" s="46">
        <v>0.84199999999999997</v>
      </c>
      <c r="I36" s="46">
        <v>0.88600000000000001</v>
      </c>
      <c r="J36" s="46">
        <v>0.93400000000000005</v>
      </c>
      <c r="K36" s="46">
        <v>0.98699999999999999</v>
      </c>
      <c r="L36" s="46"/>
    </row>
    <row r="37" spans="1:12" x14ac:dyDescent="0.25">
      <c r="A37" s="43">
        <v>10</v>
      </c>
      <c r="B37" s="46">
        <v>0.64300000000000002</v>
      </c>
      <c r="C37" s="46">
        <v>0.67</v>
      </c>
      <c r="D37" s="46">
        <v>0.7</v>
      </c>
      <c r="E37" s="46">
        <v>0.73199999999999998</v>
      </c>
      <c r="F37" s="46">
        <v>0.76700000000000002</v>
      </c>
      <c r="G37" s="46">
        <v>0.80400000000000005</v>
      </c>
      <c r="H37" s="46">
        <v>0.84499999999999997</v>
      </c>
      <c r="I37" s="46">
        <v>0.88900000000000001</v>
      </c>
      <c r="J37" s="46">
        <v>0.93799999999999994</v>
      </c>
      <c r="K37" s="46">
        <v>0.99099999999999999</v>
      </c>
      <c r="L37" s="46"/>
    </row>
    <row r="38" spans="1:12" x14ac:dyDescent="0.25">
      <c r="A38" s="43">
        <v>11</v>
      </c>
      <c r="B38" s="46">
        <v>0.64500000000000002</v>
      </c>
      <c r="C38" s="46">
        <v>0.67300000000000004</v>
      </c>
      <c r="D38" s="46">
        <v>0.70299999999999996</v>
      </c>
      <c r="E38" s="46">
        <v>0.73499999999999999</v>
      </c>
      <c r="F38" s="46">
        <v>0.77</v>
      </c>
      <c r="G38" s="46">
        <v>0.80800000000000005</v>
      </c>
      <c r="H38" s="46">
        <v>0.84899999999999998</v>
      </c>
      <c r="I38" s="46">
        <v>0.89300000000000002</v>
      </c>
      <c r="J38" s="46">
        <v>0.94199999999999995</v>
      </c>
      <c r="K38" s="46">
        <v>0.996</v>
      </c>
      <c r="L38" s="46"/>
    </row>
  </sheetData>
  <sheetProtection algorithmName="SHA-512" hashValue="u2/g0hWaSvcQLmnL7L+6IiUC8/gQg2xyZ50aZzoVbRYQMOVfErvEbTYDBIFsbxScFrLbswRyxguChNqWi6XepA==" saltValue="jGao8UM60o0DpfIAsakzfg==" spinCount="100000" sheet="1" objects="1" scenarios="1"/>
  <conditionalFormatting sqref="A6:A21">
    <cfRule type="expression" dxfId="396" priority="7" stopIfTrue="1">
      <formula>MOD(ROW(),2)=0</formula>
    </cfRule>
    <cfRule type="expression" dxfId="395" priority="8" stopIfTrue="1">
      <formula>MOD(ROW(),2)&lt;&gt;0</formula>
    </cfRule>
  </conditionalFormatting>
  <conditionalFormatting sqref="B6:L21">
    <cfRule type="expression" dxfId="394" priority="9" stopIfTrue="1">
      <formula>MOD(ROW(),2)=0</formula>
    </cfRule>
    <cfRule type="expression" dxfId="393" priority="10" stopIfTrue="1">
      <formula>MOD(ROW(),2)&lt;&gt;0</formula>
    </cfRule>
  </conditionalFormatting>
  <conditionalFormatting sqref="A26:A38">
    <cfRule type="expression" dxfId="392" priority="3" stopIfTrue="1">
      <formula>MOD(ROW(),2)=0</formula>
    </cfRule>
    <cfRule type="expression" dxfId="391" priority="4" stopIfTrue="1">
      <formula>MOD(ROW(),2)&lt;&gt;0</formula>
    </cfRule>
  </conditionalFormatting>
  <conditionalFormatting sqref="B26:I38">
    <cfRule type="expression" dxfId="390" priority="5" stopIfTrue="1">
      <formula>MOD(ROW(),2)=0</formula>
    </cfRule>
    <cfRule type="expression" dxfId="389" priority="6" stopIfTrue="1">
      <formula>MOD(ROW(),2)&lt;&gt;0</formula>
    </cfRule>
  </conditionalFormatting>
  <conditionalFormatting sqref="J26:L38">
    <cfRule type="expression" dxfId="388" priority="1" stopIfTrue="1">
      <formula>MOD(ROW(),2)=0</formula>
    </cfRule>
    <cfRule type="expression" dxfId="387" priority="2" stopIfTrue="1">
      <formula>MOD(ROW(),2)&lt;&gt;0</formula>
    </cfRule>
  </conditionalFormatting>
  <pageMargins left="0.7" right="0.7" top="0.75" bottom="0.75" header="0.3" footer="0.3"/>
  <tableParts count="1">
    <tablePart r:id="rId1"/>
  </tableParts>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801D97-30D2-4113-82E0-E47EB8CC5FAC}">
  <sheetPr codeName="Sheet116"/>
  <dimension ref="A1:L38"/>
  <sheetViews>
    <sheetView showGridLines="0" workbookViewId="0">
      <selection activeCell="A6" sqref="A6"/>
    </sheetView>
  </sheetViews>
  <sheetFormatPr defaultRowHeight="12.5" x14ac:dyDescent="0.25"/>
  <cols>
    <col min="1" max="1" width="30.54296875" customWidth="1"/>
    <col min="2" max="12" width="20.54296875" customWidth="1"/>
  </cols>
  <sheetData>
    <row r="1" spans="1:12" s="1" customFormat="1" ht="20" x14ac:dyDescent="0.4">
      <c r="A1" s="2" t="s">
        <v>0</v>
      </c>
    </row>
    <row r="2" spans="1:12" s="1" customFormat="1" ht="15.5" x14ac:dyDescent="0.35">
      <c r="A2" s="30" t="s">
        <v>1</v>
      </c>
      <c r="B2" s="3" t="str">
        <f>wb_title</f>
        <v>Police_S - Consolidated Factor Spreadsheet</v>
      </c>
    </row>
    <row r="3" spans="1:12" s="1" customFormat="1" ht="15.5" x14ac:dyDescent="0.35">
      <c r="A3" s="30" t="s">
        <v>2</v>
      </c>
      <c r="B3" s="3" t="str">
        <f>TABLE_FACTOR_TYPE_1 &amp; " - x-" &amp; TABLE_SERIES_NUMBER_1</f>
        <v>ERF - x-408</v>
      </c>
    </row>
    <row r="6" spans="1:12" x14ac:dyDescent="0.25">
      <c r="A6" s="40" t="s">
        <v>407</v>
      </c>
      <c r="B6" s="48" t="s">
        <v>408</v>
      </c>
      <c r="C6" s="48"/>
      <c r="D6" s="48"/>
      <c r="E6" s="48"/>
      <c r="F6" s="48"/>
      <c r="G6" s="48"/>
      <c r="H6" s="48"/>
      <c r="I6" s="48"/>
      <c r="J6" s="48"/>
      <c r="K6" s="48"/>
      <c r="L6" s="48"/>
    </row>
    <row r="7" spans="1:12" x14ac:dyDescent="0.25">
      <c r="A7" s="40" t="s">
        <v>409</v>
      </c>
      <c r="B7" s="48" t="s">
        <v>32</v>
      </c>
      <c r="C7" s="48"/>
      <c r="D7" s="48"/>
      <c r="E7" s="48"/>
      <c r="F7" s="48"/>
      <c r="G7" s="48"/>
      <c r="H7" s="48"/>
      <c r="I7" s="48"/>
      <c r="J7" s="48"/>
      <c r="K7" s="48"/>
      <c r="L7" s="48"/>
    </row>
    <row r="8" spans="1:12" x14ac:dyDescent="0.25">
      <c r="A8" s="40" t="s">
        <v>110</v>
      </c>
      <c r="B8" s="48">
        <v>2006</v>
      </c>
      <c r="C8" s="48"/>
      <c r="D8" s="48"/>
      <c r="E8" s="48"/>
      <c r="F8" s="48"/>
      <c r="G8" s="48"/>
      <c r="H8" s="48"/>
      <c r="I8" s="48"/>
      <c r="J8" s="48"/>
      <c r="K8" s="48"/>
      <c r="L8" s="48"/>
    </row>
    <row r="9" spans="1:12" x14ac:dyDescent="0.25">
      <c r="A9" s="40" t="s">
        <v>111</v>
      </c>
      <c r="B9" s="48" t="s">
        <v>211</v>
      </c>
      <c r="C9" s="48"/>
      <c r="D9" s="48"/>
      <c r="E9" s="48"/>
      <c r="F9" s="48"/>
      <c r="G9" s="48"/>
      <c r="H9" s="48"/>
      <c r="I9" s="48"/>
      <c r="J9" s="48"/>
      <c r="K9" s="48"/>
      <c r="L9" s="48"/>
    </row>
    <row r="10" spans="1:12" x14ac:dyDescent="0.25">
      <c r="A10" s="40" t="s">
        <v>6</v>
      </c>
      <c r="B10" s="48" t="s">
        <v>223</v>
      </c>
      <c r="C10" s="48"/>
      <c r="D10" s="48"/>
      <c r="E10" s="48"/>
      <c r="F10" s="48"/>
      <c r="G10" s="48"/>
      <c r="H10" s="48"/>
      <c r="I10" s="48"/>
      <c r="J10" s="48"/>
      <c r="K10" s="48"/>
      <c r="L10" s="48"/>
    </row>
    <row r="11" spans="1:12" x14ac:dyDescent="0.25">
      <c r="A11" s="40" t="s">
        <v>112</v>
      </c>
      <c r="B11" s="48" t="s">
        <v>125</v>
      </c>
      <c r="C11" s="48"/>
      <c r="D11" s="48"/>
      <c r="E11" s="48"/>
      <c r="F11" s="48"/>
      <c r="G11" s="48"/>
      <c r="H11" s="48"/>
      <c r="I11" s="48"/>
      <c r="J11" s="48"/>
      <c r="K11" s="48"/>
      <c r="L11" s="48"/>
    </row>
    <row r="12" spans="1:12" x14ac:dyDescent="0.25">
      <c r="A12" s="40" t="s">
        <v>113</v>
      </c>
      <c r="B12" s="48" t="s">
        <v>450</v>
      </c>
      <c r="C12" s="48"/>
      <c r="D12" s="48"/>
      <c r="E12" s="48"/>
      <c r="F12" s="48"/>
      <c r="G12" s="48"/>
      <c r="H12" s="48"/>
      <c r="I12" s="48"/>
      <c r="J12" s="48"/>
      <c r="K12" s="48"/>
      <c r="L12" s="48"/>
    </row>
    <row r="13" spans="1:12" x14ac:dyDescent="0.25">
      <c r="A13" s="40" t="s">
        <v>410</v>
      </c>
      <c r="B13" s="48">
        <v>1</v>
      </c>
      <c r="C13" s="48"/>
      <c r="D13" s="48"/>
      <c r="E13" s="48"/>
      <c r="F13" s="48"/>
      <c r="G13" s="48"/>
      <c r="H13" s="48"/>
      <c r="I13" s="48"/>
      <c r="J13" s="48"/>
      <c r="K13" s="48"/>
      <c r="L13" s="48"/>
    </row>
    <row r="14" spans="1:12" x14ac:dyDescent="0.25">
      <c r="A14" s="40" t="s">
        <v>115</v>
      </c>
      <c r="B14" s="48">
        <v>408</v>
      </c>
      <c r="C14" s="48"/>
      <c r="D14" s="48"/>
      <c r="E14" s="48"/>
      <c r="F14" s="48"/>
      <c r="G14" s="48"/>
      <c r="H14" s="48"/>
      <c r="I14" s="48"/>
      <c r="J14" s="48"/>
      <c r="K14" s="48"/>
      <c r="L14" s="48"/>
    </row>
    <row r="15" spans="1:12" x14ac:dyDescent="0.25">
      <c r="A15" s="40" t="s">
        <v>411</v>
      </c>
      <c r="B15" s="48">
        <v>408</v>
      </c>
      <c r="C15" s="48"/>
      <c r="D15" s="48"/>
      <c r="E15" s="48"/>
      <c r="F15" s="48"/>
      <c r="G15" s="48"/>
      <c r="H15" s="48"/>
      <c r="I15" s="48"/>
      <c r="J15" s="48"/>
      <c r="K15" s="48"/>
      <c r="L15" s="48"/>
    </row>
    <row r="16" spans="1:12" x14ac:dyDescent="0.25">
      <c r="A16" s="40" t="s">
        <v>117</v>
      </c>
      <c r="B16" s="48" t="s">
        <v>445</v>
      </c>
      <c r="C16" s="48"/>
      <c r="D16" s="48"/>
      <c r="E16" s="48"/>
      <c r="F16" s="48"/>
      <c r="G16" s="48"/>
      <c r="H16" s="48"/>
      <c r="I16" s="48"/>
      <c r="J16" s="48"/>
      <c r="K16" s="48"/>
      <c r="L16" s="48"/>
    </row>
    <row r="17" spans="1:12" x14ac:dyDescent="0.25">
      <c r="A17" s="41" t="s">
        <v>412</v>
      </c>
      <c r="B17" s="48"/>
      <c r="C17" s="48"/>
      <c r="D17" s="48"/>
      <c r="E17" s="48"/>
      <c r="F17" s="48"/>
      <c r="G17" s="48"/>
      <c r="H17" s="48"/>
      <c r="I17" s="48"/>
      <c r="J17" s="48"/>
      <c r="K17" s="48"/>
      <c r="L17" s="48"/>
    </row>
    <row r="18" spans="1:12" x14ac:dyDescent="0.25">
      <c r="A18" s="40" t="s">
        <v>119</v>
      </c>
      <c r="B18" s="50" t="s">
        <v>451</v>
      </c>
      <c r="C18" s="50"/>
      <c r="D18" s="50"/>
      <c r="E18" s="50"/>
      <c r="F18" s="50"/>
      <c r="G18" s="50"/>
      <c r="H18" s="50"/>
      <c r="I18" s="50"/>
      <c r="J18" s="50"/>
      <c r="K18" s="50"/>
      <c r="L18" s="50"/>
    </row>
    <row r="19" spans="1:12" x14ac:dyDescent="0.25">
      <c r="A19" s="40" t="s">
        <v>120</v>
      </c>
      <c r="B19" s="50"/>
      <c r="C19" s="50"/>
      <c r="D19" s="50"/>
      <c r="E19" s="50"/>
      <c r="F19" s="50"/>
      <c r="G19" s="50"/>
      <c r="H19" s="50"/>
      <c r="I19" s="50"/>
      <c r="J19" s="50"/>
      <c r="K19" s="50"/>
      <c r="L19" s="50"/>
    </row>
    <row r="20" spans="1:12" x14ac:dyDescent="0.25">
      <c r="A20" s="40" t="s">
        <v>121</v>
      </c>
      <c r="B20" s="48" t="s">
        <v>128</v>
      </c>
      <c r="C20" s="48"/>
      <c r="D20" s="48"/>
      <c r="E20" s="48"/>
      <c r="F20" s="48"/>
      <c r="G20" s="48"/>
      <c r="H20" s="48"/>
      <c r="I20" s="48"/>
      <c r="J20" s="48"/>
      <c r="K20" s="48"/>
      <c r="L20" s="48"/>
    </row>
    <row r="21" spans="1:12" x14ac:dyDescent="0.25">
      <c r="A21" s="40" t="s">
        <v>413</v>
      </c>
      <c r="B21" s="48" t="s">
        <v>47</v>
      </c>
      <c r="C21" s="48"/>
      <c r="D21" s="48"/>
      <c r="E21" s="48"/>
      <c r="F21" s="48"/>
      <c r="G21" s="48"/>
      <c r="H21" s="48"/>
      <c r="I21" s="48"/>
      <c r="J21" s="48"/>
      <c r="K21" s="48"/>
      <c r="L21" s="48"/>
    </row>
    <row r="23" spans="1:12" x14ac:dyDescent="0.25">
      <c r="A23" s="23" t="str">
        <f>HYPERLINK("#'Factor List'!A1", "Back to Factor List")</f>
        <v>Back to Factor List</v>
      </c>
      <c r="B23" s="23" t="str">
        <f>HYPERLINK("#'Assumptions'!A1", "Assumptions")</f>
        <v>Assumptions</v>
      </c>
    </row>
    <row r="26" spans="1:12" s="57" customFormat="1" ht="13" x14ac:dyDescent="0.25">
      <c r="A26" s="56" t="s">
        <v>440</v>
      </c>
      <c r="B26" s="56">
        <v>55</v>
      </c>
      <c r="C26" s="56">
        <v>56</v>
      </c>
      <c r="D26" s="56">
        <v>57</v>
      </c>
      <c r="E26" s="56">
        <v>58</v>
      </c>
      <c r="F26" s="56">
        <v>59</v>
      </c>
      <c r="G26" s="56">
        <v>60</v>
      </c>
      <c r="H26" s="56">
        <v>61</v>
      </c>
      <c r="I26" s="56">
        <v>62</v>
      </c>
      <c r="J26" s="56">
        <v>63</v>
      </c>
      <c r="K26" s="56">
        <v>64</v>
      </c>
      <c r="L26" s="56">
        <v>65</v>
      </c>
    </row>
    <row r="27" spans="1:12" x14ac:dyDescent="0.25">
      <c r="A27" s="43">
        <v>0</v>
      </c>
      <c r="B27" s="46">
        <v>0.84499999999999997</v>
      </c>
      <c r="C27" s="46">
        <v>0.85899999999999999</v>
      </c>
      <c r="D27" s="46">
        <v>0.874</v>
      </c>
      <c r="E27" s="46">
        <v>0.88900000000000001</v>
      </c>
      <c r="F27" s="46">
        <v>0.90400000000000003</v>
      </c>
      <c r="G27" s="46">
        <v>0.91900000000000004</v>
      </c>
      <c r="H27" s="46">
        <v>0.93500000000000005</v>
      </c>
      <c r="I27" s="46">
        <v>0.95099999999999996</v>
      </c>
      <c r="J27" s="46">
        <v>0.96699999999999997</v>
      </c>
      <c r="K27" s="46">
        <v>0.98299999999999998</v>
      </c>
      <c r="L27" s="46">
        <v>1</v>
      </c>
    </row>
    <row r="28" spans="1:12" x14ac:dyDescent="0.25">
      <c r="A28" s="43">
        <v>1</v>
      </c>
      <c r="B28" s="46">
        <v>0.84599999999999997</v>
      </c>
      <c r="C28" s="46">
        <v>0.86</v>
      </c>
      <c r="D28" s="46">
        <v>0.875</v>
      </c>
      <c r="E28" s="46">
        <v>0.89</v>
      </c>
      <c r="F28" s="46">
        <v>0.90500000000000003</v>
      </c>
      <c r="G28" s="46">
        <v>0.92</v>
      </c>
      <c r="H28" s="46">
        <v>0.93600000000000005</v>
      </c>
      <c r="I28" s="46">
        <v>0.95199999999999996</v>
      </c>
      <c r="J28" s="46">
        <v>0.96799999999999997</v>
      </c>
      <c r="K28" s="46">
        <v>0.98499999999999999</v>
      </c>
      <c r="L28" s="46"/>
    </row>
    <row r="29" spans="1:12" x14ac:dyDescent="0.25">
      <c r="A29" s="43">
        <v>2</v>
      </c>
      <c r="B29" s="46">
        <v>0.84699999999999998</v>
      </c>
      <c r="C29" s="46">
        <v>0.86199999999999999</v>
      </c>
      <c r="D29" s="46">
        <v>0.876</v>
      </c>
      <c r="E29" s="46">
        <v>0.89100000000000001</v>
      </c>
      <c r="F29" s="46">
        <v>0.90600000000000003</v>
      </c>
      <c r="G29" s="46">
        <v>0.92200000000000004</v>
      </c>
      <c r="H29" s="46">
        <v>0.93700000000000006</v>
      </c>
      <c r="I29" s="46">
        <v>0.95299999999999996</v>
      </c>
      <c r="J29" s="46">
        <v>0.97</v>
      </c>
      <c r="K29" s="46">
        <v>0.98599999999999999</v>
      </c>
      <c r="L29" s="46"/>
    </row>
    <row r="30" spans="1:12" x14ac:dyDescent="0.25">
      <c r="A30" s="43">
        <v>3</v>
      </c>
      <c r="B30" s="46">
        <v>0.84799999999999998</v>
      </c>
      <c r="C30" s="46">
        <v>0.86299999999999999</v>
      </c>
      <c r="D30" s="46">
        <v>0.878</v>
      </c>
      <c r="E30" s="46">
        <v>0.89200000000000002</v>
      </c>
      <c r="F30" s="46">
        <v>0.90800000000000003</v>
      </c>
      <c r="G30" s="46">
        <v>0.92300000000000004</v>
      </c>
      <c r="H30" s="46">
        <v>0.93899999999999995</v>
      </c>
      <c r="I30" s="46">
        <v>0.95499999999999996</v>
      </c>
      <c r="J30" s="46">
        <v>0.97099999999999997</v>
      </c>
      <c r="K30" s="46">
        <v>0.98699999999999999</v>
      </c>
      <c r="L30" s="46"/>
    </row>
    <row r="31" spans="1:12" x14ac:dyDescent="0.25">
      <c r="A31" s="43">
        <v>4</v>
      </c>
      <c r="B31" s="46">
        <v>0.85</v>
      </c>
      <c r="C31" s="46">
        <v>0.86399999999999999</v>
      </c>
      <c r="D31" s="46">
        <v>0.879</v>
      </c>
      <c r="E31" s="46">
        <v>0.89400000000000002</v>
      </c>
      <c r="F31" s="46">
        <v>0.90900000000000003</v>
      </c>
      <c r="G31" s="46">
        <v>0.92400000000000004</v>
      </c>
      <c r="H31" s="46">
        <v>0.94</v>
      </c>
      <c r="I31" s="46">
        <v>0.95599999999999996</v>
      </c>
      <c r="J31" s="46">
        <v>0.97199999999999998</v>
      </c>
      <c r="K31" s="46">
        <v>0.98899999999999999</v>
      </c>
      <c r="L31" s="46"/>
    </row>
    <row r="32" spans="1:12" x14ac:dyDescent="0.25">
      <c r="A32" s="43">
        <v>5</v>
      </c>
      <c r="B32" s="46">
        <v>0.85099999999999998</v>
      </c>
      <c r="C32" s="46">
        <v>0.86499999999999999</v>
      </c>
      <c r="D32" s="46">
        <v>0.88</v>
      </c>
      <c r="E32" s="46">
        <v>0.89500000000000002</v>
      </c>
      <c r="F32" s="46">
        <v>0.91</v>
      </c>
      <c r="G32" s="46">
        <v>0.92600000000000005</v>
      </c>
      <c r="H32" s="46">
        <v>0.94099999999999995</v>
      </c>
      <c r="I32" s="46">
        <v>0.95699999999999996</v>
      </c>
      <c r="J32" s="46">
        <v>0.97399999999999998</v>
      </c>
      <c r="K32" s="46">
        <v>0.99</v>
      </c>
      <c r="L32" s="46"/>
    </row>
    <row r="33" spans="1:12" x14ac:dyDescent="0.25">
      <c r="A33" s="43">
        <v>6</v>
      </c>
      <c r="B33" s="46">
        <v>0.85199999999999998</v>
      </c>
      <c r="C33" s="46">
        <v>0.86699999999999999</v>
      </c>
      <c r="D33" s="46">
        <v>0.88100000000000001</v>
      </c>
      <c r="E33" s="46">
        <v>0.89600000000000002</v>
      </c>
      <c r="F33" s="46">
        <v>0.91100000000000003</v>
      </c>
      <c r="G33" s="46">
        <v>0.92700000000000005</v>
      </c>
      <c r="H33" s="46">
        <v>0.94299999999999995</v>
      </c>
      <c r="I33" s="46">
        <v>0.95899999999999996</v>
      </c>
      <c r="J33" s="46">
        <v>0.97499999999999998</v>
      </c>
      <c r="K33" s="46">
        <v>0.99199999999999999</v>
      </c>
      <c r="L33" s="46"/>
    </row>
    <row r="34" spans="1:12" x14ac:dyDescent="0.25">
      <c r="A34" s="43">
        <v>7</v>
      </c>
      <c r="B34" s="46">
        <v>0.85299999999999998</v>
      </c>
      <c r="C34" s="46">
        <v>0.86799999999999999</v>
      </c>
      <c r="D34" s="46">
        <v>0.88300000000000001</v>
      </c>
      <c r="E34" s="46">
        <v>0.89800000000000002</v>
      </c>
      <c r="F34" s="46">
        <v>0.91300000000000003</v>
      </c>
      <c r="G34" s="46">
        <v>0.92800000000000005</v>
      </c>
      <c r="H34" s="46">
        <v>0.94399999999999995</v>
      </c>
      <c r="I34" s="46">
        <v>0.96</v>
      </c>
      <c r="J34" s="46">
        <v>0.97599999999999998</v>
      </c>
      <c r="K34" s="46">
        <v>0.99299999999999999</v>
      </c>
      <c r="L34" s="46"/>
    </row>
    <row r="35" spans="1:12" x14ac:dyDescent="0.25">
      <c r="A35" s="43">
        <v>8</v>
      </c>
      <c r="B35" s="46">
        <v>0.85399999999999998</v>
      </c>
      <c r="C35" s="46">
        <v>0.86899999999999999</v>
      </c>
      <c r="D35" s="46">
        <v>0.88400000000000001</v>
      </c>
      <c r="E35" s="46">
        <v>0.89900000000000002</v>
      </c>
      <c r="F35" s="46">
        <v>0.91400000000000003</v>
      </c>
      <c r="G35" s="46">
        <v>0.93</v>
      </c>
      <c r="H35" s="46">
        <v>0.94499999999999995</v>
      </c>
      <c r="I35" s="46">
        <v>0.96099999999999997</v>
      </c>
      <c r="J35" s="46">
        <v>0.97799999999999998</v>
      </c>
      <c r="K35" s="46">
        <v>0.99399999999999999</v>
      </c>
      <c r="L35" s="46"/>
    </row>
    <row r="36" spans="1:12" x14ac:dyDescent="0.25">
      <c r="A36" s="43">
        <v>9</v>
      </c>
      <c r="B36" s="46">
        <v>0.85599999999999998</v>
      </c>
      <c r="C36" s="46">
        <v>0.87</v>
      </c>
      <c r="D36" s="46">
        <v>0.88500000000000001</v>
      </c>
      <c r="E36" s="46">
        <v>0.9</v>
      </c>
      <c r="F36" s="46">
        <v>0.91500000000000004</v>
      </c>
      <c r="G36" s="46">
        <v>0.93100000000000005</v>
      </c>
      <c r="H36" s="46">
        <v>0.94699999999999995</v>
      </c>
      <c r="I36" s="46">
        <v>0.96299999999999997</v>
      </c>
      <c r="J36" s="46">
        <v>0.97899999999999998</v>
      </c>
      <c r="K36" s="46">
        <v>0.996</v>
      </c>
      <c r="L36" s="46"/>
    </row>
    <row r="37" spans="1:12" x14ac:dyDescent="0.25">
      <c r="A37" s="43">
        <v>10</v>
      </c>
      <c r="B37" s="46">
        <v>0.85699999999999998</v>
      </c>
      <c r="C37" s="46">
        <v>0.871</v>
      </c>
      <c r="D37" s="46">
        <v>0.88600000000000001</v>
      </c>
      <c r="E37" s="46">
        <v>0.90100000000000002</v>
      </c>
      <c r="F37" s="46">
        <v>0.91700000000000004</v>
      </c>
      <c r="G37" s="46">
        <v>0.93200000000000005</v>
      </c>
      <c r="H37" s="46">
        <v>0.94799999999999995</v>
      </c>
      <c r="I37" s="46">
        <v>0.96399999999999997</v>
      </c>
      <c r="J37" s="46">
        <v>0.98099999999999998</v>
      </c>
      <c r="K37" s="46">
        <v>0.997</v>
      </c>
      <c r="L37" s="46"/>
    </row>
    <row r="38" spans="1:12" x14ac:dyDescent="0.25">
      <c r="A38" s="43">
        <v>11</v>
      </c>
      <c r="B38" s="46">
        <v>0.85799999999999998</v>
      </c>
      <c r="C38" s="46">
        <v>0.873</v>
      </c>
      <c r="D38" s="46">
        <v>0.88700000000000001</v>
      </c>
      <c r="E38" s="46">
        <v>0.90300000000000002</v>
      </c>
      <c r="F38" s="46">
        <v>0.91800000000000004</v>
      </c>
      <c r="G38" s="46">
        <v>0.93300000000000005</v>
      </c>
      <c r="H38" s="46">
        <v>0.94899999999999995</v>
      </c>
      <c r="I38" s="46">
        <v>0.96599999999999997</v>
      </c>
      <c r="J38" s="46">
        <v>0.98199999999999998</v>
      </c>
      <c r="K38" s="46">
        <v>0.999</v>
      </c>
      <c r="L38" s="46"/>
    </row>
  </sheetData>
  <sheetProtection algorithmName="SHA-512" hashValue="lSWwx8LReSa/fytJF+o1xnYT6gAthBlvJWD4ERah1DySfMPUgSRKoQTd99q4rUABZcB/ieOvd7ycfDKJz8f0DQ==" saltValue="V6y/cfx/ak/q1NNyUGdMHA==" spinCount="100000" sheet="1" objects="1" scenarios="1"/>
  <conditionalFormatting sqref="A6:A21">
    <cfRule type="expression" dxfId="384" priority="7" stopIfTrue="1">
      <formula>MOD(ROW(),2)=0</formula>
    </cfRule>
    <cfRule type="expression" dxfId="383" priority="8" stopIfTrue="1">
      <formula>MOD(ROW(),2)&lt;&gt;0</formula>
    </cfRule>
  </conditionalFormatting>
  <conditionalFormatting sqref="B6:L21">
    <cfRule type="expression" dxfId="382" priority="9" stopIfTrue="1">
      <formula>MOD(ROW(),2)=0</formula>
    </cfRule>
    <cfRule type="expression" dxfId="381" priority="10" stopIfTrue="1">
      <formula>MOD(ROW(),2)&lt;&gt;0</formula>
    </cfRule>
  </conditionalFormatting>
  <conditionalFormatting sqref="A26:A38">
    <cfRule type="expression" dxfId="380" priority="3" stopIfTrue="1">
      <formula>MOD(ROW(),2)=0</formula>
    </cfRule>
    <cfRule type="expression" dxfId="379" priority="4" stopIfTrue="1">
      <formula>MOD(ROW(),2)&lt;&gt;0</formula>
    </cfRule>
  </conditionalFormatting>
  <conditionalFormatting sqref="B26:I38">
    <cfRule type="expression" dxfId="378" priority="5" stopIfTrue="1">
      <formula>MOD(ROW(),2)=0</formula>
    </cfRule>
    <cfRule type="expression" dxfId="377" priority="6" stopIfTrue="1">
      <formula>MOD(ROW(),2)&lt;&gt;0</formula>
    </cfRule>
  </conditionalFormatting>
  <conditionalFormatting sqref="J26:L38">
    <cfRule type="expression" dxfId="376" priority="1" stopIfTrue="1">
      <formula>MOD(ROW(),2)=0</formula>
    </cfRule>
    <cfRule type="expression" dxfId="375" priority="2" stopIfTrue="1">
      <formula>MOD(ROW(),2)&lt;&gt;0</formula>
    </cfRule>
  </conditionalFormatting>
  <pageMargins left="0.7" right="0.7" top="0.75" bottom="0.75" header="0.3" footer="0.3"/>
  <tableParts count="1">
    <tablePart r:id="rId1"/>
  </tableParts>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372D2F-4D76-45D9-B249-2061861BE955}">
  <sheetPr codeName="Sheet77"/>
  <dimension ref="A1:C66"/>
  <sheetViews>
    <sheetView showGridLines="0" workbookViewId="0">
      <selection activeCell="A6" sqref="A6"/>
    </sheetView>
  </sheetViews>
  <sheetFormatPr defaultRowHeight="12.5" x14ac:dyDescent="0.25"/>
  <cols>
    <col min="1" max="1" width="30.54296875" customWidth="1"/>
    <col min="2" max="2" width="23.81640625" customWidth="1"/>
    <col min="3" max="3" width="23.54296875" customWidth="1"/>
  </cols>
  <sheetData>
    <row r="1" spans="1:3" s="1" customFormat="1" ht="20" x14ac:dyDescent="0.4">
      <c r="A1" s="2" t="s">
        <v>0</v>
      </c>
    </row>
    <row r="2" spans="1:3" s="1" customFormat="1" ht="15.5" x14ac:dyDescent="0.35">
      <c r="A2" s="30" t="s">
        <v>1</v>
      </c>
      <c r="B2" s="3" t="str">
        <f>wb_title</f>
        <v>Police_S - Consolidated Factor Spreadsheet</v>
      </c>
    </row>
    <row r="3" spans="1:3" s="1" customFormat="1" ht="15.5" x14ac:dyDescent="0.35">
      <c r="A3" s="30" t="s">
        <v>2</v>
      </c>
      <c r="B3" s="3" t="str">
        <f>TABLE_FACTOR_TYPE_1 &amp; " - x-" &amp; TABLE_SERIES_NUMBER_1</f>
        <v>Triv Comm - x-501</v>
      </c>
    </row>
    <row r="6" spans="1:3" x14ac:dyDescent="0.25">
      <c r="A6" s="40" t="s">
        <v>407</v>
      </c>
      <c r="B6" s="48" t="s">
        <v>408</v>
      </c>
      <c r="C6" s="48"/>
    </row>
    <row r="7" spans="1:3" x14ac:dyDescent="0.25">
      <c r="A7" s="40" t="s">
        <v>409</v>
      </c>
      <c r="B7" s="48" t="s">
        <v>32</v>
      </c>
      <c r="C7" s="48"/>
    </row>
    <row r="8" spans="1:3" x14ac:dyDescent="0.25">
      <c r="A8" s="40" t="s">
        <v>110</v>
      </c>
      <c r="B8" s="48">
        <v>1987</v>
      </c>
      <c r="C8" s="48"/>
    </row>
    <row r="9" spans="1:3" x14ac:dyDescent="0.25">
      <c r="A9" s="40" t="s">
        <v>111</v>
      </c>
      <c r="B9" s="48" t="s">
        <v>388</v>
      </c>
      <c r="C9" s="48"/>
    </row>
    <row r="10" spans="1:3" ht="25" x14ac:dyDescent="0.25">
      <c r="A10" s="40" t="s">
        <v>6</v>
      </c>
      <c r="B10" s="48" t="s">
        <v>389</v>
      </c>
      <c r="C10" s="48"/>
    </row>
    <row r="11" spans="1:3" x14ac:dyDescent="0.25">
      <c r="A11" s="40" t="s">
        <v>112</v>
      </c>
      <c r="B11" s="48" t="s">
        <v>125</v>
      </c>
      <c r="C11" s="48"/>
    </row>
    <row r="12" spans="1:3" x14ac:dyDescent="0.25">
      <c r="A12" s="40" t="s">
        <v>113</v>
      </c>
      <c r="B12" s="48" t="s">
        <v>390</v>
      </c>
      <c r="C12" s="48"/>
    </row>
    <row r="13" spans="1:3" x14ac:dyDescent="0.25">
      <c r="A13" s="40" t="s">
        <v>410</v>
      </c>
      <c r="B13" s="48">
        <v>2</v>
      </c>
      <c r="C13" s="48"/>
    </row>
    <row r="14" spans="1:3" x14ac:dyDescent="0.25">
      <c r="A14" s="40" t="s">
        <v>115</v>
      </c>
      <c r="B14" s="48">
        <v>501</v>
      </c>
      <c r="C14" s="48"/>
    </row>
    <row r="15" spans="1:3" x14ac:dyDescent="0.25">
      <c r="A15" s="40" t="s">
        <v>411</v>
      </c>
      <c r="B15" s="48">
        <v>501</v>
      </c>
      <c r="C15" s="48"/>
    </row>
    <row r="16" spans="1:3" x14ac:dyDescent="0.25">
      <c r="A16" s="40" t="s">
        <v>117</v>
      </c>
      <c r="B16" s="48" t="s">
        <v>452</v>
      </c>
      <c r="C16" s="48"/>
    </row>
    <row r="17" spans="1:3" x14ac:dyDescent="0.25">
      <c r="A17" s="41" t="s">
        <v>412</v>
      </c>
      <c r="B17" s="48"/>
      <c r="C17" s="48"/>
    </row>
    <row r="18" spans="1:3" x14ac:dyDescent="0.25">
      <c r="A18" s="40" t="s">
        <v>119</v>
      </c>
      <c r="B18" s="50">
        <v>45135</v>
      </c>
      <c r="C18" s="50"/>
    </row>
    <row r="19" spans="1:3" x14ac:dyDescent="0.25">
      <c r="A19" s="40" t="s">
        <v>120</v>
      </c>
      <c r="B19" s="50">
        <v>45135</v>
      </c>
      <c r="C19" s="50"/>
    </row>
    <row r="20" spans="1:3" x14ac:dyDescent="0.25">
      <c r="A20" s="40" t="s">
        <v>121</v>
      </c>
      <c r="B20" s="48" t="s">
        <v>128</v>
      </c>
      <c r="C20" s="48"/>
    </row>
    <row r="21" spans="1:3" x14ac:dyDescent="0.25">
      <c r="A21" s="40" t="s">
        <v>413</v>
      </c>
      <c r="B21" s="48" t="s">
        <v>47</v>
      </c>
      <c r="C21" s="48"/>
    </row>
    <row r="23" spans="1:3" x14ac:dyDescent="0.25">
      <c r="A23" s="23" t="str">
        <f>HYPERLINK("#'Factor List'!A1", "Back to Factor List")</f>
        <v>Back to Factor List</v>
      </c>
      <c r="B23" s="23" t="str">
        <f>HYPERLINK("#'Assumptions'!A1", "Assumptions")</f>
        <v>Assumptions</v>
      </c>
    </row>
    <row r="26" spans="1:3" s="57" customFormat="1" ht="26" x14ac:dyDescent="0.25">
      <c r="A26" s="56" t="s">
        <v>238</v>
      </c>
      <c r="B26" s="56" t="s">
        <v>453</v>
      </c>
      <c r="C26" s="56" t="s">
        <v>454</v>
      </c>
    </row>
    <row r="27" spans="1:3" x14ac:dyDescent="0.25">
      <c r="A27" s="43">
        <v>60</v>
      </c>
      <c r="B27" s="45">
        <v>20.6</v>
      </c>
      <c r="C27" s="45">
        <v>3.2</v>
      </c>
    </row>
    <row r="28" spans="1:3" x14ac:dyDescent="0.25">
      <c r="A28" s="43">
        <v>61</v>
      </c>
      <c r="B28" s="45">
        <v>19.899999999999999</v>
      </c>
      <c r="C28" s="45">
        <v>3.2</v>
      </c>
    </row>
    <row r="29" spans="1:3" x14ac:dyDescent="0.25">
      <c r="A29" s="43">
        <v>62</v>
      </c>
      <c r="B29" s="45">
        <v>19.3</v>
      </c>
      <c r="C29" s="45">
        <v>3.2</v>
      </c>
    </row>
    <row r="30" spans="1:3" x14ac:dyDescent="0.25">
      <c r="A30" s="43">
        <v>63</v>
      </c>
      <c r="B30" s="45">
        <v>18.7</v>
      </c>
      <c r="C30" s="45">
        <v>3.2</v>
      </c>
    </row>
    <row r="31" spans="1:3" x14ac:dyDescent="0.25">
      <c r="A31" s="43">
        <v>64</v>
      </c>
      <c r="B31" s="45">
        <v>18</v>
      </c>
      <c r="C31" s="45">
        <v>3.2</v>
      </c>
    </row>
    <row r="32" spans="1:3" x14ac:dyDescent="0.25">
      <c r="A32" s="43">
        <v>65</v>
      </c>
      <c r="B32" s="45">
        <v>17.399999999999999</v>
      </c>
      <c r="C32" s="45">
        <v>3.1</v>
      </c>
    </row>
    <row r="33" spans="1:3" x14ac:dyDescent="0.25">
      <c r="A33" s="43">
        <v>66</v>
      </c>
      <c r="B33" s="45">
        <v>16.7</v>
      </c>
      <c r="C33" s="45">
        <v>3.1</v>
      </c>
    </row>
    <row r="34" spans="1:3" x14ac:dyDescent="0.25">
      <c r="A34" s="43">
        <v>67</v>
      </c>
      <c r="B34" s="45">
        <v>16.100000000000001</v>
      </c>
      <c r="C34" s="45">
        <v>3.1</v>
      </c>
    </row>
    <row r="35" spans="1:3" x14ac:dyDescent="0.25">
      <c r="A35" s="43">
        <v>68</v>
      </c>
      <c r="B35" s="45">
        <v>15.4</v>
      </c>
      <c r="C35" s="45">
        <v>3.1</v>
      </c>
    </row>
    <row r="36" spans="1:3" x14ac:dyDescent="0.25">
      <c r="A36" s="43">
        <v>69</v>
      </c>
      <c r="B36" s="45">
        <v>14.8</v>
      </c>
      <c r="C36" s="45">
        <v>3</v>
      </c>
    </row>
    <row r="37" spans="1:3" x14ac:dyDescent="0.25">
      <c r="A37" s="43">
        <v>70</v>
      </c>
      <c r="B37" s="45">
        <v>14.2</v>
      </c>
      <c r="C37" s="45">
        <v>3</v>
      </c>
    </row>
    <row r="38" spans="1:3" x14ac:dyDescent="0.25">
      <c r="A38" s="43">
        <v>71</v>
      </c>
      <c r="B38" s="45">
        <v>13.5</v>
      </c>
      <c r="C38" s="45">
        <v>2.9</v>
      </c>
    </row>
    <row r="39" spans="1:3" x14ac:dyDescent="0.25">
      <c r="A39" s="43">
        <v>72</v>
      </c>
      <c r="B39" s="45">
        <v>12.9</v>
      </c>
      <c r="C39" s="45">
        <v>2.9</v>
      </c>
    </row>
    <row r="40" spans="1:3" x14ac:dyDescent="0.25">
      <c r="A40" s="43">
        <v>73</v>
      </c>
      <c r="B40" s="45">
        <v>12.2</v>
      </c>
      <c r="C40" s="45">
        <v>2.9</v>
      </c>
    </row>
    <row r="41" spans="1:3" x14ac:dyDescent="0.25">
      <c r="A41" s="43">
        <v>74</v>
      </c>
      <c r="B41" s="45">
        <v>11.6</v>
      </c>
      <c r="C41" s="45">
        <v>2.8</v>
      </c>
    </row>
    <row r="42" spans="1:3" x14ac:dyDescent="0.25">
      <c r="A42" s="43">
        <v>75</v>
      </c>
      <c r="B42" s="45">
        <v>11</v>
      </c>
      <c r="C42" s="45">
        <v>2.6</v>
      </c>
    </row>
    <row r="43" spans="1:3" x14ac:dyDescent="0.25">
      <c r="A43" s="43">
        <v>76</v>
      </c>
      <c r="B43" s="45">
        <v>10.3</v>
      </c>
      <c r="C43" s="45">
        <v>2.6</v>
      </c>
    </row>
    <row r="44" spans="1:3" x14ac:dyDescent="0.25">
      <c r="A44" s="43">
        <v>77</v>
      </c>
      <c r="B44" s="45">
        <v>9.6999999999999993</v>
      </c>
      <c r="C44" s="45">
        <v>2.5</v>
      </c>
    </row>
    <row r="45" spans="1:3" x14ac:dyDescent="0.25">
      <c r="A45" s="43">
        <v>78</v>
      </c>
      <c r="B45" s="45">
        <v>9.1</v>
      </c>
      <c r="C45" s="45">
        <v>2.5</v>
      </c>
    </row>
    <row r="46" spans="1:3" x14ac:dyDescent="0.25">
      <c r="A46" s="43">
        <v>79</v>
      </c>
      <c r="B46" s="45">
        <v>8.5</v>
      </c>
      <c r="C46" s="45">
        <v>2.2999999999999998</v>
      </c>
    </row>
    <row r="47" spans="1:3" x14ac:dyDescent="0.25">
      <c r="A47" s="43">
        <v>80</v>
      </c>
      <c r="B47" s="45">
        <v>8</v>
      </c>
      <c r="C47" s="45">
        <v>2</v>
      </c>
    </row>
    <row r="48" spans="1:3" x14ac:dyDescent="0.25">
      <c r="A48" s="43">
        <v>81</v>
      </c>
      <c r="B48" s="45">
        <v>7.4</v>
      </c>
      <c r="C48" s="45">
        <v>2</v>
      </c>
    </row>
    <row r="49" spans="1:3" x14ac:dyDescent="0.25">
      <c r="A49" s="43">
        <v>82</v>
      </c>
      <c r="B49" s="45">
        <v>6.9</v>
      </c>
      <c r="C49" s="45">
        <v>1.9</v>
      </c>
    </row>
    <row r="50" spans="1:3" x14ac:dyDescent="0.25">
      <c r="A50" s="43">
        <v>83</v>
      </c>
      <c r="B50" s="45">
        <v>6.4</v>
      </c>
      <c r="C50" s="45">
        <v>1.9</v>
      </c>
    </row>
    <row r="51" spans="1:3" x14ac:dyDescent="0.25">
      <c r="A51" s="43">
        <v>84</v>
      </c>
      <c r="B51" s="45">
        <v>5.9</v>
      </c>
      <c r="C51" s="45">
        <v>1.6</v>
      </c>
    </row>
    <row r="52" spans="1:3" x14ac:dyDescent="0.25">
      <c r="A52" s="43">
        <v>85</v>
      </c>
      <c r="B52" s="45">
        <v>5.5</v>
      </c>
      <c r="C52" s="45">
        <v>1.4</v>
      </c>
    </row>
    <row r="53" spans="1:3" x14ac:dyDescent="0.25">
      <c r="A53" s="43">
        <v>86</v>
      </c>
      <c r="B53" s="45">
        <v>5</v>
      </c>
      <c r="C53" s="45">
        <v>1.3</v>
      </c>
    </row>
    <row r="54" spans="1:3" x14ac:dyDescent="0.25">
      <c r="A54" s="43">
        <v>87</v>
      </c>
      <c r="B54" s="45">
        <v>4.5999999999999996</v>
      </c>
      <c r="C54" s="45">
        <v>1.2</v>
      </c>
    </row>
    <row r="55" spans="1:3" x14ac:dyDescent="0.25">
      <c r="A55" s="43">
        <v>88</v>
      </c>
      <c r="B55" s="45">
        <v>4.2</v>
      </c>
      <c r="C55" s="45">
        <v>1.2</v>
      </c>
    </row>
    <row r="56" spans="1:3" x14ac:dyDescent="0.25">
      <c r="A56" s="43">
        <v>89</v>
      </c>
      <c r="B56" s="45">
        <v>3.9</v>
      </c>
      <c r="C56" s="45">
        <v>0.9</v>
      </c>
    </row>
    <row r="57" spans="1:3" x14ac:dyDescent="0.25">
      <c r="A57" s="43">
        <v>90</v>
      </c>
      <c r="B57" s="45">
        <v>3.6</v>
      </c>
      <c r="C57" s="45">
        <v>0.7</v>
      </c>
    </row>
    <row r="58" spans="1:3" x14ac:dyDescent="0.25">
      <c r="A58" s="43">
        <v>91</v>
      </c>
      <c r="B58" s="45">
        <v>3.3</v>
      </c>
      <c r="C58" s="45">
        <v>0.7</v>
      </c>
    </row>
    <row r="59" spans="1:3" x14ac:dyDescent="0.25">
      <c r="A59" s="43">
        <v>92</v>
      </c>
      <c r="B59" s="45">
        <v>3</v>
      </c>
      <c r="C59" s="45">
        <v>0.6</v>
      </c>
    </row>
    <row r="60" spans="1:3" x14ac:dyDescent="0.25">
      <c r="A60" s="43">
        <v>93</v>
      </c>
      <c r="B60" s="45">
        <v>2.7</v>
      </c>
      <c r="C60" s="45">
        <v>0.6</v>
      </c>
    </row>
    <row r="61" spans="1:3" x14ac:dyDescent="0.25">
      <c r="A61" s="43">
        <v>94</v>
      </c>
      <c r="B61" s="45">
        <v>2.5</v>
      </c>
      <c r="C61" s="45">
        <v>0.5</v>
      </c>
    </row>
    <row r="62" spans="1:3" x14ac:dyDescent="0.25">
      <c r="A62" s="43">
        <v>95</v>
      </c>
      <c r="B62" s="45">
        <v>2.2999999999999998</v>
      </c>
      <c r="C62" s="45">
        <v>0.5</v>
      </c>
    </row>
    <row r="63" spans="1:3" x14ac:dyDescent="0.25">
      <c r="A63" s="43">
        <v>96</v>
      </c>
      <c r="B63" s="45">
        <v>2.1</v>
      </c>
      <c r="C63" s="45">
        <v>0.5</v>
      </c>
    </row>
    <row r="64" spans="1:3" x14ac:dyDescent="0.25">
      <c r="A64" s="43">
        <v>97</v>
      </c>
      <c r="B64" s="45">
        <v>2</v>
      </c>
      <c r="C64" s="45">
        <v>0.4</v>
      </c>
    </row>
    <row r="65" spans="1:3" x14ac:dyDescent="0.25">
      <c r="A65" s="43">
        <v>98</v>
      </c>
      <c r="B65" s="45">
        <v>1.8</v>
      </c>
      <c r="C65" s="45">
        <v>0.4</v>
      </c>
    </row>
    <row r="66" spans="1:3" x14ac:dyDescent="0.25">
      <c r="A66" s="43">
        <v>99</v>
      </c>
      <c r="B66" s="45">
        <v>1.7</v>
      </c>
      <c r="C66" s="45">
        <v>0.4</v>
      </c>
    </row>
  </sheetData>
  <sheetProtection algorithmName="SHA-512" hashValue="BE1pIXz7y0luaot6WDBOlU67nFCDsJY9M3+Mkj7woyaJUCWuUGj8tLuZvgmifrUJ4/NuJv1i2VuvXroqW9F8Cg==" saltValue="XOhRBec96OsfYeTwmae41A==" spinCount="100000" sheet="1" objects="1" scenarios="1"/>
  <conditionalFormatting sqref="A6:A21">
    <cfRule type="expression" dxfId="372" priority="5" stopIfTrue="1">
      <formula>MOD(ROW(),2)=0</formula>
    </cfRule>
    <cfRule type="expression" dxfId="371" priority="6" stopIfTrue="1">
      <formula>MOD(ROW(),2)&lt;&gt;0</formula>
    </cfRule>
  </conditionalFormatting>
  <conditionalFormatting sqref="B6:C21">
    <cfRule type="expression" dxfId="370" priority="7" stopIfTrue="1">
      <formula>MOD(ROW(),2)=0</formula>
    </cfRule>
    <cfRule type="expression" dxfId="369" priority="8" stopIfTrue="1">
      <formula>MOD(ROW(),2)&lt;&gt;0</formula>
    </cfRule>
  </conditionalFormatting>
  <conditionalFormatting sqref="A26:A66">
    <cfRule type="expression" dxfId="368" priority="1" stopIfTrue="1">
      <formula>MOD(ROW(),2)=0</formula>
    </cfRule>
    <cfRule type="expression" dxfId="367" priority="2" stopIfTrue="1">
      <formula>MOD(ROW(),2)&lt;&gt;0</formula>
    </cfRule>
  </conditionalFormatting>
  <conditionalFormatting sqref="B26:C66">
    <cfRule type="expression" dxfId="366" priority="3" stopIfTrue="1">
      <formula>MOD(ROW(),2)=0</formula>
    </cfRule>
    <cfRule type="expression" dxfId="365" priority="4" stopIfTrue="1">
      <formula>MOD(ROW(),2)&lt;&gt;0</formula>
    </cfRule>
  </conditionalFormatting>
  <pageMargins left="0.7" right="0.7" top="0.75" bottom="0.75" header="0.3" footer="0.3"/>
  <tableParts count="1">
    <tablePart r:id="rId1"/>
  </tableParts>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02B05C-5701-408F-A2CE-01E2686AE646}">
  <sheetPr codeName="Sheet78"/>
  <dimension ref="A1:C66"/>
  <sheetViews>
    <sheetView showGridLines="0" workbookViewId="0">
      <selection activeCell="A6" sqref="A6"/>
    </sheetView>
  </sheetViews>
  <sheetFormatPr defaultRowHeight="12.5" x14ac:dyDescent="0.25"/>
  <cols>
    <col min="1" max="1" width="31.54296875" customWidth="1"/>
    <col min="2" max="3" width="22.54296875" customWidth="1"/>
  </cols>
  <sheetData>
    <row r="1" spans="1:3" s="1" customFormat="1" ht="20" x14ac:dyDescent="0.4">
      <c r="A1" s="2" t="s">
        <v>0</v>
      </c>
    </row>
    <row r="2" spans="1:3" s="1" customFormat="1" ht="15.5" x14ac:dyDescent="0.35">
      <c r="A2" s="30" t="s">
        <v>1</v>
      </c>
      <c r="B2" s="3" t="str">
        <f>wb_title</f>
        <v>Police_S - Consolidated Factor Spreadsheet</v>
      </c>
    </row>
    <row r="3" spans="1:3" s="1" customFormat="1" ht="15.5" x14ac:dyDescent="0.35">
      <c r="A3" s="30" t="s">
        <v>2</v>
      </c>
      <c r="B3" s="3" t="str">
        <f>TABLE_FACTOR_TYPE_1 &amp; " - x-" &amp; TABLE_SERIES_NUMBER_1</f>
        <v>Triv Comm - x-502</v>
      </c>
    </row>
    <row r="6" spans="1:3" x14ac:dyDescent="0.25">
      <c r="A6" s="40" t="s">
        <v>407</v>
      </c>
      <c r="B6" s="48" t="s">
        <v>408</v>
      </c>
      <c r="C6" s="48"/>
    </row>
    <row r="7" spans="1:3" x14ac:dyDescent="0.25">
      <c r="A7" s="40" t="s">
        <v>409</v>
      </c>
      <c r="B7" s="48" t="s">
        <v>32</v>
      </c>
      <c r="C7" s="48"/>
    </row>
    <row r="8" spans="1:3" x14ac:dyDescent="0.25">
      <c r="A8" s="40" t="s">
        <v>110</v>
      </c>
      <c r="B8" s="48" t="s">
        <v>392</v>
      </c>
      <c r="C8" s="48"/>
    </row>
    <row r="9" spans="1:3" x14ac:dyDescent="0.25">
      <c r="A9" s="40" t="s">
        <v>111</v>
      </c>
      <c r="B9" s="48" t="s">
        <v>388</v>
      </c>
      <c r="C9" s="48"/>
    </row>
    <row r="10" spans="1:3" ht="37.5" x14ac:dyDescent="0.25">
      <c r="A10" s="40" t="s">
        <v>6</v>
      </c>
      <c r="B10" s="48" t="s">
        <v>393</v>
      </c>
      <c r="C10" s="48"/>
    </row>
    <row r="11" spans="1:3" x14ac:dyDescent="0.25">
      <c r="A11" s="40" t="s">
        <v>112</v>
      </c>
      <c r="B11" s="48" t="s">
        <v>125</v>
      </c>
      <c r="C11" s="48"/>
    </row>
    <row r="12" spans="1:3" x14ac:dyDescent="0.25">
      <c r="A12" s="40" t="s">
        <v>113</v>
      </c>
      <c r="B12" s="48" t="s">
        <v>390</v>
      </c>
      <c r="C12" s="48"/>
    </row>
    <row r="13" spans="1:3" x14ac:dyDescent="0.25">
      <c r="A13" s="40" t="s">
        <v>410</v>
      </c>
      <c r="B13" s="48">
        <v>0</v>
      </c>
      <c r="C13" s="48"/>
    </row>
    <row r="14" spans="1:3" x14ac:dyDescent="0.25">
      <c r="A14" s="40" t="s">
        <v>115</v>
      </c>
      <c r="B14" s="48">
        <v>502</v>
      </c>
      <c r="C14" s="48"/>
    </row>
    <row r="15" spans="1:3" x14ac:dyDescent="0.25">
      <c r="A15" s="40" t="s">
        <v>411</v>
      </c>
      <c r="B15" s="48">
        <v>502</v>
      </c>
      <c r="C15" s="48"/>
    </row>
    <row r="16" spans="1:3" x14ac:dyDescent="0.25">
      <c r="A16" s="40" t="s">
        <v>117</v>
      </c>
      <c r="B16" s="48" t="s">
        <v>455</v>
      </c>
      <c r="C16" s="48"/>
    </row>
    <row r="17" spans="1:3" x14ac:dyDescent="0.25">
      <c r="A17" s="41" t="s">
        <v>412</v>
      </c>
      <c r="B17" s="48"/>
      <c r="C17" s="48"/>
    </row>
    <row r="18" spans="1:3" x14ac:dyDescent="0.25">
      <c r="A18" s="40" t="s">
        <v>119</v>
      </c>
      <c r="B18" s="50">
        <v>45135</v>
      </c>
      <c r="C18" s="50"/>
    </row>
    <row r="19" spans="1:3" x14ac:dyDescent="0.25">
      <c r="A19" s="40" t="s">
        <v>120</v>
      </c>
      <c r="B19" s="50">
        <v>45135</v>
      </c>
      <c r="C19" s="50"/>
    </row>
    <row r="20" spans="1:3" x14ac:dyDescent="0.25">
      <c r="A20" s="40" t="s">
        <v>121</v>
      </c>
      <c r="B20" s="48" t="s">
        <v>128</v>
      </c>
      <c r="C20" s="48"/>
    </row>
    <row r="21" spans="1:3" x14ac:dyDescent="0.25">
      <c r="A21" s="40" t="s">
        <v>413</v>
      </c>
      <c r="B21" s="48" t="s">
        <v>47</v>
      </c>
      <c r="C21" s="48"/>
    </row>
    <row r="23" spans="1:3" x14ac:dyDescent="0.25">
      <c r="A23" s="23" t="str">
        <f>HYPERLINK("#'Factor List'!A1", "Back to Factor List")</f>
        <v>Back to Factor List</v>
      </c>
      <c r="B23" s="23" t="str">
        <f>HYPERLINK("#'Assumptions'!A1", "Assumptions")</f>
        <v>Assumptions</v>
      </c>
    </row>
    <row r="26" spans="1:3" s="57" customFormat="1" ht="26" x14ac:dyDescent="0.25">
      <c r="A26" s="56" t="s">
        <v>238</v>
      </c>
      <c r="B26" s="56" t="s">
        <v>453</v>
      </c>
      <c r="C26" s="56" t="s">
        <v>454</v>
      </c>
    </row>
    <row r="27" spans="1:3" x14ac:dyDescent="0.25">
      <c r="A27" s="43">
        <v>60</v>
      </c>
      <c r="B27" s="45">
        <v>20.6</v>
      </c>
      <c r="C27" s="45">
        <v>3.4</v>
      </c>
    </row>
    <row r="28" spans="1:3" x14ac:dyDescent="0.25">
      <c r="A28" s="43">
        <v>61</v>
      </c>
      <c r="B28" s="45">
        <v>19.899999999999999</v>
      </c>
      <c r="C28" s="45">
        <v>3.4</v>
      </c>
    </row>
    <row r="29" spans="1:3" x14ac:dyDescent="0.25">
      <c r="A29" s="43">
        <v>62</v>
      </c>
      <c r="B29" s="45">
        <v>19.3</v>
      </c>
      <c r="C29" s="45">
        <v>3.4</v>
      </c>
    </row>
    <row r="30" spans="1:3" x14ac:dyDescent="0.25">
      <c r="A30" s="43">
        <v>63</v>
      </c>
      <c r="B30" s="45">
        <v>18.7</v>
      </c>
      <c r="C30" s="45">
        <v>3.4</v>
      </c>
    </row>
    <row r="31" spans="1:3" x14ac:dyDescent="0.25">
      <c r="A31" s="43">
        <v>64</v>
      </c>
      <c r="B31" s="45">
        <v>18</v>
      </c>
      <c r="C31" s="45">
        <v>3.3</v>
      </c>
    </row>
    <row r="32" spans="1:3" x14ac:dyDescent="0.25">
      <c r="A32" s="43">
        <v>65</v>
      </c>
      <c r="B32" s="45">
        <v>17.399999999999999</v>
      </c>
      <c r="C32" s="45">
        <v>3.2</v>
      </c>
    </row>
    <row r="33" spans="1:3" x14ac:dyDescent="0.25">
      <c r="A33" s="43">
        <v>66</v>
      </c>
      <c r="B33" s="45">
        <v>16.7</v>
      </c>
      <c r="C33" s="45">
        <v>3.2</v>
      </c>
    </row>
    <row r="34" spans="1:3" x14ac:dyDescent="0.25">
      <c r="A34" s="43">
        <v>67</v>
      </c>
      <c r="B34" s="45">
        <v>16.100000000000001</v>
      </c>
      <c r="C34" s="45">
        <v>3.2</v>
      </c>
    </row>
    <row r="35" spans="1:3" x14ac:dyDescent="0.25">
      <c r="A35" s="43">
        <v>68</v>
      </c>
      <c r="B35" s="45">
        <v>15.4</v>
      </c>
      <c r="C35" s="45">
        <v>3.2</v>
      </c>
    </row>
    <row r="36" spans="1:3" x14ac:dyDescent="0.25">
      <c r="A36" s="43">
        <v>69</v>
      </c>
      <c r="B36" s="45">
        <v>14.8</v>
      </c>
      <c r="C36" s="45">
        <v>3.1</v>
      </c>
    </row>
    <row r="37" spans="1:3" x14ac:dyDescent="0.25">
      <c r="A37" s="43">
        <v>70</v>
      </c>
      <c r="B37" s="45">
        <v>14.2</v>
      </c>
      <c r="C37" s="45">
        <v>3</v>
      </c>
    </row>
    <row r="38" spans="1:3" x14ac:dyDescent="0.25">
      <c r="A38" s="43">
        <v>71</v>
      </c>
      <c r="B38" s="45">
        <v>13.5</v>
      </c>
      <c r="C38" s="45">
        <v>3</v>
      </c>
    </row>
    <row r="39" spans="1:3" x14ac:dyDescent="0.25">
      <c r="A39" s="43">
        <v>72</v>
      </c>
      <c r="B39" s="45">
        <v>12.9</v>
      </c>
      <c r="C39" s="45">
        <v>3</v>
      </c>
    </row>
    <row r="40" spans="1:3" x14ac:dyDescent="0.25">
      <c r="A40" s="43">
        <v>73</v>
      </c>
      <c r="B40" s="45">
        <v>12.2</v>
      </c>
      <c r="C40" s="45">
        <v>3</v>
      </c>
    </row>
    <row r="41" spans="1:3" x14ac:dyDescent="0.25">
      <c r="A41" s="43">
        <v>74</v>
      </c>
      <c r="B41" s="45">
        <v>11.6</v>
      </c>
      <c r="C41" s="45">
        <v>2.8</v>
      </c>
    </row>
    <row r="42" spans="1:3" x14ac:dyDescent="0.25">
      <c r="A42" s="43">
        <v>75</v>
      </c>
      <c r="B42" s="45">
        <v>11</v>
      </c>
      <c r="C42" s="45">
        <v>2.7</v>
      </c>
    </row>
    <row r="43" spans="1:3" x14ac:dyDescent="0.25">
      <c r="A43" s="43">
        <v>76</v>
      </c>
      <c r="B43" s="45">
        <v>10.3</v>
      </c>
      <c r="C43" s="45">
        <v>2.6</v>
      </c>
    </row>
    <row r="44" spans="1:3" x14ac:dyDescent="0.25">
      <c r="A44" s="43">
        <v>77</v>
      </c>
      <c r="B44" s="45">
        <v>9.6999999999999993</v>
      </c>
      <c r="C44" s="45">
        <v>2.6</v>
      </c>
    </row>
    <row r="45" spans="1:3" x14ac:dyDescent="0.25">
      <c r="A45" s="43">
        <v>78</v>
      </c>
      <c r="B45" s="45">
        <v>9.1</v>
      </c>
      <c r="C45" s="45">
        <v>2.5</v>
      </c>
    </row>
    <row r="46" spans="1:3" x14ac:dyDescent="0.25">
      <c r="A46" s="43">
        <v>79</v>
      </c>
      <c r="B46" s="45">
        <v>8.5</v>
      </c>
      <c r="C46" s="45">
        <v>2.2999999999999998</v>
      </c>
    </row>
    <row r="47" spans="1:3" x14ac:dyDescent="0.25">
      <c r="A47" s="43">
        <v>80</v>
      </c>
      <c r="B47" s="45">
        <v>8</v>
      </c>
      <c r="C47" s="45">
        <v>2.1</v>
      </c>
    </row>
    <row r="48" spans="1:3" x14ac:dyDescent="0.25">
      <c r="A48" s="43">
        <v>81</v>
      </c>
      <c r="B48" s="45">
        <v>7.4</v>
      </c>
      <c r="C48" s="45">
        <v>2</v>
      </c>
    </row>
    <row r="49" spans="1:3" x14ac:dyDescent="0.25">
      <c r="A49" s="43">
        <v>82</v>
      </c>
      <c r="B49" s="45">
        <v>6.9</v>
      </c>
      <c r="C49" s="45">
        <v>2</v>
      </c>
    </row>
    <row r="50" spans="1:3" x14ac:dyDescent="0.25">
      <c r="A50" s="43">
        <v>83</v>
      </c>
      <c r="B50" s="45">
        <v>6.4</v>
      </c>
      <c r="C50" s="45">
        <v>1.9</v>
      </c>
    </row>
    <row r="51" spans="1:3" x14ac:dyDescent="0.25">
      <c r="A51" s="43">
        <v>84</v>
      </c>
      <c r="B51" s="45">
        <v>5.9</v>
      </c>
      <c r="C51" s="45">
        <v>1.6</v>
      </c>
    </row>
    <row r="52" spans="1:3" x14ac:dyDescent="0.25">
      <c r="A52" s="43">
        <v>85</v>
      </c>
      <c r="B52" s="45">
        <v>5.5</v>
      </c>
      <c r="C52" s="45">
        <v>1.4</v>
      </c>
    </row>
    <row r="53" spans="1:3" x14ac:dyDescent="0.25">
      <c r="A53" s="43">
        <v>86</v>
      </c>
      <c r="B53" s="45">
        <v>5</v>
      </c>
      <c r="C53" s="45">
        <v>1.3</v>
      </c>
    </row>
    <row r="54" spans="1:3" x14ac:dyDescent="0.25">
      <c r="A54" s="43">
        <v>87</v>
      </c>
      <c r="B54" s="45">
        <v>4.5999999999999996</v>
      </c>
      <c r="C54" s="45">
        <v>1.3</v>
      </c>
    </row>
    <row r="55" spans="1:3" x14ac:dyDescent="0.25">
      <c r="A55" s="43">
        <v>88</v>
      </c>
      <c r="B55" s="45">
        <v>4.2</v>
      </c>
      <c r="C55" s="45">
        <v>1.2</v>
      </c>
    </row>
    <row r="56" spans="1:3" x14ac:dyDescent="0.25">
      <c r="A56" s="43">
        <v>89</v>
      </c>
      <c r="B56" s="45">
        <v>3.9</v>
      </c>
      <c r="C56" s="45">
        <v>1</v>
      </c>
    </row>
    <row r="57" spans="1:3" x14ac:dyDescent="0.25">
      <c r="A57" s="43">
        <v>90</v>
      </c>
      <c r="B57" s="45">
        <v>3.6</v>
      </c>
      <c r="C57" s="45">
        <v>0.7</v>
      </c>
    </row>
    <row r="58" spans="1:3" x14ac:dyDescent="0.25">
      <c r="A58" s="43">
        <v>91</v>
      </c>
      <c r="B58" s="45">
        <v>3.3</v>
      </c>
      <c r="C58" s="45">
        <v>0.7</v>
      </c>
    </row>
    <row r="59" spans="1:3" x14ac:dyDescent="0.25">
      <c r="A59" s="43">
        <v>92</v>
      </c>
      <c r="B59" s="45">
        <v>3</v>
      </c>
      <c r="C59" s="45">
        <v>0.6</v>
      </c>
    </row>
    <row r="60" spans="1:3" x14ac:dyDescent="0.25">
      <c r="A60" s="43">
        <v>93</v>
      </c>
      <c r="B60" s="45">
        <v>2.7</v>
      </c>
      <c r="C60" s="45">
        <v>0.6</v>
      </c>
    </row>
    <row r="61" spans="1:3" x14ac:dyDescent="0.25">
      <c r="A61" s="43">
        <v>94</v>
      </c>
      <c r="B61" s="45">
        <v>2.5</v>
      </c>
      <c r="C61" s="45">
        <v>0.5</v>
      </c>
    </row>
    <row r="62" spans="1:3" x14ac:dyDescent="0.25">
      <c r="A62" s="43">
        <v>95</v>
      </c>
      <c r="B62" s="45">
        <v>2.2999999999999998</v>
      </c>
      <c r="C62" s="45">
        <v>0.5</v>
      </c>
    </row>
    <row r="63" spans="1:3" x14ac:dyDescent="0.25">
      <c r="A63" s="43">
        <v>96</v>
      </c>
      <c r="B63" s="45">
        <v>2.1</v>
      </c>
      <c r="C63" s="45">
        <v>0.5</v>
      </c>
    </row>
    <row r="64" spans="1:3" x14ac:dyDescent="0.25">
      <c r="A64" s="43">
        <v>97</v>
      </c>
      <c r="B64" s="45">
        <v>2</v>
      </c>
      <c r="C64" s="45">
        <v>0.4</v>
      </c>
    </row>
    <row r="65" spans="1:3" x14ac:dyDescent="0.25">
      <c r="A65" s="43">
        <v>98</v>
      </c>
      <c r="B65" s="45">
        <v>1.8</v>
      </c>
      <c r="C65" s="45">
        <v>0.4</v>
      </c>
    </row>
    <row r="66" spans="1:3" x14ac:dyDescent="0.25">
      <c r="A66" s="43">
        <v>99</v>
      </c>
      <c r="B66" s="45">
        <v>1.7</v>
      </c>
      <c r="C66" s="45">
        <v>0.4</v>
      </c>
    </row>
  </sheetData>
  <sheetProtection algorithmName="SHA-512" hashValue="X86Fh6GvCTNzfja+1BTozxcMWJf98rrYUNw9bLG3w6t+0EVapwIY9lJ68wCNbsjrc5Ai4yvSVVlXR2U3RBFh7A==" saltValue="fPyC/Oic+bGc2kegMD1HMA==" spinCount="100000" sheet="1" objects="1" scenarios="1"/>
  <conditionalFormatting sqref="A6:A21">
    <cfRule type="expression" dxfId="362" priority="1" stopIfTrue="1">
      <formula>MOD(ROW(),2)=0</formula>
    </cfRule>
    <cfRule type="expression" dxfId="361" priority="2" stopIfTrue="1">
      <formula>MOD(ROW(),2)&lt;&gt;0</formula>
    </cfRule>
  </conditionalFormatting>
  <conditionalFormatting sqref="B6:C21">
    <cfRule type="expression" dxfId="360" priority="3" stopIfTrue="1">
      <formula>MOD(ROW(),2)=0</formula>
    </cfRule>
    <cfRule type="expression" dxfId="359" priority="4" stopIfTrue="1">
      <formula>MOD(ROW(),2)&lt;&gt;0</formula>
    </cfRule>
  </conditionalFormatting>
  <conditionalFormatting sqref="A26:A66">
    <cfRule type="expression" dxfId="358" priority="5" stopIfTrue="1">
      <formula>MOD(ROW(),2)=0</formula>
    </cfRule>
    <cfRule type="expression" dxfId="357" priority="6" stopIfTrue="1">
      <formula>MOD(ROW(),2)&lt;&gt;0</formula>
    </cfRule>
  </conditionalFormatting>
  <conditionalFormatting sqref="B26:C66">
    <cfRule type="expression" dxfId="356" priority="7" stopIfTrue="1">
      <formula>MOD(ROW(),2)=0</formula>
    </cfRule>
    <cfRule type="expression" dxfId="355" priority="8" stopIfTrue="1">
      <formula>MOD(ROW(),2)&lt;&gt;0</formula>
    </cfRule>
  </conditionalFormatting>
  <pageMargins left="0.7" right="0.7" top="0.75" bottom="0.75" header="0.3" footer="0.3"/>
  <tableParts count="1">
    <tablePart r:id="rId1"/>
  </tableParts>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2201D9-BAB5-4944-81F5-47A2E9F67533}">
  <sheetPr codeName="Sheet117"/>
  <dimension ref="A1:B66"/>
  <sheetViews>
    <sheetView showGridLines="0" workbookViewId="0">
      <selection activeCell="A6" sqref="A6"/>
    </sheetView>
  </sheetViews>
  <sheetFormatPr defaultRowHeight="12.5" x14ac:dyDescent="0.25"/>
  <cols>
    <col min="1" max="1" width="31.54296875" customWidth="1"/>
    <col min="2" max="2" width="35.54296875" customWidth="1"/>
  </cols>
  <sheetData>
    <row r="1" spans="1:2" s="1" customFormat="1" ht="20" x14ac:dyDescent="0.4">
      <c r="A1" s="2" t="s">
        <v>0</v>
      </c>
    </row>
    <row r="2" spans="1:2" s="1" customFormat="1" ht="15.5" x14ac:dyDescent="0.35">
      <c r="A2" s="30" t="s">
        <v>1</v>
      </c>
      <c r="B2" s="3" t="str">
        <f>wb_title</f>
        <v>Police_S - Consolidated Factor Spreadsheet</v>
      </c>
    </row>
    <row r="3" spans="1:2" s="1" customFormat="1" ht="15.5" x14ac:dyDescent="0.35">
      <c r="A3" s="30" t="s">
        <v>2</v>
      </c>
      <c r="B3" s="3" t="str">
        <f>TABLE_FACTOR_TYPE_1 &amp; " - x-" &amp; TABLE_SERIES_NUMBER_1</f>
        <v>Triv Comm - x-503</v>
      </c>
    </row>
    <row r="6" spans="1:2" s="60" customFormat="1" x14ac:dyDescent="0.25">
      <c r="A6" s="59" t="s">
        <v>407</v>
      </c>
      <c r="B6" s="51" t="s">
        <v>408</v>
      </c>
    </row>
    <row r="7" spans="1:2" x14ac:dyDescent="0.25">
      <c r="A7" s="40" t="s">
        <v>409</v>
      </c>
      <c r="B7" s="48" t="s">
        <v>32</v>
      </c>
    </row>
    <row r="8" spans="1:2" x14ac:dyDescent="0.25">
      <c r="A8" s="40" t="s">
        <v>110</v>
      </c>
      <c r="B8" s="48" t="s">
        <v>395</v>
      </c>
    </row>
    <row r="9" spans="1:2" x14ac:dyDescent="0.25">
      <c r="A9" s="40" t="s">
        <v>111</v>
      </c>
      <c r="B9" s="48" t="s">
        <v>388</v>
      </c>
    </row>
    <row r="10" spans="1:2" s="24" customFormat="1" ht="63.65" customHeight="1" x14ac:dyDescent="0.25">
      <c r="A10" s="41" t="s">
        <v>6</v>
      </c>
      <c r="B10" s="48" t="s">
        <v>396</v>
      </c>
    </row>
    <row r="11" spans="1:2" x14ac:dyDescent="0.25">
      <c r="A11" s="40" t="s">
        <v>112</v>
      </c>
      <c r="B11" s="48" t="s">
        <v>125</v>
      </c>
    </row>
    <row r="12" spans="1:2" s="24" customFormat="1" x14ac:dyDescent="0.25">
      <c r="A12" s="41" t="s">
        <v>113</v>
      </c>
      <c r="B12" s="48" t="s">
        <v>390</v>
      </c>
    </row>
    <row r="13" spans="1:2" x14ac:dyDescent="0.25">
      <c r="A13" s="40" t="s">
        <v>410</v>
      </c>
      <c r="B13" s="48">
        <v>0</v>
      </c>
    </row>
    <row r="14" spans="1:2" x14ac:dyDescent="0.25">
      <c r="A14" s="40" t="s">
        <v>115</v>
      </c>
      <c r="B14" s="48">
        <v>503</v>
      </c>
    </row>
    <row r="15" spans="1:2" x14ac:dyDescent="0.25">
      <c r="A15" s="40" t="s">
        <v>411</v>
      </c>
      <c r="B15" s="48">
        <v>503</v>
      </c>
    </row>
    <row r="16" spans="1:2" x14ac:dyDescent="0.25">
      <c r="A16" s="40" t="s">
        <v>117</v>
      </c>
      <c r="B16" s="48" t="s">
        <v>456</v>
      </c>
    </row>
    <row r="17" spans="1:2" x14ac:dyDescent="0.25">
      <c r="A17" s="41" t="s">
        <v>412</v>
      </c>
      <c r="B17" s="48"/>
    </row>
    <row r="18" spans="1:2" x14ac:dyDescent="0.25">
      <c r="A18" s="40" t="s">
        <v>119</v>
      </c>
      <c r="B18" s="50">
        <v>45135</v>
      </c>
    </row>
    <row r="19" spans="1:2" x14ac:dyDescent="0.25">
      <c r="A19" s="40" t="s">
        <v>120</v>
      </c>
      <c r="B19" s="50">
        <v>45135</v>
      </c>
    </row>
    <row r="20" spans="1:2" x14ac:dyDescent="0.25">
      <c r="A20" s="40" t="s">
        <v>121</v>
      </c>
      <c r="B20" s="48" t="s">
        <v>128</v>
      </c>
    </row>
    <row r="21" spans="1:2" s="24" customFormat="1" x14ac:dyDescent="0.25">
      <c r="A21" s="41" t="s">
        <v>413</v>
      </c>
      <c r="B21" s="48" t="s">
        <v>47</v>
      </c>
    </row>
    <row r="23" spans="1:2" x14ac:dyDescent="0.25">
      <c r="A23" s="23" t="str">
        <f>HYPERLINK("#'Factor List'!A1", "Back to Factor List")</f>
        <v>Back to Factor List</v>
      </c>
      <c r="B23" s="23" t="str">
        <f>HYPERLINK("#'Assumptions'!A1", "Assumptions")</f>
        <v>Assumptions</v>
      </c>
    </row>
    <row r="26" spans="1:2" s="57" customFormat="1" ht="26" x14ac:dyDescent="0.25">
      <c r="A26" s="56" t="s">
        <v>238</v>
      </c>
      <c r="B26" s="56" t="s">
        <v>457</v>
      </c>
    </row>
    <row r="27" spans="1:2" x14ac:dyDescent="0.25">
      <c r="A27" s="43">
        <v>60</v>
      </c>
      <c r="B27" s="45">
        <v>21.02</v>
      </c>
    </row>
    <row r="28" spans="1:2" x14ac:dyDescent="0.25">
      <c r="A28" s="43">
        <v>61</v>
      </c>
      <c r="B28" s="45">
        <v>20.399999999999999</v>
      </c>
    </row>
    <row r="29" spans="1:2" x14ac:dyDescent="0.25">
      <c r="A29" s="43">
        <v>62</v>
      </c>
      <c r="B29" s="45">
        <v>19.77</v>
      </c>
    </row>
    <row r="30" spans="1:2" x14ac:dyDescent="0.25">
      <c r="A30" s="43">
        <v>63</v>
      </c>
      <c r="B30" s="45">
        <v>19.14</v>
      </c>
    </row>
    <row r="31" spans="1:2" x14ac:dyDescent="0.25">
      <c r="A31" s="43">
        <v>64</v>
      </c>
      <c r="B31" s="45">
        <v>18.5</v>
      </c>
    </row>
    <row r="32" spans="1:2" x14ac:dyDescent="0.25">
      <c r="A32" s="43">
        <v>65</v>
      </c>
      <c r="B32" s="45">
        <v>17.86</v>
      </c>
    </row>
    <row r="33" spans="1:2" x14ac:dyDescent="0.25">
      <c r="A33" s="43">
        <v>66</v>
      </c>
      <c r="B33" s="45">
        <v>17.21</v>
      </c>
    </row>
    <row r="34" spans="1:2" x14ac:dyDescent="0.25">
      <c r="A34" s="43">
        <v>67</v>
      </c>
      <c r="B34" s="45">
        <v>16.559999999999999</v>
      </c>
    </row>
    <row r="35" spans="1:2" x14ac:dyDescent="0.25">
      <c r="A35" s="43">
        <v>68</v>
      </c>
      <c r="B35" s="45">
        <v>15.91</v>
      </c>
    </row>
    <row r="36" spans="1:2" x14ac:dyDescent="0.25">
      <c r="A36" s="43">
        <v>69</v>
      </c>
      <c r="B36" s="45">
        <v>15.26</v>
      </c>
    </row>
    <row r="37" spans="1:2" x14ac:dyDescent="0.25">
      <c r="A37" s="43">
        <v>70</v>
      </c>
      <c r="B37" s="45">
        <v>14.6</v>
      </c>
    </row>
    <row r="38" spans="1:2" x14ac:dyDescent="0.25">
      <c r="A38" s="43">
        <v>71</v>
      </c>
      <c r="B38" s="45">
        <v>13.95</v>
      </c>
    </row>
    <row r="39" spans="1:2" x14ac:dyDescent="0.25">
      <c r="A39" s="43">
        <v>72</v>
      </c>
      <c r="B39" s="45">
        <v>13.29</v>
      </c>
    </row>
    <row r="40" spans="1:2" x14ac:dyDescent="0.25">
      <c r="A40" s="43">
        <v>73</v>
      </c>
      <c r="B40" s="45">
        <v>12.64</v>
      </c>
    </row>
    <row r="41" spans="1:2" x14ac:dyDescent="0.25">
      <c r="A41" s="43">
        <v>74</v>
      </c>
      <c r="B41" s="45">
        <v>12</v>
      </c>
    </row>
    <row r="42" spans="1:2" x14ac:dyDescent="0.25">
      <c r="A42" s="43">
        <v>75</v>
      </c>
      <c r="B42" s="45">
        <v>11.35</v>
      </c>
    </row>
    <row r="43" spans="1:2" x14ac:dyDescent="0.25">
      <c r="A43" s="43">
        <v>76</v>
      </c>
      <c r="B43" s="45">
        <v>10.72</v>
      </c>
    </row>
    <row r="44" spans="1:2" x14ac:dyDescent="0.25">
      <c r="A44" s="43">
        <v>77</v>
      </c>
      <c r="B44" s="45">
        <v>10.09</v>
      </c>
    </row>
    <row r="45" spans="1:2" x14ac:dyDescent="0.25">
      <c r="A45" s="43">
        <v>78</v>
      </c>
      <c r="B45" s="45">
        <v>9.4700000000000006</v>
      </c>
    </row>
    <row r="46" spans="1:2" x14ac:dyDescent="0.25">
      <c r="A46" s="43">
        <v>79</v>
      </c>
      <c r="B46" s="45">
        <v>8.86</v>
      </c>
    </row>
    <row r="47" spans="1:2" x14ac:dyDescent="0.25">
      <c r="A47" s="43">
        <v>80</v>
      </c>
      <c r="B47" s="45">
        <v>8.27</v>
      </c>
    </row>
    <row r="48" spans="1:2" x14ac:dyDescent="0.25">
      <c r="A48" s="43">
        <v>81</v>
      </c>
      <c r="B48" s="45">
        <v>7.7</v>
      </c>
    </row>
    <row r="49" spans="1:2" x14ac:dyDescent="0.25">
      <c r="A49" s="43">
        <v>82</v>
      </c>
      <c r="B49" s="45">
        <v>7.15</v>
      </c>
    </row>
    <row r="50" spans="1:2" x14ac:dyDescent="0.25">
      <c r="A50" s="43">
        <v>83</v>
      </c>
      <c r="B50" s="45">
        <v>6.62</v>
      </c>
    </row>
    <row r="51" spans="1:2" x14ac:dyDescent="0.25">
      <c r="A51" s="43">
        <v>84</v>
      </c>
      <c r="B51" s="45">
        <v>6.12</v>
      </c>
    </row>
    <row r="52" spans="1:2" x14ac:dyDescent="0.25">
      <c r="A52" s="43">
        <v>85</v>
      </c>
      <c r="B52" s="45">
        <v>5.63</v>
      </c>
    </row>
    <row r="53" spans="1:2" x14ac:dyDescent="0.25">
      <c r="A53" s="43">
        <v>86</v>
      </c>
      <c r="B53" s="45">
        <v>5.18</v>
      </c>
    </row>
    <row r="54" spans="1:2" x14ac:dyDescent="0.25">
      <c r="A54" s="43">
        <v>87</v>
      </c>
      <c r="B54" s="45">
        <v>4.75</v>
      </c>
    </row>
    <row r="55" spans="1:2" x14ac:dyDescent="0.25">
      <c r="A55" s="43">
        <v>88</v>
      </c>
      <c r="B55" s="45">
        <v>4.3499999999999996</v>
      </c>
    </row>
    <row r="56" spans="1:2" x14ac:dyDescent="0.25">
      <c r="A56" s="43">
        <v>89</v>
      </c>
      <c r="B56" s="45">
        <v>3.98</v>
      </c>
    </row>
    <row r="57" spans="1:2" x14ac:dyDescent="0.25">
      <c r="A57" s="43">
        <v>90</v>
      </c>
      <c r="B57" s="45">
        <v>3.64</v>
      </c>
    </row>
    <row r="58" spans="1:2" x14ac:dyDescent="0.25">
      <c r="A58" s="43">
        <v>91</v>
      </c>
      <c r="B58" s="45">
        <v>3.33</v>
      </c>
    </row>
    <row r="59" spans="1:2" x14ac:dyDescent="0.25">
      <c r="A59" s="43">
        <v>92</v>
      </c>
      <c r="B59" s="45">
        <v>3.04</v>
      </c>
    </row>
    <row r="60" spans="1:2" x14ac:dyDescent="0.25">
      <c r="A60" s="43">
        <v>93</v>
      </c>
      <c r="B60" s="45">
        <v>2.79</v>
      </c>
    </row>
    <row r="61" spans="1:2" x14ac:dyDescent="0.25">
      <c r="A61" s="43">
        <v>94</v>
      </c>
      <c r="B61" s="45">
        <v>2.5499999999999998</v>
      </c>
    </row>
    <row r="62" spans="1:2" x14ac:dyDescent="0.25">
      <c r="A62" s="43">
        <v>95</v>
      </c>
      <c r="B62" s="45">
        <v>2.34</v>
      </c>
    </row>
    <row r="63" spans="1:2" x14ac:dyDescent="0.25">
      <c r="A63" s="43">
        <v>96</v>
      </c>
      <c r="B63" s="45">
        <v>2.16</v>
      </c>
    </row>
    <row r="64" spans="1:2" x14ac:dyDescent="0.25">
      <c r="A64" s="43">
        <v>97</v>
      </c>
      <c r="B64" s="45">
        <v>1.99</v>
      </c>
    </row>
    <row r="65" spans="1:2" x14ac:dyDescent="0.25">
      <c r="A65" s="43">
        <v>98</v>
      </c>
      <c r="B65" s="45">
        <v>1.85</v>
      </c>
    </row>
    <row r="66" spans="1:2" x14ac:dyDescent="0.25">
      <c r="A66" s="43">
        <v>99</v>
      </c>
      <c r="B66" s="45">
        <v>1.74</v>
      </c>
    </row>
  </sheetData>
  <sheetProtection algorithmName="SHA-512" hashValue="zblh8YoArkM2wmGztsOOfMjvtG9BpZGiH9lM8YB1DeUh/D2KJq/Iu0qo2VMGOTo4Owg4Ydoqvf69u69JDu3Hhw==" saltValue="R9Xqf8mbcTZheF1O5frEgg==" spinCount="100000" sheet="1" objects="1" scenarios="1"/>
  <conditionalFormatting sqref="A6:A21">
    <cfRule type="expression" dxfId="352" priority="1" stopIfTrue="1">
      <formula>MOD(ROW(),2)=0</formula>
    </cfRule>
    <cfRule type="expression" dxfId="351" priority="2" stopIfTrue="1">
      <formula>MOD(ROW(),2)&lt;&gt;0</formula>
    </cfRule>
  </conditionalFormatting>
  <conditionalFormatting sqref="B6:B21">
    <cfRule type="expression" dxfId="350" priority="3" stopIfTrue="1">
      <formula>MOD(ROW(),2)=0</formula>
    </cfRule>
    <cfRule type="expression" dxfId="349" priority="4" stopIfTrue="1">
      <formula>MOD(ROW(),2)&lt;&gt;0</formula>
    </cfRule>
  </conditionalFormatting>
  <conditionalFormatting sqref="A26:A66">
    <cfRule type="expression" dxfId="348" priority="5" stopIfTrue="1">
      <formula>MOD(ROW(),2)=0</formula>
    </cfRule>
    <cfRule type="expression" dxfId="347" priority="6" stopIfTrue="1">
      <formula>MOD(ROW(),2)&lt;&gt;0</formula>
    </cfRule>
  </conditionalFormatting>
  <conditionalFormatting sqref="B26:B66">
    <cfRule type="expression" dxfId="346" priority="7" stopIfTrue="1">
      <formula>MOD(ROW(),2)=0</formula>
    </cfRule>
    <cfRule type="expression" dxfId="345" priority="8" stopIfTrue="1">
      <formula>MOD(ROW(),2)&lt;&gt;0</formula>
    </cfRule>
  </conditionalFormatting>
  <pageMargins left="0.7" right="0.7" top="0.75" bottom="0.75" header="0.3" footer="0.3"/>
  <tableParts count="1">
    <tablePart r:id="rId1"/>
  </tableParts>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92E475-95B7-4CEE-806A-38D34BD23FB7}">
  <sheetPr codeName="Sheet79"/>
  <dimension ref="A1:M37"/>
  <sheetViews>
    <sheetView showGridLines="0" workbookViewId="0">
      <selection activeCell="A6" sqref="A6"/>
    </sheetView>
  </sheetViews>
  <sheetFormatPr defaultRowHeight="12.5" x14ac:dyDescent="0.25"/>
  <cols>
    <col min="1" max="1" width="31.54296875" customWidth="1"/>
    <col min="2" max="13" width="20.54296875" customWidth="1"/>
  </cols>
  <sheetData>
    <row r="1" spans="1:13" s="1" customFormat="1" ht="20" x14ac:dyDescent="0.4">
      <c r="A1" s="2" t="s">
        <v>0</v>
      </c>
    </row>
    <row r="2" spans="1:13" s="1" customFormat="1" ht="15.5" x14ac:dyDescent="0.35">
      <c r="A2" s="30" t="s">
        <v>1</v>
      </c>
      <c r="B2" s="3" t="str">
        <f>wb_title</f>
        <v>Police_S - Consolidated Factor Spreadsheet</v>
      </c>
    </row>
    <row r="3" spans="1:13" s="1" customFormat="1" ht="15.5" x14ac:dyDescent="0.35">
      <c r="A3" s="30" t="s">
        <v>2</v>
      </c>
      <c r="B3" s="3" t="str">
        <f>TABLE_FACTOR_TYPE_1 &amp; " - x-" &amp; TABLE_SERIES_NUMBER_1</f>
        <v>Inverse Comm - x-504</v>
      </c>
    </row>
    <row r="6" spans="1:13" x14ac:dyDescent="0.25">
      <c r="A6" s="40" t="s">
        <v>407</v>
      </c>
      <c r="B6" s="48" t="s">
        <v>408</v>
      </c>
      <c r="C6" s="48"/>
      <c r="D6" s="48"/>
      <c r="E6" s="48"/>
      <c r="F6" s="48"/>
      <c r="G6" s="48"/>
      <c r="H6" s="48"/>
      <c r="I6" s="48"/>
      <c r="J6" s="48"/>
      <c r="K6" s="48"/>
      <c r="L6" s="48"/>
      <c r="M6" s="48"/>
    </row>
    <row r="7" spans="1:13" x14ac:dyDescent="0.25">
      <c r="A7" s="40" t="s">
        <v>409</v>
      </c>
      <c r="B7" s="48" t="s">
        <v>32</v>
      </c>
      <c r="C7" s="48"/>
      <c r="D7" s="48"/>
      <c r="E7" s="48"/>
      <c r="F7" s="48"/>
      <c r="G7" s="48"/>
      <c r="H7" s="48"/>
      <c r="I7" s="48"/>
      <c r="J7" s="48"/>
      <c r="K7" s="48"/>
      <c r="L7" s="48"/>
      <c r="M7" s="48"/>
    </row>
    <row r="8" spans="1:13" x14ac:dyDescent="0.25">
      <c r="A8" s="40" t="s">
        <v>110</v>
      </c>
      <c r="B8" s="48">
        <v>2006</v>
      </c>
      <c r="C8" s="48"/>
      <c r="D8" s="48"/>
      <c r="E8" s="48"/>
      <c r="F8" s="48"/>
      <c r="G8" s="48"/>
      <c r="H8" s="48"/>
      <c r="I8" s="48"/>
      <c r="J8" s="48"/>
      <c r="K8" s="48"/>
      <c r="L8" s="48"/>
      <c r="M8" s="48"/>
    </row>
    <row r="9" spans="1:13" x14ac:dyDescent="0.25">
      <c r="A9" s="40" t="s">
        <v>111</v>
      </c>
      <c r="B9" s="48" t="s">
        <v>225</v>
      </c>
      <c r="C9" s="48"/>
      <c r="D9" s="48"/>
      <c r="E9" s="48"/>
      <c r="F9" s="48"/>
      <c r="G9" s="48"/>
      <c r="H9" s="48"/>
      <c r="I9" s="48"/>
      <c r="J9" s="48"/>
      <c r="K9" s="48"/>
      <c r="L9" s="48"/>
      <c r="M9" s="48"/>
    </row>
    <row r="10" spans="1:13" s="60" customFormat="1" ht="13.5" customHeight="1" x14ac:dyDescent="0.25">
      <c r="A10" s="59" t="s">
        <v>6</v>
      </c>
      <c r="B10" s="51" t="s">
        <v>226</v>
      </c>
      <c r="C10" s="51"/>
      <c r="D10" s="51"/>
      <c r="E10" s="51"/>
      <c r="F10" s="51"/>
      <c r="G10" s="51"/>
      <c r="H10" s="51"/>
      <c r="I10" s="51"/>
      <c r="J10" s="51"/>
      <c r="K10" s="51"/>
      <c r="L10" s="51"/>
      <c r="M10" s="51"/>
    </row>
    <row r="11" spans="1:13" x14ac:dyDescent="0.25">
      <c r="A11" s="40" t="s">
        <v>112</v>
      </c>
      <c r="B11" s="48" t="s">
        <v>125</v>
      </c>
      <c r="C11" s="48"/>
      <c r="D11" s="48"/>
      <c r="E11" s="48"/>
      <c r="F11" s="48"/>
      <c r="G11" s="48"/>
      <c r="H11" s="48"/>
      <c r="I11" s="48"/>
      <c r="J11" s="48"/>
      <c r="K11" s="48"/>
      <c r="L11" s="48"/>
      <c r="M11" s="48"/>
    </row>
    <row r="12" spans="1:13" x14ac:dyDescent="0.25">
      <c r="A12" s="40" t="s">
        <v>113</v>
      </c>
      <c r="B12" s="48" t="s">
        <v>221</v>
      </c>
      <c r="C12" s="48"/>
      <c r="D12" s="48"/>
      <c r="E12" s="48"/>
      <c r="F12" s="48"/>
      <c r="G12" s="48"/>
      <c r="H12" s="48"/>
      <c r="I12" s="48"/>
      <c r="J12" s="48"/>
      <c r="K12" s="48"/>
      <c r="L12" s="48"/>
      <c r="M12" s="48"/>
    </row>
    <row r="13" spans="1:13" x14ac:dyDescent="0.25">
      <c r="A13" s="40" t="s">
        <v>410</v>
      </c>
      <c r="B13" s="48">
        <v>1</v>
      </c>
      <c r="C13" s="48"/>
      <c r="D13" s="48"/>
      <c r="E13" s="48"/>
      <c r="F13" s="48"/>
      <c r="G13" s="48"/>
      <c r="H13" s="48"/>
      <c r="I13" s="48"/>
      <c r="J13" s="48"/>
      <c r="K13" s="48"/>
      <c r="L13" s="48"/>
      <c r="M13" s="48"/>
    </row>
    <row r="14" spans="1:13" x14ac:dyDescent="0.25">
      <c r="A14" s="40" t="s">
        <v>115</v>
      </c>
      <c r="B14" s="48">
        <v>504</v>
      </c>
      <c r="C14" s="48"/>
      <c r="D14" s="48"/>
      <c r="E14" s="48"/>
      <c r="F14" s="48"/>
      <c r="G14" s="48"/>
      <c r="H14" s="48"/>
      <c r="I14" s="48"/>
      <c r="J14" s="48"/>
      <c r="K14" s="48"/>
      <c r="L14" s="48"/>
      <c r="M14" s="48"/>
    </row>
    <row r="15" spans="1:13" x14ac:dyDescent="0.25">
      <c r="A15" s="40" t="s">
        <v>411</v>
      </c>
      <c r="B15" s="48">
        <v>504</v>
      </c>
      <c r="C15" s="48"/>
      <c r="D15" s="48"/>
      <c r="E15" s="48"/>
      <c r="F15" s="48"/>
      <c r="G15" s="48"/>
      <c r="H15" s="48"/>
      <c r="I15" s="48"/>
      <c r="J15" s="48"/>
      <c r="K15" s="48"/>
      <c r="L15" s="48"/>
      <c r="M15" s="48"/>
    </row>
    <row r="16" spans="1:13" x14ac:dyDescent="0.25">
      <c r="A16" s="40" t="s">
        <v>117</v>
      </c>
      <c r="B16" s="48" t="s">
        <v>227</v>
      </c>
      <c r="C16" s="48"/>
      <c r="D16" s="48"/>
      <c r="E16" s="48"/>
      <c r="F16" s="48"/>
      <c r="G16" s="48"/>
      <c r="H16" s="48"/>
      <c r="I16" s="48"/>
      <c r="J16" s="48"/>
      <c r="K16" s="48"/>
      <c r="L16" s="48"/>
      <c r="M16" s="48"/>
    </row>
    <row r="17" spans="1:13" x14ac:dyDescent="0.25">
      <c r="A17" s="41" t="s">
        <v>412</v>
      </c>
      <c r="B17" s="48"/>
      <c r="C17" s="48"/>
      <c r="D17" s="48"/>
      <c r="E17" s="48"/>
      <c r="F17" s="48"/>
      <c r="G17" s="48"/>
      <c r="H17" s="48"/>
      <c r="I17" s="48"/>
      <c r="J17" s="48"/>
      <c r="K17" s="48"/>
      <c r="L17" s="48"/>
      <c r="M17" s="48"/>
    </row>
    <row r="18" spans="1:13" x14ac:dyDescent="0.25">
      <c r="A18" s="40" t="s">
        <v>119</v>
      </c>
      <c r="B18" s="48">
        <v>45135</v>
      </c>
      <c r="C18" s="48"/>
      <c r="D18" s="48"/>
      <c r="E18" s="48"/>
      <c r="F18" s="48"/>
      <c r="G18" s="48"/>
      <c r="H18" s="48"/>
      <c r="I18" s="48"/>
      <c r="J18" s="48"/>
      <c r="K18" s="48"/>
      <c r="L18" s="48"/>
      <c r="M18" s="48"/>
    </row>
    <row r="19" spans="1:13" x14ac:dyDescent="0.25">
      <c r="A19" s="40" t="s">
        <v>120</v>
      </c>
      <c r="B19" s="48">
        <v>45135</v>
      </c>
      <c r="C19" s="48"/>
      <c r="D19" s="48"/>
      <c r="E19" s="48"/>
      <c r="F19" s="48"/>
      <c r="G19" s="48"/>
      <c r="H19" s="48"/>
      <c r="I19" s="48"/>
      <c r="J19" s="48"/>
      <c r="K19" s="48"/>
      <c r="L19" s="48"/>
      <c r="M19" s="48"/>
    </row>
    <row r="20" spans="1:13" x14ac:dyDescent="0.25">
      <c r="A20" s="40" t="s">
        <v>121</v>
      </c>
      <c r="B20" s="48" t="s">
        <v>128</v>
      </c>
      <c r="C20" s="48"/>
      <c r="D20" s="48"/>
      <c r="E20" s="48"/>
      <c r="F20" s="48"/>
      <c r="G20" s="48"/>
      <c r="H20" s="48"/>
      <c r="I20" s="48"/>
      <c r="J20" s="48"/>
      <c r="K20" s="48"/>
      <c r="L20" s="48"/>
      <c r="M20" s="48"/>
    </row>
    <row r="21" spans="1:13" x14ac:dyDescent="0.25">
      <c r="A21" s="40" t="s">
        <v>413</v>
      </c>
      <c r="B21" s="48" t="s">
        <v>47</v>
      </c>
      <c r="C21" s="48"/>
      <c r="D21" s="48"/>
      <c r="E21" s="48"/>
      <c r="F21" s="48"/>
      <c r="G21" s="48"/>
      <c r="H21" s="48"/>
      <c r="I21" s="48"/>
      <c r="J21" s="48"/>
      <c r="K21" s="48"/>
      <c r="L21" s="48"/>
      <c r="M21" s="48"/>
    </row>
    <row r="23" spans="1:13" x14ac:dyDescent="0.25">
      <c r="A23" s="23" t="str">
        <f>HYPERLINK("#'Factor List'!A1", "Back to Factor List")</f>
        <v>Back to Factor List</v>
      </c>
      <c r="B23" s="23" t="str">
        <f>HYPERLINK("#'Assumptions'!A1", "Assumptions")</f>
        <v>Assumptions</v>
      </c>
    </row>
    <row r="26" spans="1:13" s="57" customFormat="1" ht="13" x14ac:dyDescent="0.25">
      <c r="A26" s="61" t="s">
        <v>458</v>
      </c>
      <c r="B26" s="61">
        <v>0</v>
      </c>
      <c r="C26" s="61">
        <v>1</v>
      </c>
      <c r="D26" s="61">
        <v>2</v>
      </c>
      <c r="E26" s="61">
        <v>3</v>
      </c>
      <c r="F26" s="61">
        <v>4</v>
      </c>
      <c r="G26" s="61">
        <v>5</v>
      </c>
      <c r="H26" s="61">
        <v>6</v>
      </c>
      <c r="I26" s="61">
        <v>7</v>
      </c>
      <c r="J26" s="61">
        <v>8</v>
      </c>
      <c r="K26" s="61">
        <v>9</v>
      </c>
      <c r="L26" s="61">
        <v>10</v>
      </c>
      <c r="M26" s="61">
        <v>11</v>
      </c>
    </row>
    <row r="27" spans="1:13" x14ac:dyDescent="0.25">
      <c r="A27" s="62">
        <v>55</v>
      </c>
      <c r="B27" s="63">
        <v>23.88</v>
      </c>
      <c r="C27" s="63">
        <v>23.83</v>
      </c>
      <c r="D27" s="63">
        <v>23.79</v>
      </c>
      <c r="E27" s="63">
        <v>23.74</v>
      </c>
      <c r="F27" s="63">
        <v>23.69</v>
      </c>
      <c r="G27" s="63">
        <v>23.64</v>
      </c>
      <c r="H27" s="63">
        <v>23.59</v>
      </c>
      <c r="I27" s="63">
        <v>23.54</v>
      </c>
      <c r="J27" s="63">
        <v>23.49</v>
      </c>
      <c r="K27" s="63">
        <v>23.44</v>
      </c>
      <c r="L27" s="63">
        <v>23.39</v>
      </c>
      <c r="M27" s="63">
        <v>23.34</v>
      </c>
    </row>
    <row r="28" spans="1:13" x14ac:dyDescent="0.25">
      <c r="A28" s="62">
        <v>56</v>
      </c>
      <c r="B28" s="63">
        <v>23.29</v>
      </c>
      <c r="C28" s="63">
        <v>23.24</v>
      </c>
      <c r="D28" s="63">
        <v>23.19</v>
      </c>
      <c r="E28" s="63">
        <v>23.14</v>
      </c>
      <c r="F28" s="63">
        <v>23.1</v>
      </c>
      <c r="G28" s="63">
        <v>23.05</v>
      </c>
      <c r="H28" s="63">
        <v>23</v>
      </c>
      <c r="I28" s="63">
        <v>22.95</v>
      </c>
      <c r="J28" s="63">
        <v>22.9</v>
      </c>
      <c r="K28" s="63">
        <v>22.85</v>
      </c>
      <c r="L28" s="63">
        <v>22.8</v>
      </c>
      <c r="M28" s="63">
        <v>22.75</v>
      </c>
    </row>
    <row r="29" spans="1:13" x14ac:dyDescent="0.25">
      <c r="A29" s="62">
        <v>57</v>
      </c>
      <c r="B29" s="63">
        <v>22.7</v>
      </c>
      <c r="C29" s="63">
        <v>22.65</v>
      </c>
      <c r="D29" s="63">
        <v>22.6</v>
      </c>
      <c r="E29" s="63">
        <v>22.55</v>
      </c>
      <c r="F29" s="63">
        <v>22.5</v>
      </c>
      <c r="G29" s="63">
        <v>22.45</v>
      </c>
      <c r="H29" s="63">
        <v>22.4</v>
      </c>
      <c r="I29" s="63">
        <v>22.34</v>
      </c>
      <c r="J29" s="63">
        <v>22.29</v>
      </c>
      <c r="K29" s="63">
        <v>22.24</v>
      </c>
      <c r="L29" s="63">
        <v>22.19</v>
      </c>
      <c r="M29" s="63">
        <v>22.14</v>
      </c>
    </row>
    <row r="30" spans="1:13" x14ac:dyDescent="0.25">
      <c r="A30" s="62">
        <v>58</v>
      </c>
      <c r="B30" s="63">
        <v>22.09</v>
      </c>
      <c r="C30" s="63">
        <v>22.04</v>
      </c>
      <c r="D30" s="63">
        <v>21.99</v>
      </c>
      <c r="E30" s="63">
        <v>21.94</v>
      </c>
      <c r="F30" s="63">
        <v>21.89</v>
      </c>
      <c r="G30" s="63">
        <v>21.84</v>
      </c>
      <c r="H30" s="63">
        <v>21.79</v>
      </c>
      <c r="I30" s="63">
        <v>21.74</v>
      </c>
      <c r="J30" s="63">
        <v>21.69</v>
      </c>
      <c r="K30" s="63">
        <v>21.64</v>
      </c>
      <c r="L30" s="63">
        <v>21.58</v>
      </c>
      <c r="M30" s="63">
        <v>21.53</v>
      </c>
    </row>
    <row r="31" spans="1:13" x14ac:dyDescent="0.25">
      <c r="A31" s="62">
        <v>59</v>
      </c>
      <c r="B31" s="63">
        <v>21.48</v>
      </c>
      <c r="C31" s="63">
        <v>21.43</v>
      </c>
      <c r="D31" s="63">
        <v>21.38</v>
      </c>
      <c r="E31" s="63">
        <v>21.33</v>
      </c>
      <c r="F31" s="63">
        <v>21.28</v>
      </c>
      <c r="G31" s="63">
        <v>21.23</v>
      </c>
      <c r="H31" s="63">
        <v>21.17</v>
      </c>
      <c r="I31" s="63">
        <v>21.12</v>
      </c>
      <c r="J31" s="63">
        <v>21.07</v>
      </c>
      <c r="K31" s="63">
        <v>21.02</v>
      </c>
      <c r="L31" s="63">
        <v>20.97</v>
      </c>
      <c r="M31" s="63">
        <v>20.92</v>
      </c>
    </row>
    <row r="32" spans="1:13" x14ac:dyDescent="0.25">
      <c r="A32" s="62">
        <v>60</v>
      </c>
      <c r="B32" s="63">
        <v>20.87</v>
      </c>
      <c r="C32" s="63">
        <v>20.81</v>
      </c>
      <c r="D32" s="63">
        <v>20.76</v>
      </c>
      <c r="E32" s="63">
        <v>20.71</v>
      </c>
      <c r="F32" s="63">
        <v>20.66</v>
      </c>
      <c r="G32" s="63">
        <v>20.61</v>
      </c>
      <c r="H32" s="63">
        <v>20.55</v>
      </c>
      <c r="I32" s="63">
        <v>20.5</v>
      </c>
      <c r="J32" s="63">
        <v>20.45</v>
      </c>
      <c r="K32" s="63">
        <v>20.399999999999999</v>
      </c>
      <c r="L32" s="63">
        <v>20.350000000000001</v>
      </c>
      <c r="M32" s="63">
        <v>20.29</v>
      </c>
    </row>
    <row r="33" spans="1:13" x14ac:dyDescent="0.25">
      <c r="A33" s="62">
        <v>61</v>
      </c>
      <c r="B33" s="63">
        <v>20.239999999999998</v>
      </c>
      <c r="C33" s="63">
        <v>20.190000000000001</v>
      </c>
      <c r="D33" s="63">
        <v>20.14</v>
      </c>
      <c r="E33" s="63">
        <v>20.09</v>
      </c>
      <c r="F33" s="63">
        <v>20.03</v>
      </c>
      <c r="G33" s="63">
        <v>19.98</v>
      </c>
      <c r="H33" s="63">
        <v>19.93</v>
      </c>
      <c r="I33" s="63">
        <v>19.88</v>
      </c>
      <c r="J33" s="63">
        <v>19.82</v>
      </c>
      <c r="K33" s="63">
        <v>19.77</v>
      </c>
      <c r="L33" s="63">
        <v>19.72</v>
      </c>
      <c r="M33" s="63">
        <v>19.670000000000002</v>
      </c>
    </row>
    <row r="34" spans="1:13" x14ac:dyDescent="0.25">
      <c r="A34" s="62">
        <v>62</v>
      </c>
      <c r="B34" s="63">
        <v>19.61</v>
      </c>
      <c r="C34" s="63">
        <v>19.559999999999999</v>
      </c>
      <c r="D34" s="63">
        <v>19.510000000000002</v>
      </c>
      <c r="E34" s="63">
        <v>19.46</v>
      </c>
      <c r="F34" s="63">
        <v>19.399999999999999</v>
      </c>
      <c r="G34" s="63">
        <v>19.350000000000001</v>
      </c>
      <c r="H34" s="63">
        <v>19.3</v>
      </c>
      <c r="I34" s="63">
        <v>19.25</v>
      </c>
      <c r="J34" s="63">
        <v>19.190000000000001</v>
      </c>
      <c r="K34" s="63">
        <v>19.14</v>
      </c>
      <c r="L34" s="63">
        <v>19.09</v>
      </c>
      <c r="M34" s="63">
        <v>19.03</v>
      </c>
    </row>
    <row r="35" spans="1:13" x14ac:dyDescent="0.25">
      <c r="A35" s="62">
        <v>63</v>
      </c>
      <c r="B35" s="63">
        <v>18.98</v>
      </c>
      <c r="C35" s="63">
        <v>18.93</v>
      </c>
      <c r="D35" s="63">
        <v>18.88</v>
      </c>
      <c r="E35" s="63">
        <v>18.82</v>
      </c>
      <c r="F35" s="63">
        <v>18.77</v>
      </c>
      <c r="G35" s="63">
        <v>18.72</v>
      </c>
      <c r="H35" s="63">
        <v>18.66</v>
      </c>
      <c r="I35" s="63">
        <v>18.61</v>
      </c>
      <c r="J35" s="63">
        <v>18.559999999999999</v>
      </c>
      <c r="K35" s="63">
        <v>18.5</v>
      </c>
      <c r="L35" s="63">
        <v>18.45</v>
      </c>
      <c r="M35" s="63">
        <v>18.399999999999999</v>
      </c>
    </row>
    <row r="36" spans="1:13" x14ac:dyDescent="0.25">
      <c r="A36" s="62">
        <v>64</v>
      </c>
      <c r="B36" s="63">
        <v>18.34</v>
      </c>
      <c r="C36" s="63">
        <v>18.29</v>
      </c>
      <c r="D36" s="63">
        <v>18.239999999999998</v>
      </c>
      <c r="E36" s="63">
        <v>18.18</v>
      </c>
      <c r="F36" s="63">
        <v>18.13</v>
      </c>
      <c r="G36" s="63">
        <v>18.079999999999998</v>
      </c>
      <c r="H36" s="63">
        <v>18.03</v>
      </c>
      <c r="I36" s="63">
        <v>17.97</v>
      </c>
      <c r="J36" s="63">
        <v>17.920000000000002</v>
      </c>
      <c r="K36" s="63">
        <v>17.87</v>
      </c>
      <c r="L36" s="63">
        <v>17.809999999999999</v>
      </c>
      <c r="M36" s="63">
        <v>17.760000000000002</v>
      </c>
    </row>
    <row r="37" spans="1:13" x14ac:dyDescent="0.25">
      <c r="A37" s="62">
        <v>65</v>
      </c>
      <c r="B37" s="63">
        <v>17.71</v>
      </c>
      <c r="C37" s="63"/>
      <c r="D37" s="63"/>
      <c r="E37" s="63"/>
      <c r="F37" s="63"/>
      <c r="G37" s="63"/>
      <c r="H37" s="63"/>
      <c r="I37" s="63"/>
      <c r="J37" s="63"/>
      <c r="K37" s="63"/>
      <c r="L37" s="63"/>
      <c r="M37" s="63"/>
    </row>
  </sheetData>
  <sheetProtection algorithmName="SHA-512" hashValue="0wIT2xsOCWuYDCuHPs38j/Qih161RwSB1INRiHycfEJEg/AJk6fK9EVNLGQHGePB2L8eb13ETe/YRQWUyXQBvQ==" saltValue="qjn1XurLA/b9t/QJbOk1nQ==" spinCount="100000" sheet="1" objects="1" scenarios="1"/>
  <conditionalFormatting sqref="A6:A21">
    <cfRule type="expression" dxfId="341" priority="5" stopIfTrue="1">
      <formula>MOD(ROW(),2)=0</formula>
    </cfRule>
    <cfRule type="expression" dxfId="340" priority="6" stopIfTrue="1">
      <formula>MOD(ROW(),2)&lt;&gt;0</formula>
    </cfRule>
  </conditionalFormatting>
  <conditionalFormatting sqref="B6:M21">
    <cfRule type="expression" dxfId="339" priority="7" stopIfTrue="1">
      <formula>MOD(ROW(),2)=0</formula>
    </cfRule>
    <cfRule type="expression" dxfId="338" priority="8" stopIfTrue="1">
      <formula>MOD(ROW(),2)&lt;&gt;0</formula>
    </cfRule>
  </conditionalFormatting>
  <conditionalFormatting sqref="A26:A37">
    <cfRule type="expression" dxfId="337" priority="1" stopIfTrue="1">
      <formula>MOD(ROW(),2)=0</formula>
    </cfRule>
    <cfRule type="expression" dxfId="336" priority="2" stopIfTrue="1">
      <formula>MOD(ROW(),2)&lt;&gt;0</formula>
    </cfRule>
  </conditionalFormatting>
  <conditionalFormatting sqref="B26:M37">
    <cfRule type="expression" dxfId="335" priority="3" stopIfTrue="1">
      <formula>MOD(ROW(),2)=0</formula>
    </cfRule>
    <cfRule type="expression" dxfId="334" priority="4" stopIfTrue="1">
      <formula>MOD(ROW(),2)&lt;&gt;0</formula>
    </cfRule>
  </conditionalFormatting>
  <pageMargins left="0.7" right="0.7" top="0.75" bottom="0.75" header="0.3" footer="0.3"/>
  <tableParts count="1">
    <tablePart r:id="rId1"/>
  </tableParts>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6FFF09-46EF-46C8-847C-6F50FD2E1442}">
  <sheetPr codeName="Sheet80"/>
  <dimension ref="A1:M55"/>
  <sheetViews>
    <sheetView showGridLines="0" workbookViewId="0">
      <selection activeCell="A6" sqref="A6"/>
    </sheetView>
  </sheetViews>
  <sheetFormatPr defaultRowHeight="12.5" x14ac:dyDescent="0.25"/>
  <cols>
    <col min="1" max="1" width="30.453125" customWidth="1"/>
    <col min="2" max="2" width="10.81640625" customWidth="1"/>
  </cols>
  <sheetData>
    <row r="1" spans="1:13" s="1" customFormat="1" ht="20" x14ac:dyDescent="0.4">
      <c r="A1" s="2" t="s">
        <v>0</v>
      </c>
    </row>
    <row r="2" spans="1:13" s="1" customFormat="1" ht="15.5" x14ac:dyDescent="0.35">
      <c r="A2" s="30" t="s">
        <v>1</v>
      </c>
      <c r="B2" s="3" t="str">
        <f>wb_title</f>
        <v>Police_S - Consolidated Factor Spreadsheet</v>
      </c>
    </row>
    <row r="3" spans="1:13" s="1" customFormat="1" ht="15.5" x14ac:dyDescent="0.35">
      <c r="A3" s="30" t="s">
        <v>2</v>
      </c>
      <c r="B3" s="3" t="str">
        <f>TABLE_FACTOR_TYPE_1 &amp; " - x-" &amp; TABLE_SERIES_NUMBER_1</f>
        <v>Commutation - x-505</v>
      </c>
    </row>
    <row r="6" spans="1:13" x14ac:dyDescent="0.25">
      <c r="A6" s="40" t="s">
        <v>407</v>
      </c>
      <c r="B6" s="48" t="s">
        <v>408</v>
      </c>
      <c r="C6" s="48"/>
      <c r="D6" s="48"/>
      <c r="E6" s="48"/>
      <c r="F6" s="48"/>
      <c r="G6" s="48"/>
      <c r="H6" s="48"/>
      <c r="I6" s="48"/>
      <c r="J6" s="48"/>
      <c r="K6" s="48"/>
      <c r="L6" s="48"/>
      <c r="M6" s="48"/>
    </row>
    <row r="7" spans="1:13" x14ac:dyDescent="0.25">
      <c r="A7" s="40" t="s">
        <v>409</v>
      </c>
      <c r="B7" s="48" t="s">
        <v>32</v>
      </c>
      <c r="C7" s="48"/>
      <c r="D7" s="48"/>
      <c r="E7" s="48"/>
      <c r="F7" s="48"/>
      <c r="G7" s="48"/>
      <c r="H7" s="48"/>
      <c r="I7" s="48"/>
      <c r="J7" s="48"/>
      <c r="K7" s="48"/>
      <c r="L7" s="48"/>
      <c r="M7" s="48"/>
    </row>
    <row r="8" spans="1:13" x14ac:dyDescent="0.25">
      <c r="A8" s="40" t="s">
        <v>110</v>
      </c>
      <c r="B8" s="48">
        <v>1987</v>
      </c>
      <c r="C8" s="48"/>
      <c r="D8" s="48"/>
      <c r="E8" s="48"/>
      <c r="F8" s="48"/>
      <c r="G8" s="48"/>
      <c r="H8" s="48"/>
      <c r="I8" s="48"/>
      <c r="J8" s="48"/>
      <c r="K8" s="48"/>
      <c r="L8" s="48"/>
      <c r="M8" s="48"/>
    </row>
    <row r="9" spans="1:13" x14ac:dyDescent="0.25">
      <c r="A9" s="40" t="s">
        <v>111</v>
      </c>
      <c r="B9" s="48" t="s">
        <v>459</v>
      </c>
      <c r="C9" s="48"/>
      <c r="D9" s="48"/>
      <c r="E9" s="48"/>
      <c r="F9" s="48"/>
      <c r="G9" s="48"/>
      <c r="H9" s="48"/>
      <c r="I9" s="48"/>
      <c r="J9" s="48"/>
      <c r="K9" s="48"/>
      <c r="L9" s="48"/>
      <c r="M9" s="48"/>
    </row>
    <row r="10" spans="1:13" ht="25" x14ac:dyDescent="0.25">
      <c r="A10" s="40" t="s">
        <v>6</v>
      </c>
      <c r="B10" s="48" t="s">
        <v>201</v>
      </c>
      <c r="C10" s="48"/>
      <c r="D10" s="48"/>
      <c r="E10" s="48"/>
      <c r="F10" s="48"/>
      <c r="G10" s="48"/>
      <c r="H10" s="48"/>
      <c r="I10" s="48"/>
      <c r="J10" s="48"/>
      <c r="K10" s="48"/>
      <c r="L10" s="48"/>
      <c r="M10" s="48"/>
    </row>
    <row r="11" spans="1:13" x14ac:dyDescent="0.25">
      <c r="A11" s="40" t="s">
        <v>112</v>
      </c>
      <c r="B11" s="48" t="s">
        <v>125</v>
      </c>
      <c r="C11" s="48"/>
      <c r="D11" s="48"/>
      <c r="E11" s="48"/>
      <c r="F11" s="48"/>
      <c r="G11" s="48"/>
      <c r="H11" s="48"/>
      <c r="I11" s="48"/>
      <c r="J11" s="48"/>
      <c r="K11" s="48"/>
      <c r="L11" s="48"/>
      <c r="M11" s="48"/>
    </row>
    <row r="12" spans="1:13" x14ac:dyDescent="0.25">
      <c r="A12" s="40" t="s">
        <v>113</v>
      </c>
      <c r="B12" s="48" t="s">
        <v>202</v>
      </c>
      <c r="C12" s="48"/>
      <c r="D12" s="48"/>
      <c r="E12" s="48"/>
      <c r="F12" s="48"/>
      <c r="G12" s="48"/>
      <c r="H12" s="48"/>
      <c r="I12" s="48"/>
      <c r="J12" s="48"/>
      <c r="K12" s="48"/>
      <c r="L12" s="48"/>
      <c r="M12" s="48"/>
    </row>
    <row r="13" spans="1:13" x14ac:dyDescent="0.25">
      <c r="A13" s="40" t="s">
        <v>410</v>
      </c>
      <c r="B13" s="48">
        <v>2</v>
      </c>
      <c r="C13" s="48"/>
      <c r="D13" s="48"/>
      <c r="E13" s="48"/>
      <c r="F13" s="48"/>
      <c r="G13" s="48"/>
      <c r="H13" s="48"/>
      <c r="I13" s="48"/>
      <c r="J13" s="48"/>
      <c r="K13" s="48"/>
      <c r="L13" s="48"/>
      <c r="M13" s="48"/>
    </row>
    <row r="14" spans="1:13" x14ac:dyDescent="0.25">
      <c r="A14" s="40" t="s">
        <v>115</v>
      </c>
      <c r="B14" s="48">
        <v>505</v>
      </c>
      <c r="C14" s="48"/>
      <c r="D14" s="48"/>
      <c r="E14" s="48"/>
      <c r="F14" s="48"/>
      <c r="G14" s="48"/>
      <c r="H14" s="48"/>
      <c r="I14" s="48"/>
      <c r="J14" s="48"/>
      <c r="K14" s="48"/>
      <c r="L14" s="48"/>
      <c r="M14" s="48"/>
    </row>
    <row r="15" spans="1:13" x14ac:dyDescent="0.25">
      <c r="A15" s="40" t="s">
        <v>411</v>
      </c>
      <c r="B15" s="48" t="s">
        <v>203</v>
      </c>
      <c r="C15" s="48"/>
      <c r="D15" s="48"/>
      <c r="E15" s="48"/>
      <c r="F15" s="48"/>
      <c r="G15" s="48"/>
      <c r="H15" s="48"/>
      <c r="I15" s="48"/>
      <c r="J15" s="48"/>
      <c r="K15" s="48"/>
      <c r="L15" s="48"/>
      <c r="M15" s="48"/>
    </row>
    <row r="16" spans="1:13" x14ac:dyDescent="0.25">
      <c r="A16" s="40" t="s">
        <v>117</v>
      </c>
      <c r="B16" s="48">
        <v>2</v>
      </c>
      <c r="C16" s="48"/>
      <c r="D16" s="48"/>
      <c r="E16" s="48"/>
      <c r="F16" s="48"/>
      <c r="G16" s="48"/>
      <c r="H16" s="48"/>
      <c r="I16" s="48"/>
      <c r="J16" s="48"/>
      <c r="K16" s="48"/>
      <c r="L16" s="48"/>
      <c r="M16" s="48"/>
    </row>
    <row r="17" spans="1:13" ht="12.65" customHeight="1" x14ac:dyDescent="0.25">
      <c r="A17" s="41" t="s">
        <v>412</v>
      </c>
      <c r="B17" s="79" t="s">
        <v>502</v>
      </c>
      <c r="C17" s="48"/>
      <c r="D17" s="48"/>
      <c r="E17" s="48"/>
      <c r="F17" s="48"/>
      <c r="G17" s="48"/>
      <c r="H17" s="48"/>
      <c r="I17" s="48"/>
      <c r="J17" s="48"/>
      <c r="K17" s="48"/>
      <c r="L17" s="48"/>
      <c r="M17" s="48"/>
    </row>
    <row r="18" spans="1:13" x14ac:dyDescent="0.25">
      <c r="A18" s="40" t="s">
        <v>119</v>
      </c>
      <c r="B18" s="50">
        <v>46163</v>
      </c>
      <c r="C18" s="48"/>
      <c r="D18" s="48"/>
      <c r="E18" s="48"/>
      <c r="F18" s="48"/>
      <c r="G18" s="48"/>
      <c r="H18" s="48"/>
      <c r="I18" s="48"/>
      <c r="J18" s="48"/>
      <c r="K18" s="48"/>
      <c r="L18" s="48"/>
      <c r="M18" s="48"/>
    </row>
    <row r="19" spans="1:13" x14ac:dyDescent="0.25">
      <c r="A19" s="40" t="s">
        <v>120</v>
      </c>
      <c r="B19" s="50">
        <v>46163</v>
      </c>
      <c r="C19" s="48"/>
      <c r="D19" s="48"/>
      <c r="E19" s="48"/>
      <c r="F19" s="48"/>
      <c r="G19" s="48"/>
      <c r="H19" s="48"/>
      <c r="I19" s="48"/>
      <c r="J19" s="48"/>
      <c r="K19" s="48"/>
      <c r="L19" s="48"/>
      <c r="M19" s="48"/>
    </row>
    <row r="20" spans="1:13" x14ac:dyDescent="0.25">
      <c r="A20" s="40" t="s">
        <v>121</v>
      </c>
      <c r="B20" s="48" t="s">
        <v>128</v>
      </c>
      <c r="C20" s="48"/>
      <c r="D20" s="48"/>
      <c r="E20" s="48"/>
      <c r="F20" s="48"/>
      <c r="G20" s="48"/>
      <c r="H20" s="48"/>
      <c r="I20" s="48"/>
      <c r="J20" s="48"/>
      <c r="K20" s="48"/>
      <c r="L20" s="48"/>
      <c r="M20" s="48"/>
    </row>
    <row r="21" spans="1:13" x14ac:dyDescent="0.25">
      <c r="A21" s="40" t="s">
        <v>413</v>
      </c>
      <c r="B21" s="48" t="s">
        <v>46</v>
      </c>
      <c r="C21" s="48"/>
      <c r="D21" s="48"/>
      <c r="E21" s="48"/>
      <c r="F21" s="48"/>
      <c r="G21" s="48"/>
      <c r="H21" s="48"/>
      <c r="I21" s="48"/>
      <c r="J21" s="48"/>
      <c r="K21" s="48"/>
      <c r="L21" s="48"/>
      <c r="M21" s="48"/>
    </row>
    <row r="22" spans="1:13" x14ac:dyDescent="0.25">
      <c r="D22" s="67" t="s">
        <v>460</v>
      </c>
      <c r="E22" s="67"/>
      <c r="F22" s="67"/>
      <c r="G22" s="67"/>
      <c r="H22" s="67"/>
      <c r="I22" s="67"/>
      <c r="J22" s="67"/>
    </row>
    <row r="23" spans="1:13" ht="13" x14ac:dyDescent="0.3">
      <c r="A23" s="23" t="str">
        <f>HYPERLINK("#'Factor List'!A1", "Back to Factor List")</f>
        <v>Back to Factor List</v>
      </c>
      <c r="B23" s="23" t="str">
        <f>HYPERLINK("#'Assumptions'!A1", "Assumptions")</f>
        <v>Assumptions</v>
      </c>
      <c r="D23" s="67" t="s">
        <v>461</v>
      </c>
      <c r="E23" s="67"/>
      <c r="F23" s="67"/>
      <c r="G23" s="68"/>
      <c r="H23" s="69"/>
      <c r="I23" s="67"/>
      <c r="J23" s="67"/>
    </row>
    <row r="26" spans="1:13" s="57" customFormat="1" ht="13.5" thickBot="1" x14ac:dyDescent="0.3">
      <c r="A26" s="58" t="s">
        <v>458</v>
      </c>
      <c r="B26" s="58">
        <v>0</v>
      </c>
      <c r="C26" s="58">
        <v>1</v>
      </c>
      <c r="D26" s="58">
        <v>2</v>
      </c>
      <c r="E26" s="58">
        <v>3</v>
      </c>
      <c r="F26" s="58">
        <v>4</v>
      </c>
      <c r="G26" s="58">
        <v>5</v>
      </c>
      <c r="H26" s="58">
        <v>6</v>
      </c>
      <c r="I26" s="58">
        <v>7</v>
      </c>
      <c r="J26" s="58">
        <v>8</v>
      </c>
      <c r="K26" s="58">
        <v>9</v>
      </c>
      <c r="L26" s="58">
        <v>10</v>
      </c>
      <c r="M26" s="58">
        <v>11</v>
      </c>
    </row>
    <row r="27" spans="1:13" ht="13" thickBot="1" x14ac:dyDescent="0.3">
      <c r="A27" s="43" t="s">
        <v>462</v>
      </c>
      <c r="B27" s="64">
        <v>26.3</v>
      </c>
      <c r="C27" s="65"/>
      <c r="D27" s="65"/>
      <c r="E27" s="65"/>
      <c r="F27" s="65"/>
      <c r="G27" s="65"/>
      <c r="H27" s="44"/>
      <c r="I27" s="44"/>
      <c r="J27" s="44"/>
      <c r="K27" s="44"/>
      <c r="L27" s="44"/>
      <c r="M27" s="44"/>
    </row>
    <row r="28" spans="1:13" ht="13" thickBot="1" x14ac:dyDescent="0.3">
      <c r="A28" s="43">
        <v>48</v>
      </c>
      <c r="B28" s="64">
        <v>26.3</v>
      </c>
      <c r="C28" s="66">
        <v>26.3</v>
      </c>
      <c r="D28" s="66">
        <v>26.3</v>
      </c>
      <c r="E28" s="66">
        <v>26.3</v>
      </c>
      <c r="F28" s="66">
        <v>26.3</v>
      </c>
      <c r="G28" s="66">
        <v>26.3</v>
      </c>
      <c r="H28" s="44">
        <v>26.16</v>
      </c>
      <c r="I28" s="44">
        <v>26.12</v>
      </c>
      <c r="J28" s="44">
        <v>26.09</v>
      </c>
      <c r="K28" s="44">
        <v>26.05</v>
      </c>
      <c r="L28" s="44">
        <v>26.02</v>
      </c>
      <c r="M28" s="44">
        <v>25.98</v>
      </c>
    </row>
    <row r="29" spans="1:13" x14ac:dyDescent="0.25">
      <c r="A29" s="43">
        <v>49</v>
      </c>
      <c r="B29" s="44">
        <v>25.94</v>
      </c>
      <c r="C29" s="44">
        <v>25.91</v>
      </c>
      <c r="D29" s="44">
        <v>25.88</v>
      </c>
      <c r="E29" s="44">
        <v>25.85</v>
      </c>
      <c r="F29" s="44">
        <v>25.81</v>
      </c>
      <c r="G29" s="44">
        <v>25.78</v>
      </c>
      <c r="H29" s="44">
        <v>25.75</v>
      </c>
      <c r="I29" s="44">
        <v>25.71</v>
      </c>
      <c r="J29" s="44">
        <v>25.68</v>
      </c>
      <c r="K29" s="44">
        <v>25.65</v>
      </c>
      <c r="L29" s="44">
        <v>25.61</v>
      </c>
      <c r="M29" s="44">
        <v>25.58</v>
      </c>
    </row>
    <row r="30" spans="1:13" x14ac:dyDescent="0.25">
      <c r="A30" s="43">
        <v>50</v>
      </c>
      <c r="B30" s="44">
        <v>25.55</v>
      </c>
      <c r="C30" s="44">
        <v>25.51</v>
      </c>
      <c r="D30" s="44">
        <v>25.48</v>
      </c>
      <c r="E30" s="44">
        <v>25.44</v>
      </c>
      <c r="F30" s="44">
        <v>25.41</v>
      </c>
      <c r="G30" s="44">
        <v>25.37</v>
      </c>
      <c r="H30" s="44">
        <v>25.34</v>
      </c>
      <c r="I30" s="44">
        <v>25.3</v>
      </c>
      <c r="J30" s="44">
        <v>25.27</v>
      </c>
      <c r="K30" s="44">
        <v>25.23</v>
      </c>
      <c r="L30" s="44">
        <v>25.2</v>
      </c>
      <c r="M30" s="44">
        <v>25.16</v>
      </c>
    </row>
    <row r="31" spans="1:13" x14ac:dyDescent="0.25">
      <c r="A31" s="43">
        <v>51</v>
      </c>
      <c r="B31" s="44">
        <v>25.13</v>
      </c>
      <c r="C31" s="44">
        <v>25.09</v>
      </c>
      <c r="D31" s="44">
        <v>25.05</v>
      </c>
      <c r="E31" s="44">
        <v>25.02</v>
      </c>
      <c r="F31" s="44">
        <v>24.98</v>
      </c>
      <c r="G31" s="44">
        <v>24.94</v>
      </c>
      <c r="H31" s="44">
        <v>24.91</v>
      </c>
      <c r="I31" s="44">
        <v>24.87</v>
      </c>
      <c r="J31" s="44">
        <v>24.83</v>
      </c>
      <c r="K31" s="44">
        <v>24.8</v>
      </c>
      <c r="L31" s="44">
        <v>24.76</v>
      </c>
      <c r="M31" s="44">
        <v>24.72</v>
      </c>
    </row>
    <row r="32" spans="1:13" x14ac:dyDescent="0.25">
      <c r="A32" s="43">
        <v>52</v>
      </c>
      <c r="B32" s="44">
        <v>24.69</v>
      </c>
      <c r="C32" s="44">
        <v>24.65</v>
      </c>
      <c r="D32" s="44">
        <v>24.61</v>
      </c>
      <c r="E32" s="44">
        <v>24.57</v>
      </c>
      <c r="F32" s="44">
        <v>24.53</v>
      </c>
      <c r="G32" s="44">
        <v>24.49</v>
      </c>
      <c r="H32" s="44">
        <v>24.45</v>
      </c>
      <c r="I32" s="44">
        <v>24.41</v>
      </c>
      <c r="J32" s="44">
        <v>24.38</v>
      </c>
      <c r="K32" s="44">
        <v>24.34</v>
      </c>
      <c r="L32" s="44">
        <v>24.3</v>
      </c>
      <c r="M32" s="44">
        <v>24.26</v>
      </c>
    </row>
    <row r="33" spans="1:13" x14ac:dyDescent="0.25">
      <c r="A33" s="43">
        <v>53</v>
      </c>
      <c r="B33" s="44">
        <v>24.22</v>
      </c>
      <c r="C33" s="44">
        <v>24.18</v>
      </c>
      <c r="D33" s="44">
        <v>24.14</v>
      </c>
      <c r="E33" s="44">
        <v>24.1</v>
      </c>
      <c r="F33" s="44">
        <v>24.06</v>
      </c>
      <c r="G33" s="44">
        <v>24.02</v>
      </c>
      <c r="H33" s="44">
        <v>23.98</v>
      </c>
      <c r="I33" s="44">
        <v>23.94</v>
      </c>
      <c r="J33" s="44">
        <v>23.9</v>
      </c>
      <c r="K33" s="44">
        <v>23.86</v>
      </c>
      <c r="L33" s="44">
        <v>23.82</v>
      </c>
      <c r="M33" s="44">
        <v>23.77</v>
      </c>
    </row>
    <row r="34" spans="1:13" x14ac:dyDescent="0.25">
      <c r="A34" s="43">
        <v>54</v>
      </c>
      <c r="B34" s="44">
        <v>23.73</v>
      </c>
      <c r="C34" s="44">
        <v>23.69</v>
      </c>
      <c r="D34" s="44">
        <v>23.65</v>
      </c>
      <c r="E34" s="44">
        <v>23.61</v>
      </c>
      <c r="F34" s="44">
        <v>23.56</v>
      </c>
      <c r="G34" s="44">
        <v>23.52</v>
      </c>
      <c r="H34" s="44">
        <v>23.48</v>
      </c>
      <c r="I34" s="44">
        <v>23.44</v>
      </c>
      <c r="J34" s="44">
        <v>23.39</v>
      </c>
      <c r="K34" s="44">
        <v>23.35</v>
      </c>
      <c r="L34" s="44">
        <v>23.31</v>
      </c>
      <c r="M34" s="44">
        <v>23.27</v>
      </c>
    </row>
    <row r="35" spans="1:13" x14ac:dyDescent="0.25">
      <c r="A35" s="43">
        <v>55</v>
      </c>
      <c r="B35" s="44">
        <v>23.22</v>
      </c>
      <c r="C35" s="44">
        <v>23.18</v>
      </c>
      <c r="D35" s="44">
        <v>23.14</v>
      </c>
      <c r="E35" s="44">
        <v>23.09</v>
      </c>
      <c r="F35" s="44">
        <v>23.05</v>
      </c>
      <c r="G35" s="44">
        <v>23.01</v>
      </c>
      <c r="H35" s="44">
        <v>22.96</v>
      </c>
      <c r="I35" s="44">
        <v>22.92</v>
      </c>
      <c r="J35" s="44">
        <v>22.88</v>
      </c>
      <c r="K35" s="44">
        <v>22.83</v>
      </c>
      <c r="L35" s="44">
        <v>22.79</v>
      </c>
      <c r="M35" s="44">
        <v>22.75</v>
      </c>
    </row>
    <row r="36" spans="1:13" x14ac:dyDescent="0.25">
      <c r="A36" s="43">
        <v>56</v>
      </c>
      <c r="B36" s="44">
        <v>22.7</v>
      </c>
      <c r="C36" s="44">
        <v>22.66</v>
      </c>
      <c r="D36" s="44">
        <v>22.61</v>
      </c>
      <c r="E36" s="44">
        <v>22.57</v>
      </c>
      <c r="F36" s="44">
        <v>22.52</v>
      </c>
      <c r="G36" s="44">
        <v>22.48</v>
      </c>
      <c r="H36" s="44">
        <v>22.44</v>
      </c>
      <c r="I36" s="44">
        <v>22.39</v>
      </c>
      <c r="J36" s="44">
        <v>22.35</v>
      </c>
      <c r="K36" s="44">
        <v>22.3</v>
      </c>
      <c r="L36" s="44">
        <v>22.26</v>
      </c>
      <c r="M36" s="44">
        <v>22.22</v>
      </c>
    </row>
    <row r="37" spans="1:13" x14ac:dyDescent="0.25">
      <c r="A37" s="43">
        <v>57</v>
      </c>
      <c r="B37" s="44">
        <v>22.17</v>
      </c>
      <c r="C37" s="44">
        <v>22.13</v>
      </c>
      <c r="D37" s="44">
        <v>22.08</v>
      </c>
      <c r="E37" s="44">
        <v>22.04</v>
      </c>
      <c r="F37" s="44">
        <v>21.99</v>
      </c>
      <c r="G37" s="44">
        <v>21.95</v>
      </c>
      <c r="H37" s="44">
        <v>21.9</v>
      </c>
      <c r="I37" s="44">
        <v>21.86</v>
      </c>
      <c r="J37" s="44">
        <v>21.81</v>
      </c>
      <c r="K37" s="44">
        <v>21.77</v>
      </c>
      <c r="L37" s="44">
        <v>21.72</v>
      </c>
      <c r="M37" s="44">
        <v>21.68</v>
      </c>
    </row>
    <row r="38" spans="1:13" x14ac:dyDescent="0.25">
      <c r="A38" s="43">
        <v>58</v>
      </c>
      <c r="B38" s="44">
        <v>21.63</v>
      </c>
      <c r="C38" s="44">
        <v>21.59</v>
      </c>
      <c r="D38" s="44">
        <v>21.54</v>
      </c>
      <c r="E38" s="44">
        <v>21.5</v>
      </c>
      <c r="F38" s="44">
        <v>21.45</v>
      </c>
      <c r="G38" s="44">
        <v>21.41</v>
      </c>
      <c r="H38" s="44">
        <v>21.36</v>
      </c>
      <c r="I38" s="44">
        <v>21.32</v>
      </c>
      <c r="J38" s="44">
        <v>21.27</v>
      </c>
      <c r="K38" s="44">
        <v>21.22</v>
      </c>
      <c r="L38" s="44">
        <v>21.18</v>
      </c>
      <c r="M38" s="44">
        <v>21.13</v>
      </c>
    </row>
    <row r="39" spans="1:13" x14ac:dyDescent="0.25">
      <c r="A39" s="43">
        <v>59</v>
      </c>
      <c r="B39" s="44">
        <v>21.09</v>
      </c>
      <c r="C39" s="44">
        <v>21.05</v>
      </c>
      <c r="D39" s="44">
        <v>21.01</v>
      </c>
      <c r="E39" s="44">
        <v>20.97</v>
      </c>
      <c r="F39" s="44">
        <v>20.93</v>
      </c>
      <c r="G39" s="44">
        <v>20.89</v>
      </c>
      <c r="H39" s="44">
        <v>20.85</v>
      </c>
      <c r="I39" s="44">
        <v>20.81</v>
      </c>
      <c r="J39" s="44">
        <v>20.77</v>
      </c>
      <c r="K39" s="44">
        <v>20.73</v>
      </c>
      <c r="L39" s="44">
        <v>20.69</v>
      </c>
      <c r="M39" s="44">
        <v>20.65</v>
      </c>
    </row>
    <row r="40" spans="1:13" x14ac:dyDescent="0.25">
      <c r="A40" s="43">
        <v>60</v>
      </c>
      <c r="B40" s="44">
        <v>20.61</v>
      </c>
      <c r="C40" s="44">
        <v>20.56</v>
      </c>
      <c r="D40" s="44">
        <v>20.52</v>
      </c>
      <c r="E40" s="44">
        <v>20.47</v>
      </c>
      <c r="F40" s="44">
        <v>20.420000000000002</v>
      </c>
      <c r="G40" s="44">
        <v>20.38</v>
      </c>
      <c r="H40" s="44">
        <v>20.329999999999998</v>
      </c>
      <c r="I40" s="44">
        <v>20.29</v>
      </c>
      <c r="J40" s="44">
        <v>20.239999999999998</v>
      </c>
      <c r="K40" s="44">
        <v>20.190000000000001</v>
      </c>
      <c r="L40" s="44">
        <v>20.149999999999999</v>
      </c>
      <c r="M40" s="44">
        <v>20.100000000000001</v>
      </c>
    </row>
    <row r="41" spans="1:13" x14ac:dyDescent="0.25">
      <c r="A41" s="43">
        <v>61</v>
      </c>
      <c r="B41" s="44">
        <v>20.05</v>
      </c>
      <c r="C41" s="44">
        <v>20.010000000000002</v>
      </c>
      <c r="D41" s="44">
        <v>19.96</v>
      </c>
      <c r="E41" s="44">
        <v>19.91</v>
      </c>
      <c r="F41" s="44">
        <v>19.86</v>
      </c>
      <c r="G41" s="44">
        <v>19.82</v>
      </c>
      <c r="H41" s="44">
        <v>19.77</v>
      </c>
      <c r="I41" s="44">
        <v>19.72</v>
      </c>
      <c r="J41" s="44">
        <v>19.68</v>
      </c>
      <c r="K41" s="44">
        <v>19.63</v>
      </c>
      <c r="L41" s="44">
        <v>19.579999999999998</v>
      </c>
      <c r="M41" s="44">
        <v>19.54</v>
      </c>
    </row>
    <row r="42" spans="1:13" x14ac:dyDescent="0.25">
      <c r="A42" s="43">
        <v>62</v>
      </c>
      <c r="B42" s="44">
        <v>19.489999999999998</v>
      </c>
      <c r="C42" s="44">
        <v>19.440000000000001</v>
      </c>
      <c r="D42" s="44">
        <v>19.39</v>
      </c>
      <c r="E42" s="44">
        <v>19.350000000000001</v>
      </c>
      <c r="F42" s="44">
        <v>19.3</v>
      </c>
      <c r="G42" s="44">
        <v>19.25</v>
      </c>
      <c r="H42" s="44">
        <v>19.2</v>
      </c>
      <c r="I42" s="44">
        <v>19.16</v>
      </c>
      <c r="J42" s="44">
        <v>19.11</v>
      </c>
      <c r="K42" s="44">
        <v>19.059999999999999</v>
      </c>
      <c r="L42" s="44">
        <v>19.010000000000002</v>
      </c>
      <c r="M42" s="44">
        <v>18.97</v>
      </c>
    </row>
    <row r="43" spans="1:13" x14ac:dyDescent="0.25">
      <c r="A43" s="43">
        <v>63</v>
      </c>
      <c r="B43" s="44">
        <v>18.920000000000002</v>
      </c>
      <c r="C43" s="44">
        <v>18.87</v>
      </c>
      <c r="D43" s="44">
        <v>18.82</v>
      </c>
      <c r="E43" s="44">
        <v>18.77</v>
      </c>
      <c r="F43" s="44">
        <v>18.73</v>
      </c>
      <c r="G43" s="44">
        <v>18.68</v>
      </c>
      <c r="H43" s="44">
        <v>18.63</v>
      </c>
      <c r="I43" s="44">
        <v>18.579999999999998</v>
      </c>
      <c r="J43" s="44">
        <v>18.53</v>
      </c>
      <c r="K43" s="44">
        <v>18.48</v>
      </c>
      <c r="L43" s="44">
        <v>18.440000000000001</v>
      </c>
      <c r="M43" s="44">
        <v>18.39</v>
      </c>
    </row>
    <row r="44" spans="1:13" x14ac:dyDescent="0.25">
      <c r="A44" s="43">
        <v>64</v>
      </c>
      <c r="B44" s="44">
        <v>18.34</v>
      </c>
      <c r="C44" s="44">
        <v>18.29</v>
      </c>
      <c r="D44" s="44">
        <v>18.239999999999998</v>
      </c>
      <c r="E44" s="44">
        <v>18.190000000000001</v>
      </c>
      <c r="F44" s="44">
        <v>18.149999999999999</v>
      </c>
      <c r="G44" s="44">
        <v>18.100000000000001</v>
      </c>
      <c r="H44" s="44">
        <v>18.05</v>
      </c>
      <c r="I44" s="44">
        <v>18</v>
      </c>
      <c r="J44" s="44">
        <v>17.95</v>
      </c>
      <c r="K44" s="44">
        <v>17.899999999999999</v>
      </c>
      <c r="L44" s="44">
        <v>17.850000000000001</v>
      </c>
      <c r="M44" s="44">
        <v>17.809999999999999</v>
      </c>
    </row>
    <row r="45" spans="1:13" x14ac:dyDescent="0.25">
      <c r="A45" s="43">
        <v>65</v>
      </c>
      <c r="B45" s="44">
        <v>17.760000000000002</v>
      </c>
      <c r="C45" s="44">
        <v>17.71</v>
      </c>
      <c r="D45" s="44">
        <v>17.66</v>
      </c>
      <c r="E45" s="44">
        <v>17.61</v>
      </c>
      <c r="F45" s="44">
        <v>17.559999999999999</v>
      </c>
      <c r="G45" s="44">
        <v>17.510000000000002</v>
      </c>
      <c r="H45" s="44">
        <v>17.46</v>
      </c>
      <c r="I45" s="44">
        <v>17.41</v>
      </c>
      <c r="J45" s="44">
        <v>17.36</v>
      </c>
      <c r="K45" s="44">
        <v>17.32</v>
      </c>
      <c r="L45" s="44">
        <v>17.27</v>
      </c>
      <c r="M45" s="44">
        <v>17.22</v>
      </c>
    </row>
    <row r="46" spans="1:13" x14ac:dyDescent="0.25">
      <c r="A46" s="43">
        <v>66</v>
      </c>
      <c r="B46" s="44">
        <v>17.170000000000002</v>
      </c>
      <c r="C46" s="44">
        <v>17.12</v>
      </c>
      <c r="D46" s="44">
        <v>17.07</v>
      </c>
      <c r="E46" s="44">
        <v>17.02</v>
      </c>
      <c r="F46" s="44">
        <v>16.97</v>
      </c>
      <c r="G46" s="44">
        <v>16.920000000000002</v>
      </c>
      <c r="H46" s="44">
        <v>16.87</v>
      </c>
      <c r="I46" s="44">
        <v>16.82</v>
      </c>
      <c r="J46" s="44">
        <v>16.77</v>
      </c>
      <c r="K46" s="44">
        <v>16.72</v>
      </c>
      <c r="L46" s="44">
        <v>16.670000000000002</v>
      </c>
      <c r="M46" s="44">
        <v>16.62</v>
      </c>
    </row>
    <row r="47" spans="1:13" x14ac:dyDescent="0.25">
      <c r="A47" s="43">
        <v>67</v>
      </c>
      <c r="B47" s="44">
        <v>16.57</v>
      </c>
      <c r="C47" s="44">
        <v>16.52</v>
      </c>
      <c r="D47" s="44">
        <v>16.47</v>
      </c>
      <c r="E47" s="44">
        <v>16.420000000000002</v>
      </c>
      <c r="F47" s="44">
        <v>16.37</v>
      </c>
      <c r="G47" s="44">
        <v>16.32</v>
      </c>
      <c r="H47" s="44">
        <v>16.27</v>
      </c>
      <c r="I47" s="44">
        <v>16.22</v>
      </c>
      <c r="J47" s="44">
        <v>16.170000000000002</v>
      </c>
      <c r="K47" s="44">
        <v>16.12</v>
      </c>
      <c r="L47" s="44">
        <v>16.07</v>
      </c>
      <c r="M47" s="44">
        <v>16.02</v>
      </c>
    </row>
    <row r="48" spans="1:13" x14ac:dyDescent="0.25">
      <c r="A48" s="43">
        <v>68</v>
      </c>
      <c r="B48" s="44">
        <v>15.97</v>
      </c>
      <c r="C48" s="44">
        <v>15.92</v>
      </c>
      <c r="D48" s="44">
        <v>15.87</v>
      </c>
      <c r="E48" s="44">
        <v>15.82</v>
      </c>
      <c r="F48" s="44">
        <v>15.77</v>
      </c>
      <c r="G48" s="44">
        <v>15.72</v>
      </c>
      <c r="H48" s="44">
        <v>15.67</v>
      </c>
      <c r="I48" s="44">
        <v>15.62</v>
      </c>
      <c r="J48" s="44">
        <v>15.57</v>
      </c>
      <c r="K48" s="44">
        <v>15.52</v>
      </c>
      <c r="L48" s="44">
        <v>15.47</v>
      </c>
      <c r="M48" s="44">
        <v>15.42</v>
      </c>
    </row>
    <row r="49" spans="1:13" x14ac:dyDescent="0.25">
      <c r="A49" s="43">
        <v>69</v>
      </c>
      <c r="B49" s="44">
        <v>15.37</v>
      </c>
      <c r="C49" s="44">
        <v>15.32</v>
      </c>
      <c r="D49" s="44">
        <v>15.27</v>
      </c>
      <c r="E49" s="44">
        <v>15.22</v>
      </c>
      <c r="F49" s="44">
        <v>15.16</v>
      </c>
      <c r="G49" s="44">
        <v>15.11</v>
      </c>
      <c r="H49" s="44">
        <v>15.06</v>
      </c>
      <c r="I49" s="44">
        <v>15.01</v>
      </c>
      <c r="J49" s="44">
        <v>14.96</v>
      </c>
      <c r="K49" s="44">
        <v>14.91</v>
      </c>
      <c r="L49" s="44">
        <v>14.86</v>
      </c>
      <c r="M49" s="44">
        <v>14.81</v>
      </c>
    </row>
    <row r="50" spans="1:13" x14ac:dyDescent="0.25">
      <c r="A50" s="43">
        <v>70</v>
      </c>
      <c r="B50" s="44">
        <v>14.76</v>
      </c>
      <c r="C50" s="44">
        <v>14.71</v>
      </c>
      <c r="D50" s="44">
        <v>14.65</v>
      </c>
      <c r="E50" s="44">
        <v>14.6</v>
      </c>
      <c r="F50" s="44">
        <v>14.55</v>
      </c>
      <c r="G50" s="44">
        <v>14.5</v>
      </c>
      <c r="H50" s="44">
        <v>14.45</v>
      </c>
      <c r="I50" s="44">
        <v>14.4</v>
      </c>
      <c r="J50" s="44">
        <v>14.35</v>
      </c>
      <c r="K50" s="44">
        <v>14.3</v>
      </c>
      <c r="L50" s="44">
        <v>14.24</v>
      </c>
      <c r="M50" s="44">
        <v>14.19</v>
      </c>
    </row>
    <row r="51" spans="1:13" x14ac:dyDescent="0.25">
      <c r="A51" s="43">
        <v>71</v>
      </c>
      <c r="B51" s="44">
        <v>14.14</v>
      </c>
      <c r="C51" s="44">
        <v>14.09</v>
      </c>
      <c r="D51" s="44">
        <v>14.04</v>
      </c>
      <c r="E51" s="44">
        <v>13.99</v>
      </c>
      <c r="F51" s="44">
        <v>13.94</v>
      </c>
      <c r="G51" s="44">
        <v>13.88</v>
      </c>
      <c r="H51" s="44">
        <v>13.83</v>
      </c>
      <c r="I51" s="44">
        <v>13.78</v>
      </c>
      <c r="J51" s="44">
        <v>13.73</v>
      </c>
      <c r="K51" s="44">
        <v>13.68</v>
      </c>
      <c r="L51" s="44">
        <v>13.63</v>
      </c>
      <c r="M51" s="44">
        <v>13.58</v>
      </c>
    </row>
    <row r="52" spans="1:13" x14ac:dyDescent="0.25">
      <c r="A52" s="43">
        <v>72</v>
      </c>
      <c r="B52" s="44">
        <v>13.52</v>
      </c>
      <c r="C52" s="44">
        <v>13.47</v>
      </c>
      <c r="D52" s="44">
        <v>13.42</v>
      </c>
      <c r="E52" s="44">
        <v>13.37</v>
      </c>
      <c r="F52" s="44">
        <v>13.32</v>
      </c>
      <c r="G52" s="44">
        <v>13.27</v>
      </c>
      <c r="H52" s="44">
        <v>13.21</v>
      </c>
      <c r="I52" s="44">
        <v>13.16</v>
      </c>
      <c r="J52" s="44">
        <v>13.11</v>
      </c>
      <c r="K52" s="44">
        <v>13.06</v>
      </c>
      <c r="L52" s="44">
        <v>13.01</v>
      </c>
      <c r="M52" s="44">
        <v>12.96</v>
      </c>
    </row>
    <row r="53" spans="1:13" x14ac:dyDescent="0.25">
      <c r="A53" s="43">
        <v>73</v>
      </c>
      <c r="B53" s="44">
        <v>12.91</v>
      </c>
      <c r="C53" s="44">
        <v>12.85</v>
      </c>
      <c r="D53" s="44">
        <v>12.8</v>
      </c>
      <c r="E53" s="44">
        <v>12.75</v>
      </c>
      <c r="F53" s="44">
        <v>12.7</v>
      </c>
      <c r="G53" s="44">
        <v>12.65</v>
      </c>
      <c r="H53" s="44">
        <v>12.6</v>
      </c>
      <c r="I53" s="44">
        <v>12.55</v>
      </c>
      <c r="J53" s="44">
        <v>12.5</v>
      </c>
      <c r="K53" s="44">
        <v>12.44</v>
      </c>
      <c r="L53" s="44">
        <v>12.39</v>
      </c>
      <c r="M53" s="44">
        <v>12.34</v>
      </c>
    </row>
    <row r="54" spans="1:13" x14ac:dyDescent="0.25">
      <c r="A54" s="43">
        <v>74</v>
      </c>
      <c r="B54" s="44">
        <v>12.29</v>
      </c>
      <c r="C54" s="44">
        <v>12.24</v>
      </c>
      <c r="D54" s="44">
        <v>12.19</v>
      </c>
      <c r="E54" s="44">
        <v>12.14</v>
      </c>
      <c r="F54" s="44">
        <v>12.09</v>
      </c>
      <c r="G54" s="44">
        <v>12.04</v>
      </c>
      <c r="H54" s="44">
        <v>11.99</v>
      </c>
      <c r="I54" s="44">
        <v>11.94</v>
      </c>
      <c r="J54" s="44">
        <v>11.89</v>
      </c>
      <c r="K54" s="44">
        <v>11.84</v>
      </c>
      <c r="L54" s="44">
        <v>11.78</v>
      </c>
      <c r="M54" s="44">
        <v>11.73</v>
      </c>
    </row>
    <row r="55" spans="1:13" x14ac:dyDescent="0.25">
      <c r="A55" s="43">
        <v>75</v>
      </c>
      <c r="B55" s="44">
        <v>11.68</v>
      </c>
      <c r="C55" s="44"/>
      <c r="D55" s="44"/>
      <c r="E55" s="44"/>
      <c r="F55" s="44"/>
      <c r="G55" s="44"/>
      <c r="H55" s="44"/>
      <c r="I55" s="44"/>
      <c r="J55" s="44"/>
      <c r="K55" s="44"/>
      <c r="L55" s="44"/>
      <c r="M55" s="44"/>
    </row>
  </sheetData>
  <sheetProtection algorithmName="SHA-512" hashValue="hKAorJ5RK0JCwkc74buoVaPM1s0FSG8fLNVYEXVK95wqfDgmlad/77uzkG4W/x5waCx6RGmiKK/35Hk/JFMHgg==" saltValue="FRLSAChwbmGUDnau9qA8Jw==" spinCount="100000" sheet="1" objects="1" scenarios="1"/>
  <conditionalFormatting sqref="A6:A21">
    <cfRule type="expression" dxfId="331" priority="1" stopIfTrue="1">
      <formula>MOD(ROW(),2)=0</formula>
    </cfRule>
    <cfRule type="expression" dxfId="330" priority="2" stopIfTrue="1">
      <formula>MOD(ROW(),2)&lt;&gt;0</formula>
    </cfRule>
  </conditionalFormatting>
  <conditionalFormatting sqref="B6:M16 C17:M17 B18:M21">
    <cfRule type="expression" dxfId="329" priority="3" stopIfTrue="1">
      <formula>MOD(ROW(),2)=0</formula>
    </cfRule>
    <cfRule type="expression" dxfId="328" priority="4" stopIfTrue="1">
      <formula>MOD(ROW(),2)&lt;&gt;0</formula>
    </cfRule>
  </conditionalFormatting>
  <conditionalFormatting sqref="A26:A55">
    <cfRule type="expression" dxfId="327" priority="5" stopIfTrue="1">
      <formula>MOD(ROW(),2)=0</formula>
    </cfRule>
    <cfRule type="expression" dxfId="326" priority="6" stopIfTrue="1">
      <formula>MOD(ROW(),2)&lt;&gt;0</formula>
    </cfRule>
  </conditionalFormatting>
  <conditionalFormatting sqref="B26:M26 B29:M55 H27:M28">
    <cfRule type="expression" dxfId="325" priority="7" stopIfTrue="1">
      <formula>MOD(ROW(),2)=0</formula>
    </cfRule>
    <cfRule type="expression" dxfId="324" priority="8" stopIfTrue="1">
      <formula>MOD(ROW(),2)&lt;&gt;0</formula>
    </cfRule>
  </conditionalFormatting>
  <pageMargins left="0.7" right="0.7" top="0.75" bottom="0.75" header="0.3" footer="0.3"/>
  <tableParts count="1">
    <tablePart r:id="rId1"/>
  </tableParts>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2762B4-3951-4A45-8596-A9D64DAC9205}">
  <sheetPr codeName="Sheet81"/>
  <dimension ref="A1:M42"/>
  <sheetViews>
    <sheetView showGridLines="0" workbookViewId="0">
      <selection activeCell="A6" sqref="A6"/>
    </sheetView>
  </sheetViews>
  <sheetFormatPr defaultRowHeight="12.5" x14ac:dyDescent="0.25"/>
  <cols>
    <col min="1" max="1" width="31.54296875" customWidth="1"/>
    <col min="2" max="2" width="10.81640625" customWidth="1"/>
  </cols>
  <sheetData>
    <row r="1" spans="1:13" s="1" customFormat="1" ht="20" x14ac:dyDescent="0.4">
      <c r="A1" s="2" t="s">
        <v>0</v>
      </c>
    </row>
    <row r="2" spans="1:13" s="1" customFormat="1" ht="15.5" x14ac:dyDescent="0.35">
      <c r="A2" s="30" t="s">
        <v>1</v>
      </c>
      <c r="B2" s="3" t="str">
        <f>wb_title</f>
        <v>Police_S - Consolidated Factor Spreadsheet</v>
      </c>
    </row>
    <row r="3" spans="1:13" s="1" customFormat="1" ht="15.5" x14ac:dyDescent="0.35">
      <c r="A3" s="30" t="s">
        <v>2</v>
      </c>
      <c r="B3" s="3" t="str">
        <f>TABLE_FACTOR_TYPE_1 &amp; " - x-" &amp; TABLE_SERIES_NUMBER_1</f>
        <v>Commutation - x-505A</v>
      </c>
    </row>
    <row r="6" spans="1:13" x14ac:dyDescent="0.25">
      <c r="A6" s="40" t="s">
        <v>407</v>
      </c>
      <c r="B6" s="48" t="s">
        <v>408</v>
      </c>
      <c r="C6" s="48"/>
      <c r="D6" s="48"/>
      <c r="E6" s="48"/>
      <c r="F6" s="48"/>
      <c r="G6" s="48"/>
      <c r="H6" s="48"/>
      <c r="I6" s="48"/>
      <c r="J6" s="48"/>
      <c r="K6" s="48"/>
      <c r="L6" s="48"/>
      <c r="M6" s="48"/>
    </row>
    <row r="7" spans="1:13" x14ac:dyDescent="0.25">
      <c r="A7" s="40" t="s">
        <v>409</v>
      </c>
      <c r="B7" s="48" t="s">
        <v>32</v>
      </c>
      <c r="C7" s="48"/>
      <c r="D7" s="48"/>
      <c r="E7" s="48"/>
      <c r="F7" s="48"/>
      <c r="G7" s="48"/>
      <c r="H7" s="48"/>
      <c r="I7" s="48"/>
      <c r="J7" s="48"/>
      <c r="K7" s="48"/>
      <c r="L7" s="48"/>
      <c r="M7" s="48"/>
    </row>
    <row r="8" spans="1:13" x14ac:dyDescent="0.25">
      <c r="A8" s="40" t="s">
        <v>110</v>
      </c>
      <c r="B8" s="48">
        <v>1987</v>
      </c>
      <c r="C8" s="48"/>
      <c r="D8" s="48"/>
      <c r="E8" s="48"/>
      <c r="F8" s="48"/>
      <c r="G8" s="48"/>
      <c r="H8" s="48"/>
      <c r="I8" s="48"/>
      <c r="J8" s="48"/>
      <c r="K8" s="48"/>
      <c r="L8" s="48"/>
      <c r="M8" s="48"/>
    </row>
    <row r="9" spans="1:13" x14ac:dyDescent="0.25">
      <c r="A9" s="40" t="s">
        <v>111</v>
      </c>
      <c r="B9" s="48" t="s">
        <v>459</v>
      </c>
      <c r="C9" s="48"/>
      <c r="D9" s="48"/>
      <c r="E9" s="48"/>
      <c r="F9" s="48"/>
      <c r="G9" s="48"/>
      <c r="H9" s="48"/>
      <c r="I9" s="48"/>
      <c r="J9" s="48"/>
      <c r="K9" s="48"/>
      <c r="L9" s="48"/>
      <c r="M9" s="48"/>
    </row>
    <row r="10" spans="1:13" x14ac:dyDescent="0.25">
      <c r="A10" s="40" t="s">
        <v>6</v>
      </c>
      <c r="B10" s="48" t="s">
        <v>204</v>
      </c>
      <c r="C10" s="48"/>
      <c r="D10" s="48"/>
      <c r="E10" s="48"/>
      <c r="F10" s="48"/>
      <c r="G10" s="48"/>
      <c r="H10" s="48"/>
      <c r="I10" s="48"/>
      <c r="J10" s="48"/>
      <c r="K10" s="48"/>
      <c r="L10" s="48"/>
      <c r="M10" s="48"/>
    </row>
    <row r="11" spans="1:13" x14ac:dyDescent="0.25">
      <c r="A11" s="40" t="s">
        <v>112</v>
      </c>
      <c r="B11" s="48" t="s">
        <v>125</v>
      </c>
      <c r="C11" s="48"/>
      <c r="D11" s="48"/>
      <c r="E11" s="48"/>
      <c r="F11" s="48"/>
      <c r="G11" s="48"/>
      <c r="H11" s="48"/>
      <c r="I11" s="48"/>
      <c r="J11" s="48"/>
      <c r="K11" s="48"/>
      <c r="L11" s="48"/>
      <c r="M11" s="48"/>
    </row>
    <row r="12" spans="1:13" x14ac:dyDescent="0.25">
      <c r="A12" s="40" t="s">
        <v>113</v>
      </c>
      <c r="B12" s="48" t="s">
        <v>463</v>
      </c>
      <c r="C12" s="48"/>
      <c r="D12" s="48"/>
      <c r="E12" s="48"/>
      <c r="F12" s="48"/>
      <c r="G12" s="48"/>
      <c r="H12" s="48"/>
      <c r="I12" s="48"/>
      <c r="J12" s="48"/>
      <c r="K12" s="48"/>
      <c r="L12" s="48"/>
      <c r="M12" s="48"/>
    </row>
    <row r="13" spans="1:13" x14ac:dyDescent="0.25">
      <c r="A13" s="40" t="s">
        <v>410</v>
      </c>
      <c r="B13" s="48">
        <v>2</v>
      </c>
      <c r="C13" s="48"/>
      <c r="D13" s="48"/>
      <c r="E13" s="48"/>
      <c r="F13" s="48"/>
      <c r="G13" s="48"/>
      <c r="H13" s="48"/>
      <c r="I13" s="48"/>
      <c r="J13" s="48"/>
      <c r="K13" s="48"/>
      <c r="L13" s="48"/>
      <c r="M13" s="48"/>
    </row>
    <row r="14" spans="1:13" x14ac:dyDescent="0.25">
      <c r="A14" s="40" t="s">
        <v>115</v>
      </c>
      <c r="B14" s="48" t="s">
        <v>206</v>
      </c>
      <c r="C14" s="48"/>
      <c r="D14" s="48"/>
      <c r="E14" s="48"/>
      <c r="F14" s="48"/>
      <c r="G14" s="48"/>
      <c r="H14" s="48"/>
      <c r="I14" s="48"/>
      <c r="J14" s="48"/>
      <c r="K14" s="48"/>
      <c r="L14" s="48"/>
      <c r="M14" s="48"/>
    </row>
    <row r="15" spans="1:13" x14ac:dyDescent="0.25">
      <c r="A15" s="40" t="s">
        <v>411</v>
      </c>
      <c r="B15" s="48" t="s">
        <v>206</v>
      </c>
      <c r="C15" s="48"/>
      <c r="D15" s="48"/>
      <c r="E15" s="48"/>
      <c r="F15" s="48"/>
      <c r="G15" s="48"/>
      <c r="H15" s="48"/>
      <c r="I15" s="48"/>
      <c r="J15" s="48"/>
      <c r="K15" s="48"/>
      <c r="L15" s="48"/>
      <c r="M15" s="48"/>
    </row>
    <row r="16" spans="1:13" x14ac:dyDescent="0.25">
      <c r="A16" s="40" t="s">
        <v>117</v>
      </c>
      <c r="B16" s="48" t="s">
        <v>464</v>
      </c>
      <c r="C16" s="48"/>
      <c r="D16" s="48"/>
      <c r="E16" s="48"/>
      <c r="F16" s="48"/>
      <c r="G16" s="48"/>
      <c r="H16" s="48"/>
      <c r="I16" s="48"/>
      <c r="J16" s="48"/>
      <c r="K16" s="48"/>
      <c r="L16" s="48"/>
      <c r="M16" s="48"/>
    </row>
    <row r="17" spans="1:13" x14ac:dyDescent="0.25">
      <c r="A17" s="41" t="s">
        <v>412</v>
      </c>
      <c r="B17" s="48"/>
      <c r="C17" s="48"/>
      <c r="D17" s="48"/>
      <c r="E17" s="48"/>
      <c r="F17" s="48"/>
      <c r="G17" s="48"/>
      <c r="H17" s="48"/>
      <c r="I17" s="48"/>
      <c r="J17" s="48"/>
      <c r="K17" s="48"/>
      <c r="L17" s="48"/>
      <c r="M17" s="48"/>
    </row>
    <row r="18" spans="1:13" x14ac:dyDescent="0.25">
      <c r="A18" s="40" t="s">
        <v>119</v>
      </c>
      <c r="B18" s="50">
        <v>46163</v>
      </c>
      <c r="C18" s="49"/>
      <c r="D18" s="49"/>
      <c r="E18" s="49"/>
      <c r="F18" s="49"/>
      <c r="G18" s="49"/>
      <c r="H18" s="49"/>
      <c r="I18" s="49"/>
      <c r="J18" s="49"/>
      <c r="K18" s="49"/>
      <c r="L18" s="49"/>
      <c r="M18" s="49"/>
    </row>
    <row r="19" spans="1:13" x14ac:dyDescent="0.25">
      <c r="A19" s="40" t="s">
        <v>120</v>
      </c>
      <c r="B19" s="50">
        <v>46163</v>
      </c>
      <c r="C19" s="49"/>
      <c r="D19" s="49"/>
      <c r="E19" s="49"/>
      <c r="F19" s="49"/>
      <c r="G19" s="49"/>
      <c r="H19" s="49"/>
      <c r="I19" s="49"/>
      <c r="J19" s="49"/>
      <c r="K19" s="49"/>
      <c r="L19" s="49"/>
      <c r="M19" s="49"/>
    </row>
    <row r="20" spans="1:13" x14ac:dyDescent="0.25">
      <c r="A20" s="40" t="s">
        <v>121</v>
      </c>
      <c r="B20" s="48" t="s">
        <v>128</v>
      </c>
      <c r="C20" s="48"/>
      <c r="D20" s="48"/>
      <c r="E20" s="48"/>
      <c r="F20" s="48"/>
      <c r="G20" s="48"/>
      <c r="H20" s="48"/>
      <c r="I20" s="48"/>
      <c r="J20" s="48"/>
      <c r="K20" s="48"/>
      <c r="L20" s="48"/>
      <c r="M20" s="48"/>
    </row>
    <row r="21" spans="1:13" x14ac:dyDescent="0.25">
      <c r="A21" s="40" t="s">
        <v>413</v>
      </c>
      <c r="B21" s="48" t="s">
        <v>46</v>
      </c>
      <c r="C21" s="48"/>
      <c r="D21" s="48"/>
      <c r="E21" s="48"/>
      <c r="F21" s="48"/>
      <c r="G21" s="48"/>
      <c r="H21" s="48"/>
      <c r="I21" s="48"/>
      <c r="J21" s="48"/>
      <c r="K21" s="48"/>
      <c r="L21" s="48"/>
      <c r="M21" s="48"/>
    </row>
    <row r="23" spans="1:13" x14ac:dyDescent="0.25">
      <c r="A23" s="23" t="str">
        <f>HYPERLINK("#'Factor List'!A1", "Back to Factor List")</f>
        <v>Back to Factor List</v>
      </c>
      <c r="B23" s="23" t="str">
        <f>HYPERLINK("#'Assumptions'!A1", "Assumptions")</f>
        <v>Assumptions</v>
      </c>
    </row>
    <row r="26" spans="1:13" s="57" customFormat="1" ht="13" x14ac:dyDescent="0.25">
      <c r="A26" s="56" t="s">
        <v>458</v>
      </c>
      <c r="B26" s="56">
        <v>0</v>
      </c>
      <c r="C26" s="56">
        <v>1</v>
      </c>
      <c r="D26" s="56">
        <v>2</v>
      </c>
      <c r="E26" s="56">
        <v>3</v>
      </c>
      <c r="F26" s="56">
        <v>4</v>
      </c>
      <c r="G26" s="56">
        <v>5</v>
      </c>
      <c r="H26" s="56">
        <v>6</v>
      </c>
      <c r="I26" s="56">
        <v>7</v>
      </c>
      <c r="J26" s="56">
        <v>8</v>
      </c>
      <c r="K26" s="56">
        <v>9</v>
      </c>
      <c r="L26" s="56">
        <v>10</v>
      </c>
      <c r="M26" s="56">
        <v>11</v>
      </c>
    </row>
    <row r="27" spans="1:13" x14ac:dyDescent="0.25">
      <c r="A27" s="43">
        <v>60</v>
      </c>
      <c r="B27" s="44">
        <v>20.100000000000001</v>
      </c>
      <c r="C27" s="44">
        <v>20.059999999999999</v>
      </c>
      <c r="D27" s="44">
        <v>20.010000000000002</v>
      </c>
      <c r="E27" s="44">
        <v>19.96</v>
      </c>
      <c r="F27" s="44">
        <v>19.920000000000002</v>
      </c>
      <c r="G27" s="44">
        <v>19.87</v>
      </c>
      <c r="H27" s="44">
        <v>19.82</v>
      </c>
      <c r="I27" s="44">
        <v>19.78</v>
      </c>
      <c r="J27" s="44">
        <v>19.73</v>
      </c>
      <c r="K27" s="44">
        <v>19.68</v>
      </c>
      <c r="L27" s="44">
        <v>19.64</v>
      </c>
      <c r="M27" s="44">
        <v>19.59</v>
      </c>
    </row>
    <row r="28" spans="1:13" x14ac:dyDescent="0.25">
      <c r="A28" s="43">
        <v>61</v>
      </c>
      <c r="B28" s="44">
        <v>19.54</v>
      </c>
      <c r="C28" s="44">
        <v>19.5</v>
      </c>
      <c r="D28" s="44">
        <v>19.45</v>
      </c>
      <c r="E28" s="44">
        <v>19.399999999999999</v>
      </c>
      <c r="F28" s="44">
        <v>19.350000000000001</v>
      </c>
      <c r="G28" s="44">
        <v>19.309999999999999</v>
      </c>
      <c r="H28" s="44">
        <v>19.260000000000002</v>
      </c>
      <c r="I28" s="44">
        <v>19.21</v>
      </c>
      <c r="J28" s="44">
        <v>19.170000000000002</v>
      </c>
      <c r="K28" s="44">
        <v>19.12</v>
      </c>
      <c r="L28" s="44">
        <v>19.07</v>
      </c>
      <c r="M28" s="44">
        <v>19.02</v>
      </c>
    </row>
    <row r="29" spans="1:13" x14ac:dyDescent="0.25">
      <c r="A29" s="43">
        <v>62</v>
      </c>
      <c r="B29" s="44">
        <v>18.98</v>
      </c>
      <c r="C29" s="44">
        <v>18.93</v>
      </c>
      <c r="D29" s="44">
        <v>18.88</v>
      </c>
      <c r="E29" s="44">
        <v>18.829999999999998</v>
      </c>
      <c r="F29" s="44">
        <v>18.79</v>
      </c>
      <c r="G29" s="44">
        <v>18.739999999999998</v>
      </c>
      <c r="H29" s="44">
        <v>18.690000000000001</v>
      </c>
      <c r="I29" s="44">
        <v>18.64</v>
      </c>
      <c r="J29" s="44">
        <v>18.59</v>
      </c>
      <c r="K29" s="44">
        <v>18.55</v>
      </c>
      <c r="L29" s="44">
        <v>18.5</v>
      </c>
      <c r="M29" s="44">
        <v>18.45</v>
      </c>
    </row>
    <row r="30" spans="1:13" x14ac:dyDescent="0.25">
      <c r="A30" s="43">
        <v>63</v>
      </c>
      <c r="B30" s="44">
        <v>18.399999999999999</v>
      </c>
      <c r="C30" s="44">
        <v>18.350000000000001</v>
      </c>
      <c r="D30" s="44">
        <v>18.309999999999999</v>
      </c>
      <c r="E30" s="44">
        <v>18.260000000000002</v>
      </c>
      <c r="F30" s="44">
        <v>18.21</v>
      </c>
      <c r="G30" s="44">
        <v>18.16</v>
      </c>
      <c r="H30" s="44">
        <v>18.11</v>
      </c>
      <c r="I30" s="44">
        <v>18.07</v>
      </c>
      <c r="J30" s="44">
        <v>18.02</v>
      </c>
      <c r="K30" s="44">
        <v>17.97</v>
      </c>
      <c r="L30" s="44">
        <v>17.920000000000002</v>
      </c>
      <c r="M30" s="44">
        <v>17.87</v>
      </c>
    </row>
    <row r="31" spans="1:13" x14ac:dyDescent="0.25">
      <c r="A31" s="43">
        <v>64</v>
      </c>
      <c r="B31" s="44">
        <v>17.82</v>
      </c>
      <c r="C31" s="44">
        <v>17.78</v>
      </c>
      <c r="D31" s="44">
        <v>17.73</v>
      </c>
      <c r="E31" s="44">
        <v>17.68</v>
      </c>
      <c r="F31" s="44">
        <v>17.63</v>
      </c>
      <c r="G31" s="44">
        <v>17.579999999999998</v>
      </c>
      <c r="H31" s="44">
        <v>17.53</v>
      </c>
      <c r="I31" s="44">
        <v>17.48</v>
      </c>
      <c r="J31" s="44">
        <v>17.43</v>
      </c>
      <c r="K31" s="44">
        <v>17.39</v>
      </c>
      <c r="L31" s="44">
        <v>17.34</v>
      </c>
      <c r="M31" s="44">
        <v>17.29</v>
      </c>
    </row>
    <row r="32" spans="1:13" x14ac:dyDescent="0.25">
      <c r="A32" s="43">
        <v>65</v>
      </c>
      <c r="B32" s="44">
        <v>17.239999999999998</v>
      </c>
      <c r="C32" s="44">
        <v>17.190000000000001</v>
      </c>
      <c r="D32" s="44">
        <v>17.14</v>
      </c>
      <c r="E32" s="44">
        <v>17.09</v>
      </c>
      <c r="F32" s="44">
        <v>17.04</v>
      </c>
      <c r="G32" s="44">
        <v>16.989999999999998</v>
      </c>
      <c r="H32" s="44">
        <v>16.940000000000001</v>
      </c>
      <c r="I32" s="44">
        <v>16.899999999999999</v>
      </c>
      <c r="J32" s="44">
        <v>16.850000000000001</v>
      </c>
      <c r="K32" s="44">
        <v>16.8</v>
      </c>
      <c r="L32" s="44">
        <v>16.75</v>
      </c>
      <c r="M32" s="44">
        <v>16.7</v>
      </c>
    </row>
    <row r="33" spans="1:13" x14ac:dyDescent="0.25">
      <c r="A33" s="43">
        <v>66</v>
      </c>
      <c r="B33" s="44">
        <v>16.649999999999999</v>
      </c>
      <c r="C33" s="44">
        <v>16.600000000000001</v>
      </c>
      <c r="D33" s="44">
        <v>16.55</v>
      </c>
      <c r="E33" s="44">
        <v>16.5</v>
      </c>
      <c r="F33" s="44">
        <v>16.45</v>
      </c>
      <c r="G33" s="44">
        <v>16.399999999999999</v>
      </c>
      <c r="H33" s="44">
        <v>16.350000000000001</v>
      </c>
      <c r="I33" s="44">
        <v>16.3</v>
      </c>
      <c r="J33" s="44">
        <v>16.25</v>
      </c>
      <c r="K33" s="44">
        <v>16.2</v>
      </c>
      <c r="L33" s="44">
        <v>16.149999999999999</v>
      </c>
      <c r="M33" s="44">
        <v>16.100000000000001</v>
      </c>
    </row>
    <row r="34" spans="1:13" x14ac:dyDescent="0.25">
      <c r="A34" s="43">
        <v>67</v>
      </c>
      <c r="B34" s="44">
        <v>16.059999999999999</v>
      </c>
      <c r="C34" s="44">
        <v>16.010000000000002</v>
      </c>
      <c r="D34" s="44">
        <v>15.96</v>
      </c>
      <c r="E34" s="44">
        <v>15.91</v>
      </c>
      <c r="F34" s="44">
        <v>15.86</v>
      </c>
      <c r="G34" s="44">
        <v>15.81</v>
      </c>
      <c r="H34" s="44">
        <v>15.76</v>
      </c>
      <c r="I34" s="44">
        <v>15.71</v>
      </c>
      <c r="J34" s="44">
        <v>15.66</v>
      </c>
      <c r="K34" s="44">
        <v>15.61</v>
      </c>
      <c r="L34" s="44">
        <v>15.56</v>
      </c>
      <c r="M34" s="44">
        <v>15.51</v>
      </c>
    </row>
    <row r="35" spans="1:13" x14ac:dyDescent="0.25">
      <c r="A35" s="43">
        <v>68</v>
      </c>
      <c r="B35" s="44">
        <v>15.45</v>
      </c>
      <c r="C35" s="44">
        <v>15.4</v>
      </c>
      <c r="D35" s="44">
        <v>15.35</v>
      </c>
      <c r="E35" s="44">
        <v>15.3</v>
      </c>
      <c r="F35" s="44">
        <v>15.25</v>
      </c>
      <c r="G35" s="44">
        <v>15.2</v>
      </c>
      <c r="H35" s="44">
        <v>15.15</v>
      </c>
      <c r="I35" s="44">
        <v>15.1</v>
      </c>
      <c r="J35" s="44">
        <v>15.05</v>
      </c>
      <c r="K35" s="44">
        <v>15</v>
      </c>
      <c r="L35" s="44">
        <v>14.95</v>
      </c>
      <c r="M35" s="44">
        <v>14.9</v>
      </c>
    </row>
    <row r="36" spans="1:13" x14ac:dyDescent="0.25">
      <c r="A36" s="43">
        <v>69</v>
      </c>
      <c r="B36" s="44">
        <v>14.85</v>
      </c>
      <c r="C36" s="44">
        <v>14.8</v>
      </c>
      <c r="D36" s="44">
        <v>14.75</v>
      </c>
      <c r="E36" s="44">
        <v>14.7</v>
      </c>
      <c r="F36" s="44">
        <v>14.65</v>
      </c>
      <c r="G36" s="44">
        <v>14.59</v>
      </c>
      <c r="H36" s="44">
        <v>14.54</v>
      </c>
      <c r="I36" s="44">
        <v>14.49</v>
      </c>
      <c r="J36" s="44">
        <v>14.44</v>
      </c>
      <c r="K36" s="44">
        <v>14.39</v>
      </c>
      <c r="L36" s="44">
        <v>14.34</v>
      </c>
      <c r="M36" s="44">
        <v>14.29</v>
      </c>
    </row>
    <row r="37" spans="1:13" x14ac:dyDescent="0.25">
      <c r="A37" s="43">
        <v>70</v>
      </c>
      <c r="B37" s="44">
        <v>14.24</v>
      </c>
      <c r="C37" s="44">
        <v>14.19</v>
      </c>
      <c r="D37" s="44">
        <v>14.14</v>
      </c>
      <c r="E37" s="44">
        <v>14.08</v>
      </c>
      <c r="F37" s="44">
        <v>14.03</v>
      </c>
      <c r="G37" s="44">
        <v>13.98</v>
      </c>
      <c r="H37" s="44">
        <v>13.93</v>
      </c>
      <c r="I37" s="44">
        <v>13.88</v>
      </c>
      <c r="J37" s="44">
        <v>13.83</v>
      </c>
      <c r="K37" s="44">
        <v>13.78</v>
      </c>
      <c r="L37" s="44">
        <v>13.73</v>
      </c>
      <c r="M37" s="44">
        <v>13.68</v>
      </c>
    </row>
    <row r="38" spans="1:13" x14ac:dyDescent="0.25">
      <c r="A38" s="43">
        <v>71</v>
      </c>
      <c r="B38" s="44">
        <v>13.62</v>
      </c>
      <c r="C38" s="44">
        <v>13.57</v>
      </c>
      <c r="D38" s="44">
        <v>13.52</v>
      </c>
      <c r="E38" s="44">
        <v>13.47</v>
      </c>
      <c r="F38" s="44">
        <v>13.42</v>
      </c>
      <c r="G38" s="44">
        <v>13.37</v>
      </c>
      <c r="H38" s="44">
        <v>13.32</v>
      </c>
      <c r="I38" s="44">
        <v>13.26</v>
      </c>
      <c r="J38" s="44">
        <v>13.21</v>
      </c>
      <c r="K38" s="44">
        <v>13.16</v>
      </c>
      <c r="L38" s="44">
        <v>13.11</v>
      </c>
      <c r="M38" s="44">
        <v>13.06</v>
      </c>
    </row>
    <row r="39" spans="1:13" x14ac:dyDescent="0.25">
      <c r="A39" s="43">
        <v>72</v>
      </c>
      <c r="B39" s="44">
        <v>13.01</v>
      </c>
      <c r="C39" s="44">
        <v>12.96</v>
      </c>
      <c r="D39" s="44">
        <v>12.91</v>
      </c>
      <c r="E39" s="44">
        <v>12.85</v>
      </c>
      <c r="F39" s="44">
        <v>12.8</v>
      </c>
      <c r="G39" s="44">
        <v>12.75</v>
      </c>
      <c r="H39" s="44">
        <v>12.7</v>
      </c>
      <c r="I39" s="44">
        <v>12.65</v>
      </c>
      <c r="J39" s="44">
        <v>12.6</v>
      </c>
      <c r="K39" s="44">
        <v>12.55</v>
      </c>
      <c r="L39" s="44">
        <v>12.5</v>
      </c>
      <c r="M39" s="44">
        <v>12.44</v>
      </c>
    </row>
    <row r="40" spans="1:13" x14ac:dyDescent="0.25">
      <c r="A40" s="43">
        <v>73</v>
      </c>
      <c r="B40" s="44">
        <v>12.39</v>
      </c>
      <c r="C40" s="44">
        <v>12.34</v>
      </c>
      <c r="D40" s="44">
        <v>12.29</v>
      </c>
      <c r="E40" s="44">
        <v>12.24</v>
      </c>
      <c r="F40" s="44">
        <v>12.19</v>
      </c>
      <c r="G40" s="44">
        <v>12.14</v>
      </c>
      <c r="H40" s="44">
        <v>12.09</v>
      </c>
      <c r="I40" s="44">
        <v>12.04</v>
      </c>
      <c r="J40" s="44">
        <v>11.99</v>
      </c>
      <c r="K40" s="44">
        <v>11.93</v>
      </c>
      <c r="L40" s="44">
        <v>11.88</v>
      </c>
      <c r="M40" s="44">
        <v>11.83</v>
      </c>
    </row>
    <row r="41" spans="1:13" x14ac:dyDescent="0.25">
      <c r="A41" s="43">
        <v>74</v>
      </c>
      <c r="B41" s="44">
        <v>11.78</v>
      </c>
      <c r="C41" s="44">
        <v>11.73</v>
      </c>
      <c r="D41" s="44">
        <v>11.68</v>
      </c>
      <c r="E41" s="44">
        <v>11.63</v>
      </c>
      <c r="F41" s="44">
        <v>11.58</v>
      </c>
      <c r="G41" s="44">
        <v>11.53</v>
      </c>
      <c r="H41" s="44">
        <v>11.48</v>
      </c>
      <c r="I41" s="44">
        <v>11.43</v>
      </c>
      <c r="J41" s="44">
        <v>11.38</v>
      </c>
      <c r="K41" s="44">
        <v>11.33</v>
      </c>
      <c r="L41" s="44">
        <v>11.28</v>
      </c>
      <c r="M41" s="44">
        <v>11.23</v>
      </c>
    </row>
    <row r="42" spans="1:13" x14ac:dyDescent="0.25">
      <c r="A42" s="43">
        <v>75</v>
      </c>
      <c r="B42" s="44">
        <v>11.18</v>
      </c>
      <c r="C42" s="44"/>
      <c r="D42" s="44"/>
      <c r="E42" s="44"/>
      <c r="F42" s="44"/>
      <c r="G42" s="44"/>
      <c r="H42" s="44"/>
      <c r="I42" s="44"/>
      <c r="J42" s="44"/>
      <c r="K42" s="44"/>
      <c r="L42" s="44"/>
      <c r="M42" s="44"/>
    </row>
  </sheetData>
  <sheetProtection algorithmName="SHA-512" hashValue="0xrvnYvIJwrG/Ljvj3QJtGVN4Gk8u0lIuheC6v43rpW4cfAIHIRVz30czcrg9JbpmnRTr55q0urTKtcZWrX3+A==" saltValue="af2lTW6bbD3DZxi5zm2dnQ==" spinCount="100000" sheet="1" objects="1" scenarios="1"/>
  <conditionalFormatting sqref="A6:A21">
    <cfRule type="expression" dxfId="321" priority="1" stopIfTrue="1">
      <formula>MOD(ROW(),2)=0</formula>
    </cfRule>
    <cfRule type="expression" dxfId="320" priority="2" stopIfTrue="1">
      <formula>MOD(ROW(),2)&lt;&gt;0</formula>
    </cfRule>
  </conditionalFormatting>
  <conditionalFormatting sqref="B6:M21">
    <cfRule type="expression" dxfId="319" priority="3" stopIfTrue="1">
      <formula>MOD(ROW(),2)=0</formula>
    </cfRule>
    <cfRule type="expression" dxfId="318" priority="4" stopIfTrue="1">
      <formula>MOD(ROW(),2)&lt;&gt;0</formula>
    </cfRule>
  </conditionalFormatting>
  <conditionalFormatting sqref="A26:A42">
    <cfRule type="expression" dxfId="317" priority="5" stopIfTrue="1">
      <formula>MOD(ROW(),2)=0</formula>
    </cfRule>
    <cfRule type="expression" dxfId="316" priority="6" stopIfTrue="1">
      <formula>MOD(ROW(),2)&lt;&gt;0</formula>
    </cfRule>
  </conditionalFormatting>
  <conditionalFormatting sqref="B26:M42">
    <cfRule type="expression" dxfId="315" priority="7" stopIfTrue="1">
      <formula>MOD(ROW(),2)=0</formula>
    </cfRule>
    <cfRule type="expression" dxfId="314" priority="8" stopIfTrue="1">
      <formula>MOD(ROW(),2)&lt;&gt;0</formula>
    </cfRule>
  </conditionalFormatting>
  <pageMargins left="0.7" right="0.7" top="0.75" bottom="0.75" header="0.3" footer="0.3"/>
  <tableParts count="1">
    <tablePart r:id="rId1"/>
  </tableParts>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AD74CB-C113-4E3D-AC8F-0E06FB7E4BB5}">
  <sheetPr codeName="Sheet82"/>
  <dimension ref="A1:M34"/>
  <sheetViews>
    <sheetView showGridLines="0" workbookViewId="0">
      <selection activeCell="A6" sqref="A6"/>
    </sheetView>
  </sheetViews>
  <sheetFormatPr defaultRowHeight="12.5" x14ac:dyDescent="0.25"/>
  <cols>
    <col min="1" max="1" width="34.54296875" customWidth="1"/>
    <col min="2" max="2" width="10.54296875" customWidth="1"/>
  </cols>
  <sheetData>
    <row r="1" spans="1:13" s="1" customFormat="1" ht="20" x14ac:dyDescent="0.4">
      <c r="A1" s="2" t="s">
        <v>0</v>
      </c>
    </row>
    <row r="2" spans="1:13" s="1" customFormat="1" ht="15.5" x14ac:dyDescent="0.35">
      <c r="A2" s="30" t="s">
        <v>1</v>
      </c>
      <c r="B2" s="3" t="str">
        <f>wb_title</f>
        <v>Police_S - Consolidated Factor Spreadsheet</v>
      </c>
    </row>
    <row r="3" spans="1:13" s="1" customFormat="1" ht="15.5" x14ac:dyDescent="0.35">
      <c r="A3" s="30" t="s">
        <v>2</v>
      </c>
      <c r="B3" s="3" t="str">
        <f>TABLE_FACTOR_TYPE_1 &amp; " - x-" &amp; TABLE_SERIES_NUMBER_1</f>
        <v>Commutation - x-506</v>
      </c>
    </row>
    <row r="6" spans="1:13" x14ac:dyDescent="0.25">
      <c r="A6" s="40" t="s">
        <v>407</v>
      </c>
      <c r="B6" s="48" t="s">
        <v>408</v>
      </c>
      <c r="C6" s="48"/>
      <c r="D6" s="48"/>
      <c r="E6" s="48"/>
      <c r="F6" s="48"/>
      <c r="G6" s="48"/>
      <c r="H6" s="48"/>
      <c r="I6" s="48"/>
      <c r="J6" s="48"/>
      <c r="K6" s="48"/>
      <c r="L6" s="48"/>
      <c r="M6" s="48"/>
    </row>
    <row r="7" spans="1:13" x14ac:dyDescent="0.25">
      <c r="A7" s="40" t="s">
        <v>409</v>
      </c>
      <c r="B7" s="48" t="s">
        <v>32</v>
      </c>
      <c r="C7" s="48"/>
      <c r="D7" s="48"/>
      <c r="E7" s="48"/>
      <c r="F7" s="48"/>
      <c r="G7" s="48"/>
      <c r="H7" s="48"/>
      <c r="I7" s="48"/>
      <c r="J7" s="48"/>
      <c r="K7" s="48"/>
      <c r="L7" s="48"/>
      <c r="M7" s="48"/>
    </row>
    <row r="8" spans="1:13" x14ac:dyDescent="0.25">
      <c r="A8" s="40" t="s">
        <v>110</v>
      </c>
      <c r="B8" s="48">
        <v>1987</v>
      </c>
      <c r="C8" s="48"/>
      <c r="D8" s="48"/>
      <c r="E8" s="48"/>
      <c r="F8" s="48"/>
      <c r="G8" s="48"/>
      <c r="H8" s="48"/>
      <c r="I8" s="48"/>
      <c r="J8" s="48"/>
      <c r="K8" s="48"/>
      <c r="L8" s="48"/>
      <c r="M8" s="48"/>
    </row>
    <row r="9" spans="1:13" x14ac:dyDescent="0.25">
      <c r="A9" s="40" t="s">
        <v>111</v>
      </c>
      <c r="B9" s="48" t="s">
        <v>459</v>
      </c>
      <c r="C9" s="48"/>
      <c r="D9" s="48"/>
      <c r="E9" s="48"/>
      <c r="F9" s="48"/>
      <c r="G9" s="48"/>
      <c r="H9" s="48"/>
      <c r="I9" s="48"/>
      <c r="J9" s="48"/>
      <c r="K9" s="48"/>
      <c r="L9" s="48"/>
      <c r="M9" s="48"/>
    </row>
    <row r="10" spans="1:13" ht="25" x14ac:dyDescent="0.25">
      <c r="A10" s="40" t="s">
        <v>6</v>
      </c>
      <c r="B10" s="48" t="s">
        <v>207</v>
      </c>
      <c r="C10" s="48"/>
      <c r="D10" s="48"/>
      <c r="E10" s="48"/>
      <c r="F10" s="48"/>
      <c r="G10" s="48"/>
      <c r="H10" s="48"/>
      <c r="I10" s="48"/>
      <c r="J10" s="48"/>
      <c r="K10" s="48"/>
      <c r="L10" s="48"/>
      <c r="M10" s="48"/>
    </row>
    <row r="11" spans="1:13" x14ac:dyDescent="0.25">
      <c r="A11" s="40" t="s">
        <v>112</v>
      </c>
      <c r="B11" s="48" t="s">
        <v>125</v>
      </c>
      <c r="C11" s="48"/>
      <c r="D11" s="48"/>
      <c r="E11" s="48"/>
      <c r="F11" s="48"/>
      <c r="G11" s="48"/>
      <c r="H11" s="48"/>
      <c r="I11" s="48"/>
      <c r="J11" s="48"/>
      <c r="K11" s="48"/>
      <c r="L11" s="48"/>
      <c r="M11" s="48"/>
    </row>
    <row r="12" spans="1:13" x14ac:dyDescent="0.25">
      <c r="A12" s="40" t="s">
        <v>113</v>
      </c>
      <c r="B12" s="48" t="s">
        <v>202</v>
      </c>
      <c r="C12" s="48"/>
      <c r="D12" s="48"/>
      <c r="E12" s="48"/>
      <c r="F12" s="48"/>
      <c r="G12" s="48"/>
      <c r="H12" s="48"/>
      <c r="I12" s="48"/>
      <c r="J12" s="48"/>
      <c r="K12" s="48"/>
      <c r="L12" s="48"/>
      <c r="M12" s="48"/>
    </row>
    <row r="13" spans="1:13" x14ac:dyDescent="0.25">
      <c r="A13" s="40" t="s">
        <v>410</v>
      </c>
      <c r="B13" s="48">
        <v>2</v>
      </c>
      <c r="C13" s="48"/>
      <c r="D13" s="48"/>
      <c r="E13" s="48"/>
      <c r="F13" s="48"/>
      <c r="G13" s="48"/>
      <c r="H13" s="48"/>
      <c r="I13" s="48"/>
      <c r="J13" s="48"/>
      <c r="K13" s="48"/>
      <c r="L13" s="48"/>
      <c r="M13" s="48"/>
    </row>
    <row r="14" spans="1:13" x14ac:dyDescent="0.25">
      <c r="A14" s="40" t="s">
        <v>115</v>
      </c>
      <c r="B14" s="48">
        <v>506</v>
      </c>
      <c r="C14" s="48"/>
      <c r="D14" s="48"/>
      <c r="E14" s="48"/>
      <c r="F14" s="48"/>
      <c r="G14" s="48"/>
      <c r="H14" s="48"/>
      <c r="I14" s="48"/>
      <c r="J14" s="48"/>
      <c r="K14" s="48"/>
      <c r="L14" s="48"/>
      <c r="M14" s="48"/>
    </row>
    <row r="15" spans="1:13" x14ac:dyDescent="0.25">
      <c r="A15" s="40" t="s">
        <v>411</v>
      </c>
      <c r="B15" s="80" t="s">
        <v>208</v>
      </c>
      <c r="C15" s="48"/>
      <c r="D15" s="48"/>
      <c r="E15" s="48"/>
      <c r="F15" s="48"/>
      <c r="G15" s="48"/>
      <c r="H15" s="48"/>
      <c r="I15" s="48"/>
      <c r="J15" s="48"/>
      <c r="K15" s="48"/>
      <c r="L15" s="48"/>
      <c r="M15" s="48"/>
    </row>
    <row r="16" spans="1:13" ht="25" x14ac:dyDescent="0.25">
      <c r="A16" s="40" t="s">
        <v>117</v>
      </c>
      <c r="B16" s="79" t="s">
        <v>503</v>
      </c>
      <c r="C16" s="48"/>
      <c r="D16" s="48"/>
      <c r="E16" s="48"/>
      <c r="F16" s="48"/>
      <c r="G16" s="48"/>
      <c r="H16" s="48"/>
      <c r="I16" s="48"/>
      <c r="J16" s="48"/>
      <c r="K16" s="48"/>
      <c r="L16" s="48"/>
      <c r="M16" s="48"/>
    </row>
    <row r="17" spans="1:13" x14ac:dyDescent="0.25">
      <c r="A17" s="41" t="s">
        <v>412</v>
      </c>
      <c r="B17" s="48"/>
      <c r="C17" s="48"/>
      <c r="D17" s="48"/>
      <c r="E17" s="48"/>
      <c r="F17" s="48"/>
      <c r="G17" s="48"/>
      <c r="H17" s="48"/>
      <c r="I17" s="48"/>
      <c r="J17" s="48"/>
      <c r="K17" s="48"/>
      <c r="L17" s="48"/>
      <c r="M17" s="48"/>
    </row>
    <row r="18" spans="1:13" x14ac:dyDescent="0.25">
      <c r="A18" s="40" t="s">
        <v>119</v>
      </c>
      <c r="B18" s="50">
        <v>46163</v>
      </c>
      <c r="C18" s="48"/>
      <c r="D18" s="48"/>
      <c r="E18" s="48"/>
      <c r="F18" s="48"/>
      <c r="G18" s="48"/>
      <c r="H18" s="48"/>
      <c r="I18" s="48"/>
      <c r="J18" s="48"/>
      <c r="K18" s="48"/>
      <c r="L18" s="48"/>
      <c r="M18" s="48"/>
    </row>
    <row r="19" spans="1:13" x14ac:dyDescent="0.25">
      <c r="A19" s="40" t="s">
        <v>120</v>
      </c>
      <c r="B19" s="50">
        <v>46163</v>
      </c>
      <c r="C19" s="48"/>
      <c r="D19" s="48"/>
      <c r="E19" s="48"/>
      <c r="F19" s="48"/>
      <c r="G19" s="48"/>
      <c r="H19" s="48"/>
      <c r="I19" s="48"/>
      <c r="J19" s="48"/>
      <c r="K19" s="48"/>
      <c r="L19" s="48"/>
      <c r="M19" s="48"/>
    </row>
    <row r="20" spans="1:13" x14ac:dyDescent="0.25">
      <c r="A20" s="40" t="s">
        <v>121</v>
      </c>
      <c r="B20" s="48" t="s">
        <v>128</v>
      </c>
      <c r="C20" s="48"/>
      <c r="D20" s="48"/>
      <c r="E20" s="48"/>
      <c r="F20" s="48"/>
      <c r="G20" s="48"/>
      <c r="H20" s="48"/>
      <c r="I20" s="48"/>
      <c r="J20" s="48"/>
      <c r="K20" s="48"/>
      <c r="L20" s="48"/>
      <c r="M20" s="48"/>
    </row>
    <row r="21" spans="1:13" x14ac:dyDescent="0.25">
      <c r="A21" s="40" t="s">
        <v>413</v>
      </c>
      <c r="B21" s="48" t="s">
        <v>46</v>
      </c>
      <c r="C21" s="48"/>
      <c r="D21" s="48"/>
      <c r="E21" s="48"/>
      <c r="F21" s="48"/>
      <c r="G21" s="48"/>
      <c r="H21" s="48"/>
      <c r="I21" s="48"/>
      <c r="J21" s="48"/>
      <c r="K21" s="48"/>
      <c r="L21" s="48"/>
      <c r="M21" s="48"/>
    </row>
    <row r="22" spans="1:13" x14ac:dyDescent="0.25">
      <c r="D22" s="70" t="s">
        <v>460</v>
      </c>
      <c r="E22" s="70"/>
      <c r="F22" s="70"/>
      <c r="G22" s="70"/>
      <c r="H22" s="70"/>
      <c r="I22" s="70"/>
      <c r="J22" s="70"/>
    </row>
    <row r="23" spans="1:13" ht="13" x14ac:dyDescent="0.3">
      <c r="A23" s="23" t="str">
        <f>HYPERLINK("#'Factor List'!A1", "Back to Factor List")</f>
        <v>Back to Factor List</v>
      </c>
      <c r="B23" s="23" t="str">
        <f>HYPERLINK("#'Assumptions'!A1", "Assumptions")</f>
        <v>Assumptions</v>
      </c>
      <c r="D23" s="70" t="s">
        <v>461</v>
      </c>
      <c r="E23" s="70"/>
      <c r="F23" s="70"/>
      <c r="G23" s="71"/>
      <c r="H23" s="71"/>
      <c r="I23" s="70"/>
      <c r="J23" s="70"/>
    </row>
    <row r="26" spans="1:13" s="57" customFormat="1" ht="13.5" thickBot="1" x14ac:dyDescent="0.3">
      <c r="A26" s="58" t="s">
        <v>458</v>
      </c>
      <c r="B26" s="58">
        <v>0</v>
      </c>
      <c r="C26" s="58">
        <v>1</v>
      </c>
      <c r="D26" s="58">
        <v>2</v>
      </c>
      <c r="E26" s="58">
        <v>3</v>
      </c>
      <c r="F26" s="58">
        <v>4</v>
      </c>
      <c r="G26" s="58">
        <v>5</v>
      </c>
      <c r="H26" s="58">
        <v>6</v>
      </c>
      <c r="I26" s="58">
        <v>7</v>
      </c>
      <c r="J26" s="58">
        <v>8</v>
      </c>
      <c r="K26" s="58">
        <v>9</v>
      </c>
      <c r="L26" s="58">
        <v>10</v>
      </c>
      <c r="M26" s="58">
        <v>11</v>
      </c>
    </row>
    <row r="27" spans="1:13" ht="13" thickBot="1" x14ac:dyDescent="0.3">
      <c r="A27" s="43" t="s">
        <v>462</v>
      </c>
      <c r="B27" s="64">
        <v>18.5</v>
      </c>
      <c r="C27" s="65"/>
      <c r="D27" s="65"/>
      <c r="E27" s="65"/>
      <c r="F27" s="65"/>
      <c r="G27" s="65"/>
      <c r="H27" s="43"/>
      <c r="I27" s="43"/>
      <c r="J27" s="43"/>
      <c r="K27" s="43"/>
      <c r="L27" s="43"/>
      <c r="M27" s="43"/>
    </row>
    <row r="28" spans="1:13" ht="13" thickBot="1" x14ac:dyDescent="0.3">
      <c r="A28" s="43">
        <v>48</v>
      </c>
      <c r="B28" s="64">
        <v>18.5</v>
      </c>
      <c r="C28" s="64">
        <v>18.5</v>
      </c>
      <c r="D28" s="64">
        <v>18.5</v>
      </c>
      <c r="E28" s="64">
        <v>18.5</v>
      </c>
      <c r="F28" s="64">
        <v>18.5</v>
      </c>
      <c r="G28" s="64">
        <v>18.5</v>
      </c>
      <c r="H28" s="43">
        <v>20.48</v>
      </c>
      <c r="I28" s="43">
        <v>20.51</v>
      </c>
      <c r="J28" s="43">
        <v>20.54</v>
      </c>
      <c r="K28" s="43">
        <v>20.56</v>
      </c>
      <c r="L28" s="43">
        <v>20.59</v>
      </c>
      <c r="M28" s="43">
        <v>20.62</v>
      </c>
    </row>
    <row r="29" spans="1:13" x14ac:dyDescent="0.25">
      <c r="A29" s="43">
        <v>49</v>
      </c>
      <c r="B29" s="43">
        <v>20.65</v>
      </c>
      <c r="C29" s="43">
        <v>20.68</v>
      </c>
      <c r="D29" s="43">
        <v>20.72</v>
      </c>
      <c r="E29" s="43">
        <v>20.75</v>
      </c>
      <c r="F29" s="43">
        <v>20.79</v>
      </c>
      <c r="G29" s="43">
        <v>20.82</v>
      </c>
      <c r="H29" s="43">
        <v>20.85</v>
      </c>
      <c r="I29" s="43">
        <v>20.89</v>
      </c>
      <c r="J29" s="43">
        <v>20.92</v>
      </c>
      <c r="K29" s="43">
        <v>20.95</v>
      </c>
      <c r="L29" s="43">
        <v>20.99</v>
      </c>
      <c r="M29" s="43">
        <v>21.02</v>
      </c>
    </row>
    <row r="30" spans="1:13" x14ac:dyDescent="0.25">
      <c r="A30" s="43">
        <v>50</v>
      </c>
      <c r="B30" s="43">
        <v>21.06</v>
      </c>
      <c r="C30" s="43">
        <v>21.09</v>
      </c>
      <c r="D30" s="43">
        <v>21.13</v>
      </c>
      <c r="E30" s="43">
        <v>21.16</v>
      </c>
      <c r="F30" s="43">
        <v>21.2</v>
      </c>
      <c r="G30" s="43">
        <v>21.23</v>
      </c>
      <c r="H30" s="43">
        <v>21.26</v>
      </c>
      <c r="I30" s="43">
        <v>21.3</v>
      </c>
      <c r="J30" s="43">
        <v>21.33</v>
      </c>
      <c r="K30" s="43">
        <v>21.37</v>
      </c>
      <c r="L30" s="43">
        <v>21.4</v>
      </c>
      <c r="M30" s="43">
        <v>21.44</v>
      </c>
    </row>
    <row r="31" spans="1:13" x14ac:dyDescent="0.25">
      <c r="A31" s="43">
        <v>51</v>
      </c>
      <c r="B31" s="43">
        <v>21.47</v>
      </c>
      <c r="C31" s="43">
        <v>21.51</v>
      </c>
      <c r="D31" s="43">
        <v>21.54</v>
      </c>
      <c r="E31" s="43">
        <v>21.58</v>
      </c>
      <c r="F31" s="43">
        <v>21.61</v>
      </c>
      <c r="G31" s="43">
        <v>21.65</v>
      </c>
      <c r="H31" s="43">
        <v>21.69</v>
      </c>
      <c r="I31" s="43">
        <v>21.72</v>
      </c>
      <c r="J31" s="43">
        <v>21.76</v>
      </c>
      <c r="K31" s="43">
        <v>21.79</v>
      </c>
      <c r="L31" s="43">
        <v>21.83</v>
      </c>
      <c r="M31" s="43">
        <v>21.86</v>
      </c>
    </row>
    <row r="32" spans="1:13" x14ac:dyDescent="0.25">
      <c r="A32" s="43">
        <v>52</v>
      </c>
      <c r="B32" s="43">
        <v>21.9</v>
      </c>
      <c r="C32" s="43">
        <v>21.94</v>
      </c>
      <c r="D32" s="43">
        <v>21.97</v>
      </c>
      <c r="E32" s="43">
        <v>22.01</v>
      </c>
      <c r="F32" s="43">
        <v>22.05</v>
      </c>
      <c r="G32" s="43">
        <v>22.08</v>
      </c>
      <c r="H32" s="43">
        <v>22.12</v>
      </c>
      <c r="I32" s="43">
        <v>22.16</v>
      </c>
      <c r="J32" s="43">
        <v>22.19</v>
      </c>
      <c r="K32" s="43">
        <v>22.23</v>
      </c>
      <c r="L32" s="43">
        <v>22.27</v>
      </c>
      <c r="M32" s="43">
        <v>22.3</v>
      </c>
    </row>
    <row r="33" spans="1:13" x14ac:dyDescent="0.25">
      <c r="A33" s="43">
        <v>53</v>
      </c>
      <c r="B33" s="43">
        <v>22.34</v>
      </c>
      <c r="C33" s="43">
        <v>22.38</v>
      </c>
      <c r="D33" s="43">
        <v>22.42</v>
      </c>
      <c r="E33" s="43">
        <v>22.45</v>
      </c>
      <c r="F33" s="43">
        <v>22.49</v>
      </c>
      <c r="G33" s="43">
        <v>22.53</v>
      </c>
      <c r="H33" s="43">
        <v>22.57</v>
      </c>
      <c r="I33" s="43">
        <v>22.6</v>
      </c>
      <c r="J33" s="43">
        <v>22.64</v>
      </c>
      <c r="K33" s="43">
        <v>22.68</v>
      </c>
      <c r="L33" s="43">
        <v>22.72</v>
      </c>
      <c r="M33" s="43">
        <v>22.76</v>
      </c>
    </row>
    <row r="34" spans="1:13" x14ac:dyDescent="0.25">
      <c r="A34" s="43">
        <v>54</v>
      </c>
      <c r="B34" s="43">
        <v>22.79</v>
      </c>
      <c r="C34" s="43">
        <v>22.83</v>
      </c>
      <c r="D34" s="43">
        <v>22.87</v>
      </c>
      <c r="E34" s="43">
        <v>22.91</v>
      </c>
      <c r="F34" s="43">
        <v>22.95</v>
      </c>
      <c r="G34" s="43">
        <v>22.99</v>
      </c>
      <c r="H34" s="43">
        <v>23.03</v>
      </c>
      <c r="I34" s="43">
        <v>23.07</v>
      </c>
      <c r="J34" s="43">
        <v>23.11</v>
      </c>
      <c r="K34" s="43">
        <v>23.15</v>
      </c>
      <c r="L34" s="43">
        <v>23.19</v>
      </c>
      <c r="M34" s="43">
        <v>23.23</v>
      </c>
    </row>
  </sheetData>
  <sheetProtection algorithmName="SHA-512" hashValue="UZ5Y1yjuE50HVYwPyb+dP5JPi4bLeyfolS3HldDKxBIPQkzYR1izg4OvMD6sWK/6mVwmnZshSEW42vdElG1EQQ==" saltValue="ltDjQmfFeZnGFf0MVH+I2Q==" spinCount="100000" sheet="1" objects="1" scenarios="1"/>
  <conditionalFormatting sqref="A6:A21 A26:A34">
    <cfRule type="expression" dxfId="311" priority="1" stopIfTrue="1">
      <formula>MOD(ROW(),2)=0</formula>
    </cfRule>
    <cfRule type="expression" dxfId="310" priority="2" stopIfTrue="1">
      <formula>MOD(ROW(),2)&lt;&gt;0</formula>
    </cfRule>
  </conditionalFormatting>
  <conditionalFormatting sqref="B26:M26 B29:M34 H27:M28 B6:M14 C15:M16 B17:M21">
    <cfRule type="expression" dxfId="309" priority="3" stopIfTrue="1">
      <formula>MOD(ROW(),2)=0</formula>
    </cfRule>
    <cfRule type="expression" dxfId="308" priority="4" stopIfTrue="1">
      <formula>MOD(ROW(),2)&lt;&gt;0</formula>
    </cfRule>
  </conditionalFormatting>
  <pageMargins left="0.7" right="0.7" top="0.75" bottom="0.75" header="0.3" footer="0.3"/>
  <tableParts count="1">
    <tablePart r:id="rId1"/>
  </tableParts>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A748D6-EF1B-417A-8C94-BEFE4CF0ED76}">
  <sheetPr codeName="Sheet83"/>
  <dimension ref="A1:M34"/>
  <sheetViews>
    <sheetView showGridLines="0" workbookViewId="0">
      <selection activeCell="A6" sqref="A6"/>
    </sheetView>
  </sheetViews>
  <sheetFormatPr defaultRowHeight="12.5" x14ac:dyDescent="0.25"/>
  <cols>
    <col min="1" max="1" width="28" customWidth="1"/>
    <col min="2" max="2" width="10.81640625" customWidth="1"/>
  </cols>
  <sheetData>
    <row r="1" spans="1:13" s="1" customFormat="1" ht="20" x14ac:dyDescent="0.4">
      <c r="A1" s="2" t="s">
        <v>0</v>
      </c>
    </row>
    <row r="2" spans="1:13" s="1" customFormat="1" ht="15.5" x14ac:dyDescent="0.35">
      <c r="A2" s="30" t="s">
        <v>1</v>
      </c>
      <c r="B2" s="3" t="str">
        <f>wb_title</f>
        <v>Police_S - Consolidated Factor Spreadsheet</v>
      </c>
    </row>
    <row r="3" spans="1:13" s="1" customFormat="1" ht="15.5" x14ac:dyDescent="0.35">
      <c r="A3" s="30" t="s">
        <v>2</v>
      </c>
      <c r="B3" s="3" t="str">
        <f>TABLE_FACTOR_TYPE_1 &amp; " - x-" &amp; TABLE_SERIES_NUMBER_1</f>
        <v>Commutation - x-507</v>
      </c>
    </row>
    <row r="6" spans="1:13" x14ac:dyDescent="0.25">
      <c r="A6" s="40" t="s">
        <v>407</v>
      </c>
      <c r="B6" s="48" t="s">
        <v>408</v>
      </c>
      <c r="C6" s="48"/>
      <c r="D6" s="48"/>
      <c r="E6" s="48"/>
      <c r="F6" s="48"/>
      <c r="G6" s="48"/>
      <c r="H6" s="48"/>
      <c r="I6" s="48"/>
      <c r="J6" s="48"/>
      <c r="K6" s="48"/>
      <c r="L6" s="48"/>
      <c r="M6" s="48"/>
    </row>
    <row r="7" spans="1:13" x14ac:dyDescent="0.25">
      <c r="A7" s="40" t="s">
        <v>409</v>
      </c>
      <c r="B7" s="48" t="s">
        <v>32</v>
      </c>
      <c r="C7" s="48"/>
      <c r="D7" s="48"/>
      <c r="E7" s="48"/>
      <c r="F7" s="48"/>
      <c r="G7" s="48"/>
      <c r="H7" s="48"/>
      <c r="I7" s="48"/>
      <c r="J7" s="48"/>
      <c r="K7" s="48"/>
      <c r="L7" s="48"/>
      <c r="M7" s="48"/>
    </row>
    <row r="8" spans="1:13" x14ac:dyDescent="0.25">
      <c r="A8" s="40" t="s">
        <v>110</v>
      </c>
      <c r="B8" s="48">
        <v>1987</v>
      </c>
      <c r="C8" s="48"/>
      <c r="D8" s="48"/>
      <c r="E8" s="48"/>
      <c r="F8" s="48"/>
      <c r="G8" s="48"/>
      <c r="H8" s="48"/>
      <c r="I8" s="48"/>
      <c r="J8" s="48"/>
      <c r="K8" s="48"/>
      <c r="L8" s="48"/>
      <c r="M8" s="48"/>
    </row>
    <row r="9" spans="1:13" x14ac:dyDescent="0.25">
      <c r="A9" s="40" t="s">
        <v>111</v>
      </c>
      <c r="B9" s="48" t="s">
        <v>459</v>
      </c>
      <c r="C9" s="48"/>
      <c r="D9" s="48"/>
      <c r="E9" s="48"/>
      <c r="F9" s="48"/>
      <c r="G9" s="48"/>
      <c r="H9" s="48"/>
      <c r="I9" s="48"/>
      <c r="J9" s="48"/>
      <c r="K9" s="48"/>
      <c r="L9" s="48"/>
      <c r="M9" s="48"/>
    </row>
    <row r="10" spans="1:13" ht="25" x14ac:dyDescent="0.25">
      <c r="A10" s="40" t="s">
        <v>6</v>
      </c>
      <c r="B10" s="48" t="s">
        <v>209</v>
      </c>
      <c r="C10" s="48"/>
      <c r="D10" s="48"/>
      <c r="E10" s="48"/>
      <c r="F10" s="48"/>
      <c r="G10" s="48"/>
      <c r="H10" s="48"/>
      <c r="I10" s="48"/>
      <c r="J10" s="48"/>
      <c r="K10" s="48"/>
      <c r="L10" s="48"/>
      <c r="M10" s="48"/>
    </row>
    <row r="11" spans="1:13" x14ac:dyDescent="0.25">
      <c r="A11" s="40" t="s">
        <v>112</v>
      </c>
      <c r="B11" s="48" t="s">
        <v>125</v>
      </c>
      <c r="C11" s="48"/>
      <c r="D11" s="48"/>
      <c r="E11" s="48"/>
      <c r="F11" s="48"/>
      <c r="G11" s="48"/>
      <c r="H11" s="48"/>
      <c r="I11" s="48"/>
      <c r="J11" s="48"/>
      <c r="K11" s="48"/>
      <c r="L11" s="48"/>
      <c r="M11" s="48"/>
    </row>
    <row r="12" spans="1:13" x14ac:dyDescent="0.25">
      <c r="A12" s="40" t="s">
        <v>113</v>
      </c>
      <c r="B12" s="48" t="s">
        <v>202</v>
      </c>
      <c r="C12" s="48"/>
      <c r="D12" s="48"/>
      <c r="E12" s="48"/>
      <c r="F12" s="48"/>
      <c r="G12" s="48"/>
      <c r="H12" s="48"/>
      <c r="I12" s="48"/>
      <c r="J12" s="48"/>
      <c r="K12" s="48"/>
      <c r="L12" s="48"/>
      <c r="M12" s="48"/>
    </row>
    <row r="13" spans="1:13" x14ac:dyDescent="0.25">
      <c r="A13" s="40" t="s">
        <v>410</v>
      </c>
      <c r="B13" s="48">
        <v>2</v>
      </c>
      <c r="C13" s="48"/>
      <c r="D13" s="48"/>
      <c r="E13" s="48"/>
      <c r="F13" s="48"/>
      <c r="G13" s="48"/>
      <c r="H13" s="48"/>
      <c r="I13" s="48"/>
      <c r="J13" s="48"/>
      <c r="K13" s="48"/>
      <c r="L13" s="48"/>
      <c r="M13" s="48"/>
    </row>
    <row r="14" spans="1:13" x14ac:dyDescent="0.25">
      <c r="A14" s="40" t="s">
        <v>115</v>
      </c>
      <c r="B14" s="48">
        <v>507</v>
      </c>
      <c r="C14" s="48"/>
      <c r="D14" s="48"/>
      <c r="E14" s="48"/>
      <c r="F14" s="48"/>
      <c r="G14" s="48"/>
      <c r="H14" s="48"/>
      <c r="I14" s="48"/>
      <c r="J14" s="48"/>
      <c r="K14" s="48"/>
      <c r="L14" s="48"/>
      <c r="M14" s="48"/>
    </row>
    <row r="15" spans="1:13" x14ac:dyDescent="0.25">
      <c r="A15" s="40" t="s">
        <v>411</v>
      </c>
      <c r="B15" s="80" t="s">
        <v>210</v>
      </c>
      <c r="C15" s="48"/>
      <c r="D15" s="48"/>
      <c r="E15" s="48"/>
      <c r="F15" s="48"/>
      <c r="G15" s="48"/>
      <c r="H15" s="48"/>
      <c r="I15" s="48"/>
      <c r="J15" s="48"/>
      <c r="K15" s="48"/>
      <c r="L15" s="48"/>
      <c r="M15" s="48"/>
    </row>
    <row r="16" spans="1:13" ht="25" x14ac:dyDescent="0.25">
      <c r="A16" s="40" t="s">
        <v>117</v>
      </c>
      <c r="B16" s="79" t="s">
        <v>504</v>
      </c>
      <c r="C16" s="48"/>
      <c r="D16" s="48"/>
      <c r="E16" s="48"/>
      <c r="F16" s="48"/>
      <c r="G16" s="48"/>
      <c r="H16" s="48"/>
      <c r="I16" s="48"/>
      <c r="J16" s="48"/>
      <c r="K16" s="48"/>
      <c r="L16" s="48"/>
      <c r="M16" s="48"/>
    </row>
    <row r="17" spans="1:13" x14ac:dyDescent="0.25">
      <c r="A17" s="41" t="s">
        <v>412</v>
      </c>
      <c r="B17" s="48"/>
      <c r="C17" s="48"/>
      <c r="D17" s="48"/>
      <c r="E17" s="48"/>
      <c r="F17" s="48"/>
      <c r="G17" s="48"/>
      <c r="H17" s="48"/>
      <c r="I17" s="48"/>
      <c r="J17" s="48"/>
      <c r="K17" s="48"/>
      <c r="L17" s="48"/>
      <c r="M17" s="48"/>
    </row>
    <row r="18" spans="1:13" x14ac:dyDescent="0.25">
      <c r="A18" s="40" t="s">
        <v>119</v>
      </c>
      <c r="B18" s="50">
        <v>46163</v>
      </c>
      <c r="C18" s="48"/>
      <c r="D18" s="48"/>
      <c r="E18" s="48"/>
      <c r="F18" s="48"/>
      <c r="G18" s="48"/>
      <c r="H18" s="48"/>
      <c r="I18" s="48"/>
      <c r="J18" s="48"/>
      <c r="K18" s="48"/>
      <c r="L18" s="48"/>
      <c r="M18" s="48"/>
    </row>
    <row r="19" spans="1:13" x14ac:dyDescent="0.25">
      <c r="A19" s="40" t="s">
        <v>120</v>
      </c>
      <c r="B19" s="50">
        <v>46163</v>
      </c>
      <c r="C19" s="48"/>
      <c r="D19" s="48"/>
      <c r="E19" s="48"/>
      <c r="F19" s="48"/>
      <c r="G19" s="48"/>
      <c r="H19" s="48"/>
      <c r="I19" s="48"/>
      <c r="J19" s="48"/>
      <c r="K19" s="48"/>
      <c r="L19" s="48"/>
      <c r="M19" s="48"/>
    </row>
    <row r="20" spans="1:13" x14ac:dyDescent="0.25">
      <c r="A20" s="40" t="s">
        <v>121</v>
      </c>
      <c r="B20" s="48" t="s">
        <v>128</v>
      </c>
      <c r="C20" s="48"/>
      <c r="D20" s="48"/>
      <c r="E20" s="48"/>
      <c r="F20" s="48"/>
      <c r="G20" s="48"/>
      <c r="H20" s="48"/>
      <c r="I20" s="48"/>
      <c r="J20" s="48"/>
      <c r="K20" s="48"/>
      <c r="L20" s="48"/>
      <c r="M20" s="48"/>
    </row>
    <row r="21" spans="1:13" x14ac:dyDescent="0.25">
      <c r="A21" s="40" t="s">
        <v>413</v>
      </c>
      <c r="B21" s="48" t="s">
        <v>46</v>
      </c>
      <c r="C21" s="48"/>
      <c r="D21" s="48"/>
      <c r="E21" s="48"/>
      <c r="F21" s="48"/>
      <c r="G21" s="48"/>
      <c r="H21" s="48"/>
      <c r="I21" s="48"/>
      <c r="J21" s="48"/>
      <c r="K21" s="48"/>
      <c r="L21" s="48"/>
      <c r="M21" s="48"/>
    </row>
    <row r="23" spans="1:13" x14ac:dyDescent="0.25">
      <c r="A23" s="23" t="str">
        <f>HYPERLINK("#'Factor List'!A1", "Back to Factor List")</f>
        <v>Back to Factor List</v>
      </c>
      <c r="B23" s="23" t="str">
        <f>HYPERLINK("#'Assumptions'!A1", "Assumptions")</f>
        <v>Assumptions</v>
      </c>
      <c r="D23" s="70" t="s">
        <v>460</v>
      </c>
      <c r="E23" s="70"/>
      <c r="F23" s="70"/>
      <c r="G23" s="70"/>
      <c r="H23" s="70"/>
      <c r="I23" s="70"/>
      <c r="J23" s="70"/>
    </row>
    <row r="26" spans="1:13" s="57" customFormat="1" ht="13.5" thickBot="1" x14ac:dyDescent="0.3">
      <c r="A26" s="58" t="s">
        <v>458</v>
      </c>
      <c r="B26" s="58">
        <v>0</v>
      </c>
      <c r="C26" s="58">
        <v>1</v>
      </c>
      <c r="D26" s="58">
        <v>2</v>
      </c>
      <c r="E26" s="58">
        <v>3</v>
      </c>
      <c r="F26" s="58">
        <v>4</v>
      </c>
      <c r="G26" s="58">
        <v>5</v>
      </c>
      <c r="H26" s="58">
        <v>6</v>
      </c>
      <c r="I26" s="58">
        <v>7</v>
      </c>
      <c r="J26" s="58">
        <v>8</v>
      </c>
      <c r="K26" s="58">
        <v>9</v>
      </c>
      <c r="L26" s="58">
        <v>10</v>
      </c>
      <c r="M26" s="58">
        <v>11</v>
      </c>
    </row>
    <row r="27" spans="1:13" ht="13" thickBot="1" x14ac:dyDescent="0.3">
      <c r="A27" s="43" t="s">
        <v>462</v>
      </c>
      <c r="B27" s="75">
        <v>0.71399999999999997</v>
      </c>
      <c r="C27" s="76"/>
      <c r="D27" s="76"/>
      <c r="E27" s="76"/>
      <c r="F27" s="76"/>
      <c r="G27" s="76"/>
      <c r="H27" s="43"/>
      <c r="I27" s="43"/>
      <c r="J27" s="43"/>
      <c r="K27" s="43"/>
      <c r="L27" s="43"/>
      <c r="M27" s="43"/>
    </row>
    <row r="28" spans="1:13" ht="13" thickBot="1" x14ac:dyDescent="0.3">
      <c r="A28" s="43">
        <v>48</v>
      </c>
      <c r="B28" s="75">
        <v>0.71399999999999997</v>
      </c>
      <c r="C28" s="75">
        <v>0.71399999999999997</v>
      </c>
      <c r="D28" s="75">
        <v>0.71399999999999997</v>
      </c>
      <c r="E28" s="75">
        <v>0.71399999999999997</v>
      </c>
      <c r="F28" s="75">
        <v>0.71399999999999997</v>
      </c>
      <c r="G28" s="75">
        <v>0.71399999999999997</v>
      </c>
      <c r="H28" s="43">
        <v>0.77400000000000002</v>
      </c>
      <c r="I28" s="43">
        <v>0.77700000000000002</v>
      </c>
      <c r="J28" s="43">
        <v>0.77900000000000003</v>
      </c>
      <c r="K28" s="43">
        <v>0.78200000000000003</v>
      </c>
      <c r="L28" s="43">
        <v>0.78500000000000003</v>
      </c>
      <c r="M28" s="43">
        <v>0.78700000000000003</v>
      </c>
    </row>
    <row r="29" spans="1:13" x14ac:dyDescent="0.25">
      <c r="A29" s="43">
        <v>49</v>
      </c>
      <c r="B29" s="43">
        <v>0.79</v>
      </c>
      <c r="C29" s="43">
        <v>0.79200000000000004</v>
      </c>
      <c r="D29" s="43">
        <v>0.79500000000000004</v>
      </c>
      <c r="E29" s="43">
        <v>0.79800000000000004</v>
      </c>
      <c r="F29" s="43">
        <v>0.8</v>
      </c>
      <c r="G29" s="43">
        <v>0.80300000000000005</v>
      </c>
      <c r="H29" s="43">
        <v>0.80600000000000005</v>
      </c>
      <c r="I29" s="43">
        <v>0.80800000000000005</v>
      </c>
      <c r="J29" s="43">
        <v>0.81100000000000005</v>
      </c>
      <c r="K29" s="43">
        <v>0.81399999999999995</v>
      </c>
      <c r="L29" s="43">
        <v>0.81599999999999995</v>
      </c>
      <c r="M29" s="43">
        <v>0.81899999999999995</v>
      </c>
    </row>
    <row r="30" spans="1:13" x14ac:dyDescent="0.25">
      <c r="A30" s="43">
        <v>50</v>
      </c>
      <c r="B30" s="43">
        <v>0.82199999999999995</v>
      </c>
      <c r="C30" s="43">
        <v>0.82399999999999995</v>
      </c>
      <c r="D30" s="43">
        <v>0.82699999999999996</v>
      </c>
      <c r="E30" s="43">
        <v>0.83</v>
      </c>
      <c r="F30" s="43">
        <v>0.83299999999999996</v>
      </c>
      <c r="G30" s="43">
        <v>0.83499999999999996</v>
      </c>
      <c r="H30" s="43">
        <v>0.83799999999999997</v>
      </c>
      <c r="I30" s="43">
        <v>0.84099999999999997</v>
      </c>
      <c r="J30" s="43">
        <v>0.84399999999999997</v>
      </c>
      <c r="K30" s="43">
        <v>0.84599999999999997</v>
      </c>
      <c r="L30" s="43">
        <v>0.84899999999999998</v>
      </c>
      <c r="M30" s="43">
        <v>0.85199999999999998</v>
      </c>
    </row>
    <row r="31" spans="1:13" x14ac:dyDescent="0.25">
      <c r="A31" s="43">
        <v>51</v>
      </c>
      <c r="B31" s="43">
        <v>0.85499999999999998</v>
      </c>
      <c r="C31" s="43">
        <v>0.85799999999999998</v>
      </c>
      <c r="D31" s="43">
        <v>0.86099999999999999</v>
      </c>
      <c r="E31" s="43">
        <v>0.86299999999999999</v>
      </c>
      <c r="F31" s="43">
        <v>0.86599999999999999</v>
      </c>
      <c r="G31" s="43">
        <v>0.86899999999999999</v>
      </c>
      <c r="H31" s="43">
        <v>0.872</v>
      </c>
      <c r="I31" s="43">
        <v>0.875</v>
      </c>
      <c r="J31" s="43">
        <v>0.878</v>
      </c>
      <c r="K31" s="43">
        <v>0.88100000000000001</v>
      </c>
      <c r="L31" s="43">
        <v>0.88400000000000001</v>
      </c>
      <c r="M31" s="43">
        <v>0.88700000000000001</v>
      </c>
    </row>
    <row r="32" spans="1:13" x14ac:dyDescent="0.25">
      <c r="A32" s="43">
        <v>52</v>
      </c>
      <c r="B32" s="43">
        <v>0.88900000000000001</v>
      </c>
      <c r="C32" s="43">
        <v>0.89200000000000002</v>
      </c>
      <c r="D32" s="43">
        <v>0.89500000000000002</v>
      </c>
      <c r="E32" s="43">
        <v>0.89800000000000002</v>
      </c>
      <c r="F32" s="43">
        <v>0.90100000000000002</v>
      </c>
      <c r="G32" s="43">
        <v>0.90400000000000003</v>
      </c>
      <c r="H32" s="43">
        <v>0.90700000000000003</v>
      </c>
      <c r="I32" s="43">
        <v>0.91</v>
      </c>
      <c r="J32" s="43">
        <v>0.91300000000000003</v>
      </c>
      <c r="K32" s="43">
        <v>0.91600000000000004</v>
      </c>
      <c r="L32" s="43">
        <v>0.91900000000000004</v>
      </c>
      <c r="M32" s="43">
        <v>0.92200000000000004</v>
      </c>
    </row>
    <row r="33" spans="1:13" x14ac:dyDescent="0.25">
      <c r="A33" s="43">
        <v>53</v>
      </c>
      <c r="B33" s="43">
        <v>0.92500000000000004</v>
      </c>
      <c r="C33" s="43">
        <v>0.92800000000000005</v>
      </c>
      <c r="D33" s="43">
        <v>0.93100000000000005</v>
      </c>
      <c r="E33" s="43">
        <v>0.93500000000000005</v>
      </c>
      <c r="F33" s="43">
        <v>0.93799999999999994</v>
      </c>
      <c r="G33" s="43">
        <v>0.94099999999999995</v>
      </c>
      <c r="H33" s="43">
        <v>0.94399999999999995</v>
      </c>
      <c r="I33" s="43">
        <v>0.94699999999999995</v>
      </c>
      <c r="J33" s="43">
        <v>0.95</v>
      </c>
      <c r="K33" s="43">
        <v>0.95299999999999996</v>
      </c>
      <c r="L33" s="43">
        <v>0.95599999999999996</v>
      </c>
      <c r="M33" s="43">
        <v>0.96</v>
      </c>
    </row>
    <row r="34" spans="1:13" x14ac:dyDescent="0.25">
      <c r="A34" s="43">
        <v>54</v>
      </c>
      <c r="B34" s="43">
        <v>0.96299999999999997</v>
      </c>
      <c r="C34" s="43">
        <v>0.96599999999999997</v>
      </c>
      <c r="D34" s="43">
        <v>0.96899999999999997</v>
      </c>
      <c r="E34" s="43">
        <v>0.97199999999999998</v>
      </c>
      <c r="F34" s="43">
        <v>0.97599999999999998</v>
      </c>
      <c r="G34" s="43">
        <v>0.97899999999999998</v>
      </c>
      <c r="H34" s="43">
        <v>0.98199999999999998</v>
      </c>
      <c r="I34" s="43">
        <v>0.98499999999999999</v>
      </c>
      <c r="J34" s="43">
        <v>0.98899999999999999</v>
      </c>
      <c r="K34" s="43">
        <v>0.99199999999999999</v>
      </c>
      <c r="L34" s="43">
        <v>0.995</v>
      </c>
      <c r="M34" s="43">
        <v>0.998</v>
      </c>
    </row>
  </sheetData>
  <sheetProtection algorithmName="SHA-512" hashValue="dbHiNEE6yKlWZGJN1Y4dXUrc0FnOjwrN5W61QKqja6s8BhwTXf9QJEhPAjQgs3xE6aSzubkN0/YnFw49Izv2Mg==" saltValue="1j2LGx7Meu/nBskT9kT1tg==" spinCount="100000" sheet="1" objects="1" scenarios="1"/>
  <conditionalFormatting sqref="A6:A21 A26:A34">
    <cfRule type="expression" dxfId="305" priority="1" stopIfTrue="1">
      <formula>MOD(ROW(),2)=0</formula>
    </cfRule>
    <cfRule type="expression" dxfId="304" priority="2" stopIfTrue="1">
      <formula>MOD(ROW(),2)&lt;&gt;0</formula>
    </cfRule>
  </conditionalFormatting>
  <conditionalFormatting sqref="B26:M26 B29:M34 H27:M28 B6:M14 C15:M16 B17:M21">
    <cfRule type="expression" dxfId="303" priority="3" stopIfTrue="1">
      <formula>MOD(ROW(),2)=0</formula>
    </cfRule>
    <cfRule type="expression" dxfId="302" priority="4" stopIfTrue="1">
      <formula>MOD(ROW(),2)&lt;&gt;0</formula>
    </cfRule>
  </conditionalFormatting>
  <pageMargins left="0.7" right="0.7" top="0.75" bottom="0.75" header="0.3" footer="0.3"/>
  <tableParts count="1">
    <tablePart r:id="rId1"/>
  </tableParts>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6F58D5-CCCA-4760-B718-995F03128CFC}">
  <sheetPr codeName="Sheet84"/>
  <dimension ref="A1:B27"/>
  <sheetViews>
    <sheetView showGridLines="0" workbookViewId="0">
      <selection activeCell="A6" sqref="A6"/>
    </sheetView>
  </sheetViews>
  <sheetFormatPr defaultRowHeight="12.5" x14ac:dyDescent="0.25"/>
  <cols>
    <col min="1" max="1" width="31.54296875" customWidth="1"/>
    <col min="2" max="2" width="40.54296875" customWidth="1"/>
  </cols>
  <sheetData>
    <row r="1" spans="1:2" s="1" customFormat="1" ht="20" x14ac:dyDescent="0.4">
      <c r="A1" s="2" t="s">
        <v>0</v>
      </c>
    </row>
    <row r="2" spans="1:2" s="1" customFormat="1" ht="15.5" x14ac:dyDescent="0.35">
      <c r="A2" s="30" t="s">
        <v>1</v>
      </c>
      <c r="B2" s="3" t="str">
        <f>wb_title</f>
        <v>Police_S - Consolidated Factor Spreadsheet</v>
      </c>
    </row>
    <row r="3" spans="1:2" s="1" customFormat="1" ht="15.5" x14ac:dyDescent="0.35">
      <c r="A3" s="30" t="s">
        <v>2</v>
      </c>
      <c r="B3" s="3" t="str">
        <f>TABLE_FACTOR_TYPE_1 &amp; " - x-" &amp; TABLE_SERIES_NUMBER_1</f>
        <v>Max commutation - x-508</v>
      </c>
    </row>
    <row r="6" spans="1:2" x14ac:dyDescent="0.25">
      <c r="A6" s="40" t="s">
        <v>407</v>
      </c>
      <c r="B6" s="48" t="s">
        <v>408</v>
      </c>
    </row>
    <row r="7" spans="1:2" x14ac:dyDescent="0.25">
      <c r="A7" s="40" t="s">
        <v>409</v>
      </c>
      <c r="B7" s="48" t="s">
        <v>32</v>
      </c>
    </row>
    <row r="8" spans="1:2" x14ac:dyDescent="0.25">
      <c r="A8" s="40" t="s">
        <v>110</v>
      </c>
      <c r="B8" s="48">
        <v>2015</v>
      </c>
    </row>
    <row r="9" spans="1:2" x14ac:dyDescent="0.25">
      <c r="A9" s="40" t="s">
        <v>111</v>
      </c>
      <c r="B9" s="48" t="s">
        <v>236</v>
      </c>
    </row>
    <row r="10" spans="1:2" ht="37.5" x14ac:dyDescent="0.25">
      <c r="A10" s="40" t="s">
        <v>6</v>
      </c>
      <c r="B10" s="48" t="s">
        <v>237</v>
      </c>
    </row>
    <row r="11" spans="1:2" x14ac:dyDescent="0.25">
      <c r="A11" s="40" t="s">
        <v>112</v>
      </c>
      <c r="B11" s="48" t="s">
        <v>125</v>
      </c>
    </row>
    <row r="12" spans="1:2" x14ac:dyDescent="0.25">
      <c r="A12" s="40" t="s">
        <v>113</v>
      </c>
      <c r="B12" s="48" t="s">
        <v>238</v>
      </c>
    </row>
    <row r="13" spans="1:2" x14ac:dyDescent="0.25">
      <c r="A13" s="40" t="s">
        <v>410</v>
      </c>
      <c r="B13" s="48">
        <v>0</v>
      </c>
    </row>
    <row r="14" spans="1:2" x14ac:dyDescent="0.25">
      <c r="A14" s="40" t="s">
        <v>115</v>
      </c>
      <c r="B14" s="48">
        <v>508</v>
      </c>
    </row>
    <row r="15" spans="1:2" x14ac:dyDescent="0.25">
      <c r="A15" s="40" t="s">
        <v>411</v>
      </c>
      <c r="B15" s="48">
        <v>508</v>
      </c>
    </row>
    <row r="16" spans="1:2" x14ac:dyDescent="0.25">
      <c r="A16" s="40" t="s">
        <v>117</v>
      </c>
      <c r="B16" s="48" t="s">
        <v>452</v>
      </c>
    </row>
    <row r="17" spans="1:2" x14ac:dyDescent="0.25">
      <c r="A17" s="41" t="s">
        <v>412</v>
      </c>
      <c r="B17" s="48"/>
    </row>
    <row r="18" spans="1:2" x14ac:dyDescent="0.25">
      <c r="A18" s="40" t="s">
        <v>119</v>
      </c>
      <c r="B18" s="50">
        <v>45135</v>
      </c>
    </row>
    <row r="19" spans="1:2" x14ac:dyDescent="0.25">
      <c r="A19" s="40" t="s">
        <v>120</v>
      </c>
      <c r="B19" s="50">
        <v>45135</v>
      </c>
    </row>
    <row r="20" spans="1:2" x14ac:dyDescent="0.25">
      <c r="A20" s="40" t="s">
        <v>121</v>
      </c>
      <c r="B20" s="48" t="s">
        <v>128</v>
      </c>
    </row>
    <row r="21" spans="1:2" x14ac:dyDescent="0.25">
      <c r="A21" s="40" t="s">
        <v>413</v>
      </c>
      <c r="B21" s="48" t="s">
        <v>47</v>
      </c>
    </row>
    <row r="23" spans="1:2" x14ac:dyDescent="0.25">
      <c r="A23" s="23" t="str">
        <f>HYPERLINK("#'Factor List'!A1", "Back to Factor List")</f>
        <v>Back to Factor List</v>
      </c>
      <c r="B23" s="23" t="str">
        <f>HYPERLINK("#'Assumptions'!A1", "Assumptions")</f>
        <v>Assumptions</v>
      </c>
    </row>
    <row r="26" spans="1:2" s="57" customFormat="1" ht="13" x14ac:dyDescent="0.25">
      <c r="A26" s="56" t="s">
        <v>238</v>
      </c>
      <c r="B26" s="56" t="s">
        <v>465</v>
      </c>
    </row>
    <row r="27" spans="1:2" x14ac:dyDescent="0.25">
      <c r="A27" s="43" t="s">
        <v>466</v>
      </c>
      <c r="B27" s="47">
        <v>0.35699999999999998</v>
      </c>
    </row>
  </sheetData>
  <sheetProtection algorithmName="SHA-512" hashValue="G4bB/HPi59KjRDFR1l909O9EyfeWSpVziCT34Xc3gKWmxsPkpxIVfJd7IWttLykNScdPrYL0Kn75wmc33GpU3g==" saltValue="bhvyewcG31tGCTd3xHLJFw==" spinCount="100000" sheet="1" objects="1" scenarios="1"/>
  <conditionalFormatting sqref="A6:A21">
    <cfRule type="expression" dxfId="299" priority="1" stopIfTrue="1">
      <formula>MOD(ROW(),2)=0</formula>
    </cfRule>
    <cfRule type="expression" dxfId="298" priority="2" stopIfTrue="1">
      <formula>MOD(ROW(),2)&lt;&gt;0</formula>
    </cfRule>
  </conditionalFormatting>
  <conditionalFormatting sqref="B6:B21">
    <cfRule type="expression" dxfId="297" priority="3" stopIfTrue="1">
      <formula>MOD(ROW(),2)=0</formula>
    </cfRule>
    <cfRule type="expression" dxfId="296" priority="4" stopIfTrue="1">
      <formula>MOD(ROW(),2)&lt;&gt;0</formula>
    </cfRule>
  </conditionalFormatting>
  <conditionalFormatting sqref="A26:A27">
    <cfRule type="expression" dxfId="295" priority="5" stopIfTrue="1">
      <formula>MOD(ROW(),2)=0</formula>
    </cfRule>
    <cfRule type="expression" dxfId="294" priority="6" stopIfTrue="1">
      <formula>MOD(ROW(),2)&lt;&gt;0</formula>
    </cfRule>
  </conditionalFormatting>
  <conditionalFormatting sqref="B26:B27">
    <cfRule type="expression" dxfId="293" priority="7" stopIfTrue="1">
      <formula>MOD(ROW(),2)=0</formula>
    </cfRule>
    <cfRule type="expression" dxfId="292" priority="8" stopIfTrue="1">
      <formula>MOD(ROW(),2)&lt;&gt;0</formula>
    </cfRule>
  </conditionalFormatting>
  <pageMargins left="0.7" right="0.7" top="0.75" bottom="0.75" header="0.3" footer="0.3"/>
  <tableParts count="1">
    <tablePart r:id="rId1"/>
  </tableParts>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67D4F5-B574-4AB0-A08D-ABF991C6E62C}">
  <sheetPr codeName="Sheet85"/>
  <dimension ref="A1:B47"/>
  <sheetViews>
    <sheetView showGridLines="0" workbookViewId="0">
      <selection activeCell="A6" sqref="A6"/>
    </sheetView>
  </sheetViews>
  <sheetFormatPr defaultRowHeight="12.5" x14ac:dyDescent="0.25"/>
  <cols>
    <col min="1" max="1" width="31.54296875" customWidth="1"/>
    <col min="2" max="2" width="40.54296875" customWidth="1"/>
  </cols>
  <sheetData>
    <row r="1" spans="1:2" s="1" customFormat="1" ht="20" x14ac:dyDescent="0.4">
      <c r="A1" s="2" t="s">
        <v>0</v>
      </c>
    </row>
    <row r="2" spans="1:2" s="1" customFormat="1" ht="15.5" x14ac:dyDescent="0.35">
      <c r="A2" s="30" t="s">
        <v>1</v>
      </c>
      <c r="B2" s="3" t="str">
        <f>wb_title</f>
        <v>Police_S - Consolidated Factor Spreadsheet</v>
      </c>
    </row>
    <row r="3" spans="1:2" s="1" customFormat="1" ht="15.5" x14ac:dyDescent="0.35">
      <c r="A3" s="30" t="s">
        <v>2</v>
      </c>
      <c r="B3" s="3" t="str">
        <f>TABLE_FACTOR_TYPE_1 &amp; " - x-" &amp; TABLE_SERIES_NUMBER_1</f>
        <v>Max commutation - x-509</v>
      </c>
    </row>
    <row r="6" spans="1:2" x14ac:dyDescent="0.25">
      <c r="A6" s="40" t="s">
        <v>407</v>
      </c>
      <c r="B6" s="48" t="s">
        <v>408</v>
      </c>
    </row>
    <row r="7" spans="1:2" x14ac:dyDescent="0.25">
      <c r="A7" s="40" t="s">
        <v>409</v>
      </c>
      <c r="B7" s="48" t="s">
        <v>32</v>
      </c>
    </row>
    <row r="8" spans="1:2" x14ac:dyDescent="0.25">
      <c r="A8" s="40" t="s">
        <v>110</v>
      </c>
      <c r="B8" s="48">
        <v>2015</v>
      </c>
    </row>
    <row r="9" spans="1:2" x14ac:dyDescent="0.25">
      <c r="A9" s="40" t="s">
        <v>111</v>
      </c>
      <c r="B9" s="48" t="s">
        <v>236</v>
      </c>
    </row>
    <row r="10" spans="1:2" ht="37.5" x14ac:dyDescent="0.25">
      <c r="A10" s="40" t="s">
        <v>6</v>
      </c>
      <c r="B10" s="48" t="s">
        <v>240</v>
      </c>
    </row>
    <row r="11" spans="1:2" x14ac:dyDescent="0.25">
      <c r="A11" s="40" t="s">
        <v>112</v>
      </c>
      <c r="B11" s="48" t="s">
        <v>125</v>
      </c>
    </row>
    <row r="12" spans="1:2" x14ac:dyDescent="0.25">
      <c r="A12" s="40" t="s">
        <v>113</v>
      </c>
      <c r="B12" s="48" t="s">
        <v>230</v>
      </c>
    </row>
    <row r="13" spans="1:2" x14ac:dyDescent="0.25">
      <c r="A13" s="40" t="s">
        <v>410</v>
      </c>
      <c r="B13" s="48">
        <v>0</v>
      </c>
    </row>
    <row r="14" spans="1:2" x14ac:dyDescent="0.25">
      <c r="A14" s="40" t="s">
        <v>115</v>
      </c>
      <c r="B14" s="48">
        <v>509</v>
      </c>
    </row>
    <row r="15" spans="1:2" x14ac:dyDescent="0.25">
      <c r="A15" s="40" t="s">
        <v>411</v>
      </c>
      <c r="B15" s="48">
        <v>509</v>
      </c>
    </row>
    <row r="16" spans="1:2" x14ac:dyDescent="0.25">
      <c r="A16" s="40" t="s">
        <v>117</v>
      </c>
      <c r="B16" s="48" t="s">
        <v>455</v>
      </c>
    </row>
    <row r="17" spans="1:2" x14ac:dyDescent="0.25">
      <c r="A17" s="41" t="s">
        <v>412</v>
      </c>
      <c r="B17" s="48"/>
    </row>
    <row r="18" spans="1:2" x14ac:dyDescent="0.25">
      <c r="A18" s="40" t="s">
        <v>119</v>
      </c>
      <c r="B18" s="50">
        <v>45135</v>
      </c>
    </row>
    <row r="19" spans="1:2" x14ac:dyDescent="0.25">
      <c r="A19" s="40" t="s">
        <v>120</v>
      </c>
      <c r="B19" s="50">
        <v>45135</v>
      </c>
    </row>
    <row r="20" spans="1:2" x14ac:dyDescent="0.25">
      <c r="A20" s="40" t="s">
        <v>121</v>
      </c>
      <c r="B20" s="48" t="s">
        <v>128</v>
      </c>
    </row>
    <row r="21" spans="1:2" x14ac:dyDescent="0.25">
      <c r="A21" s="40" t="s">
        <v>413</v>
      </c>
      <c r="B21" s="48" t="s">
        <v>47</v>
      </c>
    </row>
    <row r="23" spans="1:2" x14ac:dyDescent="0.25">
      <c r="A23" s="23" t="str">
        <f>HYPERLINK("#'Factor List'!A1", "Back to Factor List")</f>
        <v>Back to Factor List</v>
      </c>
      <c r="B23" s="23" t="str">
        <f>HYPERLINK("#'Assumptions'!A1", "Assumptions")</f>
        <v>Assumptions</v>
      </c>
    </row>
    <row r="26" spans="1:2" s="57" customFormat="1" ht="13" x14ac:dyDescent="0.25">
      <c r="A26" s="56" t="s">
        <v>238</v>
      </c>
      <c r="B26" s="56" t="s">
        <v>465</v>
      </c>
    </row>
    <row r="27" spans="1:2" x14ac:dyDescent="0.25">
      <c r="A27" s="43">
        <v>55</v>
      </c>
      <c r="B27" s="47">
        <v>0.35699999999999998</v>
      </c>
    </row>
    <row r="28" spans="1:2" x14ac:dyDescent="0.25">
      <c r="A28" s="43">
        <v>56</v>
      </c>
      <c r="B28" s="47">
        <v>0.35699999999999998</v>
      </c>
    </row>
    <row r="29" spans="1:2" x14ac:dyDescent="0.25">
      <c r="A29" s="43">
        <v>57</v>
      </c>
      <c r="B29" s="47">
        <v>0.35699999999999998</v>
      </c>
    </row>
    <row r="30" spans="1:2" x14ac:dyDescent="0.25">
      <c r="A30" s="43">
        <v>58</v>
      </c>
      <c r="B30" s="47">
        <v>0.35699999999999998</v>
      </c>
    </row>
    <row r="31" spans="1:2" x14ac:dyDescent="0.25">
      <c r="A31" s="43">
        <v>59</v>
      </c>
      <c r="B31" s="47">
        <v>0.35699999999999998</v>
      </c>
    </row>
    <row r="32" spans="1:2" x14ac:dyDescent="0.25">
      <c r="A32" s="43">
        <v>60</v>
      </c>
      <c r="B32" s="47">
        <v>0.35699999999999998</v>
      </c>
    </row>
    <row r="33" spans="1:2" x14ac:dyDescent="0.25">
      <c r="A33" s="43">
        <v>61</v>
      </c>
      <c r="B33" s="47">
        <v>0.35699999999999998</v>
      </c>
    </row>
    <row r="34" spans="1:2" x14ac:dyDescent="0.25">
      <c r="A34" s="43">
        <v>62</v>
      </c>
      <c r="B34" s="47">
        <v>0.35699999999999998</v>
      </c>
    </row>
    <row r="35" spans="1:2" x14ac:dyDescent="0.25">
      <c r="A35" s="43">
        <v>63</v>
      </c>
      <c r="B35" s="47">
        <v>0.35699999999999998</v>
      </c>
    </row>
    <row r="36" spans="1:2" x14ac:dyDescent="0.25">
      <c r="A36" s="43">
        <v>64</v>
      </c>
      <c r="B36" s="47">
        <v>0.35699999999999998</v>
      </c>
    </row>
    <row r="37" spans="1:2" x14ac:dyDescent="0.25">
      <c r="A37" s="43">
        <v>65</v>
      </c>
      <c r="B37" s="47">
        <v>0.35699999999999998</v>
      </c>
    </row>
    <row r="38" spans="1:2" x14ac:dyDescent="0.25">
      <c r="A38" s="43">
        <v>66</v>
      </c>
      <c r="B38" s="47">
        <v>0.35699999999999998</v>
      </c>
    </row>
    <row r="39" spans="1:2" x14ac:dyDescent="0.25">
      <c r="A39" s="43">
        <v>67</v>
      </c>
      <c r="B39" s="47">
        <v>0.35699999999999998</v>
      </c>
    </row>
    <row r="40" spans="1:2" x14ac:dyDescent="0.25">
      <c r="A40" s="43">
        <v>68</v>
      </c>
      <c r="B40" s="47">
        <v>0.35199999999999998</v>
      </c>
    </row>
    <row r="41" spans="1:2" x14ac:dyDescent="0.25">
      <c r="A41" s="43">
        <v>69</v>
      </c>
      <c r="B41" s="47">
        <v>0.34</v>
      </c>
    </row>
    <row r="42" spans="1:2" x14ac:dyDescent="0.25">
      <c r="A42" s="43">
        <v>70</v>
      </c>
      <c r="B42" s="47">
        <v>0.32600000000000001</v>
      </c>
    </row>
    <row r="43" spans="1:2" x14ac:dyDescent="0.25">
      <c r="A43" s="43">
        <v>71</v>
      </c>
      <c r="B43" s="47">
        <v>0.312</v>
      </c>
    </row>
    <row r="44" spans="1:2" x14ac:dyDescent="0.25">
      <c r="A44" s="43">
        <v>72</v>
      </c>
      <c r="B44" s="47">
        <v>0.29799999999999999</v>
      </c>
    </row>
    <row r="45" spans="1:2" x14ac:dyDescent="0.25">
      <c r="A45" s="43">
        <v>73</v>
      </c>
      <c r="B45" s="47">
        <v>0.28499999999999998</v>
      </c>
    </row>
    <row r="46" spans="1:2" x14ac:dyDescent="0.25">
      <c r="A46" s="43">
        <v>74</v>
      </c>
      <c r="B46" s="47">
        <v>0.27</v>
      </c>
    </row>
    <row r="47" spans="1:2" x14ac:dyDescent="0.25">
      <c r="A47" s="43">
        <v>75</v>
      </c>
      <c r="B47" s="47">
        <v>0.25600000000000001</v>
      </c>
    </row>
  </sheetData>
  <sheetProtection algorithmName="SHA-512" hashValue="r3GOLsWcFo4pF3DROzUMT2UcQKbC+OkwGAgdzAS9reVTP2r3f+iR+Jr9C9IHb/IwwTxwtUQVguy/2xIb/ry5tg==" saltValue="DtGSk2HIVjBscRD5H0HrvA==" spinCount="100000" sheet="1" objects="1" scenarios="1"/>
  <conditionalFormatting sqref="A6:A21">
    <cfRule type="expression" dxfId="289" priority="1" stopIfTrue="1">
      <formula>MOD(ROW(),2)=0</formula>
    </cfRule>
    <cfRule type="expression" dxfId="288" priority="2" stopIfTrue="1">
      <formula>MOD(ROW(),2)&lt;&gt;0</formula>
    </cfRule>
  </conditionalFormatting>
  <conditionalFormatting sqref="B6:B21">
    <cfRule type="expression" dxfId="287" priority="3" stopIfTrue="1">
      <formula>MOD(ROW(),2)=0</formula>
    </cfRule>
    <cfRule type="expression" dxfId="286" priority="4" stopIfTrue="1">
      <formula>MOD(ROW(),2)&lt;&gt;0</formula>
    </cfRule>
  </conditionalFormatting>
  <conditionalFormatting sqref="A26:A47">
    <cfRule type="expression" dxfId="285" priority="5" stopIfTrue="1">
      <formula>MOD(ROW(),2)=0</formula>
    </cfRule>
    <cfRule type="expression" dxfId="284" priority="6" stopIfTrue="1">
      <formula>MOD(ROW(),2)&lt;&gt;0</formula>
    </cfRule>
  </conditionalFormatting>
  <conditionalFormatting sqref="B26:B47">
    <cfRule type="expression" dxfId="283" priority="7" stopIfTrue="1">
      <formula>MOD(ROW(),2)=0</formula>
    </cfRule>
    <cfRule type="expression" dxfId="282" priority="8" stopIfTrue="1">
      <formula>MOD(ROW(),2)&lt;&gt;0</formula>
    </cfRule>
  </conditionalFormatting>
  <pageMargins left="0.7" right="0.7" top="0.75" bottom="0.75" header="0.3" footer="0.3"/>
  <tableParts count="1">
    <tablePart r:id="rId1"/>
  </tableParts>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00C131-6419-46E7-B2BC-F0E0BB36C647}">
  <sheetPr codeName="Sheet118"/>
  <dimension ref="A1:B27"/>
  <sheetViews>
    <sheetView showGridLines="0" workbookViewId="0">
      <selection activeCell="A6" sqref="A6"/>
    </sheetView>
  </sheetViews>
  <sheetFormatPr defaultRowHeight="12.5" x14ac:dyDescent="0.25"/>
  <cols>
    <col min="1" max="1" width="31.54296875" customWidth="1"/>
    <col min="2" max="2" width="40.54296875" customWidth="1"/>
  </cols>
  <sheetData>
    <row r="1" spans="1:2" s="1" customFormat="1" ht="20" x14ac:dyDescent="0.4">
      <c r="A1" s="2" t="s">
        <v>0</v>
      </c>
    </row>
    <row r="2" spans="1:2" s="1" customFormat="1" ht="15.5" x14ac:dyDescent="0.35">
      <c r="A2" s="30" t="s">
        <v>1</v>
      </c>
      <c r="B2" s="3" t="str">
        <f>wb_title</f>
        <v>Police_S - Consolidated Factor Spreadsheet</v>
      </c>
    </row>
    <row r="3" spans="1:2" s="1" customFormat="1" ht="15.5" x14ac:dyDescent="0.35">
      <c r="A3" s="30" t="s">
        <v>2</v>
      </c>
      <c r="B3" s="3" t="str">
        <f>TABLE_FACTOR_TYPE_1 &amp; " - x-" &amp; TABLE_SERIES_NUMBER_1</f>
        <v>Triv Comm - x-510</v>
      </c>
    </row>
    <row r="6" spans="1:2" x14ac:dyDescent="0.25">
      <c r="A6" s="40" t="s">
        <v>407</v>
      </c>
      <c r="B6" s="48" t="s">
        <v>408</v>
      </c>
    </row>
    <row r="7" spans="1:2" x14ac:dyDescent="0.25">
      <c r="A7" s="40" t="s">
        <v>409</v>
      </c>
      <c r="B7" s="48" t="s">
        <v>32</v>
      </c>
    </row>
    <row r="8" spans="1:2" x14ac:dyDescent="0.25">
      <c r="A8" s="40" t="s">
        <v>110</v>
      </c>
      <c r="B8" s="48" t="s">
        <v>395</v>
      </c>
    </row>
    <row r="9" spans="1:2" x14ac:dyDescent="0.25">
      <c r="A9" s="40" t="s">
        <v>111</v>
      </c>
      <c r="B9" s="48" t="s">
        <v>388</v>
      </c>
    </row>
    <row r="10" spans="1:2" ht="37.5" x14ac:dyDescent="0.25">
      <c r="A10" s="40" t="s">
        <v>6</v>
      </c>
      <c r="B10" s="48" t="s">
        <v>398</v>
      </c>
    </row>
    <row r="11" spans="1:2" x14ac:dyDescent="0.25">
      <c r="A11" s="40" t="s">
        <v>112</v>
      </c>
      <c r="B11" s="48" t="s">
        <v>125</v>
      </c>
    </row>
    <row r="12" spans="1:2" x14ac:dyDescent="0.25">
      <c r="A12" s="40" t="s">
        <v>113</v>
      </c>
      <c r="B12" s="48" t="s">
        <v>399</v>
      </c>
    </row>
    <row r="13" spans="1:2" x14ac:dyDescent="0.25">
      <c r="A13" s="40" t="s">
        <v>410</v>
      </c>
      <c r="B13" s="48">
        <v>2</v>
      </c>
    </row>
    <row r="14" spans="1:2" x14ac:dyDescent="0.25">
      <c r="A14" s="40" t="s">
        <v>115</v>
      </c>
      <c r="B14" s="48">
        <v>510</v>
      </c>
    </row>
    <row r="15" spans="1:2" x14ac:dyDescent="0.25">
      <c r="A15" s="40" t="s">
        <v>411</v>
      </c>
      <c r="B15" s="48">
        <v>510</v>
      </c>
    </row>
    <row r="16" spans="1:2" x14ac:dyDescent="0.25">
      <c r="A16" s="40" t="s">
        <v>117</v>
      </c>
      <c r="B16" s="48" t="s">
        <v>467</v>
      </c>
    </row>
    <row r="17" spans="1:2" x14ac:dyDescent="0.25">
      <c r="A17" s="41" t="s">
        <v>412</v>
      </c>
      <c r="B17" s="48"/>
    </row>
    <row r="18" spans="1:2" x14ac:dyDescent="0.25">
      <c r="A18" s="40" t="s">
        <v>119</v>
      </c>
      <c r="B18" s="50">
        <v>45737</v>
      </c>
    </row>
    <row r="19" spans="1:2" x14ac:dyDescent="0.25">
      <c r="A19" s="40" t="s">
        <v>120</v>
      </c>
      <c r="B19" s="50"/>
    </row>
    <row r="20" spans="1:2" x14ac:dyDescent="0.25">
      <c r="A20" s="40" t="s">
        <v>121</v>
      </c>
      <c r="B20" s="48" t="s">
        <v>128</v>
      </c>
    </row>
    <row r="21" spans="1:2" x14ac:dyDescent="0.25">
      <c r="A21" s="40" t="s">
        <v>413</v>
      </c>
      <c r="B21" s="48" t="s">
        <v>47</v>
      </c>
    </row>
    <row r="23" spans="1:2" x14ac:dyDescent="0.25">
      <c r="A23" s="23" t="str">
        <f>HYPERLINK("#'Factor List'!A1", "Back to Factor List")</f>
        <v>Back to Factor List</v>
      </c>
      <c r="B23" s="23" t="str">
        <f>HYPERLINK("#'Assumptions'!A1", "Assumptions")</f>
        <v>Assumptions</v>
      </c>
    </row>
    <row r="26" spans="1:2" s="57" customFormat="1" ht="13" x14ac:dyDescent="0.25">
      <c r="A26" s="56" t="s">
        <v>468</v>
      </c>
      <c r="B26" s="56" t="s">
        <v>469</v>
      </c>
    </row>
    <row r="27" spans="1:2" x14ac:dyDescent="0.25">
      <c r="A27" s="43" t="s">
        <v>470</v>
      </c>
      <c r="B27" s="47">
        <v>21.3</v>
      </c>
    </row>
  </sheetData>
  <sheetProtection algorithmName="SHA-512" hashValue="UZQrUt8QNdcGaF1yCwk/3mp2GSLwrRauVU+TXtsF7tHKV13qtF3eWeor6PN2vCPzumkScyWoMX2F7nj/yTjbhA==" saltValue="Gs/abREKChhklEYO2RefVQ==" spinCount="100000" sheet="1" objects="1" scenarios="1"/>
  <conditionalFormatting sqref="A6:A21">
    <cfRule type="expression" dxfId="279" priority="1" stopIfTrue="1">
      <formula>MOD(ROW(),2)=0</formula>
    </cfRule>
    <cfRule type="expression" dxfId="278" priority="2" stopIfTrue="1">
      <formula>MOD(ROW(),2)&lt;&gt;0</formula>
    </cfRule>
  </conditionalFormatting>
  <conditionalFormatting sqref="B6:B21">
    <cfRule type="expression" dxfId="277" priority="3" stopIfTrue="1">
      <formula>MOD(ROW(),2)=0</formula>
    </cfRule>
    <cfRule type="expression" dxfId="276" priority="4" stopIfTrue="1">
      <formula>MOD(ROW(),2)&lt;&gt;0</formula>
    </cfRule>
  </conditionalFormatting>
  <conditionalFormatting sqref="A26:A27">
    <cfRule type="expression" dxfId="275" priority="5" stopIfTrue="1">
      <formula>MOD(ROW(),2)=0</formula>
    </cfRule>
    <cfRule type="expression" dxfId="274" priority="6" stopIfTrue="1">
      <formula>MOD(ROW(),2)&lt;&gt;0</formula>
    </cfRule>
  </conditionalFormatting>
  <conditionalFormatting sqref="B26:B27">
    <cfRule type="expression" dxfId="273" priority="7" stopIfTrue="1">
      <formula>MOD(ROW(),2)=0</formula>
    </cfRule>
    <cfRule type="expression" dxfId="272" priority="8" stopIfTrue="1">
      <formula>MOD(ROW(),2)&lt;&gt;0</formula>
    </cfRule>
  </conditionalFormatting>
  <pageMargins left="0.7" right="0.7" top="0.75" bottom="0.75" header="0.3" footer="0.3"/>
  <tableParts count="1">
    <tablePart r:id="rId1"/>
  </tableParts>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C92026-3A22-4C83-B65C-965E86643A4A}">
  <sheetPr codeName="Sheet86"/>
  <dimension ref="A1:B68"/>
  <sheetViews>
    <sheetView showGridLines="0" workbookViewId="0">
      <selection activeCell="A6" sqref="A6"/>
    </sheetView>
  </sheetViews>
  <sheetFormatPr defaultRowHeight="12.5" x14ac:dyDescent="0.25"/>
  <cols>
    <col min="1" max="1" width="31.54296875" customWidth="1"/>
    <col min="2" max="2" width="40.54296875" customWidth="1"/>
  </cols>
  <sheetData>
    <row r="1" spans="1:2" s="1" customFormat="1" ht="20" x14ac:dyDescent="0.4">
      <c r="A1" s="2" t="s">
        <v>0</v>
      </c>
    </row>
    <row r="2" spans="1:2" s="1" customFormat="1" ht="15.5" x14ac:dyDescent="0.35">
      <c r="A2" s="30" t="s">
        <v>1</v>
      </c>
      <c r="B2" s="3" t="str">
        <f>wb_title</f>
        <v>Police_S - Consolidated Factor Spreadsheet</v>
      </c>
    </row>
    <row r="3" spans="1:2" s="1" customFormat="1" ht="15.5" x14ac:dyDescent="0.35">
      <c r="A3" s="30" t="s">
        <v>2</v>
      </c>
      <c r="B3" s="3" t="str">
        <f>TABLE_FACTOR_TYPE_1 &amp; " - x-" &amp; TABLE_SERIES_NUMBER_1</f>
        <v>Scheme Pays AA - x-601</v>
      </c>
    </row>
    <row r="6" spans="1:2" x14ac:dyDescent="0.25">
      <c r="A6" s="40" t="s">
        <v>407</v>
      </c>
      <c r="B6" s="48" t="s">
        <v>408</v>
      </c>
    </row>
    <row r="7" spans="1:2" x14ac:dyDescent="0.25">
      <c r="A7" s="40" t="s">
        <v>409</v>
      </c>
      <c r="B7" s="48" t="s">
        <v>32</v>
      </c>
    </row>
    <row r="8" spans="1:2" x14ac:dyDescent="0.25">
      <c r="A8" s="40" t="s">
        <v>110</v>
      </c>
      <c r="B8" s="48">
        <v>1987</v>
      </c>
    </row>
    <row r="9" spans="1:2" x14ac:dyDescent="0.25">
      <c r="A9" s="40" t="s">
        <v>111</v>
      </c>
      <c r="B9" s="48" t="s">
        <v>340</v>
      </c>
    </row>
    <row r="10" spans="1:2" ht="25" x14ac:dyDescent="0.25">
      <c r="A10" s="40" t="s">
        <v>6</v>
      </c>
      <c r="B10" s="48" t="s">
        <v>341</v>
      </c>
    </row>
    <row r="11" spans="1:2" x14ac:dyDescent="0.25">
      <c r="A11" s="40" t="s">
        <v>112</v>
      </c>
      <c r="B11" s="48" t="s">
        <v>125</v>
      </c>
    </row>
    <row r="12" spans="1:2" ht="25" x14ac:dyDescent="0.25">
      <c r="A12" s="40" t="s">
        <v>113</v>
      </c>
      <c r="B12" s="48" t="s">
        <v>139</v>
      </c>
    </row>
    <row r="13" spans="1:2" x14ac:dyDescent="0.25">
      <c r="A13" s="40" t="s">
        <v>410</v>
      </c>
      <c r="B13" s="48">
        <v>2</v>
      </c>
    </row>
    <row r="14" spans="1:2" x14ac:dyDescent="0.25">
      <c r="A14" s="40" t="s">
        <v>115</v>
      </c>
      <c r="B14" s="48">
        <v>601</v>
      </c>
    </row>
    <row r="15" spans="1:2" x14ac:dyDescent="0.25">
      <c r="A15" s="40" t="s">
        <v>411</v>
      </c>
      <c r="B15" s="48">
        <v>601</v>
      </c>
    </row>
    <row r="16" spans="1:2" x14ac:dyDescent="0.25">
      <c r="A16" s="40" t="s">
        <v>117</v>
      </c>
      <c r="B16" s="48" t="s">
        <v>471</v>
      </c>
    </row>
    <row r="17" spans="1:2" x14ac:dyDescent="0.25">
      <c r="A17" s="41" t="s">
        <v>412</v>
      </c>
      <c r="B17" s="48"/>
    </row>
    <row r="18" spans="1:2" x14ac:dyDescent="0.25">
      <c r="A18" s="40" t="s">
        <v>119</v>
      </c>
      <c r="B18" s="50">
        <v>45135</v>
      </c>
    </row>
    <row r="19" spans="1:2" x14ac:dyDescent="0.25">
      <c r="A19" s="40" t="s">
        <v>120</v>
      </c>
      <c r="B19" s="50">
        <v>45135</v>
      </c>
    </row>
    <row r="20" spans="1:2" x14ac:dyDescent="0.25">
      <c r="A20" s="40" t="s">
        <v>121</v>
      </c>
      <c r="B20" s="48" t="s">
        <v>128</v>
      </c>
    </row>
    <row r="21" spans="1:2" x14ac:dyDescent="0.25">
      <c r="A21" s="40" t="s">
        <v>413</v>
      </c>
      <c r="B21" s="48" t="s">
        <v>47</v>
      </c>
    </row>
    <row r="23" spans="1:2" x14ac:dyDescent="0.25">
      <c r="A23" s="23" t="str">
        <f>HYPERLINK("#'Factor List'!A1", "Back to Factor List")</f>
        <v>Back to Factor List</v>
      </c>
      <c r="B23" s="23" t="str">
        <f>HYPERLINK("#'Assumptions'!A1", "Assumptions")</f>
        <v>Assumptions</v>
      </c>
    </row>
    <row r="26" spans="1:2" s="57" customFormat="1" ht="26" x14ac:dyDescent="0.25">
      <c r="A26" s="56" t="s">
        <v>238</v>
      </c>
      <c r="B26" s="56" t="s">
        <v>472</v>
      </c>
    </row>
    <row r="27" spans="1:2" x14ac:dyDescent="0.25">
      <c r="A27" s="43">
        <v>18</v>
      </c>
      <c r="B27" s="44">
        <v>11</v>
      </c>
    </row>
    <row r="28" spans="1:2" x14ac:dyDescent="0.25">
      <c r="A28" s="43">
        <v>19</v>
      </c>
      <c r="B28" s="44">
        <v>11.16</v>
      </c>
    </row>
    <row r="29" spans="1:2" x14ac:dyDescent="0.25">
      <c r="A29" s="43">
        <v>20</v>
      </c>
      <c r="B29" s="44">
        <v>11.32</v>
      </c>
    </row>
    <row r="30" spans="1:2" x14ac:dyDescent="0.25">
      <c r="A30" s="43">
        <v>21</v>
      </c>
      <c r="B30" s="44">
        <v>11.49</v>
      </c>
    </row>
    <row r="31" spans="1:2" x14ac:dyDescent="0.25">
      <c r="A31" s="43">
        <v>22</v>
      </c>
      <c r="B31" s="44">
        <v>11.65</v>
      </c>
    </row>
    <row r="32" spans="1:2" x14ac:dyDescent="0.25">
      <c r="A32" s="43">
        <v>23</v>
      </c>
      <c r="B32" s="44">
        <v>11.83</v>
      </c>
    </row>
    <row r="33" spans="1:2" x14ac:dyDescent="0.25">
      <c r="A33" s="43">
        <v>24</v>
      </c>
      <c r="B33" s="44">
        <v>12</v>
      </c>
    </row>
    <row r="34" spans="1:2" x14ac:dyDescent="0.25">
      <c r="A34" s="43">
        <v>25</v>
      </c>
      <c r="B34" s="44">
        <v>12.18</v>
      </c>
    </row>
    <row r="35" spans="1:2" x14ac:dyDescent="0.25">
      <c r="A35" s="43">
        <v>26</v>
      </c>
      <c r="B35" s="44">
        <v>12.35</v>
      </c>
    </row>
    <row r="36" spans="1:2" x14ac:dyDescent="0.25">
      <c r="A36" s="43">
        <v>27</v>
      </c>
      <c r="B36" s="44">
        <v>12.54</v>
      </c>
    </row>
    <row r="37" spans="1:2" x14ac:dyDescent="0.25">
      <c r="A37" s="43">
        <v>28</v>
      </c>
      <c r="B37" s="44">
        <v>12.72</v>
      </c>
    </row>
    <row r="38" spans="1:2" x14ac:dyDescent="0.25">
      <c r="A38" s="43">
        <v>29</v>
      </c>
      <c r="B38" s="44">
        <v>12.91</v>
      </c>
    </row>
    <row r="39" spans="1:2" x14ac:dyDescent="0.25">
      <c r="A39" s="43">
        <v>30</v>
      </c>
      <c r="B39" s="44">
        <v>13.1</v>
      </c>
    </row>
    <row r="40" spans="1:2" x14ac:dyDescent="0.25">
      <c r="A40" s="43">
        <v>31</v>
      </c>
      <c r="B40" s="44">
        <v>13.29</v>
      </c>
    </row>
    <row r="41" spans="1:2" x14ac:dyDescent="0.25">
      <c r="A41" s="43">
        <v>32</v>
      </c>
      <c r="B41" s="44">
        <v>13.49</v>
      </c>
    </row>
    <row r="42" spans="1:2" x14ac:dyDescent="0.25">
      <c r="A42" s="43">
        <v>33</v>
      </c>
      <c r="B42" s="44">
        <v>13.69</v>
      </c>
    </row>
    <row r="43" spans="1:2" x14ac:dyDescent="0.25">
      <c r="A43" s="43">
        <v>34</v>
      </c>
      <c r="B43" s="44">
        <v>13.9</v>
      </c>
    </row>
    <row r="44" spans="1:2" x14ac:dyDescent="0.25">
      <c r="A44" s="43">
        <v>35</v>
      </c>
      <c r="B44" s="44">
        <v>14.11</v>
      </c>
    </row>
    <row r="45" spans="1:2" x14ac:dyDescent="0.25">
      <c r="A45" s="43">
        <v>36</v>
      </c>
      <c r="B45" s="44">
        <v>14.32</v>
      </c>
    </row>
    <row r="46" spans="1:2" x14ac:dyDescent="0.25">
      <c r="A46" s="43">
        <v>37</v>
      </c>
      <c r="B46" s="44">
        <v>14.53</v>
      </c>
    </row>
    <row r="47" spans="1:2" x14ac:dyDescent="0.25">
      <c r="A47" s="43">
        <v>38</v>
      </c>
      <c r="B47" s="44">
        <v>14.75</v>
      </c>
    </row>
    <row r="48" spans="1:2" x14ac:dyDescent="0.25">
      <c r="A48" s="43">
        <v>39</v>
      </c>
      <c r="B48" s="44">
        <v>14.97</v>
      </c>
    </row>
    <row r="49" spans="1:2" x14ac:dyDescent="0.25">
      <c r="A49" s="43">
        <v>40</v>
      </c>
      <c r="B49" s="44">
        <v>15.2</v>
      </c>
    </row>
    <row r="50" spans="1:2" x14ac:dyDescent="0.25">
      <c r="A50" s="43">
        <v>41</v>
      </c>
      <c r="B50" s="44">
        <v>15.43</v>
      </c>
    </row>
    <row r="51" spans="1:2" x14ac:dyDescent="0.25">
      <c r="A51" s="43">
        <v>42</v>
      </c>
      <c r="B51" s="44">
        <v>15.67</v>
      </c>
    </row>
    <row r="52" spans="1:2" x14ac:dyDescent="0.25">
      <c r="A52" s="43">
        <v>43</v>
      </c>
      <c r="B52" s="44">
        <v>15.91</v>
      </c>
    </row>
    <row r="53" spans="1:2" x14ac:dyDescent="0.25">
      <c r="A53" s="43">
        <v>44</v>
      </c>
      <c r="B53" s="44">
        <v>16.16</v>
      </c>
    </row>
    <row r="54" spans="1:2" x14ac:dyDescent="0.25">
      <c r="A54" s="43">
        <v>45</v>
      </c>
      <c r="B54" s="44">
        <v>16.41</v>
      </c>
    </row>
    <row r="55" spans="1:2" x14ac:dyDescent="0.25">
      <c r="A55" s="43">
        <v>46</v>
      </c>
      <c r="B55" s="44">
        <v>16.670000000000002</v>
      </c>
    </row>
    <row r="56" spans="1:2" x14ac:dyDescent="0.25">
      <c r="A56" s="43">
        <v>47</v>
      </c>
      <c r="B56" s="44">
        <v>16.93</v>
      </c>
    </row>
    <row r="57" spans="1:2" x14ac:dyDescent="0.25">
      <c r="A57" s="43">
        <v>48</v>
      </c>
      <c r="B57" s="44">
        <v>17.2</v>
      </c>
    </row>
    <row r="58" spans="1:2" x14ac:dyDescent="0.25">
      <c r="A58" s="43">
        <v>49</v>
      </c>
      <c r="B58" s="44">
        <v>17.48</v>
      </c>
    </row>
    <row r="59" spans="1:2" x14ac:dyDescent="0.25">
      <c r="A59" s="43">
        <v>50</v>
      </c>
      <c r="B59" s="44">
        <v>17.760000000000002</v>
      </c>
    </row>
    <row r="60" spans="1:2" x14ac:dyDescent="0.25">
      <c r="A60" s="43">
        <v>51</v>
      </c>
      <c r="B60" s="44">
        <v>18.05</v>
      </c>
    </row>
    <row r="61" spans="1:2" x14ac:dyDescent="0.25">
      <c r="A61" s="43">
        <v>52</v>
      </c>
      <c r="B61" s="44">
        <v>18.350000000000001</v>
      </c>
    </row>
    <row r="62" spans="1:2" x14ac:dyDescent="0.25">
      <c r="A62" s="43">
        <v>53</v>
      </c>
      <c r="B62" s="44">
        <v>18.649999999999999</v>
      </c>
    </row>
    <row r="63" spans="1:2" x14ac:dyDescent="0.25">
      <c r="A63" s="43">
        <v>54</v>
      </c>
      <c r="B63" s="44">
        <v>18.96</v>
      </c>
    </row>
    <row r="64" spans="1:2" x14ac:dyDescent="0.25">
      <c r="A64" s="43">
        <v>55</v>
      </c>
      <c r="B64" s="44">
        <v>19.29</v>
      </c>
    </row>
    <row r="65" spans="1:2" x14ac:dyDescent="0.25">
      <c r="A65" s="43">
        <v>56</v>
      </c>
      <c r="B65" s="44">
        <v>19.62</v>
      </c>
    </row>
    <row r="66" spans="1:2" x14ac:dyDescent="0.25">
      <c r="A66" s="43">
        <v>57</v>
      </c>
      <c r="B66" s="44">
        <v>19.96</v>
      </c>
    </row>
    <row r="67" spans="1:2" x14ac:dyDescent="0.25">
      <c r="A67" s="43">
        <v>58</v>
      </c>
      <c r="B67" s="44">
        <v>20.309999999999999</v>
      </c>
    </row>
    <row r="68" spans="1:2" x14ac:dyDescent="0.25">
      <c r="A68" s="43">
        <v>59</v>
      </c>
      <c r="B68" s="44">
        <v>20.68</v>
      </c>
    </row>
  </sheetData>
  <sheetProtection algorithmName="SHA-512" hashValue="FuN5p8rCV+8kOn6oK9yqZ9e7RXyoNYdrhBhmq6Fi1oTAngM5aAs3h6Ci0tWgzQ7nvVJpC/NONCDCjBeGTHX2mQ==" saltValue="5icaD7yDgDxhEfQaN6Tvkw==" spinCount="100000" sheet="1" objects="1" scenarios="1"/>
  <conditionalFormatting sqref="A6:A21">
    <cfRule type="expression" dxfId="269" priority="1" stopIfTrue="1">
      <formula>MOD(ROW(),2)=0</formula>
    </cfRule>
    <cfRule type="expression" dxfId="268" priority="2" stopIfTrue="1">
      <formula>MOD(ROW(),2)&lt;&gt;0</formula>
    </cfRule>
  </conditionalFormatting>
  <conditionalFormatting sqref="B6:B21">
    <cfRule type="expression" dxfId="267" priority="3" stopIfTrue="1">
      <formula>MOD(ROW(),2)=0</formula>
    </cfRule>
    <cfRule type="expression" dxfId="266" priority="4" stopIfTrue="1">
      <formula>MOD(ROW(),2)&lt;&gt;0</formula>
    </cfRule>
  </conditionalFormatting>
  <conditionalFormatting sqref="A26:A68">
    <cfRule type="expression" dxfId="265" priority="5" stopIfTrue="1">
      <formula>MOD(ROW(),2)=0</formula>
    </cfRule>
    <cfRule type="expression" dxfId="264" priority="6" stopIfTrue="1">
      <formula>MOD(ROW(),2)&lt;&gt;0</formula>
    </cfRule>
  </conditionalFormatting>
  <conditionalFormatting sqref="B26:B68">
    <cfRule type="expression" dxfId="263" priority="7" stopIfTrue="1">
      <formula>MOD(ROW(),2)=0</formula>
    </cfRule>
    <cfRule type="expression" dxfId="262" priority="8" stopIfTrue="1">
      <formula>MOD(ROW(),2)&lt;&gt;0</formula>
    </cfRule>
  </conditionalFormatting>
  <pageMargins left="0.7" right="0.7" top="0.75" bottom="0.75" header="0.3" footer="0.3"/>
  <tableParts count="1">
    <tablePart r:id="rId1"/>
  </tableParts>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9DCE73-CA88-49AF-84C0-4351A7CB67B1}">
  <sheetPr codeName="Sheet87"/>
  <dimension ref="A1:S38"/>
  <sheetViews>
    <sheetView showGridLines="0" workbookViewId="0">
      <selection activeCell="A6" sqref="A6"/>
    </sheetView>
  </sheetViews>
  <sheetFormatPr defaultRowHeight="12.5" x14ac:dyDescent="0.25"/>
  <cols>
    <col min="1" max="1" width="31.54296875" customWidth="1"/>
    <col min="2" max="19" width="22.54296875" customWidth="1"/>
  </cols>
  <sheetData>
    <row r="1" spans="1:13" s="1" customFormat="1" ht="20" x14ac:dyDescent="0.4">
      <c r="A1" s="2" t="s">
        <v>0</v>
      </c>
    </row>
    <row r="2" spans="1:13" s="1" customFormat="1" ht="15.5" x14ac:dyDescent="0.35">
      <c r="A2" s="30" t="s">
        <v>1</v>
      </c>
      <c r="B2" s="3" t="str">
        <f>wb_title</f>
        <v>Police_S - Consolidated Factor Spreadsheet</v>
      </c>
    </row>
    <row r="3" spans="1:13" s="1" customFormat="1" ht="15.5" x14ac:dyDescent="0.35">
      <c r="A3" s="30" t="s">
        <v>2</v>
      </c>
      <c r="B3" s="3" t="str">
        <f>TABLE_FACTOR_TYPE_1 &amp; " - x-" &amp; TABLE_SERIES_NUMBER_1</f>
        <v>Scheme Pays AA - x-602</v>
      </c>
    </row>
    <row r="6" spans="1:13" x14ac:dyDescent="0.25">
      <c r="A6" s="40" t="s">
        <v>407</v>
      </c>
      <c r="B6" s="48" t="s">
        <v>408</v>
      </c>
      <c r="C6" s="48"/>
      <c r="D6" s="48"/>
      <c r="E6" s="48"/>
      <c r="F6" s="48"/>
      <c r="G6" s="48"/>
      <c r="H6" s="48"/>
      <c r="I6" s="48"/>
      <c r="J6" s="48"/>
      <c r="K6" s="48"/>
      <c r="L6" s="48"/>
      <c r="M6" s="48"/>
    </row>
    <row r="7" spans="1:13" x14ac:dyDescent="0.25">
      <c r="A7" s="40" t="s">
        <v>409</v>
      </c>
      <c r="B7" s="48" t="s">
        <v>32</v>
      </c>
      <c r="C7" s="48"/>
      <c r="D7" s="48"/>
      <c r="E7" s="48"/>
      <c r="F7" s="48"/>
      <c r="G7" s="48"/>
      <c r="H7" s="48"/>
      <c r="I7" s="48"/>
      <c r="J7" s="48"/>
      <c r="K7" s="48"/>
      <c r="L7" s="48"/>
      <c r="M7" s="48"/>
    </row>
    <row r="8" spans="1:13" x14ac:dyDescent="0.25">
      <c r="A8" s="40" t="s">
        <v>110</v>
      </c>
      <c r="B8" s="48">
        <v>1987</v>
      </c>
      <c r="C8" s="48"/>
      <c r="D8" s="48"/>
      <c r="E8" s="48"/>
      <c r="F8" s="48"/>
      <c r="G8" s="48"/>
      <c r="H8" s="48"/>
      <c r="I8" s="48"/>
      <c r="J8" s="48"/>
      <c r="K8" s="48"/>
      <c r="L8" s="48"/>
      <c r="M8" s="48"/>
    </row>
    <row r="9" spans="1:13" x14ac:dyDescent="0.25">
      <c r="A9" s="40" t="s">
        <v>111</v>
      </c>
      <c r="B9" s="48" t="s">
        <v>340</v>
      </c>
      <c r="C9" s="48"/>
      <c r="D9" s="48"/>
      <c r="E9" s="48"/>
      <c r="F9" s="48"/>
      <c r="G9" s="48"/>
      <c r="H9" s="48"/>
      <c r="I9" s="48"/>
      <c r="J9" s="48"/>
      <c r="K9" s="48"/>
      <c r="L9" s="48"/>
      <c r="M9" s="48"/>
    </row>
    <row r="10" spans="1:13" x14ac:dyDescent="0.25">
      <c r="A10" s="40" t="s">
        <v>6</v>
      </c>
      <c r="B10" s="48" t="s">
        <v>343</v>
      </c>
      <c r="C10" s="48"/>
      <c r="D10" s="48"/>
      <c r="E10" s="48"/>
      <c r="F10" s="48"/>
      <c r="G10" s="48"/>
      <c r="H10" s="48"/>
      <c r="I10" s="48"/>
      <c r="J10" s="48"/>
      <c r="K10" s="48"/>
      <c r="L10" s="48"/>
      <c r="M10" s="48"/>
    </row>
    <row r="11" spans="1:13" x14ac:dyDescent="0.25">
      <c r="A11" s="40" t="s">
        <v>112</v>
      </c>
      <c r="B11" s="48" t="s">
        <v>125</v>
      </c>
      <c r="C11" s="48"/>
      <c r="D11" s="48"/>
      <c r="E11" s="48"/>
      <c r="F11" s="48"/>
      <c r="G11" s="48"/>
      <c r="H11" s="48"/>
      <c r="I11" s="48"/>
      <c r="J11" s="48"/>
      <c r="K11" s="48"/>
      <c r="L11" s="48"/>
      <c r="M11" s="48"/>
    </row>
    <row r="12" spans="1:13" x14ac:dyDescent="0.25">
      <c r="A12" s="40" t="s">
        <v>113</v>
      </c>
      <c r="B12" s="48" t="s">
        <v>344</v>
      </c>
      <c r="C12" s="48"/>
      <c r="D12" s="48"/>
      <c r="E12" s="48"/>
      <c r="F12" s="48"/>
      <c r="G12" s="48"/>
      <c r="H12" s="48"/>
      <c r="I12" s="48"/>
      <c r="J12" s="48"/>
      <c r="K12" s="48"/>
      <c r="L12" s="48"/>
      <c r="M12" s="48"/>
    </row>
    <row r="13" spans="1:13" x14ac:dyDescent="0.25">
      <c r="A13" s="40" t="s">
        <v>410</v>
      </c>
      <c r="B13" s="48">
        <v>2</v>
      </c>
      <c r="C13" s="48"/>
      <c r="D13" s="48"/>
      <c r="E13" s="48"/>
      <c r="F13" s="48"/>
      <c r="G13" s="48"/>
      <c r="H13" s="48"/>
      <c r="I13" s="48"/>
      <c r="J13" s="48"/>
      <c r="K13" s="48"/>
      <c r="L13" s="48"/>
      <c r="M13" s="48"/>
    </row>
    <row r="14" spans="1:13" x14ac:dyDescent="0.25">
      <c r="A14" s="40" t="s">
        <v>115</v>
      </c>
      <c r="B14" s="48">
        <v>602</v>
      </c>
      <c r="C14" s="48"/>
      <c r="D14" s="48"/>
      <c r="E14" s="48"/>
      <c r="F14" s="48"/>
      <c r="G14" s="48"/>
      <c r="H14" s="48"/>
      <c r="I14" s="48"/>
      <c r="J14" s="48"/>
      <c r="K14" s="48"/>
      <c r="L14" s="48"/>
      <c r="M14" s="48"/>
    </row>
    <row r="15" spans="1:13" x14ac:dyDescent="0.25">
      <c r="A15" s="40" t="s">
        <v>411</v>
      </c>
      <c r="B15" s="48">
        <v>602</v>
      </c>
      <c r="C15" s="48"/>
      <c r="D15" s="48"/>
      <c r="E15" s="48"/>
      <c r="F15" s="48"/>
      <c r="G15" s="48"/>
      <c r="H15" s="48"/>
      <c r="I15" s="48"/>
      <c r="J15" s="48"/>
      <c r="K15" s="48"/>
      <c r="L15" s="48"/>
      <c r="M15" s="48"/>
    </row>
    <row r="16" spans="1:13" x14ac:dyDescent="0.25">
      <c r="A16" s="40" t="s">
        <v>117</v>
      </c>
      <c r="B16" s="48" t="s">
        <v>473</v>
      </c>
      <c r="C16" s="48"/>
      <c r="D16" s="48"/>
      <c r="E16" s="48"/>
      <c r="F16" s="48"/>
      <c r="G16" s="48"/>
      <c r="H16" s="48"/>
      <c r="I16" s="48"/>
      <c r="J16" s="48"/>
      <c r="K16" s="48"/>
      <c r="L16" s="48"/>
      <c r="M16" s="48"/>
    </row>
    <row r="17" spans="1:19" x14ac:dyDescent="0.25">
      <c r="A17" s="41" t="s">
        <v>412</v>
      </c>
      <c r="B17" s="48"/>
      <c r="C17" s="48"/>
      <c r="D17" s="48"/>
      <c r="E17" s="48"/>
      <c r="F17" s="48"/>
      <c r="G17" s="48"/>
      <c r="H17" s="48"/>
      <c r="I17" s="48"/>
      <c r="J17" s="48"/>
      <c r="K17" s="48"/>
      <c r="L17" s="48"/>
      <c r="M17" s="48"/>
    </row>
    <row r="18" spans="1:19" x14ac:dyDescent="0.25">
      <c r="A18" s="40" t="s">
        <v>119</v>
      </c>
      <c r="B18" s="50">
        <v>45135</v>
      </c>
      <c r="C18" s="50"/>
      <c r="D18" s="50"/>
      <c r="E18" s="50"/>
      <c r="F18" s="50"/>
      <c r="G18" s="50"/>
      <c r="H18" s="50"/>
      <c r="I18" s="50"/>
      <c r="J18" s="50"/>
      <c r="K18" s="50"/>
      <c r="L18" s="50"/>
      <c r="M18" s="50"/>
    </row>
    <row r="19" spans="1:19" x14ac:dyDescent="0.25">
      <c r="A19" s="40" t="s">
        <v>120</v>
      </c>
      <c r="B19" s="50">
        <v>45135</v>
      </c>
      <c r="C19" s="50"/>
      <c r="D19" s="50"/>
      <c r="E19" s="50"/>
      <c r="F19" s="50"/>
      <c r="G19" s="50"/>
      <c r="H19" s="50"/>
      <c r="I19" s="50"/>
      <c r="J19" s="50"/>
      <c r="K19" s="50"/>
      <c r="L19" s="50"/>
      <c r="M19" s="50"/>
    </row>
    <row r="20" spans="1:19" x14ac:dyDescent="0.25">
      <c r="A20" s="40" t="s">
        <v>121</v>
      </c>
      <c r="B20" s="48" t="s">
        <v>128</v>
      </c>
      <c r="C20" s="48"/>
      <c r="D20" s="48"/>
      <c r="E20" s="48"/>
      <c r="F20" s="48"/>
      <c r="G20" s="48"/>
      <c r="H20" s="48"/>
      <c r="I20" s="48"/>
      <c r="J20" s="48"/>
      <c r="K20" s="48"/>
      <c r="L20" s="48"/>
      <c r="M20" s="48"/>
    </row>
    <row r="21" spans="1:19" x14ac:dyDescent="0.25">
      <c r="A21" s="40" t="s">
        <v>413</v>
      </c>
      <c r="B21" s="48" t="s">
        <v>47</v>
      </c>
      <c r="C21" s="48"/>
      <c r="D21" s="48"/>
      <c r="E21" s="48"/>
      <c r="F21" s="48"/>
      <c r="G21" s="48"/>
      <c r="H21" s="48"/>
      <c r="I21" s="48"/>
      <c r="J21" s="48"/>
      <c r="K21" s="48"/>
      <c r="L21" s="48"/>
      <c r="M21" s="48"/>
    </row>
    <row r="23" spans="1:19" x14ac:dyDescent="0.25">
      <c r="A23" s="23" t="str">
        <f>HYPERLINK("#'Factor List'!A1", "Back to Factor List")</f>
        <v>Back to Factor List</v>
      </c>
      <c r="B23" s="23" t="str">
        <f>HYPERLINK("#'Assumptions'!A1", "Assumptions")</f>
        <v>Assumptions</v>
      </c>
    </row>
    <row r="26" spans="1:19" s="57" customFormat="1" ht="13" x14ac:dyDescent="0.25">
      <c r="A26" s="56" t="s">
        <v>440</v>
      </c>
      <c r="B26" s="56">
        <v>48</v>
      </c>
      <c r="C26" s="56">
        <v>49</v>
      </c>
      <c r="D26" s="56">
        <v>50</v>
      </c>
      <c r="E26" s="56">
        <v>51</v>
      </c>
      <c r="F26" s="56">
        <v>52</v>
      </c>
      <c r="G26" s="56">
        <v>53</v>
      </c>
      <c r="H26" s="56">
        <v>54</v>
      </c>
      <c r="I26" s="56">
        <v>55</v>
      </c>
      <c r="J26" s="56">
        <v>56</v>
      </c>
      <c r="K26" s="56">
        <v>57</v>
      </c>
      <c r="L26" s="56">
        <v>58</v>
      </c>
      <c r="M26" s="56">
        <v>59</v>
      </c>
      <c r="N26" s="56">
        <v>60</v>
      </c>
      <c r="O26" s="56">
        <v>61</v>
      </c>
      <c r="P26" s="56">
        <v>62</v>
      </c>
      <c r="Q26" s="56">
        <v>63</v>
      </c>
      <c r="R26" s="56">
        <v>64</v>
      </c>
      <c r="S26" s="56">
        <v>65</v>
      </c>
    </row>
    <row r="27" spans="1:19" x14ac:dyDescent="0.25">
      <c r="A27" s="43">
        <v>0</v>
      </c>
      <c r="B27" s="46">
        <v>0.623</v>
      </c>
      <c r="C27" s="46">
        <v>0.64400000000000002</v>
      </c>
      <c r="D27" s="46">
        <v>0.66500000000000004</v>
      </c>
      <c r="E27" s="46">
        <v>0.68799999999999994</v>
      </c>
      <c r="F27" s="46">
        <v>0.71299999999999997</v>
      </c>
      <c r="G27" s="46">
        <v>0.74</v>
      </c>
      <c r="H27" s="46">
        <v>0.76900000000000002</v>
      </c>
      <c r="I27" s="46">
        <v>0.80100000000000005</v>
      </c>
      <c r="J27" s="46">
        <v>0.83499999999999996</v>
      </c>
      <c r="K27" s="46">
        <v>0.872</v>
      </c>
      <c r="L27" s="46">
        <v>0.91100000000000003</v>
      </c>
      <c r="M27" s="46">
        <v>0.95399999999999996</v>
      </c>
      <c r="N27" s="46">
        <v>1</v>
      </c>
      <c r="O27" s="46">
        <v>1.05</v>
      </c>
      <c r="P27" s="46">
        <v>1.1040000000000001</v>
      </c>
      <c r="Q27" s="46">
        <v>1.1619999999999999</v>
      </c>
      <c r="R27" s="46">
        <v>1.226</v>
      </c>
      <c r="S27" s="46">
        <v>1.2949999999999999</v>
      </c>
    </row>
    <row r="28" spans="1:19" x14ac:dyDescent="0.25">
      <c r="A28" s="43">
        <v>1</v>
      </c>
      <c r="B28" s="46">
        <v>0.625</v>
      </c>
      <c r="C28" s="46">
        <v>0.64500000000000002</v>
      </c>
      <c r="D28" s="46">
        <v>0.66700000000000004</v>
      </c>
      <c r="E28" s="46">
        <v>0.69</v>
      </c>
      <c r="F28" s="46">
        <v>0.71499999999999997</v>
      </c>
      <c r="G28" s="46">
        <v>0.74199999999999999</v>
      </c>
      <c r="H28" s="46">
        <v>0.77200000000000002</v>
      </c>
      <c r="I28" s="46">
        <v>0.80400000000000005</v>
      </c>
      <c r="J28" s="46">
        <v>0.83799999999999997</v>
      </c>
      <c r="K28" s="46">
        <v>0.875</v>
      </c>
      <c r="L28" s="46">
        <v>0.91500000000000004</v>
      </c>
      <c r="M28" s="46">
        <v>0.95799999999999996</v>
      </c>
      <c r="N28" s="46">
        <v>1.004</v>
      </c>
      <c r="O28" s="46">
        <v>1.054</v>
      </c>
      <c r="P28" s="46">
        <v>1.109</v>
      </c>
      <c r="Q28" s="46">
        <v>1.167</v>
      </c>
      <c r="R28" s="46">
        <v>1.2310000000000001</v>
      </c>
      <c r="S28" s="46"/>
    </row>
    <row r="29" spans="1:19" x14ac:dyDescent="0.25">
      <c r="A29" s="43">
        <v>2</v>
      </c>
      <c r="B29" s="46">
        <v>0.627</v>
      </c>
      <c r="C29" s="46">
        <v>0.64700000000000002</v>
      </c>
      <c r="D29" s="46">
        <v>0.66900000000000004</v>
      </c>
      <c r="E29" s="46">
        <v>0.69199999999999995</v>
      </c>
      <c r="F29" s="46">
        <v>0.71699999999999997</v>
      </c>
      <c r="G29" s="46">
        <v>0.745</v>
      </c>
      <c r="H29" s="46">
        <v>0.77400000000000002</v>
      </c>
      <c r="I29" s="46">
        <v>0.80600000000000005</v>
      </c>
      <c r="J29" s="46">
        <v>0.84099999999999997</v>
      </c>
      <c r="K29" s="46">
        <v>0.878</v>
      </c>
      <c r="L29" s="46">
        <v>0.91800000000000004</v>
      </c>
      <c r="M29" s="46">
        <v>0.96199999999999997</v>
      </c>
      <c r="N29" s="46">
        <v>1.008</v>
      </c>
      <c r="O29" s="46">
        <v>1.0589999999999999</v>
      </c>
      <c r="P29" s="46">
        <v>1.113</v>
      </c>
      <c r="Q29" s="46">
        <v>1.173</v>
      </c>
      <c r="R29" s="46">
        <v>1.2370000000000001</v>
      </c>
      <c r="S29" s="46"/>
    </row>
    <row r="30" spans="1:19" x14ac:dyDescent="0.25">
      <c r="A30" s="43">
        <v>3</v>
      </c>
      <c r="B30" s="46">
        <v>0.628</v>
      </c>
      <c r="C30" s="46">
        <v>0.64900000000000002</v>
      </c>
      <c r="D30" s="46">
        <v>0.67100000000000004</v>
      </c>
      <c r="E30" s="46">
        <v>0.69399999999999995</v>
      </c>
      <c r="F30" s="46">
        <v>0.72</v>
      </c>
      <c r="G30" s="46">
        <v>0.747</v>
      </c>
      <c r="H30" s="46">
        <v>0.77700000000000002</v>
      </c>
      <c r="I30" s="46">
        <v>0.80900000000000005</v>
      </c>
      <c r="J30" s="46">
        <v>0.84399999999999997</v>
      </c>
      <c r="K30" s="46">
        <v>0.88200000000000001</v>
      </c>
      <c r="L30" s="46">
        <v>0.92200000000000004</v>
      </c>
      <c r="M30" s="46">
        <v>0.96499999999999997</v>
      </c>
      <c r="N30" s="46">
        <v>1.012</v>
      </c>
      <c r="O30" s="46">
        <v>1.0629999999999999</v>
      </c>
      <c r="P30" s="46">
        <v>1.1180000000000001</v>
      </c>
      <c r="Q30" s="46">
        <v>1.1779999999999999</v>
      </c>
      <c r="R30" s="46">
        <v>1.2430000000000001</v>
      </c>
      <c r="S30" s="46"/>
    </row>
    <row r="31" spans="1:19" x14ac:dyDescent="0.25">
      <c r="A31" s="43">
        <v>4</v>
      </c>
      <c r="B31" s="46">
        <v>0.63</v>
      </c>
      <c r="C31" s="46">
        <v>0.65100000000000002</v>
      </c>
      <c r="D31" s="46">
        <v>0.67300000000000004</v>
      </c>
      <c r="E31" s="46">
        <v>0.69599999999999995</v>
      </c>
      <c r="F31" s="46">
        <v>0.72199999999999998</v>
      </c>
      <c r="G31" s="46">
        <v>0.75</v>
      </c>
      <c r="H31" s="46">
        <v>0.78</v>
      </c>
      <c r="I31" s="46">
        <v>0.81200000000000006</v>
      </c>
      <c r="J31" s="46">
        <v>0.84699999999999998</v>
      </c>
      <c r="K31" s="46">
        <v>0.88500000000000001</v>
      </c>
      <c r="L31" s="46">
        <v>0.92500000000000004</v>
      </c>
      <c r="M31" s="46">
        <v>0.96899999999999997</v>
      </c>
      <c r="N31" s="46">
        <v>1.0169999999999999</v>
      </c>
      <c r="O31" s="46">
        <v>1.0680000000000001</v>
      </c>
      <c r="P31" s="46">
        <v>1.123</v>
      </c>
      <c r="Q31" s="46">
        <v>1.1830000000000001</v>
      </c>
      <c r="R31" s="46">
        <v>1.2490000000000001</v>
      </c>
      <c r="S31" s="46"/>
    </row>
    <row r="32" spans="1:19" x14ac:dyDescent="0.25">
      <c r="A32" s="43">
        <v>5</v>
      </c>
      <c r="B32" s="46">
        <v>0.63200000000000001</v>
      </c>
      <c r="C32" s="46">
        <v>0.65200000000000002</v>
      </c>
      <c r="D32" s="46">
        <v>0.67500000000000004</v>
      </c>
      <c r="E32" s="46">
        <v>0.69799999999999995</v>
      </c>
      <c r="F32" s="46">
        <v>0.72399999999999998</v>
      </c>
      <c r="G32" s="46">
        <v>0.752</v>
      </c>
      <c r="H32" s="46">
        <v>0.78200000000000003</v>
      </c>
      <c r="I32" s="46">
        <v>0.81499999999999995</v>
      </c>
      <c r="J32" s="46">
        <v>0.85</v>
      </c>
      <c r="K32" s="46">
        <v>0.88800000000000001</v>
      </c>
      <c r="L32" s="46">
        <v>0.92900000000000005</v>
      </c>
      <c r="M32" s="46">
        <v>0.97299999999999998</v>
      </c>
      <c r="N32" s="46">
        <v>1.0209999999999999</v>
      </c>
      <c r="O32" s="46">
        <v>1.0720000000000001</v>
      </c>
      <c r="P32" s="46">
        <v>1.1279999999999999</v>
      </c>
      <c r="Q32" s="46">
        <v>1.1890000000000001</v>
      </c>
      <c r="R32" s="46">
        <v>1.254</v>
      </c>
      <c r="S32" s="46"/>
    </row>
    <row r="33" spans="1:19" x14ac:dyDescent="0.25">
      <c r="A33" s="43">
        <v>6</v>
      </c>
      <c r="B33" s="46">
        <v>0.63400000000000001</v>
      </c>
      <c r="C33" s="46">
        <v>0.65400000000000003</v>
      </c>
      <c r="D33" s="46">
        <v>0.67700000000000005</v>
      </c>
      <c r="E33" s="46">
        <v>0.70099999999999996</v>
      </c>
      <c r="F33" s="46">
        <v>0.72599999999999998</v>
      </c>
      <c r="G33" s="46">
        <v>0.754</v>
      </c>
      <c r="H33" s="46">
        <v>0.78500000000000003</v>
      </c>
      <c r="I33" s="46">
        <v>0.81799999999999995</v>
      </c>
      <c r="J33" s="46">
        <v>0.85299999999999998</v>
      </c>
      <c r="K33" s="46">
        <v>0.89200000000000002</v>
      </c>
      <c r="L33" s="46">
        <v>0.93300000000000005</v>
      </c>
      <c r="M33" s="46">
        <v>0.97699999999999998</v>
      </c>
      <c r="N33" s="46">
        <v>1.0249999999999999</v>
      </c>
      <c r="O33" s="46">
        <v>1.077</v>
      </c>
      <c r="P33" s="46">
        <v>1.133</v>
      </c>
      <c r="Q33" s="46">
        <v>1.194</v>
      </c>
      <c r="R33" s="46">
        <v>1.26</v>
      </c>
      <c r="S33" s="46"/>
    </row>
    <row r="34" spans="1:19" x14ac:dyDescent="0.25">
      <c r="A34" s="43">
        <v>7</v>
      </c>
      <c r="B34" s="46">
        <v>0.63500000000000001</v>
      </c>
      <c r="C34" s="46">
        <v>0.65600000000000003</v>
      </c>
      <c r="D34" s="46">
        <v>0.67800000000000005</v>
      </c>
      <c r="E34" s="46">
        <v>0.70299999999999996</v>
      </c>
      <c r="F34" s="46">
        <v>0.72899999999999998</v>
      </c>
      <c r="G34" s="46">
        <v>0.75700000000000001</v>
      </c>
      <c r="H34" s="46">
        <v>0.78700000000000003</v>
      </c>
      <c r="I34" s="46">
        <v>0.82099999999999995</v>
      </c>
      <c r="J34" s="46">
        <v>0.85599999999999998</v>
      </c>
      <c r="K34" s="46">
        <v>0.89500000000000002</v>
      </c>
      <c r="L34" s="46">
        <v>0.93600000000000005</v>
      </c>
      <c r="M34" s="46">
        <v>0.98099999999999998</v>
      </c>
      <c r="N34" s="46">
        <v>1.0289999999999999</v>
      </c>
      <c r="O34" s="46">
        <v>1.081</v>
      </c>
      <c r="P34" s="46">
        <v>1.1379999999999999</v>
      </c>
      <c r="Q34" s="46">
        <v>1.1990000000000001</v>
      </c>
      <c r="R34" s="46">
        <v>1.266</v>
      </c>
      <c r="S34" s="46"/>
    </row>
    <row r="35" spans="1:19" x14ac:dyDescent="0.25">
      <c r="A35" s="43">
        <v>8</v>
      </c>
      <c r="B35" s="46">
        <v>0.63700000000000001</v>
      </c>
      <c r="C35" s="46">
        <v>0.65800000000000003</v>
      </c>
      <c r="D35" s="46">
        <v>0.68</v>
      </c>
      <c r="E35" s="46">
        <v>0.70499999999999996</v>
      </c>
      <c r="F35" s="46">
        <v>0.73099999999999998</v>
      </c>
      <c r="G35" s="46">
        <v>0.75900000000000001</v>
      </c>
      <c r="H35" s="46">
        <v>0.79</v>
      </c>
      <c r="I35" s="46">
        <v>0.82399999999999995</v>
      </c>
      <c r="J35" s="46">
        <v>0.85899999999999999</v>
      </c>
      <c r="K35" s="46">
        <v>0.89800000000000002</v>
      </c>
      <c r="L35" s="46">
        <v>0.94</v>
      </c>
      <c r="M35" s="46">
        <v>0.98499999999999999</v>
      </c>
      <c r="N35" s="46">
        <v>1.0329999999999999</v>
      </c>
      <c r="O35" s="46">
        <v>1.0860000000000001</v>
      </c>
      <c r="P35" s="46">
        <v>1.143</v>
      </c>
      <c r="Q35" s="46">
        <v>1.204</v>
      </c>
      <c r="R35" s="46">
        <v>1.272</v>
      </c>
      <c r="S35" s="46"/>
    </row>
    <row r="36" spans="1:19" x14ac:dyDescent="0.25">
      <c r="A36" s="43">
        <v>9</v>
      </c>
      <c r="B36" s="46">
        <v>0.63900000000000001</v>
      </c>
      <c r="C36" s="46">
        <v>0.66</v>
      </c>
      <c r="D36" s="46">
        <v>0.68200000000000005</v>
      </c>
      <c r="E36" s="46">
        <v>0.70699999999999996</v>
      </c>
      <c r="F36" s="46">
        <v>0.73299999999999998</v>
      </c>
      <c r="G36" s="46">
        <v>0.76200000000000001</v>
      </c>
      <c r="H36" s="46">
        <v>0.79300000000000004</v>
      </c>
      <c r="I36" s="46">
        <v>0.82599999999999996</v>
      </c>
      <c r="J36" s="46">
        <v>0.86299999999999999</v>
      </c>
      <c r="K36" s="46">
        <v>0.90100000000000002</v>
      </c>
      <c r="L36" s="46">
        <v>0.94299999999999995</v>
      </c>
      <c r="M36" s="46">
        <v>0.98799999999999999</v>
      </c>
      <c r="N36" s="46">
        <v>1.0369999999999999</v>
      </c>
      <c r="O36" s="46">
        <v>1.0900000000000001</v>
      </c>
      <c r="P36" s="46">
        <v>1.1479999999999999</v>
      </c>
      <c r="Q36" s="46">
        <v>1.21</v>
      </c>
      <c r="R36" s="46">
        <v>1.2769999999999999</v>
      </c>
      <c r="S36" s="46"/>
    </row>
    <row r="37" spans="1:19" x14ac:dyDescent="0.25">
      <c r="A37" s="43">
        <v>10</v>
      </c>
      <c r="B37" s="46">
        <v>0.64</v>
      </c>
      <c r="C37" s="46">
        <v>0.66100000000000003</v>
      </c>
      <c r="D37" s="46">
        <v>0.68400000000000005</v>
      </c>
      <c r="E37" s="46">
        <v>0.70899999999999996</v>
      </c>
      <c r="F37" s="46">
        <v>0.73499999999999999</v>
      </c>
      <c r="G37" s="46">
        <v>0.76400000000000001</v>
      </c>
      <c r="H37" s="46">
        <v>0.79500000000000004</v>
      </c>
      <c r="I37" s="46">
        <v>0.82899999999999996</v>
      </c>
      <c r="J37" s="46">
        <v>0.86599999999999999</v>
      </c>
      <c r="K37" s="46">
        <v>0.90500000000000003</v>
      </c>
      <c r="L37" s="46">
        <v>0.94699999999999995</v>
      </c>
      <c r="M37" s="46">
        <v>0.99199999999999999</v>
      </c>
      <c r="N37" s="46">
        <v>1.042</v>
      </c>
      <c r="O37" s="46">
        <v>1.095</v>
      </c>
      <c r="P37" s="46">
        <v>1.1519999999999999</v>
      </c>
      <c r="Q37" s="46">
        <v>1.2150000000000001</v>
      </c>
      <c r="R37" s="46">
        <v>1.2829999999999999</v>
      </c>
      <c r="S37" s="46"/>
    </row>
    <row r="38" spans="1:19" x14ac:dyDescent="0.25">
      <c r="A38" s="43">
        <v>11</v>
      </c>
      <c r="B38" s="46">
        <v>0.64200000000000002</v>
      </c>
      <c r="C38" s="46">
        <v>0.66300000000000003</v>
      </c>
      <c r="D38" s="46">
        <v>0.68600000000000005</v>
      </c>
      <c r="E38" s="46">
        <v>0.71099999999999997</v>
      </c>
      <c r="F38" s="46">
        <v>0.73799999999999999</v>
      </c>
      <c r="G38" s="46">
        <v>0.76700000000000002</v>
      </c>
      <c r="H38" s="46">
        <v>0.79800000000000004</v>
      </c>
      <c r="I38" s="46">
        <v>0.83199999999999996</v>
      </c>
      <c r="J38" s="46">
        <v>0.86899999999999999</v>
      </c>
      <c r="K38" s="46">
        <v>0.90800000000000003</v>
      </c>
      <c r="L38" s="46">
        <v>0.95</v>
      </c>
      <c r="M38" s="46">
        <v>0.996</v>
      </c>
      <c r="N38" s="46">
        <v>1.046</v>
      </c>
      <c r="O38" s="46">
        <v>1.099</v>
      </c>
      <c r="P38" s="46">
        <v>1.157</v>
      </c>
      <c r="Q38" s="46">
        <v>1.22</v>
      </c>
      <c r="R38" s="46">
        <v>1.2889999999999999</v>
      </c>
      <c r="S38" s="46"/>
    </row>
  </sheetData>
  <sheetProtection algorithmName="SHA-512" hashValue="vkD7guVDSaA6ymLttKiFrfEAgR2llPfyqcrY980n9gHDsJHTRa4r+vOrJEB/6YPWdZZvs3C2Ec8fheBXABtu3g==" saltValue="aljzrWg83qTRjGGhzYByyQ==" spinCount="100000" sheet="1" objects="1" scenarios="1"/>
  <conditionalFormatting sqref="A6:A21">
    <cfRule type="expression" dxfId="259" priority="1" stopIfTrue="1">
      <formula>MOD(ROW(),2)=0</formula>
    </cfRule>
    <cfRule type="expression" dxfId="258" priority="2" stopIfTrue="1">
      <formula>MOD(ROW(),2)&lt;&gt;0</formula>
    </cfRule>
  </conditionalFormatting>
  <conditionalFormatting sqref="B6:M21">
    <cfRule type="expression" dxfId="257" priority="3" stopIfTrue="1">
      <formula>MOD(ROW(),2)=0</formula>
    </cfRule>
    <cfRule type="expression" dxfId="256" priority="4" stopIfTrue="1">
      <formula>MOD(ROW(),2)&lt;&gt;0</formula>
    </cfRule>
  </conditionalFormatting>
  <conditionalFormatting sqref="A26:A38">
    <cfRule type="expression" dxfId="255" priority="5" stopIfTrue="1">
      <formula>MOD(ROW(),2)=0</formula>
    </cfRule>
    <cfRule type="expression" dxfId="254" priority="6" stopIfTrue="1">
      <formula>MOD(ROW(),2)&lt;&gt;0</formula>
    </cfRule>
  </conditionalFormatting>
  <conditionalFormatting sqref="B26:S38">
    <cfRule type="expression" dxfId="253" priority="7" stopIfTrue="1">
      <formula>MOD(ROW(),2)=0</formula>
    </cfRule>
    <cfRule type="expression" dxfId="252" priority="8" stopIfTrue="1">
      <formula>MOD(ROW(),2)&lt;&gt;0</formula>
    </cfRule>
  </conditionalFormatting>
  <pageMargins left="0.7" right="0.7" top="0.75" bottom="0.75" header="0.3" footer="0.3"/>
  <tableParts count="1">
    <tablePart r:id="rId1"/>
  </tableParts>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CFC8A7-4B51-44FF-A986-5F4CF6108A39}">
  <sheetPr codeName="Sheet88"/>
  <dimension ref="A1:AJ38"/>
  <sheetViews>
    <sheetView showGridLines="0" workbookViewId="0">
      <selection activeCell="A6" sqref="A6"/>
    </sheetView>
  </sheetViews>
  <sheetFormatPr defaultRowHeight="12.5" x14ac:dyDescent="0.25"/>
  <cols>
    <col min="1" max="1" width="31.54296875" customWidth="1"/>
    <col min="2" max="36" width="22.54296875" customWidth="1"/>
  </cols>
  <sheetData>
    <row r="1" spans="1:13" s="1" customFormat="1" ht="20" x14ac:dyDescent="0.4">
      <c r="A1" s="2" t="s">
        <v>0</v>
      </c>
    </row>
    <row r="2" spans="1:13" s="1" customFormat="1" ht="15.5" x14ac:dyDescent="0.35">
      <c r="A2" s="30" t="s">
        <v>1</v>
      </c>
      <c r="B2" s="3" t="str">
        <f>wb_title</f>
        <v>Police_S - Consolidated Factor Spreadsheet</v>
      </c>
    </row>
    <row r="3" spans="1:13" s="1" customFormat="1" ht="15.5" x14ac:dyDescent="0.35">
      <c r="A3" s="30" t="s">
        <v>2</v>
      </c>
      <c r="B3" s="3" t="str">
        <f>TABLE_FACTOR_TYPE_1 &amp; " - x-" &amp; TABLE_SERIES_NUMBER_1</f>
        <v>Scheme Pays AA - x-603</v>
      </c>
    </row>
    <row r="6" spans="1:13" x14ac:dyDescent="0.25">
      <c r="A6" s="40" t="s">
        <v>407</v>
      </c>
      <c r="B6" s="48" t="s">
        <v>408</v>
      </c>
      <c r="C6" s="48"/>
      <c r="D6" s="48"/>
      <c r="E6" s="48"/>
      <c r="F6" s="48"/>
      <c r="G6" s="48"/>
      <c r="H6" s="48"/>
      <c r="I6" s="48"/>
      <c r="J6" s="48"/>
      <c r="K6" s="48"/>
      <c r="L6" s="48"/>
      <c r="M6" s="48"/>
    </row>
    <row r="7" spans="1:13" x14ac:dyDescent="0.25">
      <c r="A7" s="40" t="s">
        <v>409</v>
      </c>
      <c r="B7" s="48" t="s">
        <v>32</v>
      </c>
      <c r="C7" s="48"/>
      <c r="D7" s="48"/>
      <c r="E7" s="48"/>
      <c r="F7" s="48"/>
      <c r="G7" s="48"/>
      <c r="H7" s="48"/>
      <c r="I7" s="48"/>
      <c r="J7" s="48"/>
      <c r="K7" s="48"/>
      <c r="L7" s="48"/>
      <c r="M7" s="48"/>
    </row>
    <row r="8" spans="1:13" x14ac:dyDescent="0.25">
      <c r="A8" s="40" t="s">
        <v>110</v>
      </c>
      <c r="B8" s="48">
        <v>1987</v>
      </c>
      <c r="C8" s="48"/>
      <c r="D8" s="48"/>
      <c r="E8" s="48"/>
      <c r="F8" s="48"/>
      <c r="G8" s="48"/>
      <c r="H8" s="48"/>
      <c r="I8" s="48"/>
      <c r="J8" s="48"/>
      <c r="K8" s="48"/>
      <c r="L8" s="48"/>
      <c r="M8" s="48"/>
    </row>
    <row r="9" spans="1:13" x14ac:dyDescent="0.25">
      <c r="A9" s="40" t="s">
        <v>111</v>
      </c>
      <c r="B9" s="48" t="s">
        <v>340</v>
      </c>
      <c r="C9" s="48"/>
      <c r="D9" s="48"/>
      <c r="E9" s="48"/>
      <c r="F9" s="48"/>
      <c r="G9" s="48"/>
      <c r="H9" s="48"/>
      <c r="I9" s="48"/>
      <c r="J9" s="48"/>
      <c r="K9" s="48"/>
      <c r="L9" s="48"/>
      <c r="M9" s="48"/>
    </row>
    <row r="10" spans="1:13" x14ac:dyDescent="0.25">
      <c r="A10" s="40" t="s">
        <v>6</v>
      </c>
      <c r="B10" s="48" t="s">
        <v>346</v>
      </c>
      <c r="C10" s="48"/>
      <c r="D10" s="48"/>
      <c r="E10" s="48"/>
      <c r="F10" s="48"/>
      <c r="G10" s="48"/>
      <c r="H10" s="48"/>
      <c r="I10" s="48"/>
      <c r="J10" s="48"/>
      <c r="K10" s="48"/>
      <c r="L10" s="48"/>
      <c r="M10" s="48"/>
    </row>
    <row r="11" spans="1:13" x14ac:dyDescent="0.25">
      <c r="A11" s="40" t="s">
        <v>112</v>
      </c>
      <c r="B11" s="48" t="s">
        <v>125</v>
      </c>
      <c r="C11" s="48"/>
      <c r="D11" s="48"/>
      <c r="E11" s="48"/>
      <c r="F11" s="48"/>
      <c r="G11" s="48"/>
      <c r="H11" s="48"/>
      <c r="I11" s="48"/>
      <c r="J11" s="48"/>
      <c r="K11" s="48"/>
      <c r="L11" s="48"/>
      <c r="M11" s="48"/>
    </row>
    <row r="12" spans="1:13" x14ac:dyDescent="0.25">
      <c r="A12" s="40" t="s">
        <v>113</v>
      </c>
      <c r="B12" s="48" t="s">
        <v>344</v>
      </c>
      <c r="C12" s="48"/>
      <c r="D12" s="48"/>
      <c r="E12" s="48"/>
      <c r="F12" s="48"/>
      <c r="G12" s="48"/>
      <c r="H12" s="48"/>
      <c r="I12" s="48"/>
      <c r="J12" s="48"/>
      <c r="K12" s="48"/>
      <c r="L12" s="48"/>
      <c r="M12" s="48"/>
    </row>
    <row r="13" spans="1:13" x14ac:dyDescent="0.25">
      <c r="A13" s="40" t="s">
        <v>410</v>
      </c>
      <c r="B13" s="48">
        <v>2</v>
      </c>
      <c r="C13" s="48"/>
      <c r="D13" s="48"/>
      <c r="E13" s="48"/>
      <c r="F13" s="48"/>
      <c r="G13" s="48"/>
      <c r="H13" s="48"/>
      <c r="I13" s="48"/>
      <c r="J13" s="48"/>
      <c r="K13" s="48"/>
      <c r="L13" s="48"/>
      <c r="M13" s="48"/>
    </row>
    <row r="14" spans="1:13" x14ac:dyDescent="0.25">
      <c r="A14" s="40" t="s">
        <v>115</v>
      </c>
      <c r="B14" s="48">
        <v>603</v>
      </c>
      <c r="C14" s="48"/>
      <c r="D14" s="48"/>
      <c r="E14" s="48"/>
      <c r="F14" s="48"/>
      <c r="G14" s="48"/>
      <c r="H14" s="48"/>
      <c r="I14" s="48"/>
      <c r="J14" s="48"/>
      <c r="K14" s="48"/>
      <c r="L14" s="48"/>
      <c r="M14" s="48"/>
    </row>
    <row r="15" spans="1:13" x14ac:dyDescent="0.25">
      <c r="A15" s="40" t="s">
        <v>411</v>
      </c>
      <c r="B15" s="48">
        <v>603</v>
      </c>
      <c r="C15" s="48"/>
      <c r="D15" s="48"/>
      <c r="E15" s="48"/>
      <c r="F15" s="48"/>
      <c r="G15" s="48"/>
      <c r="H15" s="48"/>
      <c r="I15" s="48"/>
      <c r="J15" s="48"/>
      <c r="K15" s="48"/>
      <c r="L15" s="48"/>
      <c r="M15" s="48"/>
    </row>
    <row r="16" spans="1:13" x14ac:dyDescent="0.25">
      <c r="A16" s="40" t="s">
        <v>117</v>
      </c>
      <c r="B16" s="48" t="s">
        <v>474</v>
      </c>
      <c r="C16" s="48"/>
      <c r="D16" s="48"/>
      <c r="E16" s="48"/>
      <c r="F16" s="48"/>
      <c r="G16" s="48"/>
      <c r="H16" s="48"/>
      <c r="I16" s="48"/>
      <c r="J16" s="48"/>
      <c r="K16" s="48"/>
      <c r="L16" s="48"/>
      <c r="M16" s="48"/>
    </row>
    <row r="17" spans="1:36" x14ac:dyDescent="0.25">
      <c r="A17" s="41" t="s">
        <v>412</v>
      </c>
      <c r="B17" s="48"/>
      <c r="C17" s="48"/>
      <c r="D17" s="48"/>
      <c r="E17" s="48"/>
      <c r="F17" s="48"/>
      <c r="G17" s="48"/>
      <c r="H17" s="48"/>
      <c r="I17" s="48"/>
      <c r="J17" s="48"/>
      <c r="K17" s="48"/>
      <c r="L17" s="48"/>
      <c r="M17" s="48"/>
    </row>
    <row r="18" spans="1:36" x14ac:dyDescent="0.25">
      <c r="A18" s="40" t="s">
        <v>119</v>
      </c>
      <c r="B18" s="50">
        <v>45135</v>
      </c>
      <c r="C18" s="50"/>
      <c r="D18" s="50"/>
      <c r="E18" s="50"/>
      <c r="F18" s="50"/>
      <c r="G18" s="50"/>
      <c r="H18" s="50"/>
      <c r="I18" s="50"/>
      <c r="J18" s="50"/>
      <c r="K18" s="50"/>
      <c r="L18" s="50"/>
      <c r="M18" s="50"/>
    </row>
    <row r="19" spans="1:36" x14ac:dyDescent="0.25">
      <c r="A19" s="40" t="s">
        <v>120</v>
      </c>
      <c r="B19" s="50">
        <v>45135</v>
      </c>
      <c r="C19" s="50"/>
      <c r="D19" s="50"/>
      <c r="E19" s="50"/>
      <c r="F19" s="50"/>
      <c r="G19" s="50"/>
      <c r="H19" s="50"/>
      <c r="I19" s="50"/>
      <c r="J19" s="50"/>
      <c r="K19" s="50"/>
      <c r="L19" s="50"/>
      <c r="M19" s="50"/>
    </row>
    <row r="20" spans="1:36" x14ac:dyDescent="0.25">
      <c r="A20" s="40" t="s">
        <v>121</v>
      </c>
      <c r="B20" s="48" t="s">
        <v>128</v>
      </c>
      <c r="C20" s="48"/>
      <c r="D20" s="48"/>
      <c r="E20" s="48"/>
      <c r="F20" s="48"/>
      <c r="G20" s="48"/>
      <c r="H20" s="48"/>
      <c r="I20" s="48"/>
      <c r="J20" s="48"/>
      <c r="K20" s="48"/>
      <c r="L20" s="48"/>
      <c r="M20" s="48"/>
    </row>
    <row r="21" spans="1:36" x14ac:dyDescent="0.25">
      <c r="A21" s="40" t="s">
        <v>413</v>
      </c>
      <c r="B21" s="48" t="s">
        <v>47</v>
      </c>
      <c r="C21" s="48"/>
      <c r="D21" s="48"/>
      <c r="E21" s="48"/>
      <c r="F21" s="48"/>
      <c r="G21" s="48"/>
      <c r="H21" s="48"/>
      <c r="I21" s="48"/>
      <c r="J21" s="48"/>
      <c r="K21" s="48"/>
      <c r="L21" s="48"/>
      <c r="M21" s="48"/>
    </row>
    <row r="23" spans="1:36" x14ac:dyDescent="0.25">
      <c r="A23" s="23" t="str">
        <f>HYPERLINK("#'Factor List'!A1", "Back to Factor List")</f>
        <v>Back to Factor List</v>
      </c>
      <c r="B23" s="23" t="str">
        <f>HYPERLINK("#'Assumptions'!A1", "Assumptions")</f>
        <v>Assumptions</v>
      </c>
    </row>
    <row r="26" spans="1:36" s="57" customFormat="1" ht="13" x14ac:dyDescent="0.25">
      <c r="A26" s="56" t="s">
        <v>440</v>
      </c>
      <c r="B26" s="56">
        <v>25</v>
      </c>
      <c r="C26" s="56">
        <v>26</v>
      </c>
      <c r="D26" s="56">
        <v>27</v>
      </c>
      <c r="E26" s="56">
        <v>28</v>
      </c>
      <c r="F26" s="56">
        <v>29</v>
      </c>
      <c r="G26" s="56">
        <v>30</v>
      </c>
      <c r="H26" s="56">
        <v>31</v>
      </c>
      <c r="I26" s="56">
        <v>32</v>
      </c>
      <c r="J26" s="56">
        <v>33</v>
      </c>
      <c r="K26" s="56">
        <v>34</v>
      </c>
      <c r="L26" s="56">
        <v>35</v>
      </c>
      <c r="M26" s="56">
        <v>36</v>
      </c>
      <c r="N26" s="56">
        <v>37</v>
      </c>
      <c r="O26" s="56">
        <v>38</v>
      </c>
      <c r="P26" s="56">
        <v>39</v>
      </c>
      <c r="Q26" s="56">
        <v>40</v>
      </c>
      <c r="R26" s="56">
        <v>41</v>
      </c>
      <c r="S26" s="56">
        <v>42</v>
      </c>
      <c r="T26" s="56">
        <v>43</v>
      </c>
      <c r="U26" s="56">
        <v>44</v>
      </c>
      <c r="V26" s="56">
        <v>45</v>
      </c>
      <c r="W26" s="56">
        <v>46</v>
      </c>
      <c r="X26" s="56">
        <v>47</v>
      </c>
      <c r="Y26" s="56">
        <v>48</v>
      </c>
      <c r="Z26" s="56">
        <v>49</v>
      </c>
      <c r="AA26" s="56">
        <v>50</v>
      </c>
      <c r="AB26" s="56">
        <v>51</v>
      </c>
      <c r="AC26" s="56">
        <v>52</v>
      </c>
      <c r="AD26" s="56">
        <v>53</v>
      </c>
      <c r="AE26" s="56">
        <v>54</v>
      </c>
      <c r="AF26" s="56">
        <v>55</v>
      </c>
      <c r="AG26" s="56">
        <v>56</v>
      </c>
      <c r="AH26" s="56">
        <v>57</v>
      </c>
      <c r="AI26" s="56">
        <v>58</v>
      </c>
      <c r="AJ26" s="56">
        <v>59</v>
      </c>
    </row>
    <row r="27" spans="1:36" x14ac:dyDescent="0.25">
      <c r="A27" s="43">
        <v>0</v>
      </c>
      <c r="B27" s="46">
        <v>0.3</v>
      </c>
      <c r="C27" s="46">
        <v>0.308</v>
      </c>
      <c r="D27" s="46">
        <v>0.316</v>
      </c>
      <c r="E27" s="46">
        <v>0.32400000000000001</v>
      </c>
      <c r="F27" s="46">
        <v>0.33200000000000002</v>
      </c>
      <c r="G27" s="46">
        <v>0.34100000000000003</v>
      </c>
      <c r="H27" s="46">
        <v>0.35</v>
      </c>
      <c r="I27" s="46">
        <v>0.36</v>
      </c>
      <c r="J27" s="46">
        <v>0.37</v>
      </c>
      <c r="K27" s="46">
        <v>0.38</v>
      </c>
      <c r="L27" s="46">
        <v>0.39100000000000001</v>
      </c>
      <c r="M27" s="46">
        <v>0.40200000000000002</v>
      </c>
      <c r="N27" s="46">
        <v>0.41399999999999998</v>
      </c>
      <c r="O27" s="46">
        <v>0.42699999999999999</v>
      </c>
      <c r="P27" s="46">
        <v>0.44</v>
      </c>
      <c r="Q27" s="46">
        <v>0.45400000000000001</v>
      </c>
      <c r="R27" s="46">
        <v>0.46800000000000003</v>
      </c>
      <c r="S27" s="46">
        <v>0.48299999999999998</v>
      </c>
      <c r="T27" s="46">
        <v>0.499</v>
      </c>
      <c r="U27" s="46">
        <v>0.51600000000000001</v>
      </c>
      <c r="V27" s="46">
        <v>0.53400000000000003</v>
      </c>
      <c r="W27" s="46">
        <v>0.55300000000000005</v>
      </c>
      <c r="X27" s="46">
        <v>0.57299999999999995</v>
      </c>
      <c r="Y27" s="46">
        <v>0.59399999999999997</v>
      </c>
      <c r="Z27" s="46">
        <v>0.61599999999999999</v>
      </c>
      <c r="AA27" s="46">
        <v>0.64</v>
      </c>
      <c r="AB27" s="46">
        <v>0.66600000000000004</v>
      </c>
      <c r="AC27" s="46">
        <v>0.69299999999999995</v>
      </c>
      <c r="AD27" s="46">
        <v>0.72199999999999998</v>
      </c>
      <c r="AE27" s="46">
        <v>0.753</v>
      </c>
      <c r="AF27" s="46">
        <v>0.78700000000000003</v>
      </c>
      <c r="AG27" s="46">
        <v>0.82299999999999995</v>
      </c>
      <c r="AH27" s="46">
        <v>0.86199999999999999</v>
      </c>
      <c r="AI27" s="46">
        <v>0.90400000000000003</v>
      </c>
      <c r="AJ27" s="46">
        <v>0.95</v>
      </c>
    </row>
    <row r="28" spans="1:36" x14ac:dyDescent="0.25">
      <c r="A28" s="43">
        <v>1</v>
      </c>
      <c r="B28" s="46">
        <v>0.30099999999999999</v>
      </c>
      <c r="C28" s="46">
        <v>0.309</v>
      </c>
      <c r="D28" s="46">
        <v>0.316</v>
      </c>
      <c r="E28" s="46">
        <v>0.32500000000000001</v>
      </c>
      <c r="F28" s="46">
        <v>0.33300000000000002</v>
      </c>
      <c r="G28" s="46">
        <v>0.34200000000000003</v>
      </c>
      <c r="H28" s="46">
        <v>0.35099999999999998</v>
      </c>
      <c r="I28" s="46">
        <v>0.36099999999999999</v>
      </c>
      <c r="J28" s="46">
        <v>0.371</v>
      </c>
      <c r="K28" s="46">
        <v>0.38100000000000001</v>
      </c>
      <c r="L28" s="46">
        <v>0.39200000000000002</v>
      </c>
      <c r="M28" s="46">
        <v>0.40300000000000002</v>
      </c>
      <c r="N28" s="46">
        <v>0.41499999999999998</v>
      </c>
      <c r="O28" s="46">
        <v>0.42799999999999999</v>
      </c>
      <c r="P28" s="46">
        <v>0.441</v>
      </c>
      <c r="Q28" s="46">
        <v>0.45500000000000002</v>
      </c>
      <c r="R28" s="46">
        <v>0.46899999999999997</v>
      </c>
      <c r="S28" s="46">
        <v>0.48399999999999999</v>
      </c>
      <c r="T28" s="46">
        <v>0.501</v>
      </c>
      <c r="U28" s="46">
        <v>0.51700000000000002</v>
      </c>
      <c r="V28" s="46">
        <v>0.53500000000000003</v>
      </c>
      <c r="W28" s="46">
        <v>0.55400000000000005</v>
      </c>
      <c r="X28" s="46">
        <v>0.57399999999999995</v>
      </c>
      <c r="Y28" s="46">
        <v>0.59599999999999997</v>
      </c>
      <c r="Z28" s="46">
        <v>0.61799999999999999</v>
      </c>
      <c r="AA28" s="46">
        <v>0.64200000000000002</v>
      </c>
      <c r="AB28" s="46">
        <v>0.66800000000000004</v>
      </c>
      <c r="AC28" s="46">
        <v>0.69499999999999995</v>
      </c>
      <c r="AD28" s="46">
        <v>0.72499999999999998</v>
      </c>
      <c r="AE28" s="46">
        <v>0.75600000000000001</v>
      </c>
      <c r="AF28" s="46">
        <v>0.79</v>
      </c>
      <c r="AG28" s="46">
        <v>0.82599999999999996</v>
      </c>
      <c r="AH28" s="46">
        <v>0.86599999999999999</v>
      </c>
      <c r="AI28" s="46">
        <v>0.90800000000000003</v>
      </c>
      <c r="AJ28" s="46"/>
    </row>
    <row r="29" spans="1:36" x14ac:dyDescent="0.25">
      <c r="A29" s="43">
        <v>2</v>
      </c>
      <c r="B29" s="46">
        <v>0.30199999999999999</v>
      </c>
      <c r="C29" s="46">
        <v>0.309</v>
      </c>
      <c r="D29" s="46">
        <v>0.317</v>
      </c>
      <c r="E29" s="46">
        <v>0.32500000000000001</v>
      </c>
      <c r="F29" s="46">
        <v>0.33400000000000002</v>
      </c>
      <c r="G29" s="46">
        <v>0.34300000000000003</v>
      </c>
      <c r="H29" s="46">
        <v>0.35199999999999998</v>
      </c>
      <c r="I29" s="46">
        <v>0.36099999999999999</v>
      </c>
      <c r="J29" s="46">
        <v>0.371</v>
      </c>
      <c r="K29" s="46">
        <v>0.38200000000000001</v>
      </c>
      <c r="L29" s="46">
        <v>0.39300000000000002</v>
      </c>
      <c r="M29" s="46">
        <v>0.40400000000000003</v>
      </c>
      <c r="N29" s="46">
        <v>0.41599999999999998</v>
      </c>
      <c r="O29" s="46">
        <v>0.42899999999999999</v>
      </c>
      <c r="P29" s="46">
        <v>0.442</v>
      </c>
      <c r="Q29" s="46">
        <v>0.45600000000000002</v>
      </c>
      <c r="R29" s="46">
        <v>0.47</v>
      </c>
      <c r="S29" s="46">
        <v>0.48599999999999999</v>
      </c>
      <c r="T29" s="46">
        <v>0.502</v>
      </c>
      <c r="U29" s="46">
        <v>0.51900000000000002</v>
      </c>
      <c r="V29" s="46">
        <v>0.53700000000000003</v>
      </c>
      <c r="W29" s="46">
        <v>0.55600000000000005</v>
      </c>
      <c r="X29" s="46">
        <v>0.57599999999999996</v>
      </c>
      <c r="Y29" s="46">
        <v>0.59699999999999998</v>
      </c>
      <c r="Z29" s="46">
        <v>0.62</v>
      </c>
      <c r="AA29" s="46">
        <v>0.64400000000000002</v>
      </c>
      <c r="AB29" s="46">
        <v>0.67</v>
      </c>
      <c r="AC29" s="46">
        <v>0.69799999999999995</v>
      </c>
      <c r="AD29" s="46">
        <v>0.72699999999999998</v>
      </c>
      <c r="AE29" s="46">
        <v>0.75900000000000001</v>
      </c>
      <c r="AF29" s="46">
        <v>0.79300000000000004</v>
      </c>
      <c r="AG29" s="46">
        <v>0.83</v>
      </c>
      <c r="AH29" s="46">
        <v>0.86899999999999999</v>
      </c>
      <c r="AI29" s="46">
        <v>0.91200000000000003</v>
      </c>
      <c r="AJ29" s="46"/>
    </row>
    <row r="30" spans="1:36" x14ac:dyDescent="0.25">
      <c r="A30" s="43">
        <v>3</v>
      </c>
      <c r="B30" s="46">
        <v>0.30199999999999999</v>
      </c>
      <c r="C30" s="46">
        <v>0.31</v>
      </c>
      <c r="D30" s="46">
        <v>0.318</v>
      </c>
      <c r="E30" s="46">
        <v>0.32600000000000001</v>
      </c>
      <c r="F30" s="46">
        <v>0.33400000000000002</v>
      </c>
      <c r="G30" s="46">
        <v>0.34300000000000003</v>
      </c>
      <c r="H30" s="46">
        <v>0.35299999999999998</v>
      </c>
      <c r="I30" s="46">
        <v>0.36199999999999999</v>
      </c>
      <c r="J30" s="46">
        <v>0.372</v>
      </c>
      <c r="K30" s="46">
        <v>0.38300000000000001</v>
      </c>
      <c r="L30" s="46">
        <v>0.39400000000000002</v>
      </c>
      <c r="M30" s="46">
        <v>0.40500000000000003</v>
      </c>
      <c r="N30" s="46">
        <v>0.41699999999999998</v>
      </c>
      <c r="O30" s="46">
        <v>0.43</v>
      </c>
      <c r="P30" s="46">
        <v>0.443</v>
      </c>
      <c r="Q30" s="46">
        <v>0.45700000000000002</v>
      </c>
      <c r="R30" s="46">
        <v>0.47199999999999998</v>
      </c>
      <c r="S30" s="46">
        <v>0.48699999999999999</v>
      </c>
      <c r="T30" s="46">
        <v>0.503</v>
      </c>
      <c r="U30" s="46">
        <v>0.52</v>
      </c>
      <c r="V30" s="46">
        <v>0.53800000000000003</v>
      </c>
      <c r="W30" s="46">
        <v>0.55800000000000005</v>
      </c>
      <c r="X30" s="46">
        <v>0.57799999999999996</v>
      </c>
      <c r="Y30" s="46">
        <v>0.59899999999999998</v>
      </c>
      <c r="Z30" s="46">
        <v>0.622</v>
      </c>
      <c r="AA30" s="46">
        <v>0.64700000000000002</v>
      </c>
      <c r="AB30" s="46">
        <v>0.67200000000000004</v>
      </c>
      <c r="AC30" s="46">
        <v>0.7</v>
      </c>
      <c r="AD30" s="46">
        <v>0.73</v>
      </c>
      <c r="AE30" s="46">
        <v>0.76200000000000001</v>
      </c>
      <c r="AF30" s="46">
        <v>0.79600000000000004</v>
      </c>
      <c r="AG30" s="46">
        <v>0.83299999999999996</v>
      </c>
      <c r="AH30" s="46">
        <v>0.873</v>
      </c>
      <c r="AI30" s="46">
        <v>0.91600000000000004</v>
      </c>
      <c r="AJ30" s="46"/>
    </row>
    <row r="31" spans="1:36" x14ac:dyDescent="0.25">
      <c r="A31" s="43">
        <v>4</v>
      </c>
      <c r="B31" s="46">
        <v>0.30299999999999999</v>
      </c>
      <c r="C31" s="46">
        <v>0.31</v>
      </c>
      <c r="D31" s="46">
        <v>0.318</v>
      </c>
      <c r="E31" s="46">
        <v>0.32700000000000001</v>
      </c>
      <c r="F31" s="46">
        <v>0.33500000000000002</v>
      </c>
      <c r="G31" s="46">
        <v>0.34399999999999997</v>
      </c>
      <c r="H31" s="46">
        <v>0.35299999999999998</v>
      </c>
      <c r="I31" s="46">
        <v>0.36299999999999999</v>
      </c>
      <c r="J31" s="46">
        <v>0.373</v>
      </c>
      <c r="K31" s="46">
        <v>0.38400000000000001</v>
      </c>
      <c r="L31" s="46">
        <v>0.39500000000000002</v>
      </c>
      <c r="M31" s="46">
        <v>0.40600000000000003</v>
      </c>
      <c r="N31" s="46">
        <v>0.41799999999999998</v>
      </c>
      <c r="O31" s="46">
        <v>0.43099999999999999</v>
      </c>
      <c r="P31" s="46">
        <v>0.44400000000000001</v>
      </c>
      <c r="Q31" s="46">
        <v>0.45800000000000002</v>
      </c>
      <c r="R31" s="46">
        <v>0.47299999999999998</v>
      </c>
      <c r="S31" s="46">
        <v>0.48799999999999999</v>
      </c>
      <c r="T31" s="46">
        <v>0.505</v>
      </c>
      <c r="U31" s="46">
        <v>0.52200000000000002</v>
      </c>
      <c r="V31" s="46">
        <v>0.54</v>
      </c>
      <c r="W31" s="46">
        <v>0.55900000000000005</v>
      </c>
      <c r="X31" s="46">
        <v>0.57999999999999996</v>
      </c>
      <c r="Y31" s="46">
        <v>0.60099999999999998</v>
      </c>
      <c r="Z31" s="46">
        <v>0.624</v>
      </c>
      <c r="AA31" s="46">
        <v>0.64900000000000002</v>
      </c>
      <c r="AB31" s="46">
        <v>0.67500000000000004</v>
      </c>
      <c r="AC31" s="46">
        <v>0.70299999999999996</v>
      </c>
      <c r="AD31" s="46">
        <v>0.73199999999999998</v>
      </c>
      <c r="AE31" s="46">
        <v>0.76400000000000001</v>
      </c>
      <c r="AF31" s="46">
        <v>0.79900000000000004</v>
      </c>
      <c r="AG31" s="46">
        <v>0.83599999999999997</v>
      </c>
      <c r="AH31" s="46">
        <v>0.876</v>
      </c>
      <c r="AI31" s="46">
        <v>0.92</v>
      </c>
      <c r="AJ31" s="46"/>
    </row>
    <row r="32" spans="1:36" x14ac:dyDescent="0.25">
      <c r="A32" s="43">
        <v>5</v>
      </c>
      <c r="B32" s="46">
        <v>0.30299999999999999</v>
      </c>
      <c r="C32" s="46">
        <v>0.311</v>
      </c>
      <c r="D32" s="46">
        <v>0.31900000000000001</v>
      </c>
      <c r="E32" s="46">
        <v>0.32700000000000001</v>
      </c>
      <c r="F32" s="46">
        <v>0.33600000000000002</v>
      </c>
      <c r="G32" s="46">
        <v>0.34499999999999997</v>
      </c>
      <c r="H32" s="46">
        <v>0.35399999999999998</v>
      </c>
      <c r="I32" s="46">
        <v>0.36399999999999999</v>
      </c>
      <c r="J32" s="46">
        <v>0.374</v>
      </c>
      <c r="K32" s="46">
        <v>0.38500000000000001</v>
      </c>
      <c r="L32" s="46">
        <v>0.39600000000000002</v>
      </c>
      <c r="M32" s="46">
        <v>0.40699999999999997</v>
      </c>
      <c r="N32" s="46">
        <v>0.41899999999999998</v>
      </c>
      <c r="O32" s="46">
        <v>0.432</v>
      </c>
      <c r="P32" s="46">
        <v>0.44600000000000001</v>
      </c>
      <c r="Q32" s="46">
        <v>0.46</v>
      </c>
      <c r="R32" s="46">
        <v>0.47399999999999998</v>
      </c>
      <c r="S32" s="46">
        <v>0.49</v>
      </c>
      <c r="T32" s="46">
        <v>0.50600000000000001</v>
      </c>
      <c r="U32" s="46">
        <v>0.52300000000000002</v>
      </c>
      <c r="V32" s="46">
        <v>0.54200000000000004</v>
      </c>
      <c r="W32" s="46">
        <v>0.56100000000000005</v>
      </c>
      <c r="X32" s="46">
        <v>0.58099999999999996</v>
      </c>
      <c r="Y32" s="46">
        <v>0.60299999999999998</v>
      </c>
      <c r="Z32" s="46">
        <v>0.626</v>
      </c>
      <c r="AA32" s="46">
        <v>0.65100000000000002</v>
      </c>
      <c r="AB32" s="46">
        <v>0.67700000000000005</v>
      </c>
      <c r="AC32" s="46">
        <v>0.70499999999999996</v>
      </c>
      <c r="AD32" s="46">
        <v>0.73499999999999999</v>
      </c>
      <c r="AE32" s="46">
        <v>0.76700000000000002</v>
      </c>
      <c r="AF32" s="46">
        <v>0.80200000000000005</v>
      </c>
      <c r="AG32" s="46">
        <v>0.83899999999999997</v>
      </c>
      <c r="AH32" s="46">
        <v>0.88</v>
      </c>
      <c r="AI32" s="46">
        <v>0.92300000000000004</v>
      </c>
      <c r="AJ32" s="46"/>
    </row>
    <row r="33" spans="1:36" x14ac:dyDescent="0.25">
      <c r="A33" s="43">
        <v>6</v>
      </c>
      <c r="B33" s="46">
        <v>0.30399999999999999</v>
      </c>
      <c r="C33" s="46">
        <v>0.312</v>
      </c>
      <c r="D33" s="46">
        <v>0.32</v>
      </c>
      <c r="E33" s="46">
        <v>0.32800000000000001</v>
      </c>
      <c r="F33" s="46">
        <v>0.33700000000000002</v>
      </c>
      <c r="G33" s="46">
        <v>0.34599999999999997</v>
      </c>
      <c r="H33" s="46">
        <v>0.35499999999999998</v>
      </c>
      <c r="I33" s="46">
        <v>0.36499999999999999</v>
      </c>
      <c r="J33" s="46">
        <v>0.375</v>
      </c>
      <c r="K33" s="46">
        <v>0.38600000000000001</v>
      </c>
      <c r="L33" s="46">
        <v>0.39700000000000002</v>
      </c>
      <c r="M33" s="46">
        <v>0.40799999999999997</v>
      </c>
      <c r="N33" s="46">
        <v>0.42</v>
      </c>
      <c r="O33" s="46">
        <v>0.433</v>
      </c>
      <c r="P33" s="46">
        <v>0.44700000000000001</v>
      </c>
      <c r="Q33" s="46">
        <v>0.46100000000000002</v>
      </c>
      <c r="R33" s="46">
        <v>0.47599999999999998</v>
      </c>
      <c r="S33" s="46">
        <v>0.49099999999999999</v>
      </c>
      <c r="T33" s="46">
        <v>0.50800000000000001</v>
      </c>
      <c r="U33" s="46">
        <v>0.52500000000000002</v>
      </c>
      <c r="V33" s="46">
        <v>0.54300000000000004</v>
      </c>
      <c r="W33" s="46">
        <v>0.56299999999999994</v>
      </c>
      <c r="X33" s="46">
        <v>0.58299999999999996</v>
      </c>
      <c r="Y33" s="46">
        <v>0.60499999999999998</v>
      </c>
      <c r="Z33" s="46">
        <v>0.628</v>
      </c>
      <c r="AA33" s="46">
        <v>0.65300000000000002</v>
      </c>
      <c r="AB33" s="46">
        <v>0.67900000000000005</v>
      </c>
      <c r="AC33" s="46">
        <v>0.70699999999999996</v>
      </c>
      <c r="AD33" s="46">
        <v>0.73799999999999999</v>
      </c>
      <c r="AE33" s="46">
        <v>0.77</v>
      </c>
      <c r="AF33" s="46">
        <v>0.80500000000000005</v>
      </c>
      <c r="AG33" s="46">
        <v>0.84299999999999997</v>
      </c>
      <c r="AH33" s="46">
        <v>0.88300000000000001</v>
      </c>
      <c r="AI33" s="46">
        <v>0.92700000000000005</v>
      </c>
      <c r="AJ33" s="46"/>
    </row>
    <row r="34" spans="1:36" x14ac:dyDescent="0.25">
      <c r="A34" s="43">
        <v>7</v>
      </c>
      <c r="B34" s="46">
        <v>0.30499999999999999</v>
      </c>
      <c r="C34" s="46">
        <v>0.312</v>
      </c>
      <c r="D34" s="46">
        <v>0.32</v>
      </c>
      <c r="E34" s="46">
        <v>0.32900000000000001</v>
      </c>
      <c r="F34" s="46">
        <v>0.33700000000000002</v>
      </c>
      <c r="G34" s="46">
        <v>0.34599999999999997</v>
      </c>
      <c r="H34" s="46">
        <v>0.35599999999999998</v>
      </c>
      <c r="I34" s="46">
        <v>0.36599999999999999</v>
      </c>
      <c r="J34" s="46">
        <v>0.376</v>
      </c>
      <c r="K34" s="46">
        <v>0.38600000000000001</v>
      </c>
      <c r="L34" s="46">
        <v>0.39800000000000002</v>
      </c>
      <c r="M34" s="46">
        <v>0.40899999999999997</v>
      </c>
      <c r="N34" s="46">
        <v>0.42199999999999999</v>
      </c>
      <c r="O34" s="46">
        <v>0.434</v>
      </c>
      <c r="P34" s="46">
        <v>0.44800000000000001</v>
      </c>
      <c r="Q34" s="46">
        <v>0.46200000000000002</v>
      </c>
      <c r="R34" s="46">
        <v>0.47699999999999998</v>
      </c>
      <c r="S34" s="46">
        <v>0.49199999999999999</v>
      </c>
      <c r="T34" s="46">
        <v>0.50900000000000001</v>
      </c>
      <c r="U34" s="46">
        <v>0.52600000000000002</v>
      </c>
      <c r="V34" s="46">
        <v>0.54500000000000004</v>
      </c>
      <c r="W34" s="46">
        <v>0.56399999999999995</v>
      </c>
      <c r="X34" s="46">
        <v>0.58499999999999996</v>
      </c>
      <c r="Y34" s="46">
        <v>0.60699999999999998</v>
      </c>
      <c r="Z34" s="46">
        <v>0.63</v>
      </c>
      <c r="AA34" s="46">
        <v>0.65500000000000003</v>
      </c>
      <c r="AB34" s="46">
        <v>0.68200000000000005</v>
      </c>
      <c r="AC34" s="46">
        <v>0.71</v>
      </c>
      <c r="AD34" s="46">
        <v>0.74</v>
      </c>
      <c r="AE34" s="46">
        <v>0.77300000000000002</v>
      </c>
      <c r="AF34" s="46">
        <v>0.80800000000000005</v>
      </c>
      <c r="AG34" s="46">
        <v>0.84599999999999997</v>
      </c>
      <c r="AH34" s="46">
        <v>0.88700000000000001</v>
      </c>
      <c r="AI34" s="46">
        <v>0.93100000000000005</v>
      </c>
      <c r="AJ34" s="46"/>
    </row>
    <row r="35" spans="1:36" x14ac:dyDescent="0.25">
      <c r="A35" s="43">
        <v>8</v>
      </c>
      <c r="B35" s="46">
        <v>0.30499999999999999</v>
      </c>
      <c r="C35" s="46">
        <v>0.313</v>
      </c>
      <c r="D35" s="46">
        <v>0.32100000000000001</v>
      </c>
      <c r="E35" s="46">
        <v>0.32900000000000001</v>
      </c>
      <c r="F35" s="46">
        <v>0.33800000000000002</v>
      </c>
      <c r="G35" s="46">
        <v>0.34699999999999998</v>
      </c>
      <c r="H35" s="46">
        <v>0.35699999999999998</v>
      </c>
      <c r="I35" s="46">
        <v>0.36599999999999999</v>
      </c>
      <c r="J35" s="46">
        <v>0.377</v>
      </c>
      <c r="K35" s="46">
        <v>0.38700000000000001</v>
      </c>
      <c r="L35" s="46">
        <v>0.39900000000000002</v>
      </c>
      <c r="M35" s="46">
        <v>0.41</v>
      </c>
      <c r="N35" s="46">
        <v>0.42299999999999999</v>
      </c>
      <c r="O35" s="46">
        <v>0.435</v>
      </c>
      <c r="P35" s="46">
        <v>0.44900000000000001</v>
      </c>
      <c r="Q35" s="46">
        <v>0.46300000000000002</v>
      </c>
      <c r="R35" s="46">
        <v>0.47799999999999998</v>
      </c>
      <c r="S35" s="46">
        <v>0.49399999999999999</v>
      </c>
      <c r="T35" s="46">
        <v>0.51</v>
      </c>
      <c r="U35" s="46">
        <v>0.52800000000000002</v>
      </c>
      <c r="V35" s="46">
        <v>0.54600000000000004</v>
      </c>
      <c r="W35" s="46">
        <v>0.56599999999999995</v>
      </c>
      <c r="X35" s="46">
        <v>0.58699999999999997</v>
      </c>
      <c r="Y35" s="46">
        <v>0.60899999999999999</v>
      </c>
      <c r="Z35" s="46">
        <v>0.63200000000000001</v>
      </c>
      <c r="AA35" s="46">
        <v>0.65700000000000003</v>
      </c>
      <c r="AB35" s="46">
        <v>0.68400000000000005</v>
      </c>
      <c r="AC35" s="46">
        <v>0.71199999999999997</v>
      </c>
      <c r="AD35" s="46">
        <v>0.74299999999999999</v>
      </c>
      <c r="AE35" s="46">
        <v>0.77600000000000002</v>
      </c>
      <c r="AF35" s="46">
        <v>0.81100000000000005</v>
      </c>
      <c r="AG35" s="46">
        <v>0.84899999999999998</v>
      </c>
      <c r="AH35" s="46">
        <v>0.89</v>
      </c>
      <c r="AI35" s="46">
        <v>0.93500000000000005</v>
      </c>
      <c r="AJ35" s="46"/>
    </row>
    <row r="36" spans="1:36" x14ac:dyDescent="0.25">
      <c r="A36" s="43">
        <v>9</v>
      </c>
      <c r="B36" s="46">
        <v>0.30599999999999999</v>
      </c>
      <c r="C36" s="46">
        <v>0.314</v>
      </c>
      <c r="D36" s="46">
        <v>0.32200000000000001</v>
      </c>
      <c r="E36" s="46">
        <v>0.33</v>
      </c>
      <c r="F36" s="46">
        <v>0.33900000000000002</v>
      </c>
      <c r="G36" s="46">
        <v>0.34799999999999998</v>
      </c>
      <c r="H36" s="46">
        <v>0.35699999999999998</v>
      </c>
      <c r="I36" s="46">
        <v>0.36699999999999999</v>
      </c>
      <c r="J36" s="46">
        <v>0.378</v>
      </c>
      <c r="K36" s="46">
        <v>0.38800000000000001</v>
      </c>
      <c r="L36" s="46">
        <v>0.4</v>
      </c>
      <c r="M36" s="46">
        <v>0.41099999999999998</v>
      </c>
      <c r="N36" s="46">
        <v>0.42399999999999999</v>
      </c>
      <c r="O36" s="46">
        <v>0.437</v>
      </c>
      <c r="P36" s="46">
        <v>0.45</v>
      </c>
      <c r="Q36" s="46">
        <v>0.46400000000000002</v>
      </c>
      <c r="R36" s="46">
        <v>0.47899999999999998</v>
      </c>
      <c r="S36" s="46">
        <v>0.495</v>
      </c>
      <c r="T36" s="46">
        <v>0.51200000000000001</v>
      </c>
      <c r="U36" s="46">
        <v>0.52900000000000003</v>
      </c>
      <c r="V36" s="46">
        <v>0.54800000000000004</v>
      </c>
      <c r="W36" s="46">
        <v>0.56799999999999995</v>
      </c>
      <c r="X36" s="46">
        <v>0.58799999999999997</v>
      </c>
      <c r="Y36" s="46">
        <v>0.61099999999999999</v>
      </c>
      <c r="Z36" s="46">
        <v>0.63400000000000001</v>
      </c>
      <c r="AA36" s="46">
        <v>0.65900000000000003</v>
      </c>
      <c r="AB36" s="46">
        <v>0.68600000000000005</v>
      </c>
      <c r="AC36" s="46">
        <v>0.71499999999999997</v>
      </c>
      <c r="AD36" s="46">
        <v>0.745</v>
      </c>
      <c r="AE36" s="46">
        <v>0.77800000000000002</v>
      </c>
      <c r="AF36" s="46">
        <v>0.81399999999999995</v>
      </c>
      <c r="AG36" s="46">
        <v>0.85199999999999998</v>
      </c>
      <c r="AH36" s="46">
        <v>0.89400000000000002</v>
      </c>
      <c r="AI36" s="46">
        <v>0.93899999999999995</v>
      </c>
      <c r="AJ36" s="46"/>
    </row>
    <row r="37" spans="1:36" x14ac:dyDescent="0.25">
      <c r="A37" s="43">
        <v>10</v>
      </c>
      <c r="B37" s="46">
        <v>0.307</v>
      </c>
      <c r="C37" s="46">
        <v>0.314</v>
      </c>
      <c r="D37" s="46">
        <v>0.32200000000000001</v>
      </c>
      <c r="E37" s="46">
        <v>0.33100000000000002</v>
      </c>
      <c r="F37" s="46">
        <v>0.34</v>
      </c>
      <c r="G37" s="46">
        <v>0.34899999999999998</v>
      </c>
      <c r="H37" s="46">
        <v>0.35799999999999998</v>
      </c>
      <c r="I37" s="46">
        <v>0.36799999999999999</v>
      </c>
      <c r="J37" s="46">
        <v>0.378</v>
      </c>
      <c r="K37" s="46">
        <v>0.38900000000000001</v>
      </c>
      <c r="L37" s="46">
        <v>0.4</v>
      </c>
      <c r="M37" s="46">
        <v>0.41199999999999998</v>
      </c>
      <c r="N37" s="46">
        <v>0.42499999999999999</v>
      </c>
      <c r="O37" s="46">
        <v>0.438</v>
      </c>
      <c r="P37" s="46">
        <v>0.45100000000000001</v>
      </c>
      <c r="Q37" s="46">
        <v>0.46600000000000003</v>
      </c>
      <c r="R37" s="46">
        <v>0.48099999999999998</v>
      </c>
      <c r="S37" s="46">
        <v>0.496</v>
      </c>
      <c r="T37" s="46">
        <v>0.51300000000000001</v>
      </c>
      <c r="U37" s="46">
        <v>0.53100000000000003</v>
      </c>
      <c r="V37" s="46">
        <v>0.54900000000000004</v>
      </c>
      <c r="W37" s="46">
        <v>0.56899999999999995</v>
      </c>
      <c r="X37" s="46">
        <v>0.59</v>
      </c>
      <c r="Y37" s="46">
        <v>0.61199999999999999</v>
      </c>
      <c r="Z37" s="46">
        <v>0.63600000000000001</v>
      </c>
      <c r="AA37" s="46">
        <v>0.66100000000000003</v>
      </c>
      <c r="AB37" s="46">
        <v>0.68799999999999994</v>
      </c>
      <c r="AC37" s="46">
        <v>0.71699999999999997</v>
      </c>
      <c r="AD37" s="46">
        <v>0.748</v>
      </c>
      <c r="AE37" s="46">
        <v>0.78100000000000003</v>
      </c>
      <c r="AF37" s="46">
        <v>0.81699999999999995</v>
      </c>
      <c r="AG37" s="46">
        <v>0.85599999999999998</v>
      </c>
      <c r="AH37" s="46">
        <v>0.89700000000000002</v>
      </c>
      <c r="AI37" s="46">
        <v>0.94299999999999995</v>
      </c>
      <c r="AJ37" s="46"/>
    </row>
    <row r="38" spans="1:36" x14ac:dyDescent="0.25">
      <c r="A38" s="43">
        <v>11</v>
      </c>
      <c r="B38" s="46">
        <v>0.307</v>
      </c>
      <c r="C38" s="46">
        <v>0.315</v>
      </c>
      <c r="D38" s="46">
        <v>0.32300000000000001</v>
      </c>
      <c r="E38" s="46">
        <v>0.33200000000000002</v>
      </c>
      <c r="F38" s="46">
        <v>0.34</v>
      </c>
      <c r="G38" s="46">
        <v>0.34899999999999998</v>
      </c>
      <c r="H38" s="46">
        <v>0.35899999999999999</v>
      </c>
      <c r="I38" s="46">
        <v>0.36899999999999999</v>
      </c>
      <c r="J38" s="46">
        <v>0.379</v>
      </c>
      <c r="K38" s="46">
        <v>0.39</v>
      </c>
      <c r="L38" s="46">
        <v>0.40100000000000002</v>
      </c>
      <c r="M38" s="46">
        <v>0.41299999999999998</v>
      </c>
      <c r="N38" s="46">
        <v>0.42599999999999999</v>
      </c>
      <c r="O38" s="46">
        <v>0.439</v>
      </c>
      <c r="P38" s="46">
        <v>0.45200000000000001</v>
      </c>
      <c r="Q38" s="46">
        <v>0.46700000000000003</v>
      </c>
      <c r="R38" s="46">
        <v>0.48199999999999998</v>
      </c>
      <c r="S38" s="46">
        <v>0.498</v>
      </c>
      <c r="T38" s="46">
        <v>0.51500000000000001</v>
      </c>
      <c r="U38" s="46">
        <v>0.53200000000000003</v>
      </c>
      <c r="V38" s="46">
        <v>0.55100000000000005</v>
      </c>
      <c r="W38" s="46">
        <v>0.57099999999999995</v>
      </c>
      <c r="X38" s="46">
        <v>0.59199999999999997</v>
      </c>
      <c r="Y38" s="46">
        <v>0.61399999999999999</v>
      </c>
      <c r="Z38" s="46">
        <v>0.63800000000000001</v>
      </c>
      <c r="AA38" s="46">
        <v>0.66400000000000003</v>
      </c>
      <c r="AB38" s="46">
        <v>0.69099999999999995</v>
      </c>
      <c r="AC38" s="46">
        <v>0.72</v>
      </c>
      <c r="AD38" s="46">
        <v>0.751</v>
      </c>
      <c r="AE38" s="46">
        <v>0.78400000000000003</v>
      </c>
      <c r="AF38" s="46">
        <v>0.82</v>
      </c>
      <c r="AG38" s="46">
        <v>0.85899999999999999</v>
      </c>
      <c r="AH38" s="46">
        <v>0.90100000000000002</v>
      </c>
      <c r="AI38" s="46">
        <v>0.94599999999999995</v>
      </c>
      <c r="AJ38" s="46"/>
    </row>
  </sheetData>
  <sheetProtection algorithmName="SHA-512" hashValue="9LjdBr0GL7eeUVhZn/MEmT5DXkNNdG/ZObOSI/wT1dHIC4CVbSYmfdv6PXJ47FR6no+hi79CIVti/K5aqqoa5A==" saltValue="c1rk7faGP2CP/S4yHW69gA==" spinCount="100000" sheet="1" objects="1" scenarios="1"/>
  <conditionalFormatting sqref="A6:A21">
    <cfRule type="expression" dxfId="249" priority="1" stopIfTrue="1">
      <formula>MOD(ROW(),2)=0</formula>
    </cfRule>
    <cfRule type="expression" dxfId="248" priority="2" stopIfTrue="1">
      <formula>MOD(ROW(),2)&lt;&gt;0</formula>
    </cfRule>
  </conditionalFormatting>
  <conditionalFormatting sqref="B6:M21">
    <cfRule type="expression" dxfId="247" priority="3" stopIfTrue="1">
      <formula>MOD(ROW(),2)=0</formula>
    </cfRule>
    <cfRule type="expression" dxfId="246" priority="4" stopIfTrue="1">
      <formula>MOD(ROW(),2)&lt;&gt;0</formula>
    </cfRule>
  </conditionalFormatting>
  <conditionalFormatting sqref="A26:A38">
    <cfRule type="expression" dxfId="245" priority="5" stopIfTrue="1">
      <formula>MOD(ROW(),2)=0</formula>
    </cfRule>
    <cfRule type="expression" dxfId="244" priority="6" stopIfTrue="1">
      <formula>MOD(ROW(),2)&lt;&gt;0</formula>
    </cfRule>
  </conditionalFormatting>
  <conditionalFormatting sqref="B26:AJ38">
    <cfRule type="expression" dxfId="243" priority="7" stopIfTrue="1">
      <formula>MOD(ROW(),2)=0</formula>
    </cfRule>
    <cfRule type="expression" dxfId="242" priority="8" stopIfTrue="1">
      <formula>MOD(ROW(),2)&lt;&gt;0</formula>
    </cfRule>
  </conditionalFormatting>
  <pageMargins left="0.7" right="0.7" top="0.75" bottom="0.75" header="0.3" footer="0.3"/>
  <tableParts count="1">
    <tablePart r:id="rId1"/>
  </tableParts>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D935A5-3D5E-462B-916A-84E3C953977B}">
  <sheetPr codeName="Sheet89"/>
  <dimension ref="A1:N38"/>
  <sheetViews>
    <sheetView showGridLines="0" workbookViewId="0">
      <selection activeCell="A6" sqref="A6"/>
    </sheetView>
  </sheetViews>
  <sheetFormatPr defaultRowHeight="12.5" x14ac:dyDescent="0.25"/>
  <cols>
    <col min="1" max="1" width="31.54296875" customWidth="1"/>
    <col min="2" max="2" width="10.54296875" customWidth="1"/>
    <col min="3" max="3" width="10.453125" customWidth="1"/>
    <col min="4" max="4" width="10" customWidth="1"/>
  </cols>
  <sheetData>
    <row r="1" spans="1:13" s="1" customFormat="1" ht="20" x14ac:dyDescent="0.4">
      <c r="A1" s="2" t="s">
        <v>0</v>
      </c>
    </row>
    <row r="2" spans="1:13" s="1" customFormat="1" ht="15.5" x14ac:dyDescent="0.35">
      <c r="A2" s="30" t="s">
        <v>1</v>
      </c>
      <c r="B2" s="3" t="str">
        <f>wb_title</f>
        <v>Police_S - Consolidated Factor Spreadsheet</v>
      </c>
    </row>
    <row r="3" spans="1:13" s="1" customFormat="1" ht="15.5" x14ac:dyDescent="0.35">
      <c r="A3" s="30" t="s">
        <v>2</v>
      </c>
      <c r="B3" s="3" t="str">
        <f>TABLE_FACTOR_TYPE_1 &amp; " - x-" &amp; TABLE_SERIES_NUMBER_1</f>
        <v>Scheme Pays AA - x-604</v>
      </c>
    </row>
    <row r="6" spans="1:13" x14ac:dyDescent="0.25">
      <c r="A6" s="40" t="s">
        <v>407</v>
      </c>
      <c r="B6" s="48" t="s">
        <v>408</v>
      </c>
      <c r="C6" s="48"/>
      <c r="D6" s="48"/>
      <c r="E6" s="48"/>
      <c r="F6" s="48"/>
      <c r="G6" s="48"/>
      <c r="H6" s="48"/>
      <c r="I6" s="48"/>
      <c r="J6" s="48"/>
      <c r="K6" s="48"/>
      <c r="L6" s="48"/>
      <c r="M6" s="48"/>
    </row>
    <row r="7" spans="1:13" x14ac:dyDescent="0.25">
      <c r="A7" s="40" t="s">
        <v>409</v>
      </c>
      <c r="B7" s="48" t="s">
        <v>32</v>
      </c>
      <c r="C7" s="48"/>
      <c r="D7" s="48"/>
      <c r="E7" s="48"/>
      <c r="F7" s="48"/>
      <c r="G7" s="48"/>
      <c r="H7" s="48"/>
      <c r="I7" s="48"/>
      <c r="J7" s="48"/>
      <c r="K7" s="48"/>
      <c r="L7" s="48"/>
      <c r="M7" s="48"/>
    </row>
    <row r="8" spans="1:13" x14ac:dyDescent="0.25">
      <c r="A8" s="40" t="s">
        <v>110</v>
      </c>
      <c r="B8" s="48">
        <v>1987</v>
      </c>
      <c r="C8" s="48"/>
      <c r="D8" s="48"/>
      <c r="E8" s="48"/>
      <c r="F8" s="48"/>
      <c r="G8" s="48"/>
      <c r="H8" s="48"/>
      <c r="I8" s="48"/>
      <c r="J8" s="48"/>
      <c r="K8" s="48"/>
      <c r="L8" s="48"/>
      <c r="M8" s="48"/>
    </row>
    <row r="9" spans="1:13" x14ac:dyDescent="0.25">
      <c r="A9" s="40" t="s">
        <v>111</v>
      </c>
      <c r="B9" s="48" t="s">
        <v>340</v>
      </c>
      <c r="C9" s="48"/>
      <c r="D9" s="48"/>
      <c r="E9" s="48"/>
      <c r="F9" s="48"/>
      <c r="G9" s="48"/>
      <c r="H9" s="48"/>
      <c r="I9" s="48"/>
      <c r="J9" s="48"/>
      <c r="K9" s="48"/>
      <c r="L9" s="48"/>
      <c r="M9" s="48"/>
    </row>
    <row r="10" spans="1:13" ht="25" x14ac:dyDescent="0.25">
      <c r="A10" s="40" t="s">
        <v>6</v>
      </c>
      <c r="B10" s="48" t="s">
        <v>348</v>
      </c>
      <c r="C10" s="48"/>
      <c r="D10" s="48"/>
      <c r="E10" s="48"/>
      <c r="F10" s="48"/>
      <c r="G10" s="48"/>
      <c r="H10" s="48"/>
      <c r="I10" s="48"/>
      <c r="J10" s="48"/>
      <c r="K10" s="48"/>
      <c r="L10" s="48"/>
      <c r="M10" s="48"/>
    </row>
    <row r="11" spans="1:13" x14ac:dyDescent="0.25">
      <c r="A11" s="40" t="s">
        <v>112</v>
      </c>
      <c r="B11" s="48" t="s">
        <v>125</v>
      </c>
      <c r="C11" s="48"/>
      <c r="D11" s="48"/>
      <c r="E11" s="48"/>
      <c r="F11" s="48"/>
      <c r="G11" s="48"/>
      <c r="H11" s="48"/>
      <c r="I11" s="48"/>
      <c r="J11" s="48"/>
      <c r="K11" s="48"/>
      <c r="L11" s="48"/>
      <c r="M11" s="48"/>
    </row>
    <row r="12" spans="1:13" x14ac:dyDescent="0.25">
      <c r="A12" s="40" t="s">
        <v>113</v>
      </c>
      <c r="B12" s="48" t="s">
        <v>292</v>
      </c>
      <c r="C12" s="48"/>
      <c r="D12" s="48"/>
      <c r="E12" s="48"/>
      <c r="F12" s="48"/>
      <c r="G12" s="48"/>
      <c r="H12" s="48"/>
      <c r="I12" s="48"/>
      <c r="J12" s="48"/>
      <c r="K12" s="48"/>
      <c r="L12" s="48"/>
      <c r="M12" s="48"/>
    </row>
    <row r="13" spans="1:13" x14ac:dyDescent="0.25">
      <c r="A13" s="40" t="s">
        <v>410</v>
      </c>
      <c r="B13" s="48">
        <v>2</v>
      </c>
      <c r="C13" s="48"/>
      <c r="D13" s="48"/>
      <c r="E13" s="48"/>
      <c r="F13" s="48"/>
      <c r="G13" s="48"/>
      <c r="H13" s="48"/>
      <c r="I13" s="48"/>
      <c r="J13" s="48"/>
      <c r="K13" s="48"/>
      <c r="L13" s="48"/>
      <c r="M13" s="48"/>
    </row>
    <row r="14" spans="1:13" x14ac:dyDescent="0.25">
      <c r="A14" s="40" t="s">
        <v>115</v>
      </c>
      <c r="B14" s="48">
        <v>604</v>
      </c>
      <c r="C14" s="48"/>
      <c r="D14" s="48"/>
      <c r="E14" s="48"/>
      <c r="F14" s="48"/>
      <c r="G14" s="48"/>
      <c r="H14" s="48"/>
      <c r="I14" s="48"/>
      <c r="J14" s="48"/>
      <c r="K14" s="48"/>
      <c r="L14" s="48"/>
      <c r="M14" s="48"/>
    </row>
    <row r="15" spans="1:13" x14ac:dyDescent="0.25">
      <c r="A15" s="40" t="s">
        <v>411</v>
      </c>
      <c r="B15" s="48">
        <v>604</v>
      </c>
      <c r="C15" s="48"/>
      <c r="D15" s="48"/>
      <c r="E15" s="48"/>
      <c r="F15" s="48"/>
      <c r="G15" s="48"/>
      <c r="H15" s="48"/>
      <c r="I15" s="48"/>
      <c r="J15" s="48"/>
      <c r="K15" s="48"/>
      <c r="L15" s="48"/>
      <c r="M15" s="48"/>
    </row>
    <row r="16" spans="1:13" x14ac:dyDescent="0.25">
      <c r="A16" s="40" t="s">
        <v>117</v>
      </c>
      <c r="B16" s="48" t="s">
        <v>475</v>
      </c>
      <c r="C16" s="48"/>
      <c r="D16" s="48"/>
      <c r="E16" s="48"/>
      <c r="F16" s="48"/>
      <c r="G16" s="48"/>
      <c r="H16" s="48"/>
      <c r="I16" s="48"/>
      <c r="J16" s="48"/>
      <c r="K16" s="48"/>
      <c r="L16" s="48"/>
      <c r="M16" s="48"/>
    </row>
    <row r="17" spans="1:14" x14ac:dyDescent="0.25">
      <c r="A17" s="41" t="s">
        <v>412</v>
      </c>
      <c r="B17" s="48"/>
      <c r="C17" s="48"/>
      <c r="D17" s="48"/>
      <c r="E17" s="48"/>
      <c r="F17" s="48"/>
      <c r="G17" s="48"/>
      <c r="H17" s="48"/>
      <c r="I17" s="48"/>
      <c r="J17" s="48"/>
      <c r="K17" s="48"/>
      <c r="L17" s="48"/>
      <c r="M17" s="48"/>
    </row>
    <row r="18" spans="1:14" x14ac:dyDescent="0.25">
      <c r="A18" s="40" t="s">
        <v>119</v>
      </c>
      <c r="B18" s="50">
        <v>45135</v>
      </c>
      <c r="C18" s="50"/>
      <c r="D18" s="50"/>
      <c r="E18" s="50"/>
      <c r="F18" s="50"/>
      <c r="G18" s="50"/>
      <c r="H18" s="50"/>
      <c r="I18" s="50"/>
      <c r="J18" s="50"/>
      <c r="K18" s="50"/>
      <c r="L18" s="50"/>
      <c r="M18" s="50"/>
    </row>
    <row r="19" spans="1:14" x14ac:dyDescent="0.25">
      <c r="A19" s="40" t="s">
        <v>120</v>
      </c>
      <c r="B19" s="50">
        <v>45135</v>
      </c>
      <c r="C19" s="50"/>
      <c r="D19" s="50"/>
      <c r="E19" s="50"/>
      <c r="F19" s="50"/>
      <c r="G19" s="50"/>
      <c r="H19" s="50"/>
      <c r="I19" s="50"/>
      <c r="J19" s="50"/>
      <c r="K19" s="50"/>
      <c r="L19" s="50"/>
      <c r="M19" s="50"/>
    </row>
    <row r="20" spans="1:14" x14ac:dyDescent="0.25">
      <c r="A20" s="40" t="s">
        <v>121</v>
      </c>
      <c r="B20" s="48" t="s">
        <v>128</v>
      </c>
      <c r="C20" s="48"/>
      <c r="D20" s="48"/>
      <c r="E20" s="48"/>
      <c r="F20" s="48"/>
      <c r="G20" s="48"/>
      <c r="H20" s="48"/>
      <c r="I20" s="48"/>
      <c r="J20" s="48"/>
      <c r="K20" s="48"/>
      <c r="L20" s="48"/>
      <c r="M20" s="48"/>
    </row>
    <row r="21" spans="1:14" x14ac:dyDescent="0.25">
      <c r="A21" s="40" t="s">
        <v>413</v>
      </c>
      <c r="B21" s="48" t="s">
        <v>47</v>
      </c>
      <c r="C21" s="48"/>
      <c r="D21" s="48"/>
      <c r="E21" s="48"/>
      <c r="F21" s="48"/>
      <c r="G21" s="48"/>
      <c r="H21" s="48"/>
      <c r="I21" s="48"/>
      <c r="J21" s="48"/>
      <c r="K21" s="48"/>
      <c r="L21" s="48"/>
      <c r="M21" s="48"/>
    </row>
    <row r="23" spans="1:14" x14ac:dyDescent="0.25">
      <c r="A23" s="23" t="str">
        <f>HYPERLINK("#'Factor List'!A1", "Back to Factor List")</f>
        <v>Back to Factor List</v>
      </c>
      <c r="B23" s="23" t="str">
        <f>HYPERLINK("#'Assumptions'!A1", "Assumptions")</f>
        <v>Assumptions</v>
      </c>
    </row>
    <row r="26" spans="1:14" s="57" customFormat="1" ht="13" x14ac:dyDescent="0.25">
      <c r="A26" s="56" t="s">
        <v>440</v>
      </c>
      <c r="B26" s="56">
        <v>48</v>
      </c>
      <c r="C26" s="56">
        <v>49</v>
      </c>
      <c r="D26" s="56">
        <v>50</v>
      </c>
      <c r="E26" s="56">
        <v>51</v>
      </c>
      <c r="F26" s="56">
        <v>52</v>
      </c>
      <c r="G26" s="56">
        <v>53</v>
      </c>
      <c r="H26" s="56">
        <v>54</v>
      </c>
      <c r="I26" s="56">
        <v>55</v>
      </c>
      <c r="J26" s="56">
        <v>56</v>
      </c>
      <c r="K26" s="56">
        <v>57</v>
      </c>
      <c r="L26" s="56">
        <v>58</v>
      </c>
      <c r="M26" s="56">
        <v>59</v>
      </c>
      <c r="N26" s="56">
        <v>60</v>
      </c>
    </row>
    <row r="27" spans="1:14" x14ac:dyDescent="0.25">
      <c r="A27" s="43">
        <v>0</v>
      </c>
      <c r="B27" s="44">
        <v>17.07</v>
      </c>
      <c r="C27" s="44">
        <v>17.34</v>
      </c>
      <c r="D27" s="44">
        <v>17.62</v>
      </c>
      <c r="E27" s="44">
        <v>17.899999999999999</v>
      </c>
      <c r="F27" s="44">
        <v>18.2</v>
      </c>
      <c r="G27" s="44">
        <v>18.5</v>
      </c>
      <c r="H27" s="44">
        <v>18.809999999999999</v>
      </c>
      <c r="I27" s="44">
        <v>19.12</v>
      </c>
      <c r="J27" s="44">
        <v>19.45</v>
      </c>
      <c r="K27" s="44">
        <v>19.79</v>
      </c>
      <c r="L27" s="44">
        <v>20.13</v>
      </c>
      <c r="M27" s="44">
        <v>20.49</v>
      </c>
      <c r="N27" s="44">
        <v>20.87</v>
      </c>
    </row>
    <row r="28" spans="1:14" x14ac:dyDescent="0.25">
      <c r="A28" s="43">
        <v>1</v>
      </c>
      <c r="B28" s="44">
        <v>17.09</v>
      </c>
      <c r="C28" s="44">
        <v>17.36</v>
      </c>
      <c r="D28" s="44">
        <v>17.64</v>
      </c>
      <c r="E28" s="44">
        <v>17.93</v>
      </c>
      <c r="F28" s="44">
        <v>18.22</v>
      </c>
      <c r="G28" s="44">
        <v>18.52</v>
      </c>
      <c r="H28" s="44">
        <v>18.829999999999998</v>
      </c>
      <c r="I28" s="44">
        <v>19.149999999999999</v>
      </c>
      <c r="J28" s="44">
        <v>19.48</v>
      </c>
      <c r="K28" s="44">
        <v>19.809999999999999</v>
      </c>
      <c r="L28" s="44">
        <v>20.16</v>
      </c>
      <c r="M28" s="44">
        <v>20.52</v>
      </c>
      <c r="N28" s="44"/>
    </row>
    <row r="29" spans="1:14" x14ac:dyDescent="0.25">
      <c r="A29" s="43">
        <v>2</v>
      </c>
      <c r="B29" s="44">
        <v>17.11</v>
      </c>
      <c r="C29" s="44">
        <v>17.39</v>
      </c>
      <c r="D29" s="44">
        <v>17.670000000000002</v>
      </c>
      <c r="E29" s="44">
        <v>17.95</v>
      </c>
      <c r="F29" s="44">
        <v>18.25</v>
      </c>
      <c r="G29" s="44">
        <v>18.55</v>
      </c>
      <c r="H29" s="44">
        <v>18.86</v>
      </c>
      <c r="I29" s="44">
        <v>19.18</v>
      </c>
      <c r="J29" s="44">
        <v>19.510000000000002</v>
      </c>
      <c r="K29" s="44">
        <v>19.84</v>
      </c>
      <c r="L29" s="44">
        <v>20.190000000000001</v>
      </c>
      <c r="M29" s="44">
        <v>20.55</v>
      </c>
      <c r="N29" s="44"/>
    </row>
    <row r="30" spans="1:14" x14ac:dyDescent="0.25">
      <c r="A30" s="43">
        <v>3</v>
      </c>
      <c r="B30" s="44">
        <v>17.13</v>
      </c>
      <c r="C30" s="44">
        <v>17.41</v>
      </c>
      <c r="D30" s="44">
        <v>17.690000000000001</v>
      </c>
      <c r="E30" s="44">
        <v>17.98</v>
      </c>
      <c r="F30" s="44">
        <v>18.27</v>
      </c>
      <c r="G30" s="44">
        <v>18.57</v>
      </c>
      <c r="H30" s="44">
        <v>18.89</v>
      </c>
      <c r="I30" s="44">
        <v>19.2</v>
      </c>
      <c r="J30" s="44">
        <v>19.53</v>
      </c>
      <c r="K30" s="44">
        <v>19.87</v>
      </c>
      <c r="L30" s="44">
        <v>20.22</v>
      </c>
      <c r="M30" s="44">
        <v>20.59</v>
      </c>
      <c r="N30" s="44"/>
    </row>
    <row r="31" spans="1:14" x14ac:dyDescent="0.25">
      <c r="A31" s="43">
        <v>4</v>
      </c>
      <c r="B31" s="44">
        <v>17.16</v>
      </c>
      <c r="C31" s="44">
        <v>17.43</v>
      </c>
      <c r="D31" s="44">
        <v>17.71</v>
      </c>
      <c r="E31" s="44">
        <v>18</v>
      </c>
      <c r="F31" s="44">
        <v>18.3</v>
      </c>
      <c r="G31" s="44">
        <v>18.600000000000001</v>
      </c>
      <c r="H31" s="44">
        <v>18.91</v>
      </c>
      <c r="I31" s="44">
        <v>19.23</v>
      </c>
      <c r="J31" s="44">
        <v>19.559999999999999</v>
      </c>
      <c r="K31" s="44">
        <v>19.899999999999999</v>
      </c>
      <c r="L31" s="44">
        <v>20.25</v>
      </c>
      <c r="M31" s="44">
        <v>20.62</v>
      </c>
      <c r="N31" s="44"/>
    </row>
    <row r="32" spans="1:14" x14ac:dyDescent="0.25">
      <c r="A32" s="43">
        <v>5</v>
      </c>
      <c r="B32" s="44">
        <v>17.18</v>
      </c>
      <c r="C32" s="44">
        <v>17.46</v>
      </c>
      <c r="D32" s="44">
        <v>17.739999999999998</v>
      </c>
      <c r="E32" s="44">
        <v>18.03</v>
      </c>
      <c r="F32" s="44">
        <v>18.32</v>
      </c>
      <c r="G32" s="44">
        <v>18.63</v>
      </c>
      <c r="H32" s="44">
        <v>18.940000000000001</v>
      </c>
      <c r="I32" s="44">
        <v>19.260000000000002</v>
      </c>
      <c r="J32" s="44">
        <v>19.59</v>
      </c>
      <c r="K32" s="44">
        <v>19.93</v>
      </c>
      <c r="L32" s="44">
        <v>20.28</v>
      </c>
      <c r="M32" s="44">
        <v>20.65</v>
      </c>
      <c r="N32" s="44"/>
    </row>
    <row r="33" spans="1:14" x14ac:dyDescent="0.25">
      <c r="A33" s="43">
        <v>6</v>
      </c>
      <c r="B33" s="44">
        <v>17.2</v>
      </c>
      <c r="C33" s="44">
        <v>17.48</v>
      </c>
      <c r="D33" s="44">
        <v>17.760000000000002</v>
      </c>
      <c r="E33" s="44">
        <v>18.05</v>
      </c>
      <c r="F33" s="44">
        <v>18.350000000000001</v>
      </c>
      <c r="G33" s="44">
        <v>18.649999999999999</v>
      </c>
      <c r="H33" s="44">
        <v>18.96</v>
      </c>
      <c r="I33" s="44">
        <v>19.29</v>
      </c>
      <c r="J33" s="44">
        <v>19.62</v>
      </c>
      <c r="K33" s="44">
        <v>19.96</v>
      </c>
      <c r="L33" s="44">
        <v>20.309999999999999</v>
      </c>
      <c r="M33" s="44">
        <v>20.68</v>
      </c>
      <c r="N33" s="44"/>
    </row>
    <row r="34" spans="1:14" x14ac:dyDescent="0.25">
      <c r="A34" s="43">
        <v>7</v>
      </c>
      <c r="B34" s="44">
        <v>17.23</v>
      </c>
      <c r="C34" s="44">
        <v>17.5</v>
      </c>
      <c r="D34" s="44">
        <v>17.79</v>
      </c>
      <c r="E34" s="44">
        <v>18.079999999999998</v>
      </c>
      <c r="F34" s="44">
        <v>18.37</v>
      </c>
      <c r="G34" s="44">
        <v>18.68</v>
      </c>
      <c r="H34" s="44">
        <v>18.989999999999998</v>
      </c>
      <c r="I34" s="44">
        <v>19.309999999999999</v>
      </c>
      <c r="J34" s="44">
        <v>19.649999999999999</v>
      </c>
      <c r="K34" s="44">
        <v>19.989999999999998</v>
      </c>
      <c r="L34" s="44">
        <v>20.34</v>
      </c>
      <c r="M34" s="44">
        <v>20.71</v>
      </c>
      <c r="N34" s="44"/>
    </row>
    <row r="35" spans="1:14" x14ac:dyDescent="0.25">
      <c r="A35" s="43">
        <v>8</v>
      </c>
      <c r="B35" s="44">
        <v>17.25</v>
      </c>
      <c r="C35" s="44">
        <v>17.53</v>
      </c>
      <c r="D35" s="44">
        <v>17.809999999999999</v>
      </c>
      <c r="E35" s="44">
        <v>18.100000000000001</v>
      </c>
      <c r="F35" s="44">
        <v>18.399999999999999</v>
      </c>
      <c r="G35" s="44">
        <v>18.7</v>
      </c>
      <c r="H35" s="44">
        <v>19.02</v>
      </c>
      <c r="I35" s="44">
        <v>19.34</v>
      </c>
      <c r="J35" s="44">
        <v>19.670000000000002</v>
      </c>
      <c r="K35" s="44">
        <v>20.02</v>
      </c>
      <c r="L35" s="44">
        <v>20.37</v>
      </c>
      <c r="M35" s="44">
        <v>20.74</v>
      </c>
      <c r="N35" s="44"/>
    </row>
    <row r="36" spans="1:14" x14ac:dyDescent="0.25">
      <c r="A36" s="43">
        <v>9</v>
      </c>
      <c r="B36" s="44">
        <v>17.27</v>
      </c>
      <c r="C36" s="44">
        <v>17.55</v>
      </c>
      <c r="D36" s="44">
        <v>17.829999999999998</v>
      </c>
      <c r="E36" s="44">
        <v>18.12</v>
      </c>
      <c r="F36" s="44">
        <v>18.420000000000002</v>
      </c>
      <c r="G36" s="44">
        <v>18.73</v>
      </c>
      <c r="H36" s="44">
        <v>19.04</v>
      </c>
      <c r="I36" s="44">
        <v>19.37</v>
      </c>
      <c r="J36" s="44">
        <v>19.7</v>
      </c>
      <c r="K36" s="44">
        <v>20.05</v>
      </c>
      <c r="L36" s="44">
        <v>20.399999999999999</v>
      </c>
      <c r="M36" s="44">
        <v>20.77</v>
      </c>
      <c r="N36" s="44"/>
    </row>
    <row r="37" spans="1:14" x14ac:dyDescent="0.25">
      <c r="A37" s="43">
        <v>10</v>
      </c>
      <c r="B37" s="44">
        <v>17.29</v>
      </c>
      <c r="C37" s="44">
        <v>17.57</v>
      </c>
      <c r="D37" s="44">
        <v>17.86</v>
      </c>
      <c r="E37" s="44">
        <v>18.149999999999999</v>
      </c>
      <c r="F37" s="44">
        <v>18.45</v>
      </c>
      <c r="G37" s="44">
        <v>18.75</v>
      </c>
      <c r="H37" s="44">
        <v>19.07</v>
      </c>
      <c r="I37" s="44">
        <v>19.399999999999999</v>
      </c>
      <c r="J37" s="44">
        <v>19.73</v>
      </c>
      <c r="K37" s="44">
        <v>20.079999999999998</v>
      </c>
      <c r="L37" s="44">
        <v>20.43</v>
      </c>
      <c r="M37" s="44">
        <v>20.8</v>
      </c>
      <c r="N37" s="44"/>
    </row>
    <row r="38" spans="1:14" x14ac:dyDescent="0.25">
      <c r="A38" s="43">
        <v>11</v>
      </c>
      <c r="B38" s="44">
        <v>17.32</v>
      </c>
      <c r="C38" s="44">
        <v>17.600000000000001</v>
      </c>
      <c r="D38" s="44">
        <v>17.88</v>
      </c>
      <c r="E38" s="44">
        <v>18.170000000000002</v>
      </c>
      <c r="F38" s="44">
        <v>18.47</v>
      </c>
      <c r="G38" s="44">
        <v>18.78</v>
      </c>
      <c r="H38" s="44">
        <v>19.100000000000001</v>
      </c>
      <c r="I38" s="44">
        <v>19.420000000000002</v>
      </c>
      <c r="J38" s="44">
        <v>19.760000000000002</v>
      </c>
      <c r="K38" s="44">
        <v>20.100000000000001</v>
      </c>
      <c r="L38" s="44">
        <v>20.46</v>
      </c>
      <c r="M38" s="44">
        <v>20.83</v>
      </c>
      <c r="N38" s="44"/>
    </row>
  </sheetData>
  <sheetProtection algorithmName="SHA-512" hashValue="EIjGfJIvtJdVzA8ZCau1Ej9qyLM3IHekS2GGoTMyuLKXZuqlfHr/qqOea6IcbtufjZSiaLwiGgl1EfEeV+gokQ==" saltValue="YU2STJ06Z+bEffzofvcFyg==" spinCount="100000" sheet="1" objects="1" scenarios="1"/>
  <conditionalFormatting sqref="A6:A21">
    <cfRule type="expression" dxfId="239" priority="1" stopIfTrue="1">
      <formula>MOD(ROW(),2)=0</formula>
    </cfRule>
    <cfRule type="expression" dxfId="238" priority="2" stopIfTrue="1">
      <formula>MOD(ROW(),2)&lt;&gt;0</formula>
    </cfRule>
  </conditionalFormatting>
  <conditionalFormatting sqref="B6:M21">
    <cfRule type="expression" dxfId="237" priority="3" stopIfTrue="1">
      <formula>MOD(ROW(),2)=0</formula>
    </cfRule>
    <cfRule type="expression" dxfId="236" priority="4" stopIfTrue="1">
      <formula>MOD(ROW(),2)&lt;&gt;0</formula>
    </cfRule>
  </conditionalFormatting>
  <conditionalFormatting sqref="A26:A38">
    <cfRule type="expression" dxfId="235" priority="5" stopIfTrue="1">
      <formula>MOD(ROW(),2)=0</formula>
    </cfRule>
    <cfRule type="expression" dxfId="234" priority="6" stopIfTrue="1">
      <formula>MOD(ROW(),2)&lt;&gt;0</formula>
    </cfRule>
  </conditionalFormatting>
  <conditionalFormatting sqref="B26:N38">
    <cfRule type="expression" dxfId="233" priority="7" stopIfTrue="1">
      <formula>MOD(ROW(),2)=0</formula>
    </cfRule>
    <cfRule type="expression" dxfId="232" priority="8" stopIfTrue="1">
      <formula>MOD(ROW(),2)&lt;&gt;0</formula>
    </cfRule>
  </conditionalFormatting>
  <pageMargins left="0.7" right="0.7" top="0.75" bottom="0.75" header="0.3" footer="0.3"/>
  <tableParts count="1">
    <tablePart r:id="rId1"/>
  </tableParts>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A57E22-CEBE-4D52-8632-F4C2A3E9C2B8}">
  <sheetPr codeName="Sheet90"/>
  <dimension ref="A1:AK38"/>
  <sheetViews>
    <sheetView showGridLines="0" workbookViewId="0">
      <selection activeCell="A6" sqref="A6"/>
    </sheetView>
  </sheetViews>
  <sheetFormatPr defaultRowHeight="12.5" x14ac:dyDescent="0.25"/>
  <cols>
    <col min="1" max="1" width="31.54296875" customWidth="1"/>
    <col min="2" max="2" width="10.54296875" customWidth="1"/>
    <col min="3" max="3" width="10.453125" customWidth="1"/>
    <col min="4" max="4" width="10" customWidth="1"/>
  </cols>
  <sheetData>
    <row r="1" spans="1:13" s="1" customFormat="1" ht="20" x14ac:dyDescent="0.4">
      <c r="A1" s="2" t="s">
        <v>0</v>
      </c>
    </row>
    <row r="2" spans="1:13" s="1" customFormat="1" ht="15.5" x14ac:dyDescent="0.35">
      <c r="A2" s="30" t="s">
        <v>1</v>
      </c>
      <c r="B2" s="3" t="str">
        <f>wb_title</f>
        <v>Police_S - Consolidated Factor Spreadsheet</v>
      </c>
    </row>
    <row r="3" spans="1:13" s="1" customFormat="1" ht="15.5" x14ac:dyDescent="0.35">
      <c r="A3" s="30" t="s">
        <v>2</v>
      </c>
      <c r="B3" s="3" t="str">
        <f>TABLE_FACTOR_TYPE_1 &amp; " - x-" &amp; TABLE_SERIES_NUMBER_1</f>
        <v>Scheme Pays AA - x-605</v>
      </c>
    </row>
    <row r="6" spans="1:13" x14ac:dyDescent="0.25">
      <c r="A6" s="40" t="s">
        <v>407</v>
      </c>
      <c r="B6" s="48" t="s">
        <v>408</v>
      </c>
      <c r="C6" s="48"/>
      <c r="D6" s="48"/>
      <c r="E6" s="48"/>
      <c r="F6" s="48"/>
      <c r="G6" s="48"/>
      <c r="H6" s="48"/>
      <c r="I6" s="48"/>
      <c r="J6" s="48"/>
      <c r="K6" s="48"/>
      <c r="L6" s="48"/>
      <c r="M6" s="48"/>
    </row>
    <row r="7" spans="1:13" x14ac:dyDescent="0.25">
      <c r="A7" s="40" t="s">
        <v>409</v>
      </c>
      <c r="B7" s="48" t="s">
        <v>32</v>
      </c>
      <c r="C7" s="48"/>
      <c r="D7" s="48"/>
      <c r="E7" s="48"/>
      <c r="F7" s="48"/>
      <c r="G7" s="48"/>
      <c r="H7" s="48"/>
      <c r="I7" s="48"/>
      <c r="J7" s="48"/>
      <c r="K7" s="48"/>
      <c r="L7" s="48"/>
      <c r="M7" s="48"/>
    </row>
    <row r="8" spans="1:13" x14ac:dyDescent="0.25">
      <c r="A8" s="40" t="s">
        <v>110</v>
      </c>
      <c r="B8" s="48">
        <v>1987</v>
      </c>
      <c r="C8" s="48"/>
      <c r="D8" s="48"/>
      <c r="E8" s="48"/>
      <c r="F8" s="48"/>
      <c r="G8" s="48"/>
      <c r="H8" s="48"/>
      <c r="I8" s="48"/>
      <c r="J8" s="48"/>
      <c r="K8" s="48"/>
      <c r="L8" s="48"/>
      <c r="M8" s="48"/>
    </row>
    <row r="9" spans="1:13" x14ac:dyDescent="0.25">
      <c r="A9" s="40" t="s">
        <v>111</v>
      </c>
      <c r="B9" s="48" t="s">
        <v>340</v>
      </c>
      <c r="C9" s="48"/>
      <c r="D9" s="48"/>
      <c r="E9" s="48"/>
      <c r="F9" s="48"/>
      <c r="G9" s="48"/>
      <c r="H9" s="48"/>
      <c r="I9" s="48"/>
      <c r="J9" s="48"/>
      <c r="K9" s="48"/>
      <c r="L9" s="48"/>
      <c r="M9" s="48"/>
    </row>
    <row r="10" spans="1:13" ht="25" x14ac:dyDescent="0.25">
      <c r="A10" s="40" t="s">
        <v>6</v>
      </c>
      <c r="B10" s="48" t="s">
        <v>350</v>
      </c>
      <c r="C10" s="48"/>
      <c r="D10" s="48"/>
      <c r="E10" s="48"/>
      <c r="F10" s="48"/>
      <c r="G10" s="48"/>
      <c r="H10" s="48"/>
      <c r="I10" s="48"/>
      <c r="J10" s="48"/>
      <c r="K10" s="48"/>
      <c r="L10" s="48"/>
      <c r="M10" s="48"/>
    </row>
    <row r="11" spans="1:13" x14ac:dyDescent="0.25">
      <c r="A11" s="40" t="s">
        <v>112</v>
      </c>
      <c r="B11" s="48" t="s">
        <v>125</v>
      </c>
      <c r="C11" s="48"/>
      <c r="D11" s="48"/>
      <c r="E11" s="48"/>
      <c r="F11" s="48"/>
      <c r="G11" s="48"/>
      <c r="H11" s="48"/>
      <c r="I11" s="48"/>
      <c r="J11" s="48"/>
      <c r="K11" s="48"/>
      <c r="L11" s="48"/>
      <c r="M11" s="48"/>
    </row>
    <row r="12" spans="1:13" x14ac:dyDescent="0.25">
      <c r="A12" s="40" t="s">
        <v>113</v>
      </c>
      <c r="B12" s="48" t="s">
        <v>292</v>
      </c>
      <c r="C12" s="48"/>
      <c r="D12" s="48"/>
      <c r="E12" s="48"/>
      <c r="F12" s="48"/>
      <c r="G12" s="48"/>
      <c r="H12" s="48"/>
      <c r="I12" s="48"/>
      <c r="J12" s="48"/>
      <c r="K12" s="48"/>
      <c r="L12" s="48"/>
      <c r="M12" s="48"/>
    </row>
    <row r="13" spans="1:13" x14ac:dyDescent="0.25">
      <c r="A13" s="40" t="s">
        <v>410</v>
      </c>
      <c r="B13" s="48">
        <v>2</v>
      </c>
      <c r="C13" s="48"/>
      <c r="D13" s="48"/>
      <c r="E13" s="48"/>
      <c r="F13" s="48"/>
      <c r="G13" s="48"/>
      <c r="H13" s="48"/>
      <c r="I13" s="48"/>
      <c r="J13" s="48"/>
      <c r="K13" s="48"/>
      <c r="L13" s="48"/>
      <c r="M13" s="48"/>
    </row>
    <row r="14" spans="1:13" x14ac:dyDescent="0.25">
      <c r="A14" s="40" t="s">
        <v>115</v>
      </c>
      <c r="B14" s="48">
        <v>605</v>
      </c>
      <c r="C14" s="48"/>
      <c r="D14" s="48"/>
      <c r="E14" s="48"/>
      <c r="F14" s="48"/>
      <c r="G14" s="48"/>
      <c r="H14" s="48"/>
      <c r="I14" s="48"/>
      <c r="J14" s="48"/>
      <c r="K14" s="48"/>
      <c r="L14" s="48"/>
      <c r="M14" s="48"/>
    </row>
    <row r="15" spans="1:13" x14ac:dyDescent="0.25">
      <c r="A15" s="40" t="s">
        <v>411</v>
      </c>
      <c r="B15" s="48">
        <v>605</v>
      </c>
      <c r="C15" s="48"/>
      <c r="D15" s="48"/>
      <c r="E15" s="48"/>
      <c r="F15" s="48"/>
      <c r="G15" s="48"/>
      <c r="H15" s="48"/>
      <c r="I15" s="48"/>
      <c r="J15" s="48"/>
      <c r="K15" s="48"/>
      <c r="L15" s="48"/>
      <c r="M15" s="48"/>
    </row>
    <row r="16" spans="1:13" x14ac:dyDescent="0.25">
      <c r="A16" s="40" t="s">
        <v>117</v>
      </c>
      <c r="B16" s="48" t="s">
        <v>476</v>
      </c>
      <c r="C16" s="48"/>
      <c r="D16" s="48"/>
      <c r="E16" s="48"/>
      <c r="F16" s="48"/>
      <c r="G16" s="48"/>
      <c r="H16" s="48"/>
      <c r="I16" s="48"/>
      <c r="J16" s="48"/>
      <c r="K16" s="48"/>
      <c r="L16" s="48"/>
      <c r="M16" s="48"/>
    </row>
    <row r="17" spans="1:37" x14ac:dyDescent="0.25">
      <c r="A17" s="41" t="s">
        <v>412</v>
      </c>
      <c r="B17" s="48"/>
      <c r="C17" s="48"/>
      <c r="D17" s="48"/>
      <c r="E17" s="48"/>
      <c r="F17" s="48"/>
      <c r="G17" s="48"/>
      <c r="H17" s="48"/>
      <c r="I17" s="48"/>
      <c r="J17" s="48"/>
      <c r="K17" s="48"/>
      <c r="L17" s="48"/>
      <c r="M17" s="48"/>
    </row>
    <row r="18" spans="1:37" x14ac:dyDescent="0.25">
      <c r="A18" s="40" t="s">
        <v>119</v>
      </c>
      <c r="B18" s="50">
        <v>45135</v>
      </c>
      <c r="C18" s="50"/>
      <c r="D18" s="50"/>
      <c r="E18" s="50"/>
      <c r="F18" s="50"/>
      <c r="G18" s="50"/>
      <c r="H18" s="50"/>
      <c r="I18" s="50"/>
      <c r="J18" s="50"/>
      <c r="K18" s="50"/>
      <c r="L18" s="50"/>
      <c r="M18" s="50"/>
    </row>
    <row r="19" spans="1:37" x14ac:dyDescent="0.25">
      <c r="A19" s="40" t="s">
        <v>120</v>
      </c>
      <c r="B19" s="50">
        <v>45135</v>
      </c>
      <c r="C19" s="50"/>
      <c r="D19" s="50"/>
      <c r="E19" s="50"/>
      <c r="F19" s="50"/>
      <c r="G19" s="50"/>
      <c r="H19" s="50"/>
      <c r="I19" s="50"/>
      <c r="J19" s="50"/>
      <c r="K19" s="50"/>
      <c r="L19" s="50"/>
      <c r="M19" s="50"/>
    </row>
    <row r="20" spans="1:37" x14ac:dyDescent="0.25">
      <c r="A20" s="40" t="s">
        <v>121</v>
      </c>
      <c r="B20" s="48" t="s">
        <v>128</v>
      </c>
      <c r="C20" s="48"/>
      <c r="D20" s="48"/>
      <c r="E20" s="48"/>
      <c r="F20" s="48"/>
      <c r="G20" s="48"/>
      <c r="H20" s="48"/>
      <c r="I20" s="48"/>
      <c r="J20" s="48"/>
      <c r="K20" s="48"/>
      <c r="L20" s="48"/>
      <c r="M20" s="48"/>
    </row>
    <row r="21" spans="1:37" x14ac:dyDescent="0.25">
      <c r="A21" s="40" t="s">
        <v>413</v>
      </c>
      <c r="B21" s="48" t="s">
        <v>47</v>
      </c>
      <c r="C21" s="48"/>
      <c r="D21" s="48"/>
      <c r="E21" s="48"/>
      <c r="F21" s="48"/>
      <c r="G21" s="48"/>
      <c r="H21" s="48"/>
      <c r="I21" s="48"/>
      <c r="J21" s="48"/>
      <c r="K21" s="48"/>
      <c r="L21" s="48"/>
      <c r="M21" s="48"/>
    </row>
    <row r="23" spans="1:37" x14ac:dyDescent="0.25">
      <c r="A23" s="23" t="str">
        <f>HYPERLINK("#'Factor List'!A1", "Back to Factor List")</f>
        <v>Back to Factor List</v>
      </c>
      <c r="B23" s="23" t="str">
        <f>HYPERLINK("#'Assumptions'!A1", "Assumptions")</f>
        <v>Assumptions</v>
      </c>
    </row>
    <row r="26" spans="1:37" s="57" customFormat="1" ht="13" x14ac:dyDescent="0.25">
      <c r="A26" s="56" t="s">
        <v>440</v>
      </c>
      <c r="B26" s="56">
        <v>25</v>
      </c>
      <c r="C26" s="56">
        <v>26</v>
      </c>
      <c r="D26" s="56">
        <v>27</v>
      </c>
      <c r="E26" s="56">
        <v>28</v>
      </c>
      <c r="F26" s="56">
        <v>29</v>
      </c>
      <c r="G26" s="56">
        <v>30</v>
      </c>
      <c r="H26" s="56">
        <v>31</v>
      </c>
      <c r="I26" s="56">
        <v>32</v>
      </c>
      <c r="J26" s="56">
        <v>33</v>
      </c>
      <c r="K26" s="56">
        <v>34</v>
      </c>
      <c r="L26" s="56">
        <v>35</v>
      </c>
      <c r="M26" s="56">
        <v>36</v>
      </c>
      <c r="N26" s="56">
        <v>37</v>
      </c>
      <c r="O26" s="56">
        <v>38</v>
      </c>
      <c r="P26" s="56">
        <v>39</v>
      </c>
      <c r="Q26" s="56">
        <v>40</v>
      </c>
      <c r="R26" s="56">
        <v>41</v>
      </c>
      <c r="S26" s="56">
        <v>42</v>
      </c>
      <c r="T26" s="56">
        <v>43</v>
      </c>
      <c r="U26" s="56">
        <v>44</v>
      </c>
      <c r="V26" s="56">
        <v>45</v>
      </c>
      <c r="W26" s="56">
        <v>46</v>
      </c>
      <c r="X26" s="56">
        <v>47</v>
      </c>
      <c r="Y26" s="56">
        <v>48</v>
      </c>
      <c r="Z26" s="56">
        <v>49</v>
      </c>
      <c r="AA26" s="56">
        <v>50</v>
      </c>
      <c r="AB26" s="56">
        <v>51</v>
      </c>
      <c r="AC26" s="56">
        <v>52</v>
      </c>
      <c r="AD26" s="56">
        <v>53</v>
      </c>
      <c r="AE26" s="56">
        <v>54</v>
      </c>
      <c r="AF26" s="56">
        <v>55</v>
      </c>
      <c r="AG26" s="56">
        <v>56</v>
      </c>
      <c r="AH26" s="56">
        <v>57</v>
      </c>
      <c r="AI26" s="56">
        <v>58</v>
      </c>
      <c r="AJ26" s="56">
        <v>59</v>
      </c>
      <c r="AK26" s="56">
        <v>60</v>
      </c>
    </row>
    <row r="27" spans="1:37" x14ac:dyDescent="0.25">
      <c r="A27" s="43">
        <v>0</v>
      </c>
      <c r="B27" s="44">
        <v>11.17</v>
      </c>
      <c r="C27" s="44">
        <v>11.32</v>
      </c>
      <c r="D27" s="44">
        <v>11.48</v>
      </c>
      <c r="E27" s="44">
        <v>11.64</v>
      </c>
      <c r="F27" s="44">
        <v>11.81</v>
      </c>
      <c r="G27" s="44">
        <v>11.97</v>
      </c>
      <c r="H27" s="44">
        <v>12.14</v>
      </c>
      <c r="I27" s="44">
        <v>12.31</v>
      </c>
      <c r="J27" s="44">
        <v>12.49</v>
      </c>
      <c r="K27" s="44">
        <v>12.67</v>
      </c>
      <c r="L27" s="44">
        <v>12.85</v>
      </c>
      <c r="M27" s="44">
        <v>13.03</v>
      </c>
      <c r="N27" s="44">
        <v>13.22</v>
      </c>
      <c r="O27" s="44">
        <v>13.42</v>
      </c>
      <c r="P27" s="44">
        <v>13.61</v>
      </c>
      <c r="Q27" s="44">
        <v>13.81</v>
      </c>
      <c r="R27" s="44">
        <v>14.01</v>
      </c>
      <c r="S27" s="44">
        <v>14.22</v>
      </c>
      <c r="T27" s="44">
        <v>14.44</v>
      </c>
      <c r="U27" s="44">
        <v>14.66</v>
      </c>
      <c r="V27" s="44">
        <v>14.88</v>
      </c>
      <c r="W27" s="44">
        <v>15.11</v>
      </c>
      <c r="X27" s="44">
        <v>15.35</v>
      </c>
      <c r="Y27" s="44">
        <v>15.59</v>
      </c>
      <c r="Z27" s="44">
        <v>15.84</v>
      </c>
      <c r="AA27" s="44">
        <v>16.09</v>
      </c>
      <c r="AB27" s="44">
        <v>16.36</v>
      </c>
      <c r="AC27" s="44">
        <v>16.63</v>
      </c>
      <c r="AD27" s="44">
        <v>16.91</v>
      </c>
      <c r="AE27" s="44">
        <v>17.2</v>
      </c>
      <c r="AF27" s="44">
        <v>17.5</v>
      </c>
      <c r="AG27" s="44">
        <v>17.82</v>
      </c>
      <c r="AH27" s="44">
        <v>18.14</v>
      </c>
      <c r="AI27" s="44">
        <v>18.48</v>
      </c>
      <c r="AJ27" s="44">
        <v>18.84</v>
      </c>
      <c r="AK27" s="44">
        <v>19.22</v>
      </c>
    </row>
    <row r="28" spans="1:37" x14ac:dyDescent="0.25">
      <c r="A28" s="43">
        <v>1</v>
      </c>
      <c r="B28" s="44">
        <v>11.18</v>
      </c>
      <c r="C28" s="44">
        <v>11.34</v>
      </c>
      <c r="D28" s="44">
        <v>11.49</v>
      </c>
      <c r="E28" s="44">
        <v>11.66</v>
      </c>
      <c r="F28" s="44">
        <v>11.82</v>
      </c>
      <c r="G28" s="44">
        <v>11.99</v>
      </c>
      <c r="H28" s="44">
        <v>12.16</v>
      </c>
      <c r="I28" s="44">
        <v>12.33</v>
      </c>
      <c r="J28" s="44">
        <v>12.5</v>
      </c>
      <c r="K28" s="44">
        <v>12.68</v>
      </c>
      <c r="L28" s="44">
        <v>12.86</v>
      </c>
      <c r="M28" s="44">
        <v>13.05</v>
      </c>
      <c r="N28" s="44">
        <v>13.24</v>
      </c>
      <c r="O28" s="44">
        <v>13.43</v>
      </c>
      <c r="P28" s="44">
        <v>13.63</v>
      </c>
      <c r="Q28" s="44">
        <v>13.83</v>
      </c>
      <c r="R28" s="44">
        <v>14.03</v>
      </c>
      <c r="S28" s="44">
        <v>14.24</v>
      </c>
      <c r="T28" s="44">
        <v>14.46</v>
      </c>
      <c r="U28" s="44">
        <v>14.67</v>
      </c>
      <c r="V28" s="44">
        <v>14.9</v>
      </c>
      <c r="W28" s="44">
        <v>15.13</v>
      </c>
      <c r="X28" s="44">
        <v>15.37</v>
      </c>
      <c r="Y28" s="44">
        <v>15.61</v>
      </c>
      <c r="Z28" s="44">
        <v>15.86</v>
      </c>
      <c r="AA28" s="44">
        <v>16.12</v>
      </c>
      <c r="AB28" s="44">
        <v>16.38</v>
      </c>
      <c r="AC28" s="44">
        <v>16.649999999999999</v>
      </c>
      <c r="AD28" s="44">
        <v>16.940000000000001</v>
      </c>
      <c r="AE28" s="44">
        <v>17.23</v>
      </c>
      <c r="AF28" s="44">
        <v>17.53</v>
      </c>
      <c r="AG28" s="44">
        <v>17.84</v>
      </c>
      <c r="AH28" s="44">
        <v>18.170000000000002</v>
      </c>
      <c r="AI28" s="44">
        <v>18.510000000000002</v>
      </c>
      <c r="AJ28" s="44">
        <v>18.87</v>
      </c>
      <c r="AK28" s="44"/>
    </row>
    <row r="29" spans="1:37" x14ac:dyDescent="0.25">
      <c r="A29" s="43">
        <v>2</v>
      </c>
      <c r="B29" s="44">
        <v>11.19</v>
      </c>
      <c r="C29" s="44">
        <v>11.35</v>
      </c>
      <c r="D29" s="44">
        <v>11.51</v>
      </c>
      <c r="E29" s="44">
        <v>11.67</v>
      </c>
      <c r="F29" s="44">
        <v>11.83</v>
      </c>
      <c r="G29" s="44">
        <v>12</v>
      </c>
      <c r="H29" s="44">
        <v>12.17</v>
      </c>
      <c r="I29" s="44">
        <v>12.34</v>
      </c>
      <c r="J29" s="44">
        <v>12.52</v>
      </c>
      <c r="K29" s="44">
        <v>12.7</v>
      </c>
      <c r="L29" s="44">
        <v>12.88</v>
      </c>
      <c r="M29" s="44">
        <v>13.07</v>
      </c>
      <c r="N29" s="44">
        <v>13.26</v>
      </c>
      <c r="O29" s="44">
        <v>13.45</v>
      </c>
      <c r="P29" s="44">
        <v>13.64</v>
      </c>
      <c r="Q29" s="44">
        <v>13.84</v>
      </c>
      <c r="R29" s="44">
        <v>14.05</v>
      </c>
      <c r="S29" s="44">
        <v>14.26</v>
      </c>
      <c r="T29" s="44">
        <v>14.47</v>
      </c>
      <c r="U29" s="44">
        <v>14.69</v>
      </c>
      <c r="V29" s="44">
        <v>14.92</v>
      </c>
      <c r="W29" s="44">
        <v>15.15</v>
      </c>
      <c r="X29" s="44">
        <v>15.39</v>
      </c>
      <c r="Y29" s="44">
        <v>15.63</v>
      </c>
      <c r="Z29" s="44">
        <v>15.88</v>
      </c>
      <c r="AA29" s="44">
        <v>16.14</v>
      </c>
      <c r="AB29" s="44">
        <v>16.399999999999999</v>
      </c>
      <c r="AC29" s="44">
        <v>16.68</v>
      </c>
      <c r="AD29" s="44">
        <v>16.96</v>
      </c>
      <c r="AE29" s="44">
        <v>17.25</v>
      </c>
      <c r="AF29" s="44">
        <v>17.559999999999999</v>
      </c>
      <c r="AG29" s="44">
        <v>17.87</v>
      </c>
      <c r="AH29" s="44">
        <v>18.2</v>
      </c>
      <c r="AI29" s="44">
        <v>18.54</v>
      </c>
      <c r="AJ29" s="44">
        <v>18.899999999999999</v>
      </c>
      <c r="AK29" s="44"/>
    </row>
    <row r="30" spans="1:37" x14ac:dyDescent="0.25">
      <c r="A30" s="43">
        <v>3</v>
      </c>
      <c r="B30" s="44">
        <v>11.2</v>
      </c>
      <c r="C30" s="44">
        <v>11.36</v>
      </c>
      <c r="D30" s="44">
        <v>11.52</v>
      </c>
      <c r="E30" s="44">
        <v>11.68</v>
      </c>
      <c r="F30" s="44">
        <v>11.85</v>
      </c>
      <c r="G30" s="44">
        <v>12.01</v>
      </c>
      <c r="H30" s="44">
        <v>12.18</v>
      </c>
      <c r="I30" s="44">
        <v>12.36</v>
      </c>
      <c r="J30" s="44">
        <v>12.53</v>
      </c>
      <c r="K30" s="44">
        <v>12.71</v>
      </c>
      <c r="L30" s="44">
        <v>12.9</v>
      </c>
      <c r="M30" s="44">
        <v>13.08</v>
      </c>
      <c r="N30" s="44">
        <v>13.27</v>
      </c>
      <c r="O30" s="44">
        <v>13.46</v>
      </c>
      <c r="P30" s="44">
        <v>13.66</v>
      </c>
      <c r="Q30" s="44">
        <v>13.86</v>
      </c>
      <c r="R30" s="44">
        <v>14.07</v>
      </c>
      <c r="S30" s="44">
        <v>14.28</v>
      </c>
      <c r="T30" s="44">
        <v>14.49</v>
      </c>
      <c r="U30" s="44">
        <v>14.71</v>
      </c>
      <c r="V30" s="44">
        <v>14.94</v>
      </c>
      <c r="W30" s="44">
        <v>15.17</v>
      </c>
      <c r="X30" s="44">
        <v>15.41</v>
      </c>
      <c r="Y30" s="44">
        <v>15.65</v>
      </c>
      <c r="Z30" s="44">
        <v>15.9</v>
      </c>
      <c r="AA30" s="44">
        <v>16.16</v>
      </c>
      <c r="AB30" s="44">
        <v>16.43</v>
      </c>
      <c r="AC30" s="44">
        <v>16.7</v>
      </c>
      <c r="AD30" s="44">
        <v>16.98</v>
      </c>
      <c r="AE30" s="44">
        <v>17.28</v>
      </c>
      <c r="AF30" s="44">
        <v>17.579999999999998</v>
      </c>
      <c r="AG30" s="44">
        <v>17.899999999999999</v>
      </c>
      <c r="AH30" s="44">
        <v>18.23</v>
      </c>
      <c r="AI30" s="44">
        <v>18.57</v>
      </c>
      <c r="AJ30" s="44">
        <v>18.93</v>
      </c>
      <c r="AK30" s="44"/>
    </row>
    <row r="31" spans="1:37" x14ac:dyDescent="0.25">
      <c r="A31" s="43">
        <v>4</v>
      </c>
      <c r="B31" s="44">
        <v>11.22</v>
      </c>
      <c r="C31" s="44">
        <v>11.37</v>
      </c>
      <c r="D31" s="44">
        <v>11.53</v>
      </c>
      <c r="E31" s="44">
        <v>11.7</v>
      </c>
      <c r="F31" s="44">
        <v>11.86</v>
      </c>
      <c r="G31" s="44">
        <v>12.03</v>
      </c>
      <c r="H31" s="44">
        <v>12.2</v>
      </c>
      <c r="I31" s="44">
        <v>12.37</v>
      </c>
      <c r="J31" s="44">
        <v>12.55</v>
      </c>
      <c r="K31" s="44">
        <v>12.73</v>
      </c>
      <c r="L31" s="44">
        <v>12.91</v>
      </c>
      <c r="M31" s="44">
        <v>13.1</v>
      </c>
      <c r="N31" s="44">
        <v>13.29</v>
      </c>
      <c r="O31" s="44">
        <v>13.48</v>
      </c>
      <c r="P31" s="44">
        <v>13.68</v>
      </c>
      <c r="Q31" s="44">
        <v>13.88</v>
      </c>
      <c r="R31" s="44">
        <v>14.08</v>
      </c>
      <c r="S31" s="44">
        <v>14.29</v>
      </c>
      <c r="T31" s="44">
        <v>14.51</v>
      </c>
      <c r="U31" s="44">
        <v>14.73</v>
      </c>
      <c r="V31" s="44">
        <v>14.96</v>
      </c>
      <c r="W31" s="44">
        <v>15.19</v>
      </c>
      <c r="X31" s="44">
        <v>15.43</v>
      </c>
      <c r="Y31" s="44">
        <v>15.67</v>
      </c>
      <c r="Z31" s="44">
        <v>15.92</v>
      </c>
      <c r="AA31" s="44">
        <v>16.18</v>
      </c>
      <c r="AB31" s="44">
        <v>16.45</v>
      </c>
      <c r="AC31" s="44">
        <v>16.72</v>
      </c>
      <c r="AD31" s="44">
        <v>17.010000000000002</v>
      </c>
      <c r="AE31" s="44">
        <v>17.3</v>
      </c>
      <c r="AF31" s="44">
        <v>17.61</v>
      </c>
      <c r="AG31" s="44">
        <v>17.93</v>
      </c>
      <c r="AH31" s="44">
        <v>18.260000000000002</v>
      </c>
      <c r="AI31" s="44">
        <v>18.600000000000001</v>
      </c>
      <c r="AJ31" s="44">
        <v>18.97</v>
      </c>
      <c r="AK31" s="44"/>
    </row>
    <row r="32" spans="1:37" x14ac:dyDescent="0.25">
      <c r="A32" s="43">
        <v>5</v>
      </c>
      <c r="B32" s="44">
        <v>11.23</v>
      </c>
      <c r="C32" s="44">
        <v>11.39</v>
      </c>
      <c r="D32" s="44">
        <v>11.55</v>
      </c>
      <c r="E32" s="44">
        <v>11.71</v>
      </c>
      <c r="F32" s="44">
        <v>11.87</v>
      </c>
      <c r="G32" s="44">
        <v>12.04</v>
      </c>
      <c r="H32" s="44">
        <v>12.21</v>
      </c>
      <c r="I32" s="44">
        <v>12.39</v>
      </c>
      <c r="J32" s="44">
        <v>12.56</v>
      </c>
      <c r="K32" s="44">
        <v>12.74</v>
      </c>
      <c r="L32" s="44">
        <v>12.93</v>
      </c>
      <c r="M32" s="44">
        <v>13.11</v>
      </c>
      <c r="N32" s="44">
        <v>13.3</v>
      </c>
      <c r="O32" s="44">
        <v>13.5</v>
      </c>
      <c r="P32" s="44">
        <v>13.69</v>
      </c>
      <c r="Q32" s="44">
        <v>13.9</v>
      </c>
      <c r="R32" s="44">
        <v>14.1</v>
      </c>
      <c r="S32" s="44">
        <v>14.31</v>
      </c>
      <c r="T32" s="44">
        <v>14.53</v>
      </c>
      <c r="U32" s="44">
        <v>14.75</v>
      </c>
      <c r="V32" s="44">
        <v>14.98</v>
      </c>
      <c r="W32" s="44">
        <v>15.21</v>
      </c>
      <c r="X32" s="44">
        <v>15.45</v>
      </c>
      <c r="Y32" s="44">
        <v>15.69</v>
      </c>
      <c r="Z32" s="44">
        <v>15.94</v>
      </c>
      <c r="AA32" s="44">
        <v>16.2</v>
      </c>
      <c r="AB32" s="44">
        <v>16.47</v>
      </c>
      <c r="AC32" s="44">
        <v>16.75</v>
      </c>
      <c r="AD32" s="44">
        <v>17.03</v>
      </c>
      <c r="AE32" s="44">
        <v>17.329999999999998</v>
      </c>
      <c r="AF32" s="44">
        <v>17.63</v>
      </c>
      <c r="AG32" s="44">
        <v>17.95</v>
      </c>
      <c r="AH32" s="44">
        <v>18.28</v>
      </c>
      <c r="AI32" s="44">
        <v>18.63</v>
      </c>
      <c r="AJ32" s="44">
        <v>19</v>
      </c>
      <c r="AK32" s="44"/>
    </row>
    <row r="33" spans="1:37" x14ac:dyDescent="0.25">
      <c r="A33" s="43">
        <v>6</v>
      </c>
      <c r="B33" s="44">
        <v>11.24</v>
      </c>
      <c r="C33" s="44">
        <v>11.4</v>
      </c>
      <c r="D33" s="44">
        <v>11.56</v>
      </c>
      <c r="E33" s="44">
        <v>11.72</v>
      </c>
      <c r="F33" s="44">
        <v>11.89</v>
      </c>
      <c r="G33" s="44">
        <v>12.06</v>
      </c>
      <c r="H33" s="44">
        <v>12.23</v>
      </c>
      <c r="I33" s="44">
        <v>12.4</v>
      </c>
      <c r="J33" s="44">
        <v>12.58</v>
      </c>
      <c r="K33" s="44">
        <v>12.76</v>
      </c>
      <c r="L33" s="44">
        <v>12.94</v>
      </c>
      <c r="M33" s="44">
        <v>13.13</v>
      </c>
      <c r="N33" s="44">
        <v>13.32</v>
      </c>
      <c r="O33" s="44">
        <v>13.51</v>
      </c>
      <c r="P33" s="44">
        <v>13.71</v>
      </c>
      <c r="Q33" s="44">
        <v>13.91</v>
      </c>
      <c r="R33" s="44">
        <v>14.12</v>
      </c>
      <c r="S33" s="44">
        <v>14.33</v>
      </c>
      <c r="T33" s="44">
        <v>14.55</v>
      </c>
      <c r="U33" s="44">
        <v>14.77</v>
      </c>
      <c r="V33" s="44">
        <v>14.99</v>
      </c>
      <c r="W33" s="44">
        <v>15.23</v>
      </c>
      <c r="X33" s="44">
        <v>15.47</v>
      </c>
      <c r="Y33" s="44">
        <v>15.71</v>
      </c>
      <c r="Z33" s="44">
        <v>15.96</v>
      </c>
      <c r="AA33" s="44">
        <v>16.23</v>
      </c>
      <c r="AB33" s="44">
        <v>16.489999999999998</v>
      </c>
      <c r="AC33" s="44">
        <v>16.77</v>
      </c>
      <c r="AD33" s="44">
        <v>17.059999999999999</v>
      </c>
      <c r="AE33" s="44">
        <v>17.350000000000001</v>
      </c>
      <c r="AF33" s="44">
        <v>17.66</v>
      </c>
      <c r="AG33" s="44">
        <v>17.98</v>
      </c>
      <c r="AH33" s="44">
        <v>18.309999999999999</v>
      </c>
      <c r="AI33" s="44">
        <v>18.66</v>
      </c>
      <c r="AJ33" s="44">
        <v>19.03</v>
      </c>
      <c r="AK33" s="44"/>
    </row>
    <row r="34" spans="1:37" x14ac:dyDescent="0.25">
      <c r="A34" s="43">
        <v>7</v>
      </c>
      <c r="B34" s="44">
        <v>11.26</v>
      </c>
      <c r="C34" s="44">
        <v>11.41</v>
      </c>
      <c r="D34" s="44">
        <v>11.57</v>
      </c>
      <c r="E34" s="44">
        <v>11.74</v>
      </c>
      <c r="F34" s="44">
        <v>11.9</v>
      </c>
      <c r="G34" s="44">
        <v>12.07</v>
      </c>
      <c r="H34" s="44">
        <v>12.24</v>
      </c>
      <c r="I34" s="44">
        <v>12.42</v>
      </c>
      <c r="J34" s="44">
        <v>12.59</v>
      </c>
      <c r="K34" s="44">
        <v>12.77</v>
      </c>
      <c r="L34" s="44">
        <v>12.96</v>
      </c>
      <c r="M34" s="44">
        <v>13.14</v>
      </c>
      <c r="N34" s="44">
        <v>13.34</v>
      </c>
      <c r="O34" s="44">
        <v>13.53</v>
      </c>
      <c r="P34" s="44">
        <v>13.73</v>
      </c>
      <c r="Q34" s="44">
        <v>13.93</v>
      </c>
      <c r="R34" s="44">
        <v>14.14</v>
      </c>
      <c r="S34" s="44">
        <v>14.35</v>
      </c>
      <c r="T34" s="44">
        <v>14.56</v>
      </c>
      <c r="U34" s="44">
        <v>14.79</v>
      </c>
      <c r="V34" s="44">
        <v>15.01</v>
      </c>
      <c r="W34" s="44">
        <v>15.25</v>
      </c>
      <c r="X34" s="44">
        <v>15.49</v>
      </c>
      <c r="Y34" s="44">
        <v>15.73</v>
      </c>
      <c r="Z34" s="44">
        <v>15.99</v>
      </c>
      <c r="AA34" s="44">
        <v>16.25</v>
      </c>
      <c r="AB34" s="44">
        <v>16.52</v>
      </c>
      <c r="AC34" s="44">
        <v>16.79</v>
      </c>
      <c r="AD34" s="44">
        <v>17.079999999999998</v>
      </c>
      <c r="AE34" s="44">
        <v>17.38</v>
      </c>
      <c r="AF34" s="44">
        <v>17.690000000000001</v>
      </c>
      <c r="AG34" s="44">
        <v>18.010000000000002</v>
      </c>
      <c r="AH34" s="44">
        <v>18.34</v>
      </c>
      <c r="AI34" s="44">
        <v>18.690000000000001</v>
      </c>
      <c r="AJ34" s="44">
        <v>19.059999999999999</v>
      </c>
      <c r="AK34" s="44"/>
    </row>
    <row r="35" spans="1:37" x14ac:dyDescent="0.25">
      <c r="A35" s="43">
        <v>8</v>
      </c>
      <c r="B35" s="44">
        <v>11.27</v>
      </c>
      <c r="C35" s="44">
        <v>11.43</v>
      </c>
      <c r="D35" s="44">
        <v>11.59</v>
      </c>
      <c r="E35" s="44">
        <v>11.75</v>
      </c>
      <c r="F35" s="44">
        <v>11.92</v>
      </c>
      <c r="G35" s="44">
        <v>12.08</v>
      </c>
      <c r="H35" s="44">
        <v>12.26</v>
      </c>
      <c r="I35" s="44">
        <v>12.43</v>
      </c>
      <c r="J35" s="44">
        <v>12.61</v>
      </c>
      <c r="K35" s="44">
        <v>12.79</v>
      </c>
      <c r="L35" s="44">
        <v>12.97</v>
      </c>
      <c r="M35" s="44">
        <v>13.16</v>
      </c>
      <c r="N35" s="44">
        <v>13.35</v>
      </c>
      <c r="O35" s="44">
        <v>13.55</v>
      </c>
      <c r="P35" s="44">
        <v>13.74</v>
      </c>
      <c r="Q35" s="44">
        <v>13.95</v>
      </c>
      <c r="R35" s="44">
        <v>14.15</v>
      </c>
      <c r="S35" s="44">
        <v>14.37</v>
      </c>
      <c r="T35" s="44">
        <v>14.58</v>
      </c>
      <c r="U35" s="44">
        <v>14.81</v>
      </c>
      <c r="V35" s="44">
        <v>15.03</v>
      </c>
      <c r="W35" s="44">
        <v>15.27</v>
      </c>
      <c r="X35" s="44">
        <v>15.51</v>
      </c>
      <c r="Y35" s="44">
        <v>15.75</v>
      </c>
      <c r="Z35" s="44">
        <v>16.010000000000002</v>
      </c>
      <c r="AA35" s="44">
        <v>16.27</v>
      </c>
      <c r="AB35" s="44">
        <v>16.54</v>
      </c>
      <c r="AC35" s="44">
        <v>16.82</v>
      </c>
      <c r="AD35" s="44">
        <v>17.100000000000001</v>
      </c>
      <c r="AE35" s="44">
        <v>17.399999999999999</v>
      </c>
      <c r="AF35" s="44">
        <v>17.71</v>
      </c>
      <c r="AG35" s="44">
        <v>18.03</v>
      </c>
      <c r="AH35" s="44">
        <v>18.37</v>
      </c>
      <c r="AI35" s="44">
        <v>18.72</v>
      </c>
      <c r="AJ35" s="44">
        <v>19.09</v>
      </c>
      <c r="AK35" s="44"/>
    </row>
    <row r="36" spans="1:37" x14ac:dyDescent="0.25">
      <c r="A36" s="43">
        <v>9</v>
      </c>
      <c r="B36" s="44">
        <v>11.28</v>
      </c>
      <c r="C36" s="44">
        <v>11.44</v>
      </c>
      <c r="D36" s="44">
        <v>11.6</v>
      </c>
      <c r="E36" s="44">
        <v>11.76</v>
      </c>
      <c r="F36" s="44">
        <v>11.93</v>
      </c>
      <c r="G36" s="44">
        <v>12.1</v>
      </c>
      <c r="H36" s="44">
        <v>12.27</v>
      </c>
      <c r="I36" s="44">
        <v>12.45</v>
      </c>
      <c r="J36" s="44">
        <v>12.62</v>
      </c>
      <c r="K36" s="44">
        <v>12.8</v>
      </c>
      <c r="L36" s="44">
        <v>12.99</v>
      </c>
      <c r="M36" s="44">
        <v>13.18</v>
      </c>
      <c r="N36" s="44">
        <v>13.37</v>
      </c>
      <c r="O36" s="44">
        <v>13.56</v>
      </c>
      <c r="P36" s="44">
        <v>13.76</v>
      </c>
      <c r="Q36" s="44">
        <v>13.96</v>
      </c>
      <c r="R36" s="44">
        <v>14.17</v>
      </c>
      <c r="S36" s="44">
        <v>14.38</v>
      </c>
      <c r="T36" s="44">
        <v>14.6</v>
      </c>
      <c r="U36" s="44">
        <v>14.82</v>
      </c>
      <c r="V36" s="44">
        <v>15.05</v>
      </c>
      <c r="W36" s="44">
        <v>15.29</v>
      </c>
      <c r="X36" s="44">
        <v>15.53</v>
      </c>
      <c r="Y36" s="44">
        <v>15.77</v>
      </c>
      <c r="Z36" s="44">
        <v>16.03</v>
      </c>
      <c r="AA36" s="44">
        <v>16.29</v>
      </c>
      <c r="AB36" s="44">
        <v>16.559999999999999</v>
      </c>
      <c r="AC36" s="44">
        <v>16.84</v>
      </c>
      <c r="AD36" s="44">
        <v>17.13</v>
      </c>
      <c r="AE36" s="44">
        <v>17.43</v>
      </c>
      <c r="AF36" s="44">
        <v>17.739999999999998</v>
      </c>
      <c r="AG36" s="44">
        <v>18.059999999999999</v>
      </c>
      <c r="AH36" s="44">
        <v>18.399999999999999</v>
      </c>
      <c r="AI36" s="44">
        <v>18.75</v>
      </c>
      <c r="AJ36" s="44">
        <v>19.12</v>
      </c>
      <c r="AK36" s="44"/>
    </row>
    <row r="37" spans="1:37" x14ac:dyDescent="0.25">
      <c r="A37" s="43">
        <v>10</v>
      </c>
      <c r="B37" s="44">
        <v>11.3</v>
      </c>
      <c r="C37" s="44">
        <v>11.45</v>
      </c>
      <c r="D37" s="44">
        <v>11.61</v>
      </c>
      <c r="E37" s="44">
        <v>11.78</v>
      </c>
      <c r="F37" s="44">
        <v>11.94</v>
      </c>
      <c r="G37" s="44">
        <v>12.11</v>
      </c>
      <c r="H37" s="44">
        <v>12.29</v>
      </c>
      <c r="I37" s="44">
        <v>12.46</v>
      </c>
      <c r="J37" s="44">
        <v>12.64</v>
      </c>
      <c r="K37" s="44">
        <v>12.82</v>
      </c>
      <c r="L37" s="44">
        <v>13</v>
      </c>
      <c r="M37" s="44">
        <v>13.19</v>
      </c>
      <c r="N37" s="44">
        <v>13.38</v>
      </c>
      <c r="O37" s="44">
        <v>13.58</v>
      </c>
      <c r="P37" s="44">
        <v>13.78</v>
      </c>
      <c r="Q37" s="44">
        <v>13.98</v>
      </c>
      <c r="R37" s="44">
        <v>14.19</v>
      </c>
      <c r="S37" s="44">
        <v>14.4</v>
      </c>
      <c r="T37" s="44">
        <v>14.62</v>
      </c>
      <c r="U37" s="44">
        <v>14.84</v>
      </c>
      <c r="V37" s="44">
        <v>15.07</v>
      </c>
      <c r="W37" s="44">
        <v>15.31</v>
      </c>
      <c r="X37" s="44">
        <v>15.55</v>
      </c>
      <c r="Y37" s="44">
        <v>15.8</v>
      </c>
      <c r="Z37" s="44">
        <v>16.05</v>
      </c>
      <c r="AA37" s="44">
        <v>16.309999999999999</v>
      </c>
      <c r="AB37" s="44">
        <v>16.579999999999998</v>
      </c>
      <c r="AC37" s="44">
        <v>16.86</v>
      </c>
      <c r="AD37" s="44">
        <v>17.149999999999999</v>
      </c>
      <c r="AE37" s="44">
        <v>17.45</v>
      </c>
      <c r="AF37" s="44">
        <v>17.760000000000002</v>
      </c>
      <c r="AG37" s="44">
        <v>18.09</v>
      </c>
      <c r="AH37" s="44">
        <v>18.43</v>
      </c>
      <c r="AI37" s="44">
        <v>18.78</v>
      </c>
      <c r="AJ37" s="44">
        <v>19.149999999999999</v>
      </c>
      <c r="AK37" s="44"/>
    </row>
    <row r="38" spans="1:37" x14ac:dyDescent="0.25">
      <c r="A38" s="43">
        <v>11</v>
      </c>
      <c r="B38" s="44">
        <v>11.31</v>
      </c>
      <c r="C38" s="44">
        <v>11.47</v>
      </c>
      <c r="D38" s="44">
        <v>11.63</v>
      </c>
      <c r="E38" s="44">
        <v>11.79</v>
      </c>
      <c r="F38" s="44">
        <v>11.96</v>
      </c>
      <c r="G38" s="44">
        <v>12.13</v>
      </c>
      <c r="H38" s="44">
        <v>12.3</v>
      </c>
      <c r="I38" s="44">
        <v>12.47</v>
      </c>
      <c r="J38" s="44">
        <v>12.65</v>
      </c>
      <c r="K38" s="44">
        <v>12.83</v>
      </c>
      <c r="L38" s="44">
        <v>13.02</v>
      </c>
      <c r="M38" s="44">
        <v>13.21</v>
      </c>
      <c r="N38" s="44">
        <v>13.4</v>
      </c>
      <c r="O38" s="44">
        <v>13.59</v>
      </c>
      <c r="P38" s="44">
        <v>13.79</v>
      </c>
      <c r="Q38" s="44">
        <v>14</v>
      </c>
      <c r="R38" s="44">
        <v>14.21</v>
      </c>
      <c r="S38" s="44">
        <v>14.42</v>
      </c>
      <c r="T38" s="44">
        <v>14.64</v>
      </c>
      <c r="U38" s="44">
        <v>14.86</v>
      </c>
      <c r="V38" s="44">
        <v>15.09</v>
      </c>
      <c r="W38" s="44">
        <v>15.33</v>
      </c>
      <c r="X38" s="44">
        <v>15.57</v>
      </c>
      <c r="Y38" s="44">
        <v>15.82</v>
      </c>
      <c r="Z38" s="44">
        <v>16.07</v>
      </c>
      <c r="AA38" s="44">
        <v>16.34</v>
      </c>
      <c r="AB38" s="44">
        <v>16.61</v>
      </c>
      <c r="AC38" s="44">
        <v>16.89</v>
      </c>
      <c r="AD38" s="44">
        <v>17.18</v>
      </c>
      <c r="AE38" s="44">
        <v>17.48</v>
      </c>
      <c r="AF38" s="44">
        <v>17.79</v>
      </c>
      <c r="AG38" s="44">
        <v>18.12</v>
      </c>
      <c r="AH38" s="44">
        <v>18.46</v>
      </c>
      <c r="AI38" s="44">
        <v>18.809999999999999</v>
      </c>
      <c r="AJ38" s="44">
        <v>19.190000000000001</v>
      </c>
      <c r="AK38" s="44"/>
    </row>
  </sheetData>
  <sheetProtection algorithmName="SHA-512" hashValue="AZh/MFYf4McXVrgf5T5Se6FX78+DHruju7AvVo78ExzXZa1q+BAmZQZPLquSnAqwFzY4jb0Cr8g0ImsMn/7c8w==" saltValue="ho1eT7dP8R1Jr9uKdsK4ng==" spinCount="100000" sheet="1" objects="1" scenarios="1"/>
  <conditionalFormatting sqref="A6:A21">
    <cfRule type="expression" dxfId="229" priority="1" stopIfTrue="1">
      <formula>MOD(ROW(),2)=0</formula>
    </cfRule>
    <cfRule type="expression" dxfId="228" priority="2" stopIfTrue="1">
      <formula>MOD(ROW(),2)&lt;&gt;0</formula>
    </cfRule>
  </conditionalFormatting>
  <conditionalFormatting sqref="B6:M21">
    <cfRule type="expression" dxfId="227" priority="3" stopIfTrue="1">
      <formula>MOD(ROW(),2)=0</formula>
    </cfRule>
    <cfRule type="expression" dxfId="226" priority="4" stopIfTrue="1">
      <formula>MOD(ROW(),2)&lt;&gt;0</formula>
    </cfRule>
  </conditionalFormatting>
  <conditionalFormatting sqref="A26:A38">
    <cfRule type="expression" dxfId="225" priority="5" stopIfTrue="1">
      <formula>MOD(ROW(),2)=0</formula>
    </cfRule>
    <cfRule type="expression" dxfId="224" priority="6" stopIfTrue="1">
      <formula>MOD(ROW(),2)&lt;&gt;0</formula>
    </cfRule>
  </conditionalFormatting>
  <conditionalFormatting sqref="B26:AK38">
    <cfRule type="expression" dxfId="223" priority="7" stopIfTrue="1">
      <formula>MOD(ROW(),2)=0</formula>
    </cfRule>
    <cfRule type="expression" dxfId="222" priority="8" stopIfTrue="1">
      <formula>MOD(ROW(),2)&lt;&gt;0</formula>
    </cfRule>
  </conditionalFormatting>
  <pageMargins left="0.7" right="0.7" top="0.75" bottom="0.75" header="0.3" footer="0.3"/>
  <tableParts count="1">
    <tablePart r:id="rId1"/>
  </tableParts>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36FC27-6F7A-4396-96B0-7A69620CD03E}">
  <sheetPr codeName="Sheet91"/>
  <dimension ref="A1:I38"/>
  <sheetViews>
    <sheetView showGridLines="0" workbookViewId="0">
      <selection activeCell="A6" sqref="A6"/>
    </sheetView>
  </sheetViews>
  <sheetFormatPr defaultRowHeight="12.5" x14ac:dyDescent="0.25"/>
  <cols>
    <col min="1" max="1" width="31.54296875" customWidth="1"/>
    <col min="2" max="2" width="10.54296875" customWidth="1"/>
    <col min="3" max="3" width="10.453125" customWidth="1"/>
    <col min="4" max="4" width="10" customWidth="1"/>
  </cols>
  <sheetData>
    <row r="1" spans="1:9" s="1" customFormat="1" ht="20" x14ac:dyDescent="0.4">
      <c r="A1" s="2" t="s">
        <v>0</v>
      </c>
    </row>
    <row r="2" spans="1:9" s="1" customFormat="1" ht="15.5" x14ac:dyDescent="0.35">
      <c r="A2" s="30" t="s">
        <v>1</v>
      </c>
      <c r="B2" s="3" t="str">
        <f>wb_title</f>
        <v>Police_S - Consolidated Factor Spreadsheet</v>
      </c>
    </row>
    <row r="3" spans="1:9" s="1" customFormat="1" ht="15.5" x14ac:dyDescent="0.35">
      <c r="A3" s="30" t="s">
        <v>2</v>
      </c>
      <c r="B3" s="3" t="str">
        <f>TABLE_FACTOR_TYPE_1 &amp; " - x-" &amp; TABLE_SERIES_NUMBER_1</f>
        <v>Scheme Pays AA - x-606</v>
      </c>
    </row>
    <row r="6" spans="1:9" x14ac:dyDescent="0.25">
      <c r="A6" s="40" t="s">
        <v>407</v>
      </c>
      <c r="B6" s="48" t="s">
        <v>408</v>
      </c>
      <c r="C6" s="48"/>
      <c r="D6" s="48"/>
      <c r="E6" s="48"/>
      <c r="F6" s="48"/>
      <c r="G6" s="48"/>
      <c r="H6" s="48"/>
      <c r="I6" s="48"/>
    </row>
    <row r="7" spans="1:9" x14ac:dyDescent="0.25">
      <c r="A7" s="40" t="s">
        <v>409</v>
      </c>
      <c r="B7" s="48" t="s">
        <v>32</v>
      </c>
      <c r="C7" s="48"/>
      <c r="D7" s="48"/>
      <c r="E7" s="48"/>
      <c r="F7" s="48"/>
      <c r="G7" s="48"/>
      <c r="H7" s="48"/>
      <c r="I7" s="48"/>
    </row>
    <row r="8" spans="1:9" x14ac:dyDescent="0.25">
      <c r="A8" s="40" t="s">
        <v>110</v>
      </c>
      <c r="B8" s="48">
        <v>1987</v>
      </c>
      <c r="C8" s="48"/>
      <c r="D8" s="48"/>
      <c r="E8" s="48"/>
      <c r="F8" s="48"/>
      <c r="G8" s="48"/>
      <c r="H8" s="48"/>
      <c r="I8" s="48"/>
    </row>
    <row r="9" spans="1:9" x14ac:dyDescent="0.25">
      <c r="A9" s="40" t="s">
        <v>111</v>
      </c>
      <c r="B9" s="48" t="s">
        <v>340</v>
      </c>
      <c r="C9" s="48"/>
      <c r="D9" s="48"/>
      <c r="E9" s="48"/>
      <c r="F9" s="48"/>
      <c r="G9" s="48"/>
      <c r="H9" s="48"/>
      <c r="I9" s="48"/>
    </row>
    <row r="10" spans="1:9" ht="25" x14ac:dyDescent="0.25">
      <c r="A10" s="40" t="s">
        <v>6</v>
      </c>
      <c r="B10" s="48" t="s">
        <v>348</v>
      </c>
      <c r="C10" s="48"/>
      <c r="D10" s="48"/>
      <c r="E10" s="48"/>
      <c r="F10" s="48"/>
      <c r="G10" s="48"/>
      <c r="H10" s="48"/>
      <c r="I10" s="48"/>
    </row>
    <row r="11" spans="1:9" x14ac:dyDescent="0.25">
      <c r="A11" s="40" t="s">
        <v>112</v>
      </c>
      <c r="B11" s="48" t="s">
        <v>125</v>
      </c>
      <c r="C11" s="48"/>
      <c r="D11" s="48"/>
      <c r="E11" s="48"/>
      <c r="F11" s="48"/>
      <c r="G11" s="48"/>
      <c r="H11" s="48"/>
      <c r="I11" s="48"/>
    </row>
    <row r="12" spans="1:9" x14ac:dyDescent="0.25">
      <c r="A12" s="40" t="s">
        <v>113</v>
      </c>
      <c r="B12" s="48" t="s">
        <v>292</v>
      </c>
      <c r="C12" s="48"/>
      <c r="D12" s="48"/>
      <c r="E12" s="48"/>
      <c r="F12" s="48"/>
      <c r="G12" s="48"/>
      <c r="H12" s="48"/>
      <c r="I12" s="48"/>
    </row>
    <row r="13" spans="1:9" x14ac:dyDescent="0.25">
      <c r="A13" s="40" t="s">
        <v>410</v>
      </c>
      <c r="B13" s="48">
        <v>2</v>
      </c>
      <c r="C13" s="48"/>
      <c r="D13" s="48"/>
      <c r="E13" s="48"/>
      <c r="F13" s="48"/>
      <c r="G13" s="48"/>
      <c r="H13" s="48"/>
      <c r="I13" s="48"/>
    </row>
    <row r="14" spans="1:9" x14ac:dyDescent="0.25">
      <c r="A14" s="40" t="s">
        <v>115</v>
      </c>
      <c r="B14" s="48">
        <v>606</v>
      </c>
      <c r="C14" s="48"/>
      <c r="D14" s="48"/>
      <c r="E14" s="48"/>
      <c r="F14" s="48"/>
      <c r="G14" s="48"/>
      <c r="H14" s="48"/>
      <c r="I14" s="48"/>
    </row>
    <row r="15" spans="1:9" x14ac:dyDescent="0.25">
      <c r="A15" s="40" t="s">
        <v>411</v>
      </c>
      <c r="B15" s="48">
        <v>606</v>
      </c>
      <c r="C15" s="48"/>
      <c r="D15" s="48"/>
      <c r="E15" s="48"/>
      <c r="F15" s="48"/>
      <c r="G15" s="48"/>
      <c r="H15" s="48"/>
      <c r="I15" s="48"/>
    </row>
    <row r="16" spans="1:9" x14ac:dyDescent="0.25">
      <c r="A16" s="40" t="s">
        <v>117</v>
      </c>
      <c r="B16" s="48" t="s">
        <v>477</v>
      </c>
      <c r="C16" s="48"/>
      <c r="D16" s="48"/>
      <c r="E16" s="48"/>
      <c r="F16" s="48"/>
      <c r="G16" s="48"/>
      <c r="H16" s="48"/>
      <c r="I16" s="48"/>
    </row>
    <row r="17" spans="1:9" x14ac:dyDescent="0.25">
      <c r="A17" s="41" t="s">
        <v>412</v>
      </c>
      <c r="B17" s="48"/>
      <c r="C17" s="48"/>
      <c r="D17" s="48"/>
      <c r="E17" s="48"/>
      <c r="F17" s="48"/>
      <c r="G17" s="48"/>
      <c r="H17" s="48"/>
      <c r="I17" s="48"/>
    </row>
    <row r="18" spans="1:9" x14ac:dyDescent="0.25">
      <c r="A18" s="40" t="s">
        <v>119</v>
      </c>
      <c r="B18" s="50">
        <v>45135</v>
      </c>
      <c r="C18" s="50"/>
      <c r="D18" s="50"/>
      <c r="E18" s="50"/>
      <c r="F18" s="50"/>
      <c r="G18" s="50"/>
      <c r="H18" s="50"/>
      <c r="I18" s="50"/>
    </row>
    <row r="19" spans="1:9" x14ac:dyDescent="0.25">
      <c r="A19" s="40" t="s">
        <v>120</v>
      </c>
      <c r="B19" s="50">
        <v>45135</v>
      </c>
      <c r="C19" s="50"/>
      <c r="D19" s="50"/>
      <c r="E19" s="50"/>
      <c r="F19" s="50"/>
      <c r="G19" s="50"/>
      <c r="H19" s="50"/>
      <c r="I19" s="50"/>
    </row>
    <row r="20" spans="1:9" x14ac:dyDescent="0.25">
      <c r="A20" s="40" t="s">
        <v>121</v>
      </c>
      <c r="B20" s="48" t="s">
        <v>128</v>
      </c>
      <c r="C20" s="48"/>
      <c r="D20" s="48"/>
      <c r="E20" s="48"/>
      <c r="F20" s="48"/>
      <c r="G20" s="48"/>
      <c r="H20" s="48"/>
      <c r="I20" s="48"/>
    </row>
    <row r="21" spans="1:9" x14ac:dyDescent="0.25">
      <c r="A21" s="40" t="s">
        <v>413</v>
      </c>
      <c r="B21" s="48" t="s">
        <v>47</v>
      </c>
      <c r="C21" s="48"/>
      <c r="D21" s="48"/>
      <c r="E21" s="48"/>
      <c r="F21" s="48"/>
      <c r="G21" s="48"/>
      <c r="H21" s="48"/>
      <c r="I21" s="48"/>
    </row>
    <row r="23" spans="1:9" x14ac:dyDescent="0.25">
      <c r="A23" s="23" t="str">
        <f>HYPERLINK("#'Factor List'!A1", "Back to Factor List")</f>
        <v>Back to Factor List</v>
      </c>
      <c r="B23" s="23" t="str">
        <f>HYPERLINK("#'Assumptions'!A1", "Assumptions")</f>
        <v>Assumptions</v>
      </c>
    </row>
    <row r="26" spans="1:9" s="57" customFormat="1" ht="13" x14ac:dyDescent="0.25">
      <c r="A26" s="56" t="s">
        <v>440</v>
      </c>
      <c r="B26" s="56">
        <v>48</v>
      </c>
      <c r="C26" s="56">
        <v>49</v>
      </c>
      <c r="D26" s="56">
        <v>50</v>
      </c>
      <c r="E26" s="56">
        <v>51</v>
      </c>
      <c r="F26" s="56">
        <v>52</v>
      </c>
      <c r="G26" s="56">
        <v>53</v>
      </c>
      <c r="H26" s="56">
        <v>54</v>
      </c>
      <c r="I26" s="56">
        <v>55</v>
      </c>
    </row>
    <row r="27" spans="1:9" x14ac:dyDescent="0.25">
      <c r="A27" s="43">
        <v>0</v>
      </c>
      <c r="B27" s="44">
        <v>6.12</v>
      </c>
      <c r="C27" s="44">
        <v>5.34</v>
      </c>
      <c r="D27" s="44">
        <v>4.53</v>
      </c>
      <c r="E27" s="44">
        <v>3.7</v>
      </c>
      <c r="F27" s="44">
        <v>2.83</v>
      </c>
      <c r="G27" s="44">
        <v>1.92</v>
      </c>
      <c r="H27" s="44">
        <v>0.98</v>
      </c>
      <c r="I27" s="44">
        <v>0</v>
      </c>
    </row>
    <row r="28" spans="1:9" x14ac:dyDescent="0.25">
      <c r="A28" s="43">
        <v>1</v>
      </c>
      <c r="B28" s="44">
        <v>6.05</v>
      </c>
      <c r="C28" s="44">
        <v>5.27</v>
      </c>
      <c r="D28" s="44">
        <v>4.46</v>
      </c>
      <c r="E28" s="44">
        <v>3.62</v>
      </c>
      <c r="F28" s="44">
        <v>2.75</v>
      </c>
      <c r="G28" s="44">
        <v>1.84</v>
      </c>
      <c r="H28" s="44">
        <v>0.9</v>
      </c>
      <c r="I28" s="44"/>
    </row>
    <row r="29" spans="1:9" x14ac:dyDescent="0.25">
      <c r="A29" s="43">
        <v>2</v>
      </c>
      <c r="B29" s="44">
        <v>5.99</v>
      </c>
      <c r="C29" s="44">
        <v>5.21</v>
      </c>
      <c r="D29" s="44">
        <v>4.3899999999999997</v>
      </c>
      <c r="E29" s="44">
        <v>3.55</v>
      </c>
      <c r="F29" s="44">
        <v>2.68</v>
      </c>
      <c r="G29" s="44">
        <v>1.76</v>
      </c>
      <c r="H29" s="44">
        <v>0.82</v>
      </c>
      <c r="I29" s="44"/>
    </row>
    <row r="30" spans="1:9" x14ac:dyDescent="0.25">
      <c r="A30" s="43">
        <v>3</v>
      </c>
      <c r="B30" s="44">
        <v>5.92</v>
      </c>
      <c r="C30" s="44">
        <v>5.14</v>
      </c>
      <c r="D30" s="44">
        <v>4.32</v>
      </c>
      <c r="E30" s="44">
        <v>3.48</v>
      </c>
      <c r="F30" s="44">
        <v>2.6</v>
      </c>
      <c r="G30" s="44">
        <v>1.69</v>
      </c>
      <c r="H30" s="44">
        <v>0.74</v>
      </c>
      <c r="I30" s="44"/>
    </row>
    <row r="31" spans="1:9" x14ac:dyDescent="0.25">
      <c r="A31" s="43">
        <v>4</v>
      </c>
      <c r="B31" s="44">
        <v>5.86</v>
      </c>
      <c r="C31" s="44">
        <v>5.07</v>
      </c>
      <c r="D31" s="44">
        <v>4.26</v>
      </c>
      <c r="E31" s="44">
        <v>3.41</v>
      </c>
      <c r="F31" s="44">
        <v>2.5299999999999998</v>
      </c>
      <c r="G31" s="44">
        <v>1.61</v>
      </c>
      <c r="H31" s="44">
        <v>0.65</v>
      </c>
      <c r="I31" s="44"/>
    </row>
    <row r="32" spans="1:9" x14ac:dyDescent="0.25">
      <c r="A32" s="43">
        <v>5</v>
      </c>
      <c r="B32" s="44">
        <v>5.79</v>
      </c>
      <c r="C32" s="44">
        <v>5</v>
      </c>
      <c r="D32" s="44">
        <v>4.1900000000000004</v>
      </c>
      <c r="E32" s="44">
        <v>3.33</v>
      </c>
      <c r="F32" s="44">
        <v>2.4500000000000002</v>
      </c>
      <c r="G32" s="44">
        <v>1.53</v>
      </c>
      <c r="H32" s="44">
        <v>0.56999999999999995</v>
      </c>
      <c r="I32" s="44"/>
    </row>
    <row r="33" spans="1:9" x14ac:dyDescent="0.25">
      <c r="A33" s="43">
        <v>6</v>
      </c>
      <c r="B33" s="44">
        <v>5.73</v>
      </c>
      <c r="C33" s="44">
        <v>4.9400000000000004</v>
      </c>
      <c r="D33" s="44">
        <v>4.12</v>
      </c>
      <c r="E33" s="44">
        <v>3.26</v>
      </c>
      <c r="F33" s="44">
        <v>2.37</v>
      </c>
      <c r="G33" s="44">
        <v>1.45</v>
      </c>
      <c r="H33" s="44">
        <v>0.49</v>
      </c>
      <c r="I33" s="44"/>
    </row>
    <row r="34" spans="1:9" x14ac:dyDescent="0.25">
      <c r="A34" s="43">
        <v>7</v>
      </c>
      <c r="B34" s="44">
        <v>5.66</v>
      </c>
      <c r="C34" s="44">
        <v>4.87</v>
      </c>
      <c r="D34" s="44">
        <v>4.05</v>
      </c>
      <c r="E34" s="44">
        <v>3.19</v>
      </c>
      <c r="F34" s="44">
        <v>2.2999999999999998</v>
      </c>
      <c r="G34" s="44">
        <v>1.37</v>
      </c>
      <c r="H34" s="44">
        <v>0.41</v>
      </c>
      <c r="I34" s="44"/>
    </row>
    <row r="35" spans="1:9" x14ac:dyDescent="0.25">
      <c r="A35" s="43">
        <v>8</v>
      </c>
      <c r="B35" s="44">
        <v>5.6</v>
      </c>
      <c r="C35" s="44">
        <v>4.8</v>
      </c>
      <c r="D35" s="44">
        <v>3.98</v>
      </c>
      <c r="E35" s="44">
        <v>3.12</v>
      </c>
      <c r="F35" s="44">
        <v>2.2200000000000002</v>
      </c>
      <c r="G35" s="44">
        <v>1.29</v>
      </c>
      <c r="H35" s="44">
        <v>0.33</v>
      </c>
      <c r="I35" s="44"/>
    </row>
    <row r="36" spans="1:9" x14ac:dyDescent="0.25">
      <c r="A36" s="43">
        <v>9</v>
      </c>
      <c r="B36" s="44">
        <v>5.53</v>
      </c>
      <c r="C36" s="44">
        <v>4.74</v>
      </c>
      <c r="D36" s="44">
        <v>3.91</v>
      </c>
      <c r="E36" s="44">
        <v>3.04</v>
      </c>
      <c r="F36" s="44">
        <v>2.15</v>
      </c>
      <c r="G36" s="44">
        <v>1.22</v>
      </c>
      <c r="H36" s="44">
        <v>0.25</v>
      </c>
      <c r="I36" s="44"/>
    </row>
    <row r="37" spans="1:9" x14ac:dyDescent="0.25">
      <c r="A37" s="43">
        <v>10</v>
      </c>
      <c r="B37" s="44">
        <v>5.47</v>
      </c>
      <c r="C37" s="44">
        <v>4.67</v>
      </c>
      <c r="D37" s="44">
        <v>3.84</v>
      </c>
      <c r="E37" s="44">
        <v>2.97</v>
      </c>
      <c r="F37" s="44">
        <v>2.0699999999999998</v>
      </c>
      <c r="G37" s="44">
        <v>1.1399999999999999</v>
      </c>
      <c r="H37" s="44">
        <v>0.16</v>
      </c>
      <c r="I37" s="44"/>
    </row>
    <row r="38" spans="1:9" x14ac:dyDescent="0.25">
      <c r="A38" s="43">
        <v>11</v>
      </c>
      <c r="B38" s="44">
        <v>5.4</v>
      </c>
      <c r="C38" s="44">
        <v>4.5999999999999996</v>
      </c>
      <c r="D38" s="44">
        <v>3.77</v>
      </c>
      <c r="E38" s="44">
        <v>2.9</v>
      </c>
      <c r="F38" s="44">
        <v>2</v>
      </c>
      <c r="G38" s="44">
        <v>1.06</v>
      </c>
      <c r="H38" s="44">
        <v>0.08</v>
      </c>
      <c r="I38" s="44"/>
    </row>
  </sheetData>
  <sheetProtection algorithmName="SHA-512" hashValue="N2czMUwveSslo/levGrQ3uGFqrr+Oaz57lTMVirPXHxaSIJlRNe7tDJOoxyS14Q4qkOlTOBMpz48Ciu1rFYVaA==" saltValue="7pjo3WcChhVES23hH+LOHg==" spinCount="100000" sheet="1" objects="1" scenarios="1"/>
  <conditionalFormatting sqref="A6:A21">
    <cfRule type="expression" dxfId="219" priority="1" stopIfTrue="1">
      <formula>MOD(ROW(),2)=0</formula>
    </cfRule>
    <cfRule type="expression" dxfId="218" priority="2" stopIfTrue="1">
      <formula>MOD(ROW(),2)&lt;&gt;0</formula>
    </cfRule>
  </conditionalFormatting>
  <conditionalFormatting sqref="B6:I21">
    <cfRule type="expression" dxfId="217" priority="3" stopIfTrue="1">
      <formula>MOD(ROW(),2)=0</formula>
    </cfRule>
    <cfRule type="expression" dxfId="216" priority="4" stopIfTrue="1">
      <formula>MOD(ROW(),2)&lt;&gt;0</formula>
    </cfRule>
  </conditionalFormatting>
  <conditionalFormatting sqref="A26:A38">
    <cfRule type="expression" dxfId="215" priority="5" stopIfTrue="1">
      <formula>MOD(ROW(),2)=0</formula>
    </cfRule>
    <cfRule type="expression" dxfId="214" priority="6" stopIfTrue="1">
      <formula>MOD(ROW(),2)&lt;&gt;0</formula>
    </cfRule>
  </conditionalFormatting>
  <conditionalFormatting sqref="B26:I38">
    <cfRule type="expression" dxfId="213" priority="7" stopIfTrue="1">
      <formula>MOD(ROW(),2)=0</formula>
    </cfRule>
    <cfRule type="expression" dxfId="212" priority="8" stopIfTrue="1">
      <formula>MOD(ROW(),2)&lt;&gt;0</formula>
    </cfRule>
  </conditionalFormatting>
  <pageMargins left="0.7" right="0.7" top="0.75" bottom="0.75" header="0.3" footer="0.3"/>
  <tableParts count="1">
    <tablePart r:id="rId1"/>
  </tableParts>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CE4408-83B9-469B-A2E0-B71B291590EE}">
  <sheetPr codeName="Sheet92"/>
  <dimension ref="A1:AF38"/>
  <sheetViews>
    <sheetView showGridLines="0" workbookViewId="0">
      <selection activeCell="A6" sqref="A6"/>
    </sheetView>
  </sheetViews>
  <sheetFormatPr defaultRowHeight="12.5" x14ac:dyDescent="0.25"/>
  <cols>
    <col min="1" max="1" width="31.54296875" customWidth="1"/>
    <col min="2" max="2" width="10.54296875" customWidth="1"/>
    <col min="3" max="3" width="10.453125" customWidth="1"/>
    <col min="4" max="4" width="10" customWidth="1"/>
  </cols>
  <sheetData>
    <row r="1" spans="1:13" s="1" customFormat="1" ht="20" x14ac:dyDescent="0.4">
      <c r="A1" s="2" t="s">
        <v>0</v>
      </c>
    </row>
    <row r="2" spans="1:13" s="1" customFormat="1" ht="15.5" x14ac:dyDescent="0.35">
      <c r="A2" s="30" t="s">
        <v>1</v>
      </c>
      <c r="B2" s="3" t="str">
        <f>wb_title</f>
        <v>Police_S - Consolidated Factor Spreadsheet</v>
      </c>
    </row>
    <row r="3" spans="1:13" s="1" customFormat="1" ht="15.5" x14ac:dyDescent="0.35">
      <c r="A3" s="30" t="s">
        <v>2</v>
      </c>
      <c r="B3" s="3" t="str">
        <f>TABLE_FACTOR_TYPE_1 &amp; " - x-" &amp; TABLE_SERIES_NUMBER_1</f>
        <v>Scheme Pays AA - x-607</v>
      </c>
    </row>
    <row r="6" spans="1:13" x14ac:dyDescent="0.25">
      <c r="A6" s="40" t="s">
        <v>407</v>
      </c>
      <c r="B6" s="48" t="s">
        <v>408</v>
      </c>
      <c r="C6" s="48"/>
      <c r="D6" s="48"/>
      <c r="E6" s="48"/>
      <c r="F6" s="48"/>
      <c r="G6" s="48"/>
      <c r="H6" s="48"/>
      <c r="I6" s="48"/>
      <c r="J6" s="48"/>
      <c r="K6" s="48"/>
      <c r="L6" s="48"/>
      <c r="M6" s="48"/>
    </row>
    <row r="7" spans="1:13" x14ac:dyDescent="0.25">
      <c r="A7" s="40" t="s">
        <v>409</v>
      </c>
      <c r="B7" s="48" t="s">
        <v>32</v>
      </c>
      <c r="C7" s="48"/>
      <c r="D7" s="48"/>
      <c r="E7" s="48"/>
      <c r="F7" s="48"/>
      <c r="G7" s="48"/>
      <c r="H7" s="48"/>
      <c r="I7" s="48"/>
      <c r="J7" s="48"/>
      <c r="K7" s="48"/>
      <c r="L7" s="48"/>
      <c r="M7" s="48"/>
    </row>
    <row r="8" spans="1:13" x14ac:dyDescent="0.25">
      <c r="A8" s="40" t="s">
        <v>110</v>
      </c>
      <c r="B8" s="48">
        <v>1987</v>
      </c>
      <c r="C8" s="48"/>
      <c r="D8" s="48"/>
      <c r="E8" s="48"/>
      <c r="F8" s="48"/>
      <c r="G8" s="48"/>
      <c r="H8" s="48"/>
      <c r="I8" s="48"/>
      <c r="J8" s="48"/>
      <c r="K8" s="48"/>
      <c r="L8" s="48"/>
      <c r="M8" s="48"/>
    </row>
    <row r="9" spans="1:13" x14ac:dyDescent="0.25">
      <c r="A9" s="40" t="s">
        <v>111</v>
      </c>
      <c r="B9" s="48" t="s">
        <v>340</v>
      </c>
      <c r="C9" s="48"/>
      <c r="D9" s="48"/>
      <c r="E9" s="48"/>
      <c r="F9" s="48"/>
      <c r="G9" s="48"/>
      <c r="H9" s="48"/>
      <c r="I9" s="48"/>
      <c r="J9" s="48"/>
      <c r="K9" s="48"/>
      <c r="L9" s="48"/>
      <c r="M9" s="48"/>
    </row>
    <row r="10" spans="1:13" ht="25" x14ac:dyDescent="0.25">
      <c r="A10" s="40" t="s">
        <v>6</v>
      </c>
      <c r="B10" s="48" t="s">
        <v>350</v>
      </c>
      <c r="C10" s="48"/>
      <c r="D10" s="48"/>
      <c r="E10" s="48"/>
      <c r="F10" s="48"/>
      <c r="G10" s="48"/>
      <c r="H10" s="48"/>
      <c r="I10" s="48"/>
      <c r="J10" s="48"/>
      <c r="K10" s="48"/>
      <c r="L10" s="48"/>
      <c r="M10" s="48"/>
    </row>
    <row r="11" spans="1:13" x14ac:dyDescent="0.25">
      <c r="A11" s="40" t="s">
        <v>112</v>
      </c>
      <c r="B11" s="48" t="s">
        <v>125</v>
      </c>
      <c r="C11" s="48"/>
      <c r="D11" s="48"/>
      <c r="E11" s="48"/>
      <c r="F11" s="48"/>
      <c r="G11" s="48"/>
      <c r="H11" s="48"/>
      <c r="I11" s="48"/>
      <c r="J11" s="48"/>
      <c r="K11" s="48"/>
      <c r="L11" s="48"/>
      <c r="M11" s="48"/>
    </row>
    <row r="12" spans="1:13" x14ac:dyDescent="0.25">
      <c r="A12" s="40" t="s">
        <v>113</v>
      </c>
      <c r="B12" s="48" t="s">
        <v>292</v>
      </c>
      <c r="C12" s="48"/>
      <c r="D12" s="48"/>
      <c r="E12" s="48"/>
      <c r="F12" s="48"/>
      <c r="G12" s="48"/>
      <c r="H12" s="48"/>
      <c r="I12" s="48"/>
      <c r="J12" s="48"/>
      <c r="K12" s="48"/>
      <c r="L12" s="48"/>
      <c r="M12" s="48"/>
    </row>
    <row r="13" spans="1:13" x14ac:dyDescent="0.25">
      <c r="A13" s="40" t="s">
        <v>410</v>
      </c>
      <c r="B13" s="48">
        <v>2</v>
      </c>
      <c r="C13" s="48"/>
      <c r="D13" s="48"/>
      <c r="E13" s="48"/>
      <c r="F13" s="48"/>
      <c r="G13" s="48"/>
      <c r="H13" s="48"/>
      <c r="I13" s="48"/>
      <c r="J13" s="48"/>
      <c r="K13" s="48"/>
      <c r="L13" s="48"/>
      <c r="M13" s="48"/>
    </row>
    <row r="14" spans="1:13" x14ac:dyDescent="0.25">
      <c r="A14" s="40" t="s">
        <v>115</v>
      </c>
      <c r="B14" s="48">
        <v>607</v>
      </c>
      <c r="C14" s="48"/>
      <c r="D14" s="48"/>
      <c r="E14" s="48"/>
      <c r="F14" s="48"/>
      <c r="G14" s="48"/>
      <c r="H14" s="48"/>
      <c r="I14" s="48"/>
      <c r="J14" s="48"/>
      <c r="K14" s="48"/>
      <c r="L14" s="48"/>
      <c r="M14" s="48"/>
    </row>
    <row r="15" spans="1:13" x14ac:dyDescent="0.25">
      <c r="A15" s="40" t="s">
        <v>411</v>
      </c>
      <c r="B15" s="48">
        <v>607</v>
      </c>
      <c r="C15" s="48"/>
      <c r="D15" s="48"/>
      <c r="E15" s="48"/>
      <c r="F15" s="48"/>
      <c r="G15" s="48"/>
      <c r="H15" s="48"/>
      <c r="I15" s="48"/>
      <c r="J15" s="48"/>
      <c r="K15" s="48"/>
      <c r="L15" s="48"/>
      <c r="M15" s="48"/>
    </row>
    <row r="16" spans="1:13" x14ac:dyDescent="0.25">
      <c r="A16" s="40" t="s">
        <v>117</v>
      </c>
      <c r="B16" s="48" t="s">
        <v>478</v>
      </c>
      <c r="C16" s="48"/>
      <c r="D16" s="48"/>
      <c r="E16" s="48"/>
      <c r="F16" s="48"/>
      <c r="G16" s="48"/>
      <c r="H16" s="48"/>
      <c r="I16" s="48"/>
      <c r="J16" s="48"/>
      <c r="K16" s="48"/>
      <c r="L16" s="48"/>
      <c r="M16" s="48"/>
    </row>
    <row r="17" spans="1:32" x14ac:dyDescent="0.25">
      <c r="A17" s="41" t="s">
        <v>412</v>
      </c>
      <c r="B17" s="48"/>
      <c r="C17" s="48"/>
      <c r="D17" s="48"/>
      <c r="E17" s="48"/>
      <c r="F17" s="48"/>
      <c r="G17" s="48"/>
      <c r="H17" s="48"/>
      <c r="I17" s="48"/>
      <c r="J17" s="48"/>
      <c r="K17" s="48"/>
      <c r="L17" s="48"/>
      <c r="M17" s="48"/>
    </row>
    <row r="18" spans="1:32" x14ac:dyDescent="0.25">
      <c r="A18" s="40" t="s">
        <v>119</v>
      </c>
      <c r="B18" s="50">
        <v>45135</v>
      </c>
      <c r="C18" s="50"/>
      <c r="D18" s="50"/>
      <c r="E18" s="50"/>
      <c r="F18" s="50"/>
      <c r="G18" s="50"/>
      <c r="H18" s="50"/>
      <c r="I18" s="50"/>
      <c r="J18" s="50"/>
      <c r="K18" s="50"/>
      <c r="L18" s="50"/>
      <c r="M18" s="50"/>
    </row>
    <row r="19" spans="1:32" x14ac:dyDescent="0.25">
      <c r="A19" s="40" t="s">
        <v>120</v>
      </c>
      <c r="B19" s="50">
        <v>45135</v>
      </c>
      <c r="C19" s="50"/>
      <c r="D19" s="50"/>
      <c r="E19" s="50"/>
      <c r="F19" s="50"/>
      <c r="G19" s="50"/>
      <c r="H19" s="50"/>
      <c r="I19" s="50"/>
      <c r="J19" s="50"/>
      <c r="K19" s="50"/>
      <c r="L19" s="50"/>
      <c r="M19" s="50"/>
    </row>
    <row r="20" spans="1:32" x14ac:dyDescent="0.25">
      <c r="A20" s="40" t="s">
        <v>121</v>
      </c>
      <c r="B20" s="48" t="s">
        <v>128</v>
      </c>
      <c r="C20" s="48"/>
      <c r="D20" s="48"/>
      <c r="E20" s="48"/>
      <c r="F20" s="48"/>
      <c r="G20" s="48"/>
      <c r="H20" s="48"/>
      <c r="I20" s="48"/>
      <c r="J20" s="48"/>
      <c r="K20" s="48"/>
      <c r="L20" s="48"/>
      <c r="M20" s="48"/>
    </row>
    <row r="21" spans="1:32" x14ac:dyDescent="0.25">
      <c r="A21" s="40" t="s">
        <v>413</v>
      </c>
      <c r="B21" s="48" t="s">
        <v>47</v>
      </c>
      <c r="C21" s="48"/>
      <c r="D21" s="48"/>
      <c r="E21" s="48"/>
      <c r="F21" s="48"/>
      <c r="G21" s="48"/>
      <c r="H21" s="48"/>
      <c r="I21" s="48"/>
      <c r="J21" s="48"/>
      <c r="K21" s="48"/>
      <c r="L21" s="48"/>
      <c r="M21" s="48"/>
    </row>
    <row r="23" spans="1:32" x14ac:dyDescent="0.25">
      <c r="A23" s="23" t="str">
        <f>HYPERLINK("#'Factor List'!A1", "Back to Factor List")</f>
        <v>Back to Factor List</v>
      </c>
      <c r="B23" s="23" t="str">
        <f>HYPERLINK("#'Assumptions'!A1", "Assumptions")</f>
        <v>Assumptions</v>
      </c>
    </row>
    <row r="26" spans="1:32" s="57" customFormat="1" ht="13" x14ac:dyDescent="0.25">
      <c r="A26" s="56" t="s">
        <v>440</v>
      </c>
      <c r="B26" s="56">
        <v>25</v>
      </c>
      <c r="C26" s="56">
        <v>26</v>
      </c>
      <c r="D26" s="56">
        <v>27</v>
      </c>
      <c r="E26" s="56">
        <v>28</v>
      </c>
      <c r="F26" s="56">
        <v>29</v>
      </c>
      <c r="G26" s="56">
        <v>30</v>
      </c>
      <c r="H26" s="56">
        <v>31</v>
      </c>
      <c r="I26" s="56">
        <v>32</v>
      </c>
      <c r="J26" s="56">
        <v>33</v>
      </c>
      <c r="K26" s="56">
        <v>34</v>
      </c>
      <c r="L26" s="56">
        <v>35</v>
      </c>
      <c r="M26" s="56">
        <v>36</v>
      </c>
      <c r="N26" s="56">
        <v>37</v>
      </c>
      <c r="O26" s="56">
        <v>38</v>
      </c>
      <c r="P26" s="56">
        <v>39</v>
      </c>
      <c r="Q26" s="56">
        <v>40</v>
      </c>
      <c r="R26" s="56">
        <v>41</v>
      </c>
      <c r="S26" s="56">
        <v>42</v>
      </c>
      <c r="T26" s="56">
        <v>43</v>
      </c>
      <c r="U26" s="56">
        <v>44</v>
      </c>
      <c r="V26" s="56">
        <v>45</v>
      </c>
      <c r="W26" s="56">
        <v>46</v>
      </c>
      <c r="X26" s="56">
        <v>47</v>
      </c>
      <c r="Y26" s="56">
        <v>48</v>
      </c>
      <c r="Z26" s="56">
        <v>49</v>
      </c>
      <c r="AA26" s="56">
        <v>50</v>
      </c>
      <c r="AB26" s="56">
        <v>51</v>
      </c>
      <c r="AC26" s="56">
        <v>52</v>
      </c>
      <c r="AD26" s="56">
        <v>53</v>
      </c>
      <c r="AE26" s="56">
        <v>54</v>
      </c>
      <c r="AF26" s="56">
        <v>55</v>
      </c>
    </row>
    <row r="27" spans="1:32" x14ac:dyDescent="0.25">
      <c r="A27" s="43">
        <v>0</v>
      </c>
      <c r="B27" s="44">
        <v>18.010000000000002</v>
      </c>
      <c r="C27" s="44">
        <v>17.670000000000002</v>
      </c>
      <c r="D27" s="44">
        <v>17.309999999999999</v>
      </c>
      <c r="E27" s="44">
        <v>16.95</v>
      </c>
      <c r="F27" s="44">
        <v>16.57</v>
      </c>
      <c r="G27" s="44">
        <v>16.18</v>
      </c>
      <c r="H27" s="44">
        <v>15.77</v>
      </c>
      <c r="I27" s="44">
        <v>15.35</v>
      </c>
      <c r="J27" s="44">
        <v>14.92</v>
      </c>
      <c r="K27" s="44">
        <v>14.47</v>
      </c>
      <c r="L27" s="44">
        <v>14</v>
      </c>
      <c r="M27" s="44">
        <v>13.52</v>
      </c>
      <c r="N27" s="44">
        <v>13.01</v>
      </c>
      <c r="O27" s="44">
        <v>12.49</v>
      </c>
      <c r="P27" s="44">
        <v>11.95</v>
      </c>
      <c r="Q27" s="44">
        <v>11.4</v>
      </c>
      <c r="R27" s="44">
        <v>10.82</v>
      </c>
      <c r="S27" s="44">
        <v>10.220000000000001</v>
      </c>
      <c r="T27" s="44">
        <v>9.59</v>
      </c>
      <c r="U27" s="44">
        <v>8.9499999999999993</v>
      </c>
      <c r="V27" s="44">
        <v>8.2799999999999994</v>
      </c>
      <c r="W27" s="44">
        <v>7.58</v>
      </c>
      <c r="X27" s="44">
        <v>6.86</v>
      </c>
      <c r="Y27" s="44">
        <v>6.12</v>
      </c>
      <c r="Z27" s="44">
        <v>5.34</v>
      </c>
      <c r="AA27" s="44">
        <v>4.53</v>
      </c>
      <c r="AB27" s="44">
        <v>3.7</v>
      </c>
      <c r="AC27" s="44">
        <v>2.83</v>
      </c>
      <c r="AD27" s="44">
        <v>1.92</v>
      </c>
      <c r="AE27" s="44">
        <v>0.98</v>
      </c>
      <c r="AF27" s="44">
        <v>0</v>
      </c>
    </row>
    <row r="28" spans="1:32" x14ac:dyDescent="0.25">
      <c r="A28" s="43">
        <v>1</v>
      </c>
      <c r="B28" s="44">
        <v>17.98</v>
      </c>
      <c r="C28" s="44">
        <v>17.64</v>
      </c>
      <c r="D28" s="44">
        <v>17.28</v>
      </c>
      <c r="E28" s="44">
        <v>16.920000000000002</v>
      </c>
      <c r="F28" s="44">
        <v>16.54</v>
      </c>
      <c r="G28" s="44">
        <v>16.14</v>
      </c>
      <c r="H28" s="44">
        <v>15.74</v>
      </c>
      <c r="I28" s="44">
        <v>15.32</v>
      </c>
      <c r="J28" s="44">
        <v>14.88</v>
      </c>
      <c r="K28" s="44">
        <v>14.43</v>
      </c>
      <c r="L28" s="44">
        <v>13.96</v>
      </c>
      <c r="M28" s="44">
        <v>13.47</v>
      </c>
      <c r="N28" s="44">
        <v>12.97</v>
      </c>
      <c r="O28" s="44">
        <v>12.45</v>
      </c>
      <c r="P28" s="44">
        <v>11.91</v>
      </c>
      <c r="Q28" s="44">
        <v>11.35</v>
      </c>
      <c r="R28" s="44">
        <v>10.77</v>
      </c>
      <c r="S28" s="44">
        <v>10.16</v>
      </c>
      <c r="T28" s="44">
        <v>9.5399999999999991</v>
      </c>
      <c r="U28" s="44">
        <v>8.89</v>
      </c>
      <c r="V28" s="44">
        <v>8.2200000000000006</v>
      </c>
      <c r="W28" s="44">
        <v>7.52</v>
      </c>
      <c r="X28" s="44">
        <v>6.8</v>
      </c>
      <c r="Y28" s="44">
        <v>6.05</v>
      </c>
      <c r="Z28" s="44">
        <v>5.27</v>
      </c>
      <c r="AA28" s="44">
        <v>4.46</v>
      </c>
      <c r="AB28" s="44">
        <v>3.62</v>
      </c>
      <c r="AC28" s="44">
        <v>2.75</v>
      </c>
      <c r="AD28" s="44">
        <v>1.84</v>
      </c>
      <c r="AE28" s="44">
        <v>0.9</v>
      </c>
      <c r="AF28" s="44"/>
    </row>
    <row r="29" spans="1:32" x14ac:dyDescent="0.25">
      <c r="A29" s="43">
        <v>2</v>
      </c>
      <c r="B29" s="44">
        <v>17.95</v>
      </c>
      <c r="C29" s="44">
        <v>17.61</v>
      </c>
      <c r="D29" s="44">
        <v>17.25</v>
      </c>
      <c r="E29" s="44">
        <v>16.89</v>
      </c>
      <c r="F29" s="44">
        <v>16.5</v>
      </c>
      <c r="G29" s="44">
        <v>16.11</v>
      </c>
      <c r="H29" s="44">
        <v>15.7</v>
      </c>
      <c r="I29" s="44">
        <v>15.28</v>
      </c>
      <c r="J29" s="44">
        <v>14.84</v>
      </c>
      <c r="K29" s="44">
        <v>14.39</v>
      </c>
      <c r="L29" s="44">
        <v>13.92</v>
      </c>
      <c r="M29" s="44">
        <v>13.43</v>
      </c>
      <c r="N29" s="44">
        <v>12.93</v>
      </c>
      <c r="O29" s="44">
        <v>12.4</v>
      </c>
      <c r="P29" s="44">
        <v>11.86</v>
      </c>
      <c r="Q29" s="44">
        <v>11.3</v>
      </c>
      <c r="R29" s="44">
        <v>10.72</v>
      </c>
      <c r="S29" s="44">
        <v>10.11</v>
      </c>
      <c r="T29" s="44">
        <v>9.49</v>
      </c>
      <c r="U29" s="44">
        <v>8.84</v>
      </c>
      <c r="V29" s="44">
        <v>8.16</v>
      </c>
      <c r="W29" s="44">
        <v>7.46</v>
      </c>
      <c r="X29" s="44">
        <v>6.74</v>
      </c>
      <c r="Y29" s="44">
        <v>5.99</v>
      </c>
      <c r="Z29" s="44">
        <v>5.21</v>
      </c>
      <c r="AA29" s="44">
        <v>4.3899999999999997</v>
      </c>
      <c r="AB29" s="44">
        <v>3.55</v>
      </c>
      <c r="AC29" s="44">
        <v>2.68</v>
      </c>
      <c r="AD29" s="44">
        <v>1.76</v>
      </c>
      <c r="AE29" s="44">
        <v>0.82</v>
      </c>
      <c r="AF29" s="44"/>
    </row>
    <row r="30" spans="1:32" x14ac:dyDescent="0.25">
      <c r="A30" s="43">
        <v>3</v>
      </c>
      <c r="B30" s="44">
        <v>17.920000000000002</v>
      </c>
      <c r="C30" s="44">
        <v>17.579999999999998</v>
      </c>
      <c r="D30" s="44">
        <v>17.22</v>
      </c>
      <c r="E30" s="44">
        <v>16.850000000000001</v>
      </c>
      <c r="F30" s="44">
        <v>16.47</v>
      </c>
      <c r="G30" s="44">
        <v>16.079999999999998</v>
      </c>
      <c r="H30" s="44">
        <v>15.67</v>
      </c>
      <c r="I30" s="44">
        <v>15.24</v>
      </c>
      <c r="J30" s="44">
        <v>14.8</v>
      </c>
      <c r="K30" s="44">
        <v>14.35</v>
      </c>
      <c r="L30" s="44">
        <v>13.88</v>
      </c>
      <c r="M30" s="44">
        <v>13.39</v>
      </c>
      <c r="N30" s="44">
        <v>12.88</v>
      </c>
      <c r="O30" s="44">
        <v>12.36</v>
      </c>
      <c r="P30" s="44">
        <v>11.81</v>
      </c>
      <c r="Q30" s="44">
        <v>11.25</v>
      </c>
      <c r="R30" s="44">
        <v>10.67</v>
      </c>
      <c r="S30" s="44">
        <v>10.06</v>
      </c>
      <c r="T30" s="44">
        <v>9.43</v>
      </c>
      <c r="U30" s="44">
        <v>8.7799999999999994</v>
      </c>
      <c r="V30" s="44">
        <v>8.11</v>
      </c>
      <c r="W30" s="44">
        <v>7.4</v>
      </c>
      <c r="X30" s="44">
        <v>6.68</v>
      </c>
      <c r="Y30" s="44">
        <v>5.92</v>
      </c>
      <c r="Z30" s="44">
        <v>5.14</v>
      </c>
      <c r="AA30" s="44">
        <v>4.33</v>
      </c>
      <c r="AB30" s="44">
        <v>3.48</v>
      </c>
      <c r="AC30" s="44">
        <v>2.6</v>
      </c>
      <c r="AD30" s="44">
        <v>1.69</v>
      </c>
      <c r="AE30" s="44">
        <v>0.74</v>
      </c>
      <c r="AF30" s="44"/>
    </row>
    <row r="31" spans="1:32" x14ac:dyDescent="0.25">
      <c r="A31" s="43">
        <v>4</v>
      </c>
      <c r="B31" s="44">
        <v>17.89</v>
      </c>
      <c r="C31" s="44">
        <v>17.55</v>
      </c>
      <c r="D31" s="44">
        <v>17.190000000000001</v>
      </c>
      <c r="E31" s="44">
        <v>16.82</v>
      </c>
      <c r="F31" s="44">
        <v>16.440000000000001</v>
      </c>
      <c r="G31" s="44">
        <v>16.04</v>
      </c>
      <c r="H31" s="44">
        <v>15.63</v>
      </c>
      <c r="I31" s="44">
        <v>15.21</v>
      </c>
      <c r="J31" s="44">
        <v>14.77</v>
      </c>
      <c r="K31" s="44">
        <v>14.31</v>
      </c>
      <c r="L31" s="44">
        <v>13.84</v>
      </c>
      <c r="M31" s="44">
        <v>13.35</v>
      </c>
      <c r="N31" s="44">
        <v>12.84</v>
      </c>
      <c r="O31" s="44">
        <v>12.31</v>
      </c>
      <c r="P31" s="44">
        <v>11.77</v>
      </c>
      <c r="Q31" s="44">
        <v>11.2</v>
      </c>
      <c r="R31" s="44">
        <v>10.62</v>
      </c>
      <c r="S31" s="44">
        <v>10.01</v>
      </c>
      <c r="T31" s="44">
        <v>9.3800000000000008</v>
      </c>
      <c r="U31" s="44">
        <v>8.7200000000000006</v>
      </c>
      <c r="V31" s="44">
        <v>8.0500000000000007</v>
      </c>
      <c r="W31" s="44">
        <v>7.34</v>
      </c>
      <c r="X31" s="44">
        <v>6.61</v>
      </c>
      <c r="Y31" s="44">
        <v>5.86</v>
      </c>
      <c r="Z31" s="44">
        <v>5.07</v>
      </c>
      <c r="AA31" s="44">
        <v>4.26</v>
      </c>
      <c r="AB31" s="44">
        <v>3.41</v>
      </c>
      <c r="AC31" s="44">
        <v>2.5299999999999998</v>
      </c>
      <c r="AD31" s="44">
        <v>1.61</v>
      </c>
      <c r="AE31" s="44">
        <v>0.65</v>
      </c>
      <c r="AF31" s="44"/>
    </row>
    <row r="32" spans="1:32" x14ac:dyDescent="0.25">
      <c r="A32" s="43">
        <v>5</v>
      </c>
      <c r="B32" s="44">
        <v>17.86</v>
      </c>
      <c r="C32" s="44">
        <v>17.52</v>
      </c>
      <c r="D32" s="44">
        <v>17.16</v>
      </c>
      <c r="E32" s="44">
        <v>16.79</v>
      </c>
      <c r="F32" s="44">
        <v>16.41</v>
      </c>
      <c r="G32" s="44">
        <v>16.010000000000002</v>
      </c>
      <c r="H32" s="44">
        <v>15.6</v>
      </c>
      <c r="I32" s="44">
        <v>15.17</v>
      </c>
      <c r="J32" s="44">
        <v>14.73</v>
      </c>
      <c r="K32" s="44">
        <v>14.27</v>
      </c>
      <c r="L32" s="44">
        <v>13.8</v>
      </c>
      <c r="M32" s="44">
        <v>13.31</v>
      </c>
      <c r="N32" s="44">
        <v>12.8</v>
      </c>
      <c r="O32" s="44">
        <v>12.27</v>
      </c>
      <c r="P32" s="44">
        <v>11.72</v>
      </c>
      <c r="Q32" s="44">
        <v>11.15</v>
      </c>
      <c r="R32" s="44">
        <v>10.57</v>
      </c>
      <c r="S32" s="44">
        <v>9.9600000000000009</v>
      </c>
      <c r="T32" s="44">
        <v>9.32</v>
      </c>
      <c r="U32" s="44">
        <v>8.67</v>
      </c>
      <c r="V32" s="44">
        <v>7.99</v>
      </c>
      <c r="W32" s="44">
        <v>7.28</v>
      </c>
      <c r="X32" s="44">
        <v>6.55</v>
      </c>
      <c r="Y32" s="44">
        <v>5.79</v>
      </c>
      <c r="Z32" s="44">
        <v>5</v>
      </c>
      <c r="AA32" s="44">
        <v>4.1900000000000004</v>
      </c>
      <c r="AB32" s="44">
        <v>3.33</v>
      </c>
      <c r="AC32" s="44">
        <v>2.4500000000000002</v>
      </c>
      <c r="AD32" s="44">
        <v>1.53</v>
      </c>
      <c r="AE32" s="44">
        <v>0.56999999999999995</v>
      </c>
      <c r="AF32" s="44"/>
    </row>
    <row r="33" spans="1:32" x14ac:dyDescent="0.25">
      <c r="A33" s="43">
        <v>6</v>
      </c>
      <c r="B33" s="44">
        <v>17.84</v>
      </c>
      <c r="C33" s="44">
        <v>17.489999999999998</v>
      </c>
      <c r="D33" s="44">
        <v>17.13</v>
      </c>
      <c r="E33" s="44">
        <v>16.760000000000002</v>
      </c>
      <c r="F33" s="44">
        <v>16.37</v>
      </c>
      <c r="G33" s="44">
        <v>15.98</v>
      </c>
      <c r="H33" s="44">
        <v>15.56</v>
      </c>
      <c r="I33" s="44">
        <v>15.14</v>
      </c>
      <c r="J33" s="44">
        <v>14.69</v>
      </c>
      <c r="K33" s="44">
        <v>14.23</v>
      </c>
      <c r="L33" s="44">
        <v>13.76</v>
      </c>
      <c r="M33" s="44">
        <v>13.26</v>
      </c>
      <c r="N33" s="44">
        <v>12.75</v>
      </c>
      <c r="O33" s="44">
        <v>12.22</v>
      </c>
      <c r="P33" s="44">
        <v>11.67</v>
      </c>
      <c r="Q33" s="44">
        <v>11.11</v>
      </c>
      <c r="R33" s="44">
        <v>10.52</v>
      </c>
      <c r="S33" s="44">
        <v>9.9</v>
      </c>
      <c r="T33" s="44">
        <v>9.27</v>
      </c>
      <c r="U33" s="44">
        <v>8.61</v>
      </c>
      <c r="V33" s="44">
        <v>7.93</v>
      </c>
      <c r="W33" s="44">
        <v>7.22</v>
      </c>
      <c r="X33" s="44">
        <v>6.49</v>
      </c>
      <c r="Y33" s="44">
        <v>5.73</v>
      </c>
      <c r="Z33" s="44">
        <v>4.9400000000000004</v>
      </c>
      <c r="AA33" s="44">
        <v>4.12</v>
      </c>
      <c r="AB33" s="44">
        <v>3.26</v>
      </c>
      <c r="AC33" s="44">
        <v>2.37</v>
      </c>
      <c r="AD33" s="44">
        <v>1.45</v>
      </c>
      <c r="AE33" s="44">
        <v>0.49</v>
      </c>
      <c r="AF33" s="44"/>
    </row>
    <row r="34" spans="1:32" x14ac:dyDescent="0.25">
      <c r="A34" s="43">
        <v>7</v>
      </c>
      <c r="B34" s="44">
        <v>17.809999999999999</v>
      </c>
      <c r="C34" s="44">
        <v>17.46</v>
      </c>
      <c r="D34" s="44">
        <v>17.100000000000001</v>
      </c>
      <c r="E34" s="44">
        <v>16.73</v>
      </c>
      <c r="F34" s="44">
        <v>16.34</v>
      </c>
      <c r="G34" s="44">
        <v>15.94</v>
      </c>
      <c r="H34" s="44">
        <v>15.53</v>
      </c>
      <c r="I34" s="44">
        <v>15.1</v>
      </c>
      <c r="J34" s="44">
        <v>14.65</v>
      </c>
      <c r="K34" s="44">
        <v>14.19</v>
      </c>
      <c r="L34" s="44">
        <v>13.72</v>
      </c>
      <c r="M34" s="44">
        <v>13.22</v>
      </c>
      <c r="N34" s="44">
        <v>12.71</v>
      </c>
      <c r="O34" s="44">
        <v>12.18</v>
      </c>
      <c r="P34" s="44">
        <v>11.63</v>
      </c>
      <c r="Q34" s="44">
        <v>11.06</v>
      </c>
      <c r="R34" s="44">
        <v>10.47</v>
      </c>
      <c r="S34" s="44">
        <v>9.85</v>
      </c>
      <c r="T34" s="44">
        <v>9.2200000000000006</v>
      </c>
      <c r="U34" s="44">
        <v>8.56</v>
      </c>
      <c r="V34" s="44">
        <v>7.87</v>
      </c>
      <c r="W34" s="44">
        <v>7.16</v>
      </c>
      <c r="X34" s="44">
        <v>6.43</v>
      </c>
      <c r="Y34" s="44">
        <v>5.66</v>
      </c>
      <c r="Z34" s="44">
        <v>4.87</v>
      </c>
      <c r="AA34" s="44">
        <v>4.05</v>
      </c>
      <c r="AB34" s="44">
        <v>3.19</v>
      </c>
      <c r="AC34" s="44">
        <v>2.2999999999999998</v>
      </c>
      <c r="AD34" s="44">
        <v>1.37</v>
      </c>
      <c r="AE34" s="44">
        <v>0.41</v>
      </c>
      <c r="AF34" s="44"/>
    </row>
    <row r="35" spans="1:32" x14ac:dyDescent="0.25">
      <c r="A35" s="43">
        <v>8</v>
      </c>
      <c r="B35" s="44">
        <v>17.78</v>
      </c>
      <c r="C35" s="44">
        <v>17.43</v>
      </c>
      <c r="D35" s="44">
        <v>17.07</v>
      </c>
      <c r="E35" s="44">
        <v>16.7</v>
      </c>
      <c r="F35" s="44">
        <v>16.309999999999999</v>
      </c>
      <c r="G35" s="44">
        <v>15.91</v>
      </c>
      <c r="H35" s="44">
        <v>15.49</v>
      </c>
      <c r="I35" s="44">
        <v>15.06</v>
      </c>
      <c r="J35" s="44">
        <v>14.62</v>
      </c>
      <c r="K35" s="44">
        <v>14.16</v>
      </c>
      <c r="L35" s="44">
        <v>13.68</v>
      </c>
      <c r="M35" s="44">
        <v>13.18</v>
      </c>
      <c r="N35" s="44">
        <v>12.67</v>
      </c>
      <c r="O35" s="44">
        <v>12.13</v>
      </c>
      <c r="P35" s="44">
        <v>11.58</v>
      </c>
      <c r="Q35" s="44">
        <v>11.01</v>
      </c>
      <c r="R35" s="44">
        <v>10.42</v>
      </c>
      <c r="S35" s="44">
        <v>9.8000000000000007</v>
      </c>
      <c r="T35" s="44">
        <v>9.16</v>
      </c>
      <c r="U35" s="44">
        <v>8.5</v>
      </c>
      <c r="V35" s="44">
        <v>7.82</v>
      </c>
      <c r="W35" s="44">
        <v>7.1</v>
      </c>
      <c r="X35" s="44">
        <v>6.37</v>
      </c>
      <c r="Y35" s="44">
        <v>5.6</v>
      </c>
      <c r="Z35" s="44">
        <v>4.8</v>
      </c>
      <c r="AA35" s="44">
        <v>3.98</v>
      </c>
      <c r="AB35" s="44">
        <v>3.12</v>
      </c>
      <c r="AC35" s="44">
        <v>2.2200000000000002</v>
      </c>
      <c r="AD35" s="44">
        <v>1.29</v>
      </c>
      <c r="AE35" s="44">
        <v>0.33</v>
      </c>
      <c r="AF35" s="44"/>
    </row>
    <row r="36" spans="1:32" x14ac:dyDescent="0.25">
      <c r="A36" s="43">
        <v>9</v>
      </c>
      <c r="B36" s="44">
        <v>17.75</v>
      </c>
      <c r="C36" s="44">
        <v>17.399999999999999</v>
      </c>
      <c r="D36" s="44">
        <v>17.04</v>
      </c>
      <c r="E36" s="44">
        <v>16.66</v>
      </c>
      <c r="F36" s="44">
        <v>16.28</v>
      </c>
      <c r="G36" s="44">
        <v>15.87</v>
      </c>
      <c r="H36" s="44">
        <v>15.46</v>
      </c>
      <c r="I36" s="44">
        <v>15.03</v>
      </c>
      <c r="J36" s="44">
        <v>14.58</v>
      </c>
      <c r="K36" s="44">
        <v>14.12</v>
      </c>
      <c r="L36" s="44">
        <v>13.64</v>
      </c>
      <c r="M36" s="44">
        <v>13.14</v>
      </c>
      <c r="N36" s="44">
        <v>12.62</v>
      </c>
      <c r="O36" s="44">
        <v>12.09</v>
      </c>
      <c r="P36" s="44">
        <v>11.53</v>
      </c>
      <c r="Q36" s="44">
        <v>10.96</v>
      </c>
      <c r="R36" s="44">
        <v>10.37</v>
      </c>
      <c r="S36" s="44">
        <v>9.75</v>
      </c>
      <c r="T36" s="44">
        <v>9.11</v>
      </c>
      <c r="U36" s="44">
        <v>8.4499999999999993</v>
      </c>
      <c r="V36" s="44">
        <v>7.76</v>
      </c>
      <c r="W36" s="44">
        <v>7.04</v>
      </c>
      <c r="X36" s="44">
        <v>6.3</v>
      </c>
      <c r="Y36" s="44">
        <v>5.53</v>
      </c>
      <c r="Z36" s="44">
        <v>4.74</v>
      </c>
      <c r="AA36" s="44">
        <v>3.91</v>
      </c>
      <c r="AB36" s="44">
        <v>3.04</v>
      </c>
      <c r="AC36" s="44">
        <v>2.15</v>
      </c>
      <c r="AD36" s="44">
        <v>1.22</v>
      </c>
      <c r="AE36" s="44">
        <v>0.25</v>
      </c>
      <c r="AF36" s="44"/>
    </row>
    <row r="37" spans="1:32" x14ac:dyDescent="0.25">
      <c r="A37" s="43">
        <v>10</v>
      </c>
      <c r="B37" s="44">
        <v>17.72</v>
      </c>
      <c r="C37" s="44">
        <v>17.37</v>
      </c>
      <c r="D37" s="44">
        <v>17.010000000000002</v>
      </c>
      <c r="E37" s="44">
        <v>16.63</v>
      </c>
      <c r="F37" s="44">
        <v>16.239999999999998</v>
      </c>
      <c r="G37" s="44">
        <v>15.84</v>
      </c>
      <c r="H37" s="44">
        <v>15.42</v>
      </c>
      <c r="I37" s="44">
        <v>14.99</v>
      </c>
      <c r="J37" s="44">
        <v>14.54</v>
      </c>
      <c r="K37" s="44">
        <v>14.08</v>
      </c>
      <c r="L37" s="44">
        <v>13.6</v>
      </c>
      <c r="M37" s="44">
        <v>13.1</v>
      </c>
      <c r="N37" s="44">
        <v>12.58</v>
      </c>
      <c r="O37" s="44">
        <v>12.04</v>
      </c>
      <c r="P37" s="44">
        <v>11.49</v>
      </c>
      <c r="Q37" s="44">
        <v>10.91</v>
      </c>
      <c r="R37" s="44">
        <v>10.32</v>
      </c>
      <c r="S37" s="44">
        <v>9.6999999999999993</v>
      </c>
      <c r="T37" s="44">
        <v>9.06</v>
      </c>
      <c r="U37" s="44">
        <v>8.39</v>
      </c>
      <c r="V37" s="44">
        <v>7.7</v>
      </c>
      <c r="W37" s="44">
        <v>6.98</v>
      </c>
      <c r="X37" s="44">
        <v>6.24</v>
      </c>
      <c r="Y37" s="44">
        <v>5.47</v>
      </c>
      <c r="Z37" s="44">
        <v>4.67</v>
      </c>
      <c r="AA37" s="44">
        <v>3.84</v>
      </c>
      <c r="AB37" s="44">
        <v>2.97</v>
      </c>
      <c r="AC37" s="44">
        <v>2.0699999999999998</v>
      </c>
      <c r="AD37" s="44">
        <v>1.1399999999999999</v>
      </c>
      <c r="AE37" s="44">
        <v>0.16</v>
      </c>
      <c r="AF37" s="44"/>
    </row>
    <row r="38" spans="1:32" x14ac:dyDescent="0.25">
      <c r="A38" s="43">
        <v>11</v>
      </c>
      <c r="B38" s="44">
        <v>17.690000000000001</v>
      </c>
      <c r="C38" s="44">
        <v>17.34</v>
      </c>
      <c r="D38" s="44">
        <v>16.98</v>
      </c>
      <c r="E38" s="44">
        <v>16.600000000000001</v>
      </c>
      <c r="F38" s="44">
        <v>16.21</v>
      </c>
      <c r="G38" s="44">
        <v>15.81</v>
      </c>
      <c r="H38" s="44">
        <v>15.39</v>
      </c>
      <c r="I38" s="44">
        <v>14.95</v>
      </c>
      <c r="J38" s="44">
        <v>14.5</v>
      </c>
      <c r="K38" s="44">
        <v>14.04</v>
      </c>
      <c r="L38" s="44">
        <v>13.56</v>
      </c>
      <c r="M38" s="44">
        <v>13.06</v>
      </c>
      <c r="N38" s="44">
        <v>12.54</v>
      </c>
      <c r="O38" s="44">
        <v>12</v>
      </c>
      <c r="P38" s="44">
        <v>11.44</v>
      </c>
      <c r="Q38" s="44">
        <v>10.86</v>
      </c>
      <c r="R38" s="44">
        <v>10.27</v>
      </c>
      <c r="S38" s="44">
        <v>9.65</v>
      </c>
      <c r="T38" s="44">
        <v>9</v>
      </c>
      <c r="U38" s="44">
        <v>8.33</v>
      </c>
      <c r="V38" s="44">
        <v>7.64</v>
      </c>
      <c r="W38" s="44">
        <v>6.92</v>
      </c>
      <c r="X38" s="44">
        <v>6.18</v>
      </c>
      <c r="Y38" s="44">
        <v>5.41</v>
      </c>
      <c r="Z38" s="44">
        <v>4.5999999999999996</v>
      </c>
      <c r="AA38" s="44">
        <v>3.77</v>
      </c>
      <c r="AB38" s="44">
        <v>2.9</v>
      </c>
      <c r="AC38" s="44">
        <v>2</v>
      </c>
      <c r="AD38" s="44">
        <v>1.06</v>
      </c>
      <c r="AE38" s="44">
        <v>0.08</v>
      </c>
      <c r="AF38" s="44"/>
    </row>
  </sheetData>
  <sheetProtection algorithmName="SHA-512" hashValue="5PjVkyHsICsfUI8b26ImOf+rhVPkQqT+A284WgF8LL4xpTaDeYfBwFVAqDEeXMfmu4o5lrgmGQwtSaElrOHDWw==" saltValue="M62QREGZ9xW2cckKg5kIdA==" spinCount="100000" sheet="1" objects="1" scenarios="1"/>
  <conditionalFormatting sqref="A6:A21">
    <cfRule type="expression" dxfId="209" priority="1" stopIfTrue="1">
      <formula>MOD(ROW(),2)=0</formula>
    </cfRule>
    <cfRule type="expression" dxfId="208" priority="2" stopIfTrue="1">
      <formula>MOD(ROW(),2)&lt;&gt;0</formula>
    </cfRule>
  </conditionalFormatting>
  <conditionalFormatting sqref="B6:M21">
    <cfRule type="expression" dxfId="207" priority="3" stopIfTrue="1">
      <formula>MOD(ROW(),2)=0</formula>
    </cfRule>
    <cfRule type="expression" dxfId="206" priority="4" stopIfTrue="1">
      <formula>MOD(ROW(),2)&lt;&gt;0</formula>
    </cfRule>
  </conditionalFormatting>
  <conditionalFormatting sqref="A26:A38">
    <cfRule type="expression" dxfId="205" priority="5" stopIfTrue="1">
      <formula>MOD(ROW(),2)=0</formula>
    </cfRule>
    <cfRule type="expression" dxfId="204" priority="6" stopIfTrue="1">
      <formula>MOD(ROW(),2)&lt;&gt;0</formula>
    </cfRule>
  </conditionalFormatting>
  <conditionalFormatting sqref="B26:AF38">
    <cfRule type="expression" dxfId="203" priority="7" stopIfTrue="1">
      <formula>MOD(ROW(),2)=0</formula>
    </cfRule>
    <cfRule type="expression" dxfId="202" priority="8" stopIfTrue="1">
      <formula>MOD(ROW(),2)&lt;&gt;0</formula>
    </cfRule>
  </conditionalFormatting>
  <pageMargins left="0.7" right="0.7" top="0.75" bottom="0.75" header="0.3" footer="0.3"/>
  <tableParts count="1">
    <tablePart r:id="rId1"/>
  </tableParts>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915277-7415-4E1D-86A6-5B8B203FD384}">
  <sheetPr codeName="Sheet93"/>
  <dimension ref="A1:S38"/>
  <sheetViews>
    <sheetView showGridLines="0" workbookViewId="0">
      <selection activeCell="A6" sqref="A6"/>
    </sheetView>
  </sheetViews>
  <sheetFormatPr defaultRowHeight="12.5" x14ac:dyDescent="0.25"/>
  <cols>
    <col min="1" max="1" width="31.54296875" customWidth="1"/>
    <col min="2" max="2" width="10.54296875" customWidth="1"/>
    <col min="3" max="3" width="10.453125" customWidth="1"/>
    <col min="4" max="4" width="10" customWidth="1"/>
  </cols>
  <sheetData>
    <row r="1" spans="1:13" s="1" customFormat="1" ht="20" x14ac:dyDescent="0.4">
      <c r="A1" s="2" t="s">
        <v>0</v>
      </c>
    </row>
    <row r="2" spans="1:13" s="1" customFormat="1" ht="15.5" x14ac:dyDescent="0.35">
      <c r="A2" s="30" t="s">
        <v>1</v>
      </c>
      <c r="B2" s="3" t="str">
        <f>wb_title</f>
        <v>Police_S - Consolidated Factor Spreadsheet</v>
      </c>
    </row>
    <row r="3" spans="1:13" s="1" customFormat="1" ht="15.5" x14ac:dyDescent="0.35">
      <c r="A3" s="30" t="s">
        <v>2</v>
      </c>
      <c r="B3" s="3" t="str">
        <f>TABLE_FACTOR_TYPE_1 &amp; " - x-" &amp; TABLE_SERIES_NUMBER_1</f>
        <v>Scheme Pays AA - x-608</v>
      </c>
    </row>
    <row r="6" spans="1:13" x14ac:dyDescent="0.25">
      <c r="A6" s="40" t="s">
        <v>407</v>
      </c>
      <c r="B6" s="48" t="s">
        <v>408</v>
      </c>
      <c r="C6" s="48"/>
      <c r="D6" s="48"/>
      <c r="E6" s="48"/>
      <c r="F6" s="48"/>
      <c r="G6" s="48"/>
      <c r="H6" s="48"/>
      <c r="I6" s="48"/>
      <c r="J6" s="48"/>
      <c r="K6" s="48"/>
      <c r="L6" s="48"/>
      <c r="M6" s="48"/>
    </row>
    <row r="7" spans="1:13" x14ac:dyDescent="0.25">
      <c r="A7" s="40" t="s">
        <v>409</v>
      </c>
      <c r="B7" s="48" t="s">
        <v>32</v>
      </c>
      <c r="C7" s="48"/>
      <c r="D7" s="48"/>
      <c r="E7" s="48"/>
      <c r="F7" s="48"/>
      <c r="G7" s="48"/>
      <c r="H7" s="48"/>
      <c r="I7" s="48"/>
      <c r="J7" s="48"/>
      <c r="K7" s="48"/>
      <c r="L7" s="48"/>
      <c r="M7" s="48"/>
    </row>
    <row r="8" spans="1:13" x14ac:dyDescent="0.25">
      <c r="A8" s="40" t="s">
        <v>110</v>
      </c>
      <c r="B8" s="48">
        <v>1987</v>
      </c>
      <c r="C8" s="48"/>
      <c r="D8" s="48"/>
      <c r="E8" s="48"/>
      <c r="F8" s="48"/>
      <c r="G8" s="48"/>
      <c r="H8" s="48"/>
      <c r="I8" s="48"/>
      <c r="J8" s="48"/>
      <c r="K8" s="48"/>
      <c r="L8" s="48"/>
      <c r="M8" s="48"/>
    </row>
    <row r="9" spans="1:13" x14ac:dyDescent="0.25">
      <c r="A9" s="40" t="s">
        <v>111</v>
      </c>
      <c r="B9" s="48" t="s">
        <v>340</v>
      </c>
      <c r="C9" s="48"/>
      <c r="D9" s="48"/>
      <c r="E9" s="48"/>
      <c r="F9" s="48"/>
      <c r="G9" s="48"/>
      <c r="H9" s="48"/>
      <c r="I9" s="48"/>
      <c r="J9" s="48"/>
      <c r="K9" s="48"/>
      <c r="L9" s="48"/>
      <c r="M9" s="48"/>
    </row>
    <row r="10" spans="1:13" ht="25" x14ac:dyDescent="0.25">
      <c r="A10" s="40" t="s">
        <v>6</v>
      </c>
      <c r="B10" s="48" t="s">
        <v>348</v>
      </c>
      <c r="C10" s="48"/>
      <c r="D10" s="48"/>
      <c r="E10" s="48"/>
      <c r="F10" s="48"/>
      <c r="G10" s="48"/>
      <c r="H10" s="48"/>
      <c r="I10" s="48"/>
      <c r="J10" s="48"/>
      <c r="K10" s="48"/>
      <c r="L10" s="48"/>
      <c r="M10" s="48"/>
    </row>
    <row r="11" spans="1:13" x14ac:dyDescent="0.25">
      <c r="A11" s="40" t="s">
        <v>112</v>
      </c>
      <c r="B11" s="48" t="s">
        <v>125</v>
      </c>
      <c r="C11" s="48"/>
      <c r="D11" s="48"/>
      <c r="E11" s="48"/>
      <c r="F11" s="48"/>
      <c r="G11" s="48"/>
      <c r="H11" s="48"/>
      <c r="I11" s="48"/>
      <c r="J11" s="48"/>
      <c r="K11" s="48"/>
      <c r="L11" s="48"/>
      <c r="M11" s="48"/>
    </row>
    <row r="12" spans="1:13" x14ac:dyDescent="0.25">
      <c r="A12" s="40" t="s">
        <v>113</v>
      </c>
      <c r="B12" s="48" t="s">
        <v>292</v>
      </c>
      <c r="C12" s="48"/>
      <c r="D12" s="48"/>
      <c r="E12" s="48"/>
      <c r="F12" s="48"/>
      <c r="G12" s="48"/>
      <c r="H12" s="48"/>
      <c r="I12" s="48"/>
      <c r="J12" s="48"/>
      <c r="K12" s="48"/>
      <c r="L12" s="48"/>
      <c r="M12" s="48"/>
    </row>
    <row r="13" spans="1:13" x14ac:dyDescent="0.25">
      <c r="A13" s="40" t="s">
        <v>410</v>
      </c>
      <c r="B13" s="48">
        <v>2</v>
      </c>
      <c r="C13" s="48"/>
      <c r="D13" s="48"/>
      <c r="E13" s="48"/>
      <c r="F13" s="48"/>
      <c r="G13" s="48"/>
      <c r="H13" s="48"/>
      <c r="I13" s="48"/>
      <c r="J13" s="48"/>
      <c r="K13" s="48"/>
      <c r="L13" s="48"/>
      <c r="M13" s="48"/>
    </row>
    <row r="14" spans="1:13" x14ac:dyDescent="0.25">
      <c r="A14" s="40" t="s">
        <v>115</v>
      </c>
      <c r="B14" s="48">
        <v>608</v>
      </c>
      <c r="C14" s="48"/>
      <c r="D14" s="48"/>
      <c r="E14" s="48"/>
      <c r="F14" s="48"/>
      <c r="G14" s="48"/>
      <c r="H14" s="48"/>
      <c r="I14" s="48"/>
      <c r="J14" s="48"/>
      <c r="K14" s="48"/>
      <c r="L14" s="48"/>
      <c r="M14" s="48"/>
    </row>
    <row r="15" spans="1:13" x14ac:dyDescent="0.25">
      <c r="A15" s="40" t="s">
        <v>411</v>
      </c>
      <c r="B15" s="48">
        <v>608</v>
      </c>
      <c r="C15" s="48"/>
      <c r="D15" s="48"/>
      <c r="E15" s="48"/>
      <c r="F15" s="48"/>
      <c r="G15" s="48"/>
      <c r="H15" s="48"/>
      <c r="I15" s="48"/>
      <c r="J15" s="48"/>
      <c r="K15" s="48"/>
      <c r="L15" s="48"/>
      <c r="M15" s="48"/>
    </row>
    <row r="16" spans="1:13" x14ac:dyDescent="0.25">
      <c r="A16" s="40" t="s">
        <v>117</v>
      </c>
      <c r="B16" s="48" t="s">
        <v>479</v>
      </c>
      <c r="C16" s="48"/>
      <c r="D16" s="48"/>
      <c r="E16" s="48"/>
      <c r="F16" s="48"/>
      <c r="G16" s="48"/>
      <c r="H16" s="48"/>
      <c r="I16" s="48"/>
      <c r="J16" s="48"/>
      <c r="K16" s="48"/>
      <c r="L16" s="48"/>
      <c r="M16" s="48"/>
    </row>
    <row r="17" spans="1:19" x14ac:dyDescent="0.25">
      <c r="A17" s="41" t="s">
        <v>412</v>
      </c>
      <c r="B17" s="48"/>
      <c r="C17" s="48"/>
      <c r="D17" s="48"/>
      <c r="E17" s="48"/>
      <c r="F17" s="48"/>
      <c r="G17" s="48"/>
      <c r="H17" s="48"/>
      <c r="I17" s="48"/>
      <c r="J17" s="48"/>
      <c r="K17" s="48"/>
      <c r="L17" s="48"/>
      <c r="M17" s="48"/>
    </row>
    <row r="18" spans="1:19" x14ac:dyDescent="0.25">
      <c r="A18" s="40" t="s">
        <v>119</v>
      </c>
      <c r="B18" s="50">
        <v>45135</v>
      </c>
      <c r="C18" s="50"/>
      <c r="D18" s="50"/>
      <c r="E18" s="50"/>
      <c r="F18" s="50"/>
      <c r="G18" s="50"/>
      <c r="H18" s="50"/>
      <c r="I18" s="50"/>
      <c r="J18" s="50"/>
      <c r="K18" s="50"/>
      <c r="L18" s="50"/>
      <c r="M18" s="50"/>
    </row>
    <row r="19" spans="1:19" x14ac:dyDescent="0.25">
      <c r="A19" s="40" t="s">
        <v>120</v>
      </c>
      <c r="B19" s="50">
        <v>45135</v>
      </c>
      <c r="C19" s="50"/>
      <c r="D19" s="50"/>
      <c r="E19" s="50"/>
      <c r="F19" s="50"/>
      <c r="G19" s="50"/>
      <c r="H19" s="50"/>
      <c r="I19" s="50"/>
      <c r="J19" s="50"/>
      <c r="K19" s="50"/>
      <c r="L19" s="50"/>
      <c r="M19" s="50"/>
    </row>
    <row r="20" spans="1:19" x14ac:dyDescent="0.25">
      <c r="A20" s="40" t="s">
        <v>121</v>
      </c>
      <c r="B20" s="48" t="s">
        <v>128</v>
      </c>
      <c r="C20" s="48"/>
      <c r="D20" s="48"/>
      <c r="E20" s="48"/>
      <c r="F20" s="48"/>
      <c r="G20" s="48"/>
      <c r="H20" s="48"/>
      <c r="I20" s="48"/>
      <c r="J20" s="48"/>
      <c r="K20" s="48"/>
      <c r="L20" s="48"/>
      <c r="M20" s="48"/>
    </row>
    <row r="21" spans="1:19" x14ac:dyDescent="0.25">
      <c r="A21" s="40" t="s">
        <v>413</v>
      </c>
      <c r="B21" s="48" t="s">
        <v>47</v>
      </c>
      <c r="C21" s="48"/>
      <c r="D21" s="48"/>
      <c r="E21" s="48"/>
      <c r="F21" s="48"/>
      <c r="G21" s="48"/>
      <c r="H21" s="48"/>
      <c r="I21" s="48"/>
      <c r="J21" s="48"/>
      <c r="K21" s="48"/>
      <c r="L21" s="48"/>
      <c r="M21" s="48"/>
    </row>
    <row r="23" spans="1:19" x14ac:dyDescent="0.25">
      <c r="A23" s="23" t="str">
        <f>HYPERLINK("#'Factor List'!A1", "Back to Factor List")</f>
        <v>Back to Factor List</v>
      </c>
      <c r="B23" s="23" t="str">
        <f>HYPERLINK("#'Assumptions'!A1", "Assumptions")</f>
        <v>Assumptions</v>
      </c>
    </row>
    <row r="26" spans="1:19" s="57" customFormat="1" ht="13" x14ac:dyDescent="0.25">
      <c r="A26" s="56" t="s">
        <v>440</v>
      </c>
      <c r="B26" s="56">
        <v>48</v>
      </c>
      <c r="C26" s="56">
        <v>49</v>
      </c>
      <c r="D26" s="56">
        <v>50</v>
      </c>
      <c r="E26" s="56">
        <v>51</v>
      </c>
      <c r="F26" s="56">
        <v>52</v>
      </c>
      <c r="G26" s="56">
        <v>53</v>
      </c>
      <c r="H26" s="56">
        <v>54</v>
      </c>
      <c r="I26" s="56">
        <v>55</v>
      </c>
      <c r="J26" s="56">
        <v>56</v>
      </c>
      <c r="K26" s="56">
        <v>57</v>
      </c>
      <c r="L26" s="56">
        <v>58</v>
      </c>
      <c r="M26" s="56">
        <v>59</v>
      </c>
      <c r="N26" s="56">
        <v>60</v>
      </c>
      <c r="O26" s="56">
        <v>61</v>
      </c>
      <c r="P26" s="56">
        <v>62</v>
      </c>
      <c r="Q26" s="56">
        <v>63</v>
      </c>
      <c r="R26" s="56">
        <v>64</v>
      </c>
      <c r="S26" s="56">
        <v>65</v>
      </c>
    </row>
    <row r="27" spans="1:19" x14ac:dyDescent="0.25">
      <c r="A27" s="43">
        <v>0</v>
      </c>
      <c r="B27" s="44">
        <v>21.24</v>
      </c>
      <c r="C27" s="44">
        <v>21.59</v>
      </c>
      <c r="D27" s="44">
        <v>21.95</v>
      </c>
      <c r="E27" s="44">
        <v>22.32</v>
      </c>
      <c r="F27" s="44">
        <v>22.69</v>
      </c>
      <c r="G27" s="44">
        <v>23.08</v>
      </c>
      <c r="H27" s="44">
        <v>23.48</v>
      </c>
      <c r="I27" s="44">
        <v>23.88</v>
      </c>
      <c r="J27" s="44">
        <v>24.3</v>
      </c>
      <c r="K27" s="44">
        <v>24.73</v>
      </c>
      <c r="L27" s="44">
        <v>25.17</v>
      </c>
      <c r="M27" s="44">
        <v>25.62</v>
      </c>
      <c r="N27" s="44">
        <v>26.08</v>
      </c>
      <c r="O27" s="44">
        <v>26.56</v>
      </c>
      <c r="P27" s="44">
        <v>27.04</v>
      </c>
      <c r="Q27" s="44">
        <v>27.55</v>
      </c>
      <c r="R27" s="44">
        <v>28.06</v>
      </c>
      <c r="S27" s="44">
        <v>28.6</v>
      </c>
    </row>
    <row r="28" spans="1:19" x14ac:dyDescent="0.25">
      <c r="A28" s="43">
        <v>1</v>
      </c>
      <c r="B28" s="44">
        <v>21.27</v>
      </c>
      <c r="C28" s="44">
        <v>21.62</v>
      </c>
      <c r="D28" s="44">
        <v>21.98</v>
      </c>
      <c r="E28" s="44">
        <v>22.35</v>
      </c>
      <c r="F28" s="44">
        <v>22.72</v>
      </c>
      <c r="G28" s="44">
        <v>23.11</v>
      </c>
      <c r="H28" s="44">
        <v>23.51</v>
      </c>
      <c r="I28" s="44">
        <v>23.92</v>
      </c>
      <c r="J28" s="44">
        <v>24.34</v>
      </c>
      <c r="K28" s="44">
        <v>24.77</v>
      </c>
      <c r="L28" s="44">
        <v>25.21</v>
      </c>
      <c r="M28" s="44">
        <v>25.66</v>
      </c>
      <c r="N28" s="44">
        <v>26.12</v>
      </c>
      <c r="O28" s="44">
        <v>26.6</v>
      </c>
      <c r="P28" s="44">
        <v>27.09</v>
      </c>
      <c r="Q28" s="44">
        <v>27.59</v>
      </c>
      <c r="R28" s="44">
        <v>28.11</v>
      </c>
      <c r="S28" s="44"/>
    </row>
    <row r="29" spans="1:19" x14ac:dyDescent="0.25">
      <c r="A29" s="43">
        <v>2</v>
      </c>
      <c r="B29" s="44">
        <v>21.3</v>
      </c>
      <c r="C29" s="44">
        <v>21.65</v>
      </c>
      <c r="D29" s="44">
        <v>22.01</v>
      </c>
      <c r="E29" s="44">
        <v>22.38</v>
      </c>
      <c r="F29" s="44">
        <v>22.76</v>
      </c>
      <c r="G29" s="44">
        <v>23.14</v>
      </c>
      <c r="H29" s="44">
        <v>23.54</v>
      </c>
      <c r="I29" s="44">
        <v>23.95</v>
      </c>
      <c r="J29" s="44">
        <v>24.37</v>
      </c>
      <c r="K29" s="44">
        <v>24.8</v>
      </c>
      <c r="L29" s="44">
        <v>25.25</v>
      </c>
      <c r="M29" s="44">
        <v>25.7</v>
      </c>
      <c r="N29" s="44">
        <v>26.16</v>
      </c>
      <c r="O29" s="44">
        <v>26.64</v>
      </c>
      <c r="P29" s="44">
        <v>27.13</v>
      </c>
      <c r="Q29" s="44">
        <v>27.63</v>
      </c>
      <c r="R29" s="44">
        <v>28.15</v>
      </c>
      <c r="S29" s="44"/>
    </row>
    <row r="30" spans="1:19" x14ac:dyDescent="0.25">
      <c r="A30" s="43">
        <v>3</v>
      </c>
      <c r="B30" s="44">
        <v>21.33</v>
      </c>
      <c r="C30" s="44">
        <v>21.68</v>
      </c>
      <c r="D30" s="44">
        <v>22.04</v>
      </c>
      <c r="E30" s="44">
        <v>22.41</v>
      </c>
      <c r="F30" s="44">
        <v>22.79</v>
      </c>
      <c r="G30" s="44">
        <v>23.18</v>
      </c>
      <c r="H30" s="44">
        <v>23.58</v>
      </c>
      <c r="I30" s="44">
        <v>23.99</v>
      </c>
      <c r="J30" s="44">
        <v>24.41</v>
      </c>
      <c r="K30" s="44">
        <v>24.84</v>
      </c>
      <c r="L30" s="44">
        <v>25.28</v>
      </c>
      <c r="M30" s="44">
        <v>25.74</v>
      </c>
      <c r="N30" s="44">
        <v>26.2</v>
      </c>
      <c r="O30" s="44">
        <v>26.68</v>
      </c>
      <c r="P30" s="44">
        <v>27.17</v>
      </c>
      <c r="Q30" s="44">
        <v>27.68</v>
      </c>
      <c r="R30" s="44">
        <v>28.2</v>
      </c>
      <c r="S30" s="44"/>
    </row>
    <row r="31" spans="1:19" x14ac:dyDescent="0.25">
      <c r="A31" s="43">
        <v>4</v>
      </c>
      <c r="B31" s="44">
        <v>21.36</v>
      </c>
      <c r="C31" s="44">
        <v>21.71</v>
      </c>
      <c r="D31" s="44">
        <v>22.07</v>
      </c>
      <c r="E31" s="44">
        <v>22.44</v>
      </c>
      <c r="F31" s="44">
        <v>22.82</v>
      </c>
      <c r="G31" s="44">
        <v>23.21</v>
      </c>
      <c r="H31" s="44">
        <v>23.61</v>
      </c>
      <c r="I31" s="44">
        <v>24.02</v>
      </c>
      <c r="J31" s="44">
        <v>24.45</v>
      </c>
      <c r="K31" s="44">
        <v>24.88</v>
      </c>
      <c r="L31" s="44">
        <v>25.32</v>
      </c>
      <c r="M31" s="44">
        <v>25.77</v>
      </c>
      <c r="N31" s="44">
        <v>26.24</v>
      </c>
      <c r="O31" s="44">
        <v>26.72</v>
      </c>
      <c r="P31" s="44">
        <v>27.21</v>
      </c>
      <c r="Q31" s="44">
        <v>27.72</v>
      </c>
      <c r="R31" s="44">
        <v>28.24</v>
      </c>
      <c r="S31" s="44"/>
    </row>
    <row r="32" spans="1:19" x14ac:dyDescent="0.25">
      <c r="A32" s="43">
        <v>5</v>
      </c>
      <c r="B32" s="44">
        <v>21.38</v>
      </c>
      <c r="C32" s="44">
        <v>21.74</v>
      </c>
      <c r="D32" s="44">
        <v>22.1</v>
      </c>
      <c r="E32" s="44">
        <v>22.47</v>
      </c>
      <c r="F32" s="44">
        <v>22.85</v>
      </c>
      <c r="G32" s="44">
        <v>23.24</v>
      </c>
      <c r="H32" s="44">
        <v>23.65</v>
      </c>
      <c r="I32" s="44">
        <v>24.06</v>
      </c>
      <c r="J32" s="44">
        <v>24.48</v>
      </c>
      <c r="K32" s="44">
        <v>24.91</v>
      </c>
      <c r="L32" s="44">
        <v>25.36</v>
      </c>
      <c r="M32" s="44">
        <v>25.81</v>
      </c>
      <c r="N32" s="44">
        <v>26.28</v>
      </c>
      <c r="O32" s="44">
        <v>26.76</v>
      </c>
      <c r="P32" s="44">
        <v>27.25</v>
      </c>
      <c r="Q32" s="44">
        <v>27.76</v>
      </c>
      <c r="R32" s="44">
        <v>28.29</v>
      </c>
      <c r="S32" s="44"/>
    </row>
    <row r="33" spans="1:19" x14ac:dyDescent="0.25">
      <c r="A33" s="43">
        <v>6</v>
      </c>
      <c r="B33" s="44">
        <v>21.41</v>
      </c>
      <c r="C33" s="44">
        <v>21.77</v>
      </c>
      <c r="D33" s="44">
        <v>22.13</v>
      </c>
      <c r="E33" s="44">
        <v>22.5</v>
      </c>
      <c r="F33" s="44">
        <v>22.89</v>
      </c>
      <c r="G33" s="44">
        <v>23.28</v>
      </c>
      <c r="H33" s="44">
        <v>23.68</v>
      </c>
      <c r="I33" s="44">
        <v>24.09</v>
      </c>
      <c r="J33" s="44">
        <v>24.52</v>
      </c>
      <c r="K33" s="44">
        <v>24.95</v>
      </c>
      <c r="L33" s="44">
        <v>25.4</v>
      </c>
      <c r="M33" s="44">
        <v>25.85</v>
      </c>
      <c r="N33" s="44">
        <v>26.32</v>
      </c>
      <c r="O33" s="44">
        <v>26.8</v>
      </c>
      <c r="P33" s="44">
        <v>27.3</v>
      </c>
      <c r="Q33" s="44">
        <v>27.8</v>
      </c>
      <c r="R33" s="44">
        <v>28.33</v>
      </c>
      <c r="S33" s="44"/>
    </row>
    <row r="34" spans="1:19" x14ac:dyDescent="0.25">
      <c r="A34" s="43">
        <v>7</v>
      </c>
      <c r="B34" s="44">
        <v>21.44</v>
      </c>
      <c r="C34" s="44">
        <v>21.8</v>
      </c>
      <c r="D34" s="44">
        <v>22.16</v>
      </c>
      <c r="E34" s="44">
        <v>22.54</v>
      </c>
      <c r="F34" s="44">
        <v>22.92</v>
      </c>
      <c r="G34" s="44">
        <v>23.31</v>
      </c>
      <c r="H34" s="44">
        <v>23.71</v>
      </c>
      <c r="I34" s="44">
        <v>24.13</v>
      </c>
      <c r="J34" s="44">
        <v>24.55</v>
      </c>
      <c r="K34" s="44">
        <v>24.99</v>
      </c>
      <c r="L34" s="44">
        <v>25.43</v>
      </c>
      <c r="M34" s="44">
        <v>25.89</v>
      </c>
      <c r="N34" s="44">
        <v>26.36</v>
      </c>
      <c r="O34" s="44">
        <v>26.84</v>
      </c>
      <c r="P34" s="44">
        <v>27.34</v>
      </c>
      <c r="Q34" s="44">
        <v>27.85</v>
      </c>
      <c r="R34" s="44">
        <v>28.37</v>
      </c>
      <c r="S34" s="44"/>
    </row>
    <row r="35" spans="1:19" x14ac:dyDescent="0.25">
      <c r="A35" s="43">
        <v>8</v>
      </c>
      <c r="B35" s="44">
        <v>21.47</v>
      </c>
      <c r="C35" s="44">
        <v>21.83</v>
      </c>
      <c r="D35" s="44">
        <v>22.19</v>
      </c>
      <c r="E35" s="44">
        <v>22.57</v>
      </c>
      <c r="F35" s="44">
        <v>22.95</v>
      </c>
      <c r="G35" s="44">
        <v>23.34</v>
      </c>
      <c r="H35" s="44">
        <v>23.75</v>
      </c>
      <c r="I35" s="44">
        <v>24.16</v>
      </c>
      <c r="J35" s="44">
        <v>24.59</v>
      </c>
      <c r="K35" s="44">
        <v>25.02</v>
      </c>
      <c r="L35" s="44">
        <v>25.47</v>
      </c>
      <c r="M35" s="44">
        <v>25.93</v>
      </c>
      <c r="N35" s="44">
        <v>26.4</v>
      </c>
      <c r="O35" s="44">
        <v>26.88</v>
      </c>
      <c r="P35" s="44">
        <v>27.38</v>
      </c>
      <c r="Q35" s="44">
        <v>27.89</v>
      </c>
      <c r="R35" s="44">
        <v>28.42</v>
      </c>
      <c r="S35" s="44"/>
    </row>
    <row r="36" spans="1:19" x14ac:dyDescent="0.25">
      <c r="A36" s="43">
        <v>9</v>
      </c>
      <c r="B36" s="44">
        <v>21.5</v>
      </c>
      <c r="C36" s="44">
        <v>21.86</v>
      </c>
      <c r="D36" s="44">
        <v>22.22</v>
      </c>
      <c r="E36" s="44">
        <v>22.6</v>
      </c>
      <c r="F36" s="44">
        <v>22.98</v>
      </c>
      <c r="G36" s="44">
        <v>23.38</v>
      </c>
      <c r="H36" s="44">
        <v>23.78</v>
      </c>
      <c r="I36" s="44">
        <v>24.2</v>
      </c>
      <c r="J36" s="44">
        <v>24.62</v>
      </c>
      <c r="K36" s="44">
        <v>25.06</v>
      </c>
      <c r="L36" s="44">
        <v>25.51</v>
      </c>
      <c r="M36" s="44">
        <v>25.97</v>
      </c>
      <c r="N36" s="44">
        <v>26.44</v>
      </c>
      <c r="O36" s="44">
        <v>26.92</v>
      </c>
      <c r="P36" s="44">
        <v>27.42</v>
      </c>
      <c r="Q36" s="44">
        <v>27.93</v>
      </c>
      <c r="R36" s="44">
        <v>28.46</v>
      </c>
      <c r="S36" s="44"/>
    </row>
    <row r="37" spans="1:19" x14ac:dyDescent="0.25">
      <c r="A37" s="43">
        <v>10</v>
      </c>
      <c r="B37" s="44">
        <v>21.53</v>
      </c>
      <c r="C37" s="44">
        <v>21.89</v>
      </c>
      <c r="D37" s="44">
        <v>22.25</v>
      </c>
      <c r="E37" s="44">
        <v>22.63</v>
      </c>
      <c r="F37" s="44">
        <v>23.01</v>
      </c>
      <c r="G37" s="44">
        <v>23.41</v>
      </c>
      <c r="H37" s="44">
        <v>23.82</v>
      </c>
      <c r="I37" s="44">
        <v>24.23</v>
      </c>
      <c r="J37" s="44">
        <v>24.66</v>
      </c>
      <c r="K37" s="44">
        <v>25.1</v>
      </c>
      <c r="L37" s="44">
        <v>25.55</v>
      </c>
      <c r="M37" s="44">
        <v>26.01</v>
      </c>
      <c r="N37" s="44">
        <v>26.48</v>
      </c>
      <c r="O37" s="44">
        <v>26.96</v>
      </c>
      <c r="P37" s="44">
        <v>27.46</v>
      </c>
      <c r="Q37" s="44">
        <v>27.98</v>
      </c>
      <c r="R37" s="44">
        <v>28.51</v>
      </c>
      <c r="S37" s="44"/>
    </row>
    <row r="38" spans="1:19" x14ac:dyDescent="0.25">
      <c r="A38" s="43">
        <v>11</v>
      </c>
      <c r="B38" s="44">
        <v>21.56</v>
      </c>
      <c r="C38" s="44">
        <v>21.92</v>
      </c>
      <c r="D38" s="44">
        <v>22.28</v>
      </c>
      <c r="E38" s="44">
        <v>22.66</v>
      </c>
      <c r="F38" s="44">
        <v>23.05</v>
      </c>
      <c r="G38" s="44">
        <v>23.44</v>
      </c>
      <c r="H38" s="44">
        <v>23.85</v>
      </c>
      <c r="I38" s="44">
        <v>24.27</v>
      </c>
      <c r="J38" s="44">
        <v>24.7</v>
      </c>
      <c r="K38" s="44">
        <v>25.13</v>
      </c>
      <c r="L38" s="44">
        <v>25.58</v>
      </c>
      <c r="M38" s="44">
        <v>26.04</v>
      </c>
      <c r="N38" s="44">
        <v>26.52</v>
      </c>
      <c r="O38" s="44">
        <v>27</v>
      </c>
      <c r="P38" s="44">
        <v>27.5</v>
      </c>
      <c r="Q38" s="44">
        <v>28.02</v>
      </c>
      <c r="R38" s="44">
        <v>28.55</v>
      </c>
      <c r="S38" s="44"/>
    </row>
  </sheetData>
  <sheetProtection algorithmName="SHA-512" hashValue="MEIkH272Yk4Bi8LVLwHzRJzPdkS+T0V8T+6o4foP3mYuYqm2oiQUGVajnpCOZZxxnpVVN5/qxUDLrwcOQyWmVg==" saltValue="Y2Q33PxiHVfLH7F3+4ionA==" spinCount="100000" sheet="1" objects="1" scenarios="1"/>
  <conditionalFormatting sqref="A6:A21">
    <cfRule type="expression" dxfId="199" priority="1" stopIfTrue="1">
      <formula>MOD(ROW(),2)=0</formula>
    </cfRule>
    <cfRule type="expression" dxfId="198" priority="2" stopIfTrue="1">
      <formula>MOD(ROW(),2)&lt;&gt;0</formula>
    </cfRule>
  </conditionalFormatting>
  <conditionalFormatting sqref="B6:M21">
    <cfRule type="expression" dxfId="197" priority="3" stopIfTrue="1">
      <formula>MOD(ROW(),2)=0</formula>
    </cfRule>
    <cfRule type="expression" dxfId="196" priority="4" stopIfTrue="1">
      <formula>MOD(ROW(),2)&lt;&gt;0</formula>
    </cfRule>
  </conditionalFormatting>
  <conditionalFormatting sqref="A26:A38">
    <cfRule type="expression" dxfId="195" priority="5" stopIfTrue="1">
      <formula>MOD(ROW(),2)=0</formula>
    </cfRule>
    <cfRule type="expression" dxfId="194" priority="6" stopIfTrue="1">
      <formula>MOD(ROW(),2)&lt;&gt;0</formula>
    </cfRule>
  </conditionalFormatting>
  <conditionalFormatting sqref="B26:S38">
    <cfRule type="expression" dxfId="193" priority="7" stopIfTrue="1">
      <formula>MOD(ROW(),2)=0</formula>
    </cfRule>
    <cfRule type="expression" dxfId="192" priority="8" stopIfTrue="1">
      <formula>MOD(ROW(),2)&lt;&gt;0</formula>
    </cfRule>
  </conditionalFormatting>
  <pageMargins left="0.7" right="0.7" top="0.75" bottom="0.75" header="0.3" footer="0.3"/>
  <tableParts count="1">
    <tablePart r:id="rId1"/>
  </tableParts>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385347-FE99-40FE-B52A-6FBFBF29CDB3}">
  <sheetPr codeName="Sheet94"/>
  <dimension ref="A1:AP38"/>
  <sheetViews>
    <sheetView showGridLines="0" workbookViewId="0">
      <selection activeCell="A6" sqref="A6"/>
    </sheetView>
  </sheetViews>
  <sheetFormatPr defaultRowHeight="12.5" x14ac:dyDescent="0.25"/>
  <cols>
    <col min="1" max="1" width="31.54296875" customWidth="1"/>
    <col min="2" max="2" width="10.81640625" customWidth="1"/>
    <col min="3" max="3" width="10.453125" customWidth="1"/>
    <col min="4" max="4" width="10" customWidth="1"/>
  </cols>
  <sheetData>
    <row r="1" spans="1:13" s="1" customFormat="1" ht="20" x14ac:dyDescent="0.4">
      <c r="A1" s="2" t="s">
        <v>0</v>
      </c>
    </row>
    <row r="2" spans="1:13" s="1" customFormat="1" ht="15.5" x14ac:dyDescent="0.35">
      <c r="A2" s="30" t="s">
        <v>1</v>
      </c>
      <c r="B2" s="3" t="str">
        <f>wb_title</f>
        <v>Police_S - Consolidated Factor Spreadsheet</v>
      </c>
    </row>
    <row r="3" spans="1:13" s="1" customFormat="1" ht="15.5" x14ac:dyDescent="0.35">
      <c r="A3" s="30" t="s">
        <v>2</v>
      </c>
      <c r="B3" s="3" t="str">
        <f>TABLE_FACTOR_TYPE_1 &amp; " - x-" &amp; TABLE_SERIES_NUMBER_1</f>
        <v>Scheme Pays AA - x-609</v>
      </c>
    </row>
    <row r="6" spans="1:13" x14ac:dyDescent="0.25">
      <c r="A6" s="40" t="s">
        <v>407</v>
      </c>
      <c r="B6" s="48" t="s">
        <v>408</v>
      </c>
      <c r="C6" s="48"/>
      <c r="D6" s="48"/>
      <c r="E6" s="48"/>
      <c r="F6" s="48"/>
      <c r="G6" s="48"/>
      <c r="H6" s="48"/>
      <c r="I6" s="48"/>
      <c r="J6" s="48"/>
      <c r="K6" s="48"/>
      <c r="L6" s="48"/>
      <c r="M6" s="48"/>
    </row>
    <row r="7" spans="1:13" x14ac:dyDescent="0.25">
      <c r="A7" s="40" t="s">
        <v>409</v>
      </c>
      <c r="B7" s="48" t="s">
        <v>32</v>
      </c>
      <c r="C7" s="48"/>
      <c r="D7" s="48"/>
      <c r="E7" s="48"/>
      <c r="F7" s="48"/>
      <c r="G7" s="48"/>
      <c r="H7" s="48"/>
      <c r="I7" s="48"/>
      <c r="J7" s="48"/>
      <c r="K7" s="48"/>
      <c r="L7" s="48"/>
      <c r="M7" s="48"/>
    </row>
    <row r="8" spans="1:13" x14ac:dyDescent="0.25">
      <c r="A8" s="40" t="s">
        <v>110</v>
      </c>
      <c r="B8" s="48">
        <v>1987</v>
      </c>
      <c r="C8" s="48"/>
      <c r="D8" s="48"/>
      <c r="E8" s="48"/>
      <c r="F8" s="48"/>
      <c r="G8" s="48"/>
      <c r="H8" s="48"/>
      <c r="I8" s="48"/>
      <c r="J8" s="48"/>
      <c r="K8" s="48"/>
      <c r="L8" s="48"/>
      <c r="M8" s="48"/>
    </row>
    <row r="9" spans="1:13" x14ac:dyDescent="0.25">
      <c r="A9" s="40" t="s">
        <v>111</v>
      </c>
      <c r="B9" s="48" t="s">
        <v>340</v>
      </c>
      <c r="C9" s="48"/>
      <c r="D9" s="48"/>
      <c r="E9" s="48"/>
      <c r="F9" s="48"/>
      <c r="G9" s="48"/>
      <c r="H9" s="48"/>
      <c r="I9" s="48"/>
      <c r="J9" s="48"/>
      <c r="K9" s="48"/>
      <c r="L9" s="48"/>
      <c r="M9" s="48"/>
    </row>
    <row r="10" spans="1:13" ht="25" x14ac:dyDescent="0.25">
      <c r="A10" s="40" t="s">
        <v>6</v>
      </c>
      <c r="B10" s="48" t="s">
        <v>350</v>
      </c>
      <c r="C10" s="48"/>
      <c r="D10" s="48"/>
      <c r="E10" s="48"/>
      <c r="F10" s="48"/>
      <c r="G10" s="48"/>
      <c r="H10" s="48"/>
      <c r="I10" s="48"/>
      <c r="J10" s="48"/>
      <c r="K10" s="48"/>
      <c r="L10" s="48"/>
      <c r="M10" s="48"/>
    </row>
    <row r="11" spans="1:13" x14ac:dyDescent="0.25">
      <c r="A11" s="40" t="s">
        <v>112</v>
      </c>
      <c r="B11" s="48" t="s">
        <v>125</v>
      </c>
      <c r="C11" s="48"/>
      <c r="D11" s="48"/>
      <c r="E11" s="48"/>
      <c r="F11" s="48"/>
      <c r="G11" s="48"/>
      <c r="H11" s="48"/>
      <c r="I11" s="48"/>
      <c r="J11" s="48"/>
      <c r="K11" s="48"/>
      <c r="L11" s="48"/>
      <c r="M11" s="48"/>
    </row>
    <row r="12" spans="1:13" x14ac:dyDescent="0.25">
      <c r="A12" s="40" t="s">
        <v>113</v>
      </c>
      <c r="B12" s="48" t="s">
        <v>292</v>
      </c>
      <c r="C12" s="48"/>
      <c r="D12" s="48"/>
      <c r="E12" s="48"/>
      <c r="F12" s="48"/>
      <c r="G12" s="48"/>
      <c r="H12" s="48"/>
      <c r="I12" s="48"/>
      <c r="J12" s="48"/>
      <c r="K12" s="48"/>
      <c r="L12" s="48"/>
      <c r="M12" s="48"/>
    </row>
    <row r="13" spans="1:13" x14ac:dyDescent="0.25">
      <c r="A13" s="40" t="s">
        <v>410</v>
      </c>
      <c r="B13" s="48">
        <v>2</v>
      </c>
      <c r="C13" s="48"/>
      <c r="D13" s="48"/>
      <c r="E13" s="48"/>
      <c r="F13" s="48"/>
      <c r="G13" s="48"/>
      <c r="H13" s="48"/>
      <c r="I13" s="48"/>
      <c r="J13" s="48"/>
      <c r="K13" s="48"/>
      <c r="L13" s="48"/>
      <c r="M13" s="48"/>
    </row>
    <row r="14" spans="1:13" x14ac:dyDescent="0.25">
      <c r="A14" s="40" t="s">
        <v>115</v>
      </c>
      <c r="B14" s="48">
        <v>609</v>
      </c>
      <c r="C14" s="48"/>
      <c r="D14" s="48"/>
      <c r="E14" s="48"/>
      <c r="F14" s="48"/>
      <c r="G14" s="48"/>
      <c r="H14" s="48"/>
      <c r="I14" s="48"/>
      <c r="J14" s="48"/>
      <c r="K14" s="48"/>
      <c r="L14" s="48"/>
      <c r="M14" s="48"/>
    </row>
    <row r="15" spans="1:13" x14ac:dyDescent="0.25">
      <c r="A15" s="40" t="s">
        <v>411</v>
      </c>
      <c r="B15" s="48">
        <v>609</v>
      </c>
      <c r="C15" s="48"/>
      <c r="D15" s="48"/>
      <c r="E15" s="48"/>
      <c r="F15" s="48"/>
      <c r="G15" s="48"/>
      <c r="H15" s="48"/>
      <c r="I15" s="48"/>
      <c r="J15" s="48"/>
      <c r="K15" s="48"/>
      <c r="L15" s="48"/>
      <c r="M15" s="48"/>
    </row>
    <row r="16" spans="1:13" x14ac:dyDescent="0.25">
      <c r="A16" s="40" t="s">
        <v>117</v>
      </c>
      <c r="B16" s="48" t="s">
        <v>480</v>
      </c>
      <c r="C16" s="48"/>
      <c r="D16" s="48"/>
      <c r="E16" s="48"/>
      <c r="F16" s="48"/>
      <c r="G16" s="48"/>
      <c r="H16" s="48"/>
      <c r="I16" s="48"/>
      <c r="J16" s="48"/>
      <c r="K16" s="48"/>
      <c r="L16" s="48"/>
      <c r="M16" s="48"/>
    </row>
    <row r="17" spans="1:42" x14ac:dyDescent="0.25">
      <c r="A17" s="41" t="s">
        <v>412</v>
      </c>
      <c r="B17" s="48"/>
      <c r="C17" s="48"/>
      <c r="D17" s="48"/>
      <c r="E17" s="48"/>
      <c r="F17" s="48"/>
      <c r="G17" s="48"/>
      <c r="H17" s="48"/>
      <c r="I17" s="48"/>
      <c r="J17" s="48"/>
      <c r="K17" s="48"/>
      <c r="L17" s="48"/>
      <c r="M17" s="48"/>
    </row>
    <row r="18" spans="1:42" x14ac:dyDescent="0.25">
      <c r="A18" s="40" t="s">
        <v>119</v>
      </c>
      <c r="B18" s="50">
        <v>45135</v>
      </c>
      <c r="C18" s="50"/>
      <c r="D18" s="50"/>
      <c r="E18" s="50"/>
      <c r="F18" s="50"/>
      <c r="G18" s="50"/>
      <c r="H18" s="50"/>
      <c r="I18" s="50"/>
      <c r="J18" s="50"/>
      <c r="K18" s="50"/>
      <c r="L18" s="50"/>
      <c r="M18" s="50"/>
    </row>
    <row r="19" spans="1:42" x14ac:dyDescent="0.25">
      <c r="A19" s="40" t="s">
        <v>120</v>
      </c>
      <c r="B19" s="50">
        <v>45135</v>
      </c>
      <c r="C19" s="50"/>
      <c r="D19" s="50"/>
      <c r="E19" s="50"/>
      <c r="F19" s="50"/>
      <c r="G19" s="50"/>
      <c r="H19" s="50"/>
      <c r="I19" s="50"/>
      <c r="J19" s="50"/>
      <c r="K19" s="50"/>
      <c r="L19" s="50"/>
      <c r="M19" s="50"/>
    </row>
    <row r="20" spans="1:42" x14ac:dyDescent="0.25">
      <c r="A20" s="40" t="s">
        <v>121</v>
      </c>
      <c r="B20" s="48" t="s">
        <v>128</v>
      </c>
      <c r="C20" s="48"/>
      <c r="D20" s="48"/>
      <c r="E20" s="48"/>
      <c r="F20" s="48"/>
      <c r="G20" s="48"/>
      <c r="H20" s="48"/>
      <c r="I20" s="48"/>
      <c r="J20" s="48"/>
      <c r="K20" s="48"/>
      <c r="L20" s="48"/>
      <c r="M20" s="48"/>
    </row>
    <row r="21" spans="1:42" x14ac:dyDescent="0.25">
      <c r="A21" s="40" t="s">
        <v>413</v>
      </c>
      <c r="B21" s="48" t="s">
        <v>47</v>
      </c>
      <c r="C21" s="48"/>
      <c r="D21" s="48"/>
      <c r="E21" s="48"/>
      <c r="F21" s="48"/>
      <c r="G21" s="48"/>
      <c r="H21" s="48"/>
      <c r="I21" s="48"/>
      <c r="J21" s="48"/>
      <c r="K21" s="48"/>
      <c r="L21" s="48"/>
      <c r="M21" s="48"/>
    </row>
    <row r="23" spans="1:42" x14ac:dyDescent="0.25">
      <c r="A23" s="23" t="str">
        <f>HYPERLINK("#'Factor List'!A1", "Back to Factor List")</f>
        <v>Back to Factor List</v>
      </c>
      <c r="B23" s="23" t="str">
        <f>HYPERLINK("#'Assumptions'!A1", "Assumptions")</f>
        <v>Assumptions</v>
      </c>
    </row>
    <row r="26" spans="1:42" s="57" customFormat="1" ht="13" x14ac:dyDescent="0.25">
      <c r="A26" s="56" t="s">
        <v>440</v>
      </c>
      <c r="B26" s="56">
        <v>25</v>
      </c>
      <c r="C26" s="56">
        <v>26</v>
      </c>
      <c r="D26" s="56">
        <v>27</v>
      </c>
      <c r="E26" s="56">
        <v>28</v>
      </c>
      <c r="F26" s="56">
        <v>29</v>
      </c>
      <c r="G26" s="56">
        <v>30</v>
      </c>
      <c r="H26" s="56">
        <v>31</v>
      </c>
      <c r="I26" s="56">
        <v>32</v>
      </c>
      <c r="J26" s="56">
        <v>33</v>
      </c>
      <c r="K26" s="56">
        <v>34</v>
      </c>
      <c r="L26" s="56">
        <v>35</v>
      </c>
      <c r="M26" s="56">
        <v>36</v>
      </c>
      <c r="N26" s="56">
        <v>37</v>
      </c>
      <c r="O26" s="56">
        <v>38</v>
      </c>
      <c r="P26" s="56">
        <v>39</v>
      </c>
      <c r="Q26" s="56">
        <v>40</v>
      </c>
      <c r="R26" s="56">
        <v>41</v>
      </c>
      <c r="S26" s="56">
        <v>42</v>
      </c>
      <c r="T26" s="56">
        <v>43</v>
      </c>
      <c r="U26" s="56">
        <v>44</v>
      </c>
      <c r="V26" s="56">
        <v>45</v>
      </c>
      <c r="W26" s="56">
        <v>46</v>
      </c>
      <c r="X26" s="56">
        <v>47</v>
      </c>
      <c r="Y26" s="56">
        <v>48</v>
      </c>
      <c r="Z26" s="56">
        <v>49</v>
      </c>
      <c r="AA26" s="56">
        <v>50</v>
      </c>
      <c r="AB26" s="56">
        <v>51</v>
      </c>
      <c r="AC26" s="56">
        <v>52</v>
      </c>
      <c r="AD26" s="56">
        <v>53</v>
      </c>
      <c r="AE26" s="56">
        <v>54</v>
      </c>
      <c r="AF26" s="56">
        <v>55</v>
      </c>
      <c r="AG26" s="56">
        <v>56</v>
      </c>
      <c r="AH26" s="56">
        <v>57</v>
      </c>
      <c r="AI26" s="56">
        <v>58</v>
      </c>
      <c r="AJ26" s="56">
        <v>59</v>
      </c>
      <c r="AK26" s="56">
        <v>60</v>
      </c>
      <c r="AL26" s="56">
        <v>61</v>
      </c>
      <c r="AM26" s="56">
        <v>62</v>
      </c>
      <c r="AN26" s="56">
        <v>63</v>
      </c>
      <c r="AO26" s="56">
        <v>64</v>
      </c>
      <c r="AP26" s="56">
        <v>65</v>
      </c>
    </row>
    <row r="27" spans="1:42" x14ac:dyDescent="0.25">
      <c r="A27" s="43">
        <v>0</v>
      </c>
      <c r="B27" s="44">
        <v>13.92</v>
      </c>
      <c r="C27" s="44">
        <v>14.12</v>
      </c>
      <c r="D27" s="44">
        <v>14.33</v>
      </c>
      <c r="E27" s="44">
        <v>14.54</v>
      </c>
      <c r="F27" s="44">
        <v>14.75</v>
      </c>
      <c r="G27" s="44">
        <v>14.97</v>
      </c>
      <c r="H27" s="44">
        <v>15.19</v>
      </c>
      <c r="I27" s="44">
        <v>15.42</v>
      </c>
      <c r="J27" s="44">
        <v>15.64</v>
      </c>
      <c r="K27" s="44">
        <v>15.88</v>
      </c>
      <c r="L27" s="44">
        <v>16.12</v>
      </c>
      <c r="M27" s="44">
        <v>16.36</v>
      </c>
      <c r="N27" s="44">
        <v>16.600000000000001</v>
      </c>
      <c r="O27" s="44">
        <v>16.86</v>
      </c>
      <c r="P27" s="44">
        <v>17.11</v>
      </c>
      <c r="Q27" s="44">
        <v>17.38</v>
      </c>
      <c r="R27" s="44">
        <v>17.64</v>
      </c>
      <c r="S27" s="44">
        <v>17.920000000000002</v>
      </c>
      <c r="T27" s="44">
        <v>18.2</v>
      </c>
      <c r="U27" s="44">
        <v>18.489999999999998</v>
      </c>
      <c r="V27" s="44">
        <v>18.78</v>
      </c>
      <c r="W27" s="44">
        <v>19.079999999999998</v>
      </c>
      <c r="X27" s="44">
        <v>19.39</v>
      </c>
      <c r="Y27" s="44">
        <v>19.71</v>
      </c>
      <c r="Z27" s="44">
        <v>20.04</v>
      </c>
      <c r="AA27" s="44">
        <v>20.38</v>
      </c>
      <c r="AB27" s="44">
        <v>20.73</v>
      </c>
      <c r="AC27" s="44">
        <v>21.09</v>
      </c>
      <c r="AD27" s="44">
        <v>21.46</v>
      </c>
      <c r="AE27" s="44">
        <v>21.85</v>
      </c>
      <c r="AF27" s="44">
        <v>22.24</v>
      </c>
      <c r="AG27" s="44">
        <v>22.66</v>
      </c>
      <c r="AH27" s="44">
        <v>23.08</v>
      </c>
      <c r="AI27" s="44">
        <v>23.52</v>
      </c>
      <c r="AJ27" s="44">
        <v>23.97</v>
      </c>
      <c r="AK27" s="44">
        <v>24.43</v>
      </c>
      <c r="AL27" s="44">
        <v>24.91</v>
      </c>
      <c r="AM27" s="44">
        <v>25.41</v>
      </c>
      <c r="AN27" s="44">
        <v>25.93</v>
      </c>
      <c r="AO27" s="44">
        <v>26.46</v>
      </c>
      <c r="AP27" s="44">
        <v>27.02</v>
      </c>
    </row>
    <row r="28" spans="1:42" x14ac:dyDescent="0.25">
      <c r="A28" s="43">
        <v>1</v>
      </c>
      <c r="B28" s="44">
        <v>13.94</v>
      </c>
      <c r="C28" s="44">
        <v>14.14</v>
      </c>
      <c r="D28" s="44">
        <v>14.35</v>
      </c>
      <c r="E28" s="44">
        <v>14.56</v>
      </c>
      <c r="F28" s="44">
        <v>14.77</v>
      </c>
      <c r="G28" s="44">
        <v>14.99</v>
      </c>
      <c r="H28" s="44">
        <v>15.21</v>
      </c>
      <c r="I28" s="44">
        <v>15.43</v>
      </c>
      <c r="J28" s="44">
        <v>15.66</v>
      </c>
      <c r="K28" s="44">
        <v>15.9</v>
      </c>
      <c r="L28" s="44">
        <v>16.14</v>
      </c>
      <c r="M28" s="44">
        <v>16.38</v>
      </c>
      <c r="N28" s="44">
        <v>16.63</v>
      </c>
      <c r="O28" s="44">
        <v>16.88</v>
      </c>
      <c r="P28" s="44">
        <v>17.14</v>
      </c>
      <c r="Q28" s="44">
        <v>17.399999999999999</v>
      </c>
      <c r="R28" s="44">
        <v>17.670000000000002</v>
      </c>
      <c r="S28" s="44">
        <v>17.940000000000001</v>
      </c>
      <c r="T28" s="44">
        <v>18.22</v>
      </c>
      <c r="U28" s="44">
        <v>18.510000000000002</v>
      </c>
      <c r="V28" s="44">
        <v>18.809999999999999</v>
      </c>
      <c r="W28" s="44">
        <v>19.11</v>
      </c>
      <c r="X28" s="44">
        <v>19.420000000000002</v>
      </c>
      <c r="Y28" s="44">
        <v>19.739999999999998</v>
      </c>
      <c r="Z28" s="44">
        <v>20.07</v>
      </c>
      <c r="AA28" s="44">
        <v>20.41</v>
      </c>
      <c r="AB28" s="44">
        <v>20.76</v>
      </c>
      <c r="AC28" s="44">
        <v>21.12</v>
      </c>
      <c r="AD28" s="44">
        <v>21.49</v>
      </c>
      <c r="AE28" s="44">
        <v>21.88</v>
      </c>
      <c r="AF28" s="44">
        <v>22.28</v>
      </c>
      <c r="AG28" s="44">
        <v>22.69</v>
      </c>
      <c r="AH28" s="44">
        <v>23.12</v>
      </c>
      <c r="AI28" s="44">
        <v>23.55</v>
      </c>
      <c r="AJ28" s="44">
        <v>24.01</v>
      </c>
      <c r="AK28" s="44">
        <v>24.47</v>
      </c>
      <c r="AL28" s="44">
        <v>24.96</v>
      </c>
      <c r="AM28" s="44">
        <v>25.46</v>
      </c>
      <c r="AN28" s="44">
        <v>25.97</v>
      </c>
      <c r="AO28" s="44">
        <v>26.51</v>
      </c>
      <c r="AP28" s="44"/>
    </row>
    <row r="29" spans="1:42" x14ac:dyDescent="0.25">
      <c r="A29" s="43">
        <v>2</v>
      </c>
      <c r="B29" s="44">
        <v>13.96</v>
      </c>
      <c r="C29" s="44">
        <v>14.16</v>
      </c>
      <c r="D29" s="44">
        <v>14.37</v>
      </c>
      <c r="E29" s="44">
        <v>14.58</v>
      </c>
      <c r="F29" s="44">
        <v>14.79</v>
      </c>
      <c r="G29" s="44">
        <v>15.01</v>
      </c>
      <c r="H29" s="44">
        <v>15.23</v>
      </c>
      <c r="I29" s="44">
        <v>15.45</v>
      </c>
      <c r="J29" s="44">
        <v>15.68</v>
      </c>
      <c r="K29" s="44">
        <v>15.92</v>
      </c>
      <c r="L29" s="44">
        <v>16.16</v>
      </c>
      <c r="M29" s="44">
        <v>16.399999999999999</v>
      </c>
      <c r="N29" s="44">
        <v>16.649999999999999</v>
      </c>
      <c r="O29" s="44">
        <v>16.899999999999999</v>
      </c>
      <c r="P29" s="44">
        <v>17.16</v>
      </c>
      <c r="Q29" s="44">
        <v>17.420000000000002</v>
      </c>
      <c r="R29" s="44">
        <v>17.690000000000001</v>
      </c>
      <c r="S29" s="44">
        <v>17.96</v>
      </c>
      <c r="T29" s="44">
        <v>18.25</v>
      </c>
      <c r="U29" s="44">
        <v>18.54</v>
      </c>
      <c r="V29" s="44">
        <v>18.829999999999998</v>
      </c>
      <c r="W29" s="44">
        <v>19.14</v>
      </c>
      <c r="X29" s="44">
        <v>19.45</v>
      </c>
      <c r="Y29" s="44">
        <v>19.77</v>
      </c>
      <c r="Z29" s="44">
        <v>20.100000000000001</v>
      </c>
      <c r="AA29" s="44">
        <v>20.440000000000001</v>
      </c>
      <c r="AB29" s="44">
        <v>20.79</v>
      </c>
      <c r="AC29" s="44">
        <v>21.15</v>
      </c>
      <c r="AD29" s="44">
        <v>21.53</v>
      </c>
      <c r="AE29" s="44">
        <v>21.91</v>
      </c>
      <c r="AF29" s="44">
        <v>22.31</v>
      </c>
      <c r="AG29" s="44">
        <v>22.73</v>
      </c>
      <c r="AH29" s="44">
        <v>23.15</v>
      </c>
      <c r="AI29" s="44">
        <v>23.59</v>
      </c>
      <c r="AJ29" s="44">
        <v>24.05</v>
      </c>
      <c r="AK29" s="44">
        <v>24.51</v>
      </c>
      <c r="AL29" s="44">
        <v>25</v>
      </c>
      <c r="AM29" s="44">
        <v>25.5</v>
      </c>
      <c r="AN29" s="44">
        <v>26.02</v>
      </c>
      <c r="AO29" s="44">
        <v>26.56</v>
      </c>
      <c r="AP29" s="44"/>
    </row>
    <row r="30" spans="1:42" x14ac:dyDescent="0.25">
      <c r="A30" s="43">
        <v>3</v>
      </c>
      <c r="B30" s="44">
        <v>13.97</v>
      </c>
      <c r="C30" s="44">
        <v>14.18</v>
      </c>
      <c r="D30" s="44">
        <v>14.38</v>
      </c>
      <c r="E30" s="44">
        <v>14.59</v>
      </c>
      <c r="F30" s="44">
        <v>14.81</v>
      </c>
      <c r="G30" s="44">
        <v>15.03</v>
      </c>
      <c r="H30" s="44">
        <v>15.25</v>
      </c>
      <c r="I30" s="44">
        <v>15.47</v>
      </c>
      <c r="J30" s="44">
        <v>15.7</v>
      </c>
      <c r="K30" s="44">
        <v>15.94</v>
      </c>
      <c r="L30" s="44">
        <v>16.18</v>
      </c>
      <c r="M30" s="44">
        <v>16.420000000000002</v>
      </c>
      <c r="N30" s="44">
        <v>16.670000000000002</v>
      </c>
      <c r="O30" s="44">
        <v>16.920000000000002</v>
      </c>
      <c r="P30" s="44">
        <v>17.18</v>
      </c>
      <c r="Q30" s="44">
        <v>17.440000000000001</v>
      </c>
      <c r="R30" s="44">
        <v>17.71</v>
      </c>
      <c r="S30" s="44">
        <v>17.989999999999998</v>
      </c>
      <c r="T30" s="44">
        <v>18.27</v>
      </c>
      <c r="U30" s="44">
        <v>18.559999999999999</v>
      </c>
      <c r="V30" s="44">
        <v>18.86</v>
      </c>
      <c r="W30" s="44">
        <v>19.16</v>
      </c>
      <c r="X30" s="44">
        <v>19.47</v>
      </c>
      <c r="Y30" s="44">
        <v>19.8</v>
      </c>
      <c r="Z30" s="44">
        <v>20.13</v>
      </c>
      <c r="AA30" s="44">
        <v>20.47</v>
      </c>
      <c r="AB30" s="44">
        <v>20.82</v>
      </c>
      <c r="AC30" s="44">
        <v>21.18</v>
      </c>
      <c r="AD30" s="44">
        <v>21.56</v>
      </c>
      <c r="AE30" s="44">
        <v>21.95</v>
      </c>
      <c r="AF30" s="44">
        <v>22.35</v>
      </c>
      <c r="AG30" s="44">
        <v>22.76</v>
      </c>
      <c r="AH30" s="44">
        <v>23.19</v>
      </c>
      <c r="AI30" s="44">
        <v>23.63</v>
      </c>
      <c r="AJ30" s="44">
        <v>24.08</v>
      </c>
      <c r="AK30" s="44">
        <v>24.55</v>
      </c>
      <c r="AL30" s="44">
        <v>25.04</v>
      </c>
      <c r="AM30" s="44">
        <v>25.54</v>
      </c>
      <c r="AN30" s="44">
        <v>26.06</v>
      </c>
      <c r="AO30" s="44">
        <v>26.6</v>
      </c>
      <c r="AP30" s="44"/>
    </row>
    <row r="31" spans="1:42" x14ac:dyDescent="0.25">
      <c r="A31" s="43">
        <v>4</v>
      </c>
      <c r="B31" s="44">
        <v>13.99</v>
      </c>
      <c r="C31" s="44">
        <v>14.19</v>
      </c>
      <c r="D31" s="44">
        <v>14.4</v>
      </c>
      <c r="E31" s="44">
        <v>14.61</v>
      </c>
      <c r="F31" s="44">
        <v>14.83</v>
      </c>
      <c r="G31" s="44">
        <v>15.04</v>
      </c>
      <c r="H31" s="44">
        <v>15.27</v>
      </c>
      <c r="I31" s="44">
        <v>15.49</v>
      </c>
      <c r="J31" s="44">
        <v>15.72</v>
      </c>
      <c r="K31" s="44">
        <v>15.96</v>
      </c>
      <c r="L31" s="44">
        <v>16.2</v>
      </c>
      <c r="M31" s="44">
        <v>16.440000000000001</v>
      </c>
      <c r="N31" s="44">
        <v>16.690000000000001</v>
      </c>
      <c r="O31" s="44">
        <v>16.940000000000001</v>
      </c>
      <c r="P31" s="44">
        <v>17.2</v>
      </c>
      <c r="Q31" s="44">
        <v>17.46</v>
      </c>
      <c r="R31" s="44">
        <v>17.739999999999998</v>
      </c>
      <c r="S31" s="44">
        <v>18.010000000000002</v>
      </c>
      <c r="T31" s="44">
        <v>18.29</v>
      </c>
      <c r="U31" s="44">
        <v>18.59</v>
      </c>
      <c r="V31" s="44">
        <v>18.88</v>
      </c>
      <c r="W31" s="44">
        <v>19.190000000000001</v>
      </c>
      <c r="X31" s="44">
        <v>19.5</v>
      </c>
      <c r="Y31" s="44">
        <v>19.82</v>
      </c>
      <c r="Z31" s="44">
        <v>20.16</v>
      </c>
      <c r="AA31" s="44">
        <v>20.5</v>
      </c>
      <c r="AB31" s="44">
        <v>20.85</v>
      </c>
      <c r="AC31" s="44">
        <v>21.21</v>
      </c>
      <c r="AD31" s="44">
        <v>21.59</v>
      </c>
      <c r="AE31" s="44">
        <v>21.98</v>
      </c>
      <c r="AF31" s="44">
        <v>22.38</v>
      </c>
      <c r="AG31" s="44">
        <v>22.8</v>
      </c>
      <c r="AH31" s="44">
        <v>23.23</v>
      </c>
      <c r="AI31" s="44">
        <v>23.67</v>
      </c>
      <c r="AJ31" s="44">
        <v>24.12</v>
      </c>
      <c r="AK31" s="44">
        <v>24.59</v>
      </c>
      <c r="AL31" s="44">
        <v>25.08</v>
      </c>
      <c r="AM31" s="44">
        <v>25.59</v>
      </c>
      <c r="AN31" s="44">
        <v>26.11</v>
      </c>
      <c r="AO31" s="44">
        <v>26.65</v>
      </c>
      <c r="AP31" s="44"/>
    </row>
    <row r="32" spans="1:42" x14ac:dyDescent="0.25">
      <c r="A32" s="43">
        <v>5</v>
      </c>
      <c r="B32" s="44">
        <v>14.01</v>
      </c>
      <c r="C32" s="44">
        <v>14.21</v>
      </c>
      <c r="D32" s="44">
        <v>14.42</v>
      </c>
      <c r="E32" s="44">
        <v>14.63</v>
      </c>
      <c r="F32" s="44">
        <v>14.84</v>
      </c>
      <c r="G32" s="44">
        <v>15.06</v>
      </c>
      <c r="H32" s="44">
        <v>15.28</v>
      </c>
      <c r="I32" s="44">
        <v>15.51</v>
      </c>
      <c r="J32" s="44">
        <v>15.74</v>
      </c>
      <c r="K32" s="44">
        <v>15.98</v>
      </c>
      <c r="L32" s="44">
        <v>16.22</v>
      </c>
      <c r="M32" s="44">
        <v>16.46</v>
      </c>
      <c r="N32" s="44">
        <v>16.71</v>
      </c>
      <c r="O32" s="44">
        <v>16.96</v>
      </c>
      <c r="P32" s="44">
        <v>17.22</v>
      </c>
      <c r="Q32" s="44">
        <v>17.489999999999998</v>
      </c>
      <c r="R32" s="44">
        <v>17.760000000000002</v>
      </c>
      <c r="S32" s="44">
        <v>18.04</v>
      </c>
      <c r="T32" s="44">
        <v>18.32</v>
      </c>
      <c r="U32" s="44">
        <v>18.61</v>
      </c>
      <c r="V32" s="44">
        <v>18.91</v>
      </c>
      <c r="W32" s="44">
        <v>19.21</v>
      </c>
      <c r="X32" s="44">
        <v>19.53</v>
      </c>
      <c r="Y32" s="44">
        <v>19.850000000000001</v>
      </c>
      <c r="Z32" s="44">
        <v>20.18</v>
      </c>
      <c r="AA32" s="44">
        <v>20.53</v>
      </c>
      <c r="AB32" s="44">
        <v>20.88</v>
      </c>
      <c r="AC32" s="44">
        <v>21.24</v>
      </c>
      <c r="AD32" s="44">
        <v>21.62</v>
      </c>
      <c r="AE32" s="44">
        <v>22.01</v>
      </c>
      <c r="AF32" s="44">
        <v>22.42</v>
      </c>
      <c r="AG32" s="44">
        <v>22.83</v>
      </c>
      <c r="AH32" s="44">
        <v>23.26</v>
      </c>
      <c r="AI32" s="44">
        <v>23.7</v>
      </c>
      <c r="AJ32" s="44">
        <v>24.16</v>
      </c>
      <c r="AK32" s="44">
        <v>24.63</v>
      </c>
      <c r="AL32" s="44">
        <v>25.12</v>
      </c>
      <c r="AM32" s="44">
        <v>25.63</v>
      </c>
      <c r="AN32" s="44">
        <v>26.15</v>
      </c>
      <c r="AO32" s="44">
        <v>26.7</v>
      </c>
      <c r="AP32" s="44"/>
    </row>
    <row r="33" spans="1:42" x14ac:dyDescent="0.25">
      <c r="A33" s="43">
        <v>6</v>
      </c>
      <c r="B33" s="44">
        <v>14.02</v>
      </c>
      <c r="C33" s="44">
        <v>14.23</v>
      </c>
      <c r="D33" s="44">
        <v>14.44</v>
      </c>
      <c r="E33" s="44">
        <v>14.65</v>
      </c>
      <c r="F33" s="44">
        <v>14.86</v>
      </c>
      <c r="G33" s="44">
        <v>15.08</v>
      </c>
      <c r="H33" s="44">
        <v>15.3</v>
      </c>
      <c r="I33" s="44">
        <v>15.53</v>
      </c>
      <c r="J33" s="44">
        <v>15.76</v>
      </c>
      <c r="K33" s="44">
        <v>16</v>
      </c>
      <c r="L33" s="44">
        <v>16.239999999999998</v>
      </c>
      <c r="M33" s="44">
        <v>16.48</v>
      </c>
      <c r="N33" s="44">
        <v>16.73</v>
      </c>
      <c r="O33" s="44">
        <v>16.98</v>
      </c>
      <c r="P33" s="44">
        <v>17.239999999999998</v>
      </c>
      <c r="Q33" s="44">
        <v>17.510000000000002</v>
      </c>
      <c r="R33" s="44">
        <v>17.78</v>
      </c>
      <c r="S33" s="44">
        <v>18.059999999999999</v>
      </c>
      <c r="T33" s="44">
        <v>18.34</v>
      </c>
      <c r="U33" s="44">
        <v>18.63</v>
      </c>
      <c r="V33" s="44">
        <v>18.93</v>
      </c>
      <c r="W33" s="44">
        <v>19.239999999999998</v>
      </c>
      <c r="X33" s="44">
        <v>19.55</v>
      </c>
      <c r="Y33" s="44">
        <v>19.88</v>
      </c>
      <c r="Z33" s="44">
        <v>20.21</v>
      </c>
      <c r="AA33" s="44">
        <v>20.56</v>
      </c>
      <c r="AB33" s="44">
        <v>20.91</v>
      </c>
      <c r="AC33" s="44">
        <v>21.28</v>
      </c>
      <c r="AD33" s="44">
        <v>21.65</v>
      </c>
      <c r="AE33" s="44">
        <v>22.05</v>
      </c>
      <c r="AF33" s="44">
        <v>22.45</v>
      </c>
      <c r="AG33" s="44">
        <v>22.87</v>
      </c>
      <c r="AH33" s="44">
        <v>23.3</v>
      </c>
      <c r="AI33" s="44">
        <v>23.74</v>
      </c>
      <c r="AJ33" s="44">
        <v>24.2</v>
      </c>
      <c r="AK33" s="44">
        <v>24.67</v>
      </c>
      <c r="AL33" s="44">
        <v>25.16</v>
      </c>
      <c r="AM33" s="44">
        <v>25.67</v>
      </c>
      <c r="AN33" s="44">
        <v>26.2</v>
      </c>
      <c r="AO33" s="44">
        <v>26.74</v>
      </c>
      <c r="AP33" s="44"/>
    </row>
    <row r="34" spans="1:42" x14ac:dyDescent="0.25">
      <c r="A34" s="43">
        <v>7</v>
      </c>
      <c r="B34" s="44">
        <v>14.04</v>
      </c>
      <c r="C34" s="44">
        <v>14.24</v>
      </c>
      <c r="D34" s="44">
        <v>14.45</v>
      </c>
      <c r="E34" s="44">
        <v>14.66</v>
      </c>
      <c r="F34" s="44">
        <v>14.88</v>
      </c>
      <c r="G34" s="44">
        <v>15.1</v>
      </c>
      <c r="H34" s="44">
        <v>15.32</v>
      </c>
      <c r="I34" s="44">
        <v>15.55</v>
      </c>
      <c r="J34" s="44">
        <v>15.78</v>
      </c>
      <c r="K34" s="44">
        <v>16.02</v>
      </c>
      <c r="L34" s="44">
        <v>16.260000000000002</v>
      </c>
      <c r="M34" s="44">
        <v>16.5</v>
      </c>
      <c r="N34" s="44">
        <v>16.75</v>
      </c>
      <c r="O34" s="44">
        <v>17.010000000000002</v>
      </c>
      <c r="P34" s="44">
        <v>17.27</v>
      </c>
      <c r="Q34" s="44">
        <v>17.53</v>
      </c>
      <c r="R34" s="44">
        <v>17.8</v>
      </c>
      <c r="S34" s="44">
        <v>18.079999999999998</v>
      </c>
      <c r="T34" s="44">
        <v>18.37</v>
      </c>
      <c r="U34" s="44">
        <v>18.66</v>
      </c>
      <c r="V34" s="44">
        <v>18.96</v>
      </c>
      <c r="W34" s="44">
        <v>19.27</v>
      </c>
      <c r="X34" s="44">
        <v>19.579999999999998</v>
      </c>
      <c r="Y34" s="44">
        <v>19.91</v>
      </c>
      <c r="Z34" s="44">
        <v>20.239999999999998</v>
      </c>
      <c r="AA34" s="44">
        <v>20.58</v>
      </c>
      <c r="AB34" s="44">
        <v>20.94</v>
      </c>
      <c r="AC34" s="44">
        <v>21.31</v>
      </c>
      <c r="AD34" s="44">
        <v>21.69</v>
      </c>
      <c r="AE34" s="44">
        <v>22.08</v>
      </c>
      <c r="AF34" s="44">
        <v>22.48</v>
      </c>
      <c r="AG34" s="44">
        <v>22.9</v>
      </c>
      <c r="AH34" s="44">
        <v>23.33</v>
      </c>
      <c r="AI34" s="44">
        <v>23.78</v>
      </c>
      <c r="AJ34" s="44">
        <v>24.24</v>
      </c>
      <c r="AK34" s="44">
        <v>24.71</v>
      </c>
      <c r="AL34" s="44">
        <v>25.21</v>
      </c>
      <c r="AM34" s="44">
        <v>25.71</v>
      </c>
      <c r="AN34" s="44">
        <v>26.24</v>
      </c>
      <c r="AO34" s="44">
        <v>26.79</v>
      </c>
      <c r="AP34" s="44"/>
    </row>
    <row r="35" spans="1:42" x14ac:dyDescent="0.25">
      <c r="A35" s="43">
        <v>8</v>
      </c>
      <c r="B35" s="44">
        <v>14.06</v>
      </c>
      <c r="C35" s="44">
        <v>14.26</v>
      </c>
      <c r="D35" s="44">
        <v>14.47</v>
      </c>
      <c r="E35" s="44">
        <v>14.68</v>
      </c>
      <c r="F35" s="44">
        <v>14.9</v>
      </c>
      <c r="G35" s="44">
        <v>15.12</v>
      </c>
      <c r="H35" s="44">
        <v>15.34</v>
      </c>
      <c r="I35" s="44">
        <v>15.57</v>
      </c>
      <c r="J35" s="44">
        <v>15.8</v>
      </c>
      <c r="K35" s="44">
        <v>16.04</v>
      </c>
      <c r="L35" s="44">
        <v>16.28</v>
      </c>
      <c r="M35" s="44">
        <v>16.52</v>
      </c>
      <c r="N35" s="44">
        <v>16.77</v>
      </c>
      <c r="O35" s="44">
        <v>17.03</v>
      </c>
      <c r="P35" s="44">
        <v>17.29</v>
      </c>
      <c r="Q35" s="44">
        <v>17.55</v>
      </c>
      <c r="R35" s="44">
        <v>17.829999999999998</v>
      </c>
      <c r="S35" s="44">
        <v>18.11</v>
      </c>
      <c r="T35" s="44">
        <v>18.39</v>
      </c>
      <c r="U35" s="44">
        <v>18.68</v>
      </c>
      <c r="V35" s="44">
        <v>18.98</v>
      </c>
      <c r="W35" s="44">
        <v>19.29</v>
      </c>
      <c r="X35" s="44">
        <v>19.61</v>
      </c>
      <c r="Y35" s="44">
        <v>19.93</v>
      </c>
      <c r="Z35" s="44">
        <v>20.27</v>
      </c>
      <c r="AA35" s="44">
        <v>20.61</v>
      </c>
      <c r="AB35" s="44">
        <v>20.97</v>
      </c>
      <c r="AC35" s="44">
        <v>21.34</v>
      </c>
      <c r="AD35" s="44">
        <v>21.72</v>
      </c>
      <c r="AE35" s="44">
        <v>22.11</v>
      </c>
      <c r="AF35" s="44">
        <v>22.52</v>
      </c>
      <c r="AG35" s="44">
        <v>22.94</v>
      </c>
      <c r="AH35" s="44">
        <v>23.37</v>
      </c>
      <c r="AI35" s="44">
        <v>23.82</v>
      </c>
      <c r="AJ35" s="44">
        <v>24.28</v>
      </c>
      <c r="AK35" s="44">
        <v>24.75</v>
      </c>
      <c r="AL35" s="44">
        <v>25.25</v>
      </c>
      <c r="AM35" s="44">
        <v>25.76</v>
      </c>
      <c r="AN35" s="44">
        <v>26.29</v>
      </c>
      <c r="AO35" s="44">
        <v>26.84</v>
      </c>
      <c r="AP35" s="44"/>
    </row>
    <row r="36" spans="1:42" x14ac:dyDescent="0.25">
      <c r="A36" s="43">
        <v>9</v>
      </c>
      <c r="B36" s="44">
        <v>14.07</v>
      </c>
      <c r="C36" s="44">
        <v>14.28</v>
      </c>
      <c r="D36" s="44">
        <v>14.49</v>
      </c>
      <c r="E36" s="44">
        <v>14.7</v>
      </c>
      <c r="F36" s="44">
        <v>14.92</v>
      </c>
      <c r="G36" s="44">
        <v>15.14</v>
      </c>
      <c r="H36" s="44">
        <v>15.36</v>
      </c>
      <c r="I36" s="44">
        <v>15.59</v>
      </c>
      <c r="J36" s="44">
        <v>15.82</v>
      </c>
      <c r="K36" s="44">
        <v>16.059999999999999</v>
      </c>
      <c r="L36" s="44">
        <v>16.3</v>
      </c>
      <c r="M36" s="44">
        <v>16.54</v>
      </c>
      <c r="N36" s="44">
        <v>16.79</v>
      </c>
      <c r="O36" s="44">
        <v>17.05</v>
      </c>
      <c r="P36" s="44">
        <v>17.309999999999999</v>
      </c>
      <c r="Q36" s="44">
        <v>17.579999999999998</v>
      </c>
      <c r="R36" s="44">
        <v>17.850000000000001</v>
      </c>
      <c r="S36" s="44">
        <v>18.13</v>
      </c>
      <c r="T36" s="44">
        <v>18.41</v>
      </c>
      <c r="U36" s="44">
        <v>18.71</v>
      </c>
      <c r="V36" s="44">
        <v>19.010000000000002</v>
      </c>
      <c r="W36" s="44">
        <v>19.32</v>
      </c>
      <c r="X36" s="44">
        <v>19.63</v>
      </c>
      <c r="Y36" s="44">
        <v>19.96</v>
      </c>
      <c r="Z36" s="44">
        <v>20.3</v>
      </c>
      <c r="AA36" s="44">
        <v>20.64</v>
      </c>
      <c r="AB36" s="44">
        <v>21</v>
      </c>
      <c r="AC36" s="44">
        <v>21.37</v>
      </c>
      <c r="AD36" s="44">
        <v>21.75</v>
      </c>
      <c r="AE36" s="44">
        <v>22.14</v>
      </c>
      <c r="AF36" s="44">
        <v>22.55</v>
      </c>
      <c r="AG36" s="44">
        <v>22.97</v>
      </c>
      <c r="AH36" s="44">
        <v>23.41</v>
      </c>
      <c r="AI36" s="44">
        <v>23.85</v>
      </c>
      <c r="AJ36" s="44">
        <v>24.32</v>
      </c>
      <c r="AK36" s="44">
        <v>24.79</v>
      </c>
      <c r="AL36" s="44">
        <v>25.29</v>
      </c>
      <c r="AM36" s="44">
        <v>25.8</v>
      </c>
      <c r="AN36" s="44">
        <v>26.33</v>
      </c>
      <c r="AO36" s="44">
        <v>26.88</v>
      </c>
      <c r="AP36" s="44"/>
    </row>
    <row r="37" spans="1:42" x14ac:dyDescent="0.25">
      <c r="A37" s="43">
        <v>10</v>
      </c>
      <c r="B37" s="44">
        <v>14.09</v>
      </c>
      <c r="C37" s="44">
        <v>14.3</v>
      </c>
      <c r="D37" s="44">
        <v>14.5</v>
      </c>
      <c r="E37" s="44">
        <v>14.72</v>
      </c>
      <c r="F37" s="44">
        <v>14.93</v>
      </c>
      <c r="G37" s="44">
        <v>15.15</v>
      </c>
      <c r="H37" s="44">
        <v>15.38</v>
      </c>
      <c r="I37" s="44">
        <v>15.61</v>
      </c>
      <c r="J37" s="44">
        <v>15.84</v>
      </c>
      <c r="K37" s="44">
        <v>16.079999999999998</v>
      </c>
      <c r="L37" s="44">
        <v>16.32</v>
      </c>
      <c r="M37" s="44">
        <v>16.559999999999999</v>
      </c>
      <c r="N37" s="44">
        <v>16.809999999999999</v>
      </c>
      <c r="O37" s="44">
        <v>17.07</v>
      </c>
      <c r="P37" s="44">
        <v>17.329999999999998</v>
      </c>
      <c r="Q37" s="44">
        <v>17.600000000000001</v>
      </c>
      <c r="R37" s="44">
        <v>17.87</v>
      </c>
      <c r="S37" s="44">
        <v>18.149999999999999</v>
      </c>
      <c r="T37" s="44">
        <v>18.440000000000001</v>
      </c>
      <c r="U37" s="44">
        <v>18.73</v>
      </c>
      <c r="V37" s="44">
        <v>19.03</v>
      </c>
      <c r="W37" s="44">
        <v>19.34</v>
      </c>
      <c r="X37" s="44">
        <v>19.66</v>
      </c>
      <c r="Y37" s="44">
        <v>19.989999999999998</v>
      </c>
      <c r="Z37" s="44">
        <v>20.32</v>
      </c>
      <c r="AA37" s="44">
        <v>20.67</v>
      </c>
      <c r="AB37" s="44">
        <v>21.03</v>
      </c>
      <c r="AC37" s="44">
        <v>21.4</v>
      </c>
      <c r="AD37" s="44">
        <v>21.78</v>
      </c>
      <c r="AE37" s="44">
        <v>22.18</v>
      </c>
      <c r="AF37" s="44">
        <v>22.59</v>
      </c>
      <c r="AG37" s="44">
        <v>23.01</v>
      </c>
      <c r="AH37" s="44">
        <v>23.44</v>
      </c>
      <c r="AI37" s="44">
        <v>23.89</v>
      </c>
      <c r="AJ37" s="44">
        <v>24.36</v>
      </c>
      <c r="AK37" s="44">
        <v>24.83</v>
      </c>
      <c r="AL37" s="44">
        <v>25.33</v>
      </c>
      <c r="AM37" s="44">
        <v>25.84</v>
      </c>
      <c r="AN37" s="44">
        <v>26.38</v>
      </c>
      <c r="AO37" s="44">
        <v>26.93</v>
      </c>
      <c r="AP37" s="44"/>
    </row>
    <row r="38" spans="1:42" x14ac:dyDescent="0.25">
      <c r="A38" s="43">
        <v>11</v>
      </c>
      <c r="B38" s="44">
        <v>14.11</v>
      </c>
      <c r="C38" s="44">
        <v>14.31</v>
      </c>
      <c r="D38" s="44">
        <v>14.52</v>
      </c>
      <c r="E38" s="44">
        <v>14.74</v>
      </c>
      <c r="F38" s="44">
        <v>14.95</v>
      </c>
      <c r="G38" s="44">
        <v>15.17</v>
      </c>
      <c r="H38" s="44">
        <v>15.4</v>
      </c>
      <c r="I38" s="44">
        <v>15.63</v>
      </c>
      <c r="J38" s="44">
        <v>15.86</v>
      </c>
      <c r="K38" s="44">
        <v>16.100000000000001</v>
      </c>
      <c r="L38" s="44">
        <v>16.34</v>
      </c>
      <c r="M38" s="44">
        <v>16.579999999999998</v>
      </c>
      <c r="N38" s="44">
        <v>16.84</v>
      </c>
      <c r="O38" s="44">
        <v>17.09</v>
      </c>
      <c r="P38" s="44">
        <v>17.350000000000001</v>
      </c>
      <c r="Q38" s="44">
        <v>17.62</v>
      </c>
      <c r="R38" s="44">
        <v>17.899999999999999</v>
      </c>
      <c r="S38" s="44">
        <v>18.18</v>
      </c>
      <c r="T38" s="44">
        <v>18.46</v>
      </c>
      <c r="U38" s="44">
        <v>18.760000000000002</v>
      </c>
      <c r="V38" s="44">
        <v>19.059999999999999</v>
      </c>
      <c r="W38" s="44">
        <v>19.37</v>
      </c>
      <c r="X38" s="44">
        <v>19.690000000000001</v>
      </c>
      <c r="Y38" s="44">
        <v>20.02</v>
      </c>
      <c r="Z38" s="44">
        <v>20.350000000000001</v>
      </c>
      <c r="AA38" s="44">
        <v>20.7</v>
      </c>
      <c r="AB38" s="44">
        <v>21.06</v>
      </c>
      <c r="AC38" s="44">
        <v>21.43</v>
      </c>
      <c r="AD38" s="44">
        <v>21.81</v>
      </c>
      <c r="AE38" s="44">
        <v>22.21</v>
      </c>
      <c r="AF38" s="44">
        <v>22.62</v>
      </c>
      <c r="AG38" s="44">
        <v>23.04</v>
      </c>
      <c r="AH38" s="44">
        <v>23.48</v>
      </c>
      <c r="AI38" s="44">
        <v>23.93</v>
      </c>
      <c r="AJ38" s="44">
        <v>24.39</v>
      </c>
      <c r="AK38" s="44">
        <v>24.87</v>
      </c>
      <c r="AL38" s="44">
        <v>25.37</v>
      </c>
      <c r="AM38" s="44">
        <v>25.89</v>
      </c>
      <c r="AN38" s="44">
        <v>26.42</v>
      </c>
      <c r="AO38" s="44">
        <v>26.97</v>
      </c>
      <c r="AP38" s="44"/>
    </row>
  </sheetData>
  <sheetProtection algorithmName="SHA-512" hashValue="j1RjuIBgHn7kpVsKxJsqQ5nF88mE2xPHpiOes6NQkZ/29aWkuLuPnmDHdPeQS08j9xxuevmoMT79EHDoHTQjQQ==" saltValue="fjpgj67VvRbM/qPqp1Ta2w==" spinCount="100000" sheet="1" objects="1" scenarios="1"/>
  <conditionalFormatting sqref="A6:A21">
    <cfRule type="expression" dxfId="189" priority="1" stopIfTrue="1">
      <formula>MOD(ROW(),2)=0</formula>
    </cfRule>
    <cfRule type="expression" dxfId="188" priority="2" stopIfTrue="1">
      <formula>MOD(ROW(),2)&lt;&gt;0</formula>
    </cfRule>
  </conditionalFormatting>
  <conditionalFormatting sqref="B6:M21">
    <cfRule type="expression" dxfId="187" priority="3" stopIfTrue="1">
      <formula>MOD(ROW(),2)=0</formula>
    </cfRule>
    <cfRule type="expression" dxfId="186" priority="4" stopIfTrue="1">
      <formula>MOD(ROW(),2)&lt;&gt;0</formula>
    </cfRule>
  </conditionalFormatting>
  <conditionalFormatting sqref="A26:A38">
    <cfRule type="expression" dxfId="185" priority="5" stopIfTrue="1">
      <formula>MOD(ROW(),2)=0</formula>
    </cfRule>
    <cfRule type="expression" dxfId="184" priority="6" stopIfTrue="1">
      <formula>MOD(ROW(),2)&lt;&gt;0</formula>
    </cfRule>
  </conditionalFormatting>
  <conditionalFormatting sqref="B26:AP38">
    <cfRule type="expression" dxfId="183" priority="7" stopIfTrue="1">
      <formula>MOD(ROW(),2)=0</formula>
    </cfRule>
    <cfRule type="expression" dxfId="182" priority="8" stopIfTrue="1">
      <formula>MOD(ROW(),2)&lt;&gt;0</formula>
    </cfRule>
  </conditionalFormatting>
  <pageMargins left="0.7" right="0.7" top="0.75" bottom="0.75" header="0.3" footer="0.3"/>
  <tableParts count="1">
    <tablePart r:id="rId1"/>
  </tableParts>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0CD97C-4C2F-4DCD-9AFD-A1C85A34A001}">
  <sheetPr codeName="Sheet95"/>
  <dimension ref="A1:B23"/>
  <sheetViews>
    <sheetView showGridLines="0" workbookViewId="0">
      <selection activeCell="A6" sqref="A6"/>
    </sheetView>
  </sheetViews>
  <sheetFormatPr defaultRowHeight="12.5" x14ac:dyDescent="0.25"/>
  <cols>
    <col min="1" max="1" width="31.54296875" customWidth="1"/>
    <col min="2" max="2" width="40.54296875" customWidth="1"/>
  </cols>
  <sheetData>
    <row r="1" spans="1:2" s="1" customFormat="1" ht="20" x14ac:dyDescent="0.4">
      <c r="A1" s="2" t="s">
        <v>0</v>
      </c>
    </row>
    <row r="2" spans="1:2" s="1" customFormat="1" ht="15.5" x14ac:dyDescent="0.35">
      <c r="A2" s="30" t="s">
        <v>1</v>
      </c>
      <c r="B2" s="3" t="str">
        <f>wb_title</f>
        <v>Police_S - Consolidated Factor Spreadsheet</v>
      </c>
    </row>
    <row r="3" spans="1:2" s="1" customFormat="1" ht="15.5" x14ac:dyDescent="0.35">
      <c r="A3" s="30" t="s">
        <v>2</v>
      </c>
      <c r="B3" s="3" t="str">
        <f>TABLE_FACTOR_TYPE_1 &amp; " - x-" &amp; TABLE_SERIES_NUMBER_1</f>
        <v>Scheme Pays LTA - x-610</v>
      </c>
    </row>
    <row r="6" spans="1:2" x14ac:dyDescent="0.25">
      <c r="A6" s="40" t="s">
        <v>407</v>
      </c>
      <c r="B6" s="48" t="s">
        <v>408</v>
      </c>
    </row>
    <row r="7" spans="1:2" x14ac:dyDescent="0.25">
      <c r="A7" s="40" t="s">
        <v>409</v>
      </c>
      <c r="B7" s="48" t="s">
        <v>32</v>
      </c>
    </row>
    <row r="8" spans="1:2" x14ac:dyDescent="0.25">
      <c r="A8" s="40" t="s">
        <v>110</v>
      </c>
      <c r="B8" s="48">
        <v>1987</v>
      </c>
    </row>
    <row r="9" spans="1:2" x14ac:dyDescent="0.25">
      <c r="A9" s="40" t="s">
        <v>111</v>
      </c>
      <c r="B9" s="48" t="s">
        <v>374</v>
      </c>
    </row>
    <row r="10" spans="1:2" ht="26.15" customHeight="1" x14ac:dyDescent="0.25">
      <c r="A10" s="40" t="s">
        <v>6</v>
      </c>
      <c r="B10" s="48" t="s">
        <v>375</v>
      </c>
    </row>
    <row r="11" spans="1:2" x14ac:dyDescent="0.25">
      <c r="A11" s="40" t="s">
        <v>112</v>
      </c>
      <c r="B11" s="48" t="s">
        <v>125</v>
      </c>
    </row>
    <row r="12" spans="1:2" ht="25" x14ac:dyDescent="0.25">
      <c r="A12" s="40" t="s">
        <v>113</v>
      </c>
      <c r="B12" s="48" t="s">
        <v>139</v>
      </c>
    </row>
    <row r="13" spans="1:2" x14ac:dyDescent="0.25">
      <c r="A13" s="40" t="s">
        <v>410</v>
      </c>
      <c r="B13" s="48">
        <v>2</v>
      </c>
    </row>
    <row r="14" spans="1:2" x14ac:dyDescent="0.25">
      <c r="A14" s="40" t="s">
        <v>115</v>
      </c>
      <c r="B14" s="48">
        <v>610</v>
      </c>
    </row>
    <row r="15" spans="1:2" x14ac:dyDescent="0.25">
      <c r="A15" s="40" t="s">
        <v>411</v>
      </c>
      <c r="B15" s="48">
        <v>610</v>
      </c>
    </row>
    <row r="16" spans="1:2" x14ac:dyDescent="0.25">
      <c r="A16" s="40" t="s">
        <v>117</v>
      </c>
      <c r="B16" s="48" t="s">
        <v>481</v>
      </c>
    </row>
    <row r="17" spans="1:2" x14ac:dyDescent="0.25">
      <c r="A17" s="41" t="s">
        <v>412</v>
      </c>
      <c r="B17" s="48"/>
    </row>
    <row r="18" spans="1:2" x14ac:dyDescent="0.25">
      <c r="A18" s="40" t="s">
        <v>119</v>
      </c>
      <c r="B18" s="50">
        <v>45135</v>
      </c>
    </row>
    <row r="19" spans="1:2" x14ac:dyDescent="0.25">
      <c r="A19" s="40" t="s">
        <v>120</v>
      </c>
      <c r="B19" s="50">
        <v>45135</v>
      </c>
    </row>
    <row r="20" spans="1:2" x14ac:dyDescent="0.25">
      <c r="A20" s="40" t="s">
        <v>121</v>
      </c>
      <c r="B20" s="48" t="s">
        <v>377</v>
      </c>
    </row>
    <row r="21" spans="1:2" x14ac:dyDescent="0.25">
      <c r="A21" s="40" t="s">
        <v>413</v>
      </c>
      <c r="B21" s="48" t="s">
        <v>47</v>
      </c>
    </row>
    <row r="23" spans="1:2" x14ac:dyDescent="0.25">
      <c r="A23" s="23" t="str">
        <f>HYPERLINK("#'Factor List'!A1", "Back to Factor List")</f>
        <v>Back to Factor List</v>
      </c>
      <c r="B23" s="23" t="str">
        <f>HYPERLINK("#'Assumptions'!A1", "Assumptions")</f>
        <v>Assumptions</v>
      </c>
    </row>
  </sheetData>
  <sheetProtection algorithmName="SHA-512" hashValue="1KAFxCbTM2kJwD97vkWcmOHaybtMBqZN1r5WFsudp7ig1/RnA93xMMb8Ap1bLA2YDVyiH9/PKpQerIrkVgn+1A==" saltValue="GXKwYaX0xqvlqTl/R/Ceng==" spinCount="100000" sheet="1" objects="1" scenarios="1"/>
  <conditionalFormatting sqref="A6:A21">
    <cfRule type="expression" dxfId="179" priority="1" stopIfTrue="1">
      <formula>MOD(ROW(),2)=0</formula>
    </cfRule>
    <cfRule type="expression" dxfId="178" priority="2" stopIfTrue="1">
      <formula>MOD(ROW(),2)&lt;&gt;0</formula>
    </cfRule>
  </conditionalFormatting>
  <conditionalFormatting sqref="B6:B21">
    <cfRule type="expression" dxfId="177" priority="3" stopIfTrue="1">
      <formula>MOD(ROW(),2)=0</formula>
    </cfRule>
    <cfRule type="expression" dxfId="176" priority="4" stopIfTrue="1">
      <formula>MOD(ROW(),2)&lt;&gt;0</formula>
    </cfRule>
  </conditionalFormatting>
  <pageMargins left="0.7" right="0.7" top="0.75" bottom="0.75" header="0.3" footer="0.3"/>
  <tableParts count="1">
    <tablePart r:id="rId1"/>
  </tableParts>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B44BC2-F536-4320-99DE-7607E1EB4FDB}">
  <sheetPr codeName="Sheet96"/>
  <dimension ref="A1:B26"/>
  <sheetViews>
    <sheetView showGridLines="0" workbookViewId="0">
      <selection activeCell="A6" sqref="A6"/>
    </sheetView>
  </sheetViews>
  <sheetFormatPr defaultRowHeight="12.5" x14ac:dyDescent="0.25"/>
  <cols>
    <col min="1" max="1" width="30.54296875" customWidth="1"/>
    <col min="2" max="2" width="40.54296875" customWidth="1"/>
  </cols>
  <sheetData>
    <row r="1" spans="1:2" s="1" customFormat="1" ht="20" x14ac:dyDescent="0.4">
      <c r="A1" s="2" t="s">
        <v>0</v>
      </c>
    </row>
    <row r="2" spans="1:2" s="1" customFormat="1" ht="15.5" x14ac:dyDescent="0.35">
      <c r="A2" s="30" t="s">
        <v>1</v>
      </c>
      <c r="B2" s="3" t="str">
        <f>wb_title</f>
        <v>Police_S - Consolidated Factor Spreadsheet</v>
      </c>
    </row>
    <row r="3" spans="1:2" s="1" customFormat="1" ht="15.5" x14ac:dyDescent="0.35">
      <c r="A3" s="30" t="s">
        <v>2</v>
      </c>
      <c r="B3" s="3" t="str">
        <f>TABLE_FACTOR_TYPE_1 &amp; " - x-" &amp; TABLE_SERIES_NUMBER_1</f>
        <v>Scheme Pays LTA - x-610</v>
      </c>
    </row>
    <row r="6" spans="1:2" x14ac:dyDescent="0.25">
      <c r="A6" s="40" t="s">
        <v>407</v>
      </c>
      <c r="B6" s="48" t="s">
        <v>408</v>
      </c>
    </row>
    <row r="7" spans="1:2" x14ac:dyDescent="0.25">
      <c r="A7" s="40" t="s">
        <v>409</v>
      </c>
      <c r="B7" s="48" t="s">
        <v>32</v>
      </c>
    </row>
    <row r="8" spans="1:2" x14ac:dyDescent="0.25">
      <c r="A8" s="40" t="s">
        <v>110</v>
      </c>
      <c r="B8" s="48">
        <v>1987</v>
      </c>
    </row>
    <row r="9" spans="1:2" x14ac:dyDescent="0.25">
      <c r="A9" s="40" t="s">
        <v>111</v>
      </c>
      <c r="B9" s="48" t="s">
        <v>374</v>
      </c>
    </row>
    <row r="10" spans="1:2" ht="26.15" customHeight="1" x14ac:dyDescent="0.25">
      <c r="A10" s="40" t="s">
        <v>6</v>
      </c>
      <c r="B10" s="48" t="s">
        <v>375</v>
      </c>
    </row>
    <row r="11" spans="1:2" x14ac:dyDescent="0.25">
      <c r="A11" s="40" t="s">
        <v>112</v>
      </c>
      <c r="B11" s="48" t="s">
        <v>125</v>
      </c>
    </row>
    <row r="12" spans="1:2" ht="25" x14ac:dyDescent="0.25">
      <c r="A12" s="40" t="s">
        <v>113</v>
      </c>
      <c r="B12" s="48" t="s">
        <v>139</v>
      </c>
    </row>
    <row r="13" spans="1:2" x14ac:dyDescent="0.25">
      <c r="A13" s="40" t="s">
        <v>410</v>
      </c>
      <c r="B13" s="48">
        <v>2</v>
      </c>
    </row>
    <row r="14" spans="1:2" x14ac:dyDescent="0.25">
      <c r="A14" s="40" t="s">
        <v>115</v>
      </c>
      <c r="B14" s="48">
        <v>610</v>
      </c>
    </row>
    <row r="15" spans="1:2" x14ac:dyDescent="0.25">
      <c r="A15" s="40" t="s">
        <v>411</v>
      </c>
      <c r="B15" s="48">
        <v>610</v>
      </c>
    </row>
    <row r="16" spans="1:2" x14ac:dyDescent="0.25">
      <c r="A16" s="40" t="s">
        <v>117</v>
      </c>
      <c r="B16" s="48" t="s">
        <v>481</v>
      </c>
    </row>
    <row r="17" spans="1:2" x14ac:dyDescent="0.25">
      <c r="A17" s="41" t="s">
        <v>412</v>
      </c>
      <c r="B17" s="48"/>
    </row>
    <row r="18" spans="1:2" x14ac:dyDescent="0.25">
      <c r="A18" s="40" t="s">
        <v>119</v>
      </c>
      <c r="B18" s="50">
        <v>45135</v>
      </c>
    </row>
    <row r="19" spans="1:2" x14ac:dyDescent="0.25">
      <c r="A19" s="40" t="s">
        <v>120</v>
      </c>
      <c r="B19" s="50">
        <v>45135</v>
      </c>
    </row>
    <row r="20" spans="1:2" x14ac:dyDescent="0.25">
      <c r="A20" s="40" t="s">
        <v>121</v>
      </c>
      <c r="B20" s="48" t="s">
        <v>377</v>
      </c>
    </row>
    <row r="21" spans="1:2" x14ac:dyDescent="0.25">
      <c r="A21" s="40" t="s">
        <v>413</v>
      </c>
      <c r="B21" s="48" t="s">
        <v>47</v>
      </c>
    </row>
    <row r="23" spans="1:2" x14ac:dyDescent="0.25">
      <c r="A23" s="23" t="str">
        <f>HYPERLINK("#'Factor List'!A1", "Back to Factor List")</f>
        <v>Back to Factor List</v>
      </c>
      <c r="B23" s="23" t="str">
        <f>HYPERLINK("#'Assumptions'!A1", "Assumptions")</f>
        <v>Assumptions</v>
      </c>
    </row>
    <row r="26" spans="1:2" s="57" customFormat="1" ht="13" x14ac:dyDescent="0.25"/>
  </sheetData>
  <sheetProtection algorithmName="SHA-512" hashValue="XWbqFd0lIX5ugWtWJnSQK3L3LWjy4XeGQ6eHdpBWJWzwQkmcGMR0TiQcXu+1JmGyNfRBZJXknueVYzOgmUCjFQ==" saltValue="yH00Xi1jBIGhl41DYWfkMA==" spinCount="100000" sheet="1" objects="1" scenarios="1"/>
  <conditionalFormatting sqref="A6:A21">
    <cfRule type="expression" dxfId="173" priority="1" stopIfTrue="1">
      <formula>MOD(ROW(),2)=0</formula>
    </cfRule>
    <cfRule type="expression" dxfId="172" priority="2" stopIfTrue="1">
      <formula>MOD(ROW(),2)&lt;&gt;0</formula>
    </cfRule>
  </conditionalFormatting>
  <conditionalFormatting sqref="B6:B21">
    <cfRule type="expression" dxfId="171" priority="3" stopIfTrue="1">
      <formula>MOD(ROW(),2)=0</formula>
    </cfRule>
    <cfRule type="expression" dxfId="170" priority="4" stopIfTrue="1">
      <formula>MOD(ROW(),2)&lt;&gt;0</formula>
    </cfRule>
  </conditionalFormatting>
  <pageMargins left="0.7" right="0.7" top="0.75" bottom="0.75" header="0.3" footer="0.3"/>
  <tableParts count="1">
    <tablePart r:id="rId1"/>
  </tableParts>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9EC2C2-94FE-499C-B5AE-64924C03431D}">
  <sheetPr codeName="Sheet97"/>
  <dimension ref="A1:C73"/>
  <sheetViews>
    <sheetView showGridLines="0" workbookViewId="0">
      <selection activeCell="A6" sqref="A6"/>
    </sheetView>
  </sheetViews>
  <sheetFormatPr defaultRowHeight="12.5" x14ac:dyDescent="0.25"/>
  <cols>
    <col min="1" max="1" width="31.54296875" customWidth="1"/>
    <col min="2" max="3" width="22.54296875" customWidth="1"/>
  </cols>
  <sheetData>
    <row r="1" spans="1:3" s="1" customFormat="1" ht="20" x14ac:dyDescent="0.4">
      <c r="A1" s="2" t="s">
        <v>0</v>
      </c>
    </row>
    <row r="2" spans="1:3" s="1" customFormat="1" ht="15.5" x14ac:dyDescent="0.35">
      <c r="A2" s="30" t="s">
        <v>1</v>
      </c>
      <c r="B2" s="3" t="str">
        <f>wb_title</f>
        <v>Police_S - Consolidated Factor Spreadsheet</v>
      </c>
    </row>
    <row r="3" spans="1:3" s="1" customFormat="1" ht="15.5" x14ac:dyDescent="0.35">
      <c r="A3" s="30" t="s">
        <v>2</v>
      </c>
      <c r="B3" s="3" t="str">
        <f>TABLE_FACTOR_TYPE_1 &amp; " - x-" &amp; TABLE_SERIES_NUMBER_1</f>
        <v>Scheme Pays AA - x-612</v>
      </c>
    </row>
    <row r="6" spans="1:3" x14ac:dyDescent="0.25">
      <c r="A6" s="40" t="s">
        <v>407</v>
      </c>
      <c r="B6" s="48" t="s">
        <v>408</v>
      </c>
      <c r="C6" s="48"/>
    </row>
    <row r="7" spans="1:3" x14ac:dyDescent="0.25">
      <c r="A7" s="40" t="s">
        <v>409</v>
      </c>
      <c r="B7" s="48" t="s">
        <v>32</v>
      </c>
      <c r="C7" s="48"/>
    </row>
    <row r="8" spans="1:3" x14ac:dyDescent="0.25">
      <c r="A8" s="40" t="s">
        <v>110</v>
      </c>
      <c r="B8" s="48">
        <v>2006</v>
      </c>
      <c r="C8" s="48"/>
    </row>
    <row r="9" spans="1:3" x14ac:dyDescent="0.25">
      <c r="A9" s="40" t="s">
        <v>111</v>
      </c>
      <c r="B9" s="48" t="s">
        <v>340</v>
      </c>
      <c r="C9" s="48"/>
    </row>
    <row r="10" spans="1:3" ht="25" x14ac:dyDescent="0.25">
      <c r="A10" s="40" t="s">
        <v>6</v>
      </c>
      <c r="B10" s="48" t="s">
        <v>356</v>
      </c>
      <c r="C10" s="48"/>
    </row>
    <row r="11" spans="1:3" x14ac:dyDescent="0.25">
      <c r="A11" s="40" t="s">
        <v>112</v>
      </c>
      <c r="B11" s="48" t="s">
        <v>125</v>
      </c>
      <c r="C11" s="48"/>
    </row>
    <row r="12" spans="1:3" x14ac:dyDescent="0.25">
      <c r="A12" s="40" t="s">
        <v>113</v>
      </c>
      <c r="B12" s="48" t="s">
        <v>139</v>
      </c>
      <c r="C12" s="48"/>
    </row>
    <row r="13" spans="1:3" x14ac:dyDescent="0.25">
      <c r="A13" s="40" t="s">
        <v>410</v>
      </c>
      <c r="B13" s="48">
        <v>1</v>
      </c>
      <c r="C13" s="48"/>
    </row>
    <row r="14" spans="1:3" x14ac:dyDescent="0.25">
      <c r="A14" s="40" t="s">
        <v>115</v>
      </c>
      <c r="B14" s="48">
        <v>612</v>
      </c>
      <c r="C14" s="48"/>
    </row>
    <row r="15" spans="1:3" x14ac:dyDescent="0.25">
      <c r="A15" s="40" t="s">
        <v>411</v>
      </c>
      <c r="B15" s="48">
        <v>612</v>
      </c>
      <c r="C15" s="48"/>
    </row>
    <row r="16" spans="1:3" x14ac:dyDescent="0.25">
      <c r="A16" s="40" t="s">
        <v>117</v>
      </c>
      <c r="B16" s="48" t="s">
        <v>482</v>
      </c>
      <c r="C16" s="48"/>
    </row>
    <row r="17" spans="1:3" x14ac:dyDescent="0.25">
      <c r="A17" s="41" t="s">
        <v>412</v>
      </c>
      <c r="B17" s="48"/>
      <c r="C17" s="48"/>
    </row>
    <row r="18" spans="1:3" x14ac:dyDescent="0.25">
      <c r="A18" s="40" t="s">
        <v>119</v>
      </c>
      <c r="B18" s="50">
        <v>45135</v>
      </c>
      <c r="C18" s="50"/>
    </row>
    <row r="19" spans="1:3" x14ac:dyDescent="0.25">
      <c r="A19" s="40" t="s">
        <v>120</v>
      </c>
      <c r="B19" s="50">
        <v>45135</v>
      </c>
      <c r="C19" s="50"/>
    </row>
    <row r="20" spans="1:3" x14ac:dyDescent="0.25">
      <c r="A20" s="40" t="s">
        <v>121</v>
      </c>
      <c r="B20" s="48" t="s">
        <v>128</v>
      </c>
      <c r="C20" s="48"/>
    </row>
    <row r="21" spans="1:3" x14ac:dyDescent="0.25">
      <c r="A21" s="40" t="s">
        <v>413</v>
      </c>
      <c r="B21" s="48" t="s">
        <v>47</v>
      </c>
      <c r="C21" s="48"/>
    </row>
    <row r="23" spans="1:3" x14ac:dyDescent="0.25">
      <c r="A23" s="23" t="str">
        <f>HYPERLINK("#'Factor List'!A1", "Back to Factor List")</f>
        <v>Back to Factor List</v>
      </c>
      <c r="B23" s="23" t="str">
        <f>HYPERLINK("#'Assumptions'!A1", "Assumptions")</f>
        <v>Assumptions</v>
      </c>
    </row>
    <row r="26" spans="1:3" s="57" customFormat="1" ht="39" x14ac:dyDescent="0.25">
      <c r="A26" s="56" t="s">
        <v>238</v>
      </c>
      <c r="B26" s="56" t="s">
        <v>472</v>
      </c>
      <c r="C26" s="56" t="s">
        <v>483</v>
      </c>
    </row>
    <row r="27" spans="1:3" x14ac:dyDescent="0.25">
      <c r="A27" s="43">
        <v>18</v>
      </c>
      <c r="B27" s="44">
        <v>8.7200000000000006</v>
      </c>
      <c r="C27" s="44">
        <v>0.46</v>
      </c>
    </row>
    <row r="28" spans="1:3" x14ac:dyDescent="0.25">
      <c r="A28" s="43">
        <v>19</v>
      </c>
      <c r="B28" s="44">
        <v>8.85</v>
      </c>
      <c r="C28" s="44">
        <v>0.46</v>
      </c>
    </row>
    <row r="29" spans="1:3" x14ac:dyDescent="0.25">
      <c r="A29" s="43">
        <v>20</v>
      </c>
      <c r="B29" s="44">
        <v>8.9700000000000006</v>
      </c>
      <c r="C29" s="44">
        <v>0.47</v>
      </c>
    </row>
    <row r="30" spans="1:3" x14ac:dyDescent="0.25">
      <c r="A30" s="43">
        <v>21</v>
      </c>
      <c r="B30" s="44">
        <v>9.1</v>
      </c>
      <c r="C30" s="44">
        <v>0.48</v>
      </c>
    </row>
    <row r="31" spans="1:3" x14ac:dyDescent="0.25">
      <c r="A31" s="43">
        <v>22</v>
      </c>
      <c r="B31" s="44">
        <v>9.2200000000000006</v>
      </c>
      <c r="C31" s="44">
        <v>0.49</v>
      </c>
    </row>
    <row r="32" spans="1:3" x14ac:dyDescent="0.25">
      <c r="A32" s="43">
        <v>23</v>
      </c>
      <c r="B32" s="44">
        <v>9.36</v>
      </c>
      <c r="C32" s="44">
        <v>0.5</v>
      </c>
    </row>
    <row r="33" spans="1:3" x14ac:dyDescent="0.25">
      <c r="A33" s="43">
        <v>24</v>
      </c>
      <c r="B33" s="44">
        <v>9.49</v>
      </c>
      <c r="C33" s="44">
        <v>0.51</v>
      </c>
    </row>
    <row r="34" spans="1:3" x14ac:dyDescent="0.25">
      <c r="A34" s="43">
        <v>25</v>
      </c>
      <c r="B34" s="44">
        <v>9.6199999999999992</v>
      </c>
      <c r="C34" s="44">
        <v>0.51</v>
      </c>
    </row>
    <row r="35" spans="1:3" x14ac:dyDescent="0.25">
      <c r="A35" s="43">
        <v>26</v>
      </c>
      <c r="B35" s="44">
        <v>9.76</v>
      </c>
      <c r="C35" s="44">
        <v>0.52</v>
      </c>
    </row>
    <row r="36" spans="1:3" x14ac:dyDescent="0.25">
      <c r="A36" s="43">
        <v>27</v>
      </c>
      <c r="B36" s="44">
        <v>9.89</v>
      </c>
      <c r="C36" s="44">
        <v>0.53</v>
      </c>
    </row>
    <row r="37" spans="1:3" x14ac:dyDescent="0.25">
      <c r="A37" s="43">
        <v>28</v>
      </c>
      <c r="B37" s="44">
        <v>10.029999999999999</v>
      </c>
      <c r="C37" s="44">
        <v>0.54</v>
      </c>
    </row>
    <row r="38" spans="1:3" x14ac:dyDescent="0.25">
      <c r="A38" s="43">
        <v>29</v>
      </c>
      <c r="B38" s="44">
        <v>10.18</v>
      </c>
      <c r="C38" s="44">
        <v>0.55000000000000004</v>
      </c>
    </row>
    <row r="39" spans="1:3" x14ac:dyDescent="0.25">
      <c r="A39" s="43">
        <v>30</v>
      </c>
      <c r="B39" s="44">
        <v>10.32</v>
      </c>
      <c r="C39" s="44">
        <v>0.56000000000000005</v>
      </c>
    </row>
    <row r="40" spans="1:3" x14ac:dyDescent="0.25">
      <c r="A40" s="43">
        <v>31</v>
      </c>
      <c r="B40" s="44">
        <v>10.47</v>
      </c>
      <c r="C40" s="44">
        <v>0.56999999999999995</v>
      </c>
    </row>
    <row r="41" spans="1:3" x14ac:dyDescent="0.25">
      <c r="A41" s="43">
        <v>32</v>
      </c>
      <c r="B41" s="44">
        <v>10.62</v>
      </c>
      <c r="C41" s="44">
        <v>0.57999999999999996</v>
      </c>
    </row>
    <row r="42" spans="1:3" x14ac:dyDescent="0.25">
      <c r="A42" s="43">
        <v>33</v>
      </c>
      <c r="B42" s="44">
        <v>10.77</v>
      </c>
      <c r="C42" s="44">
        <v>0.59</v>
      </c>
    </row>
    <row r="43" spans="1:3" x14ac:dyDescent="0.25">
      <c r="A43" s="43">
        <v>34</v>
      </c>
      <c r="B43" s="44">
        <v>10.92</v>
      </c>
      <c r="C43" s="44">
        <v>0.6</v>
      </c>
    </row>
    <row r="44" spans="1:3" x14ac:dyDescent="0.25">
      <c r="A44" s="43">
        <v>35</v>
      </c>
      <c r="B44" s="44">
        <v>11.08</v>
      </c>
      <c r="C44" s="44">
        <v>0.61</v>
      </c>
    </row>
    <row r="45" spans="1:3" x14ac:dyDescent="0.25">
      <c r="A45" s="43">
        <v>36</v>
      </c>
      <c r="B45" s="44">
        <v>11.24</v>
      </c>
      <c r="C45" s="44">
        <v>0.62</v>
      </c>
    </row>
    <row r="46" spans="1:3" x14ac:dyDescent="0.25">
      <c r="A46" s="43">
        <v>37</v>
      </c>
      <c r="B46" s="44">
        <v>11.4</v>
      </c>
      <c r="C46" s="44">
        <v>0.63</v>
      </c>
    </row>
    <row r="47" spans="1:3" x14ac:dyDescent="0.25">
      <c r="A47" s="43">
        <v>38</v>
      </c>
      <c r="B47" s="44">
        <v>11.57</v>
      </c>
      <c r="C47" s="44">
        <v>0.64</v>
      </c>
    </row>
    <row r="48" spans="1:3" x14ac:dyDescent="0.25">
      <c r="A48" s="43">
        <v>39</v>
      </c>
      <c r="B48" s="44">
        <v>11.73</v>
      </c>
      <c r="C48" s="44">
        <v>0.65</v>
      </c>
    </row>
    <row r="49" spans="1:3" x14ac:dyDescent="0.25">
      <c r="A49" s="43">
        <v>40</v>
      </c>
      <c r="B49" s="44">
        <v>11.9</v>
      </c>
      <c r="C49" s="44">
        <v>0.66</v>
      </c>
    </row>
    <row r="50" spans="1:3" x14ac:dyDescent="0.25">
      <c r="A50" s="43">
        <v>41</v>
      </c>
      <c r="B50" s="44">
        <v>12.08</v>
      </c>
      <c r="C50" s="44">
        <v>0.67</v>
      </c>
    </row>
    <row r="51" spans="1:3" x14ac:dyDescent="0.25">
      <c r="A51" s="43">
        <v>42</v>
      </c>
      <c r="B51" s="44">
        <v>12.26</v>
      </c>
      <c r="C51" s="44">
        <v>0.68</v>
      </c>
    </row>
    <row r="52" spans="1:3" x14ac:dyDescent="0.25">
      <c r="A52" s="43">
        <v>43</v>
      </c>
      <c r="B52" s="44">
        <v>12.44</v>
      </c>
      <c r="C52" s="44">
        <v>0.7</v>
      </c>
    </row>
    <row r="53" spans="1:3" x14ac:dyDescent="0.25">
      <c r="A53" s="43">
        <v>44</v>
      </c>
      <c r="B53" s="44">
        <v>12.62</v>
      </c>
      <c r="C53" s="44">
        <v>0.71</v>
      </c>
    </row>
    <row r="54" spans="1:3" x14ac:dyDescent="0.25">
      <c r="A54" s="43">
        <v>45</v>
      </c>
      <c r="B54" s="44">
        <v>12.81</v>
      </c>
      <c r="C54" s="44">
        <v>0.72</v>
      </c>
    </row>
    <row r="55" spans="1:3" x14ac:dyDescent="0.25">
      <c r="A55" s="43">
        <v>46</v>
      </c>
      <c r="B55" s="44">
        <v>13</v>
      </c>
      <c r="C55" s="44">
        <v>0.73</v>
      </c>
    </row>
    <row r="56" spans="1:3" x14ac:dyDescent="0.25">
      <c r="A56" s="43">
        <v>47</v>
      </c>
      <c r="B56" s="44">
        <v>13.2</v>
      </c>
      <c r="C56" s="44">
        <v>0.74</v>
      </c>
    </row>
    <row r="57" spans="1:3" x14ac:dyDescent="0.25">
      <c r="A57" s="43">
        <v>48</v>
      </c>
      <c r="B57" s="44">
        <v>13.4</v>
      </c>
      <c r="C57" s="44">
        <v>0.76</v>
      </c>
    </row>
    <row r="58" spans="1:3" x14ac:dyDescent="0.25">
      <c r="A58" s="43">
        <v>49</v>
      </c>
      <c r="B58" s="44">
        <v>13.61</v>
      </c>
      <c r="C58" s="44">
        <v>0.77</v>
      </c>
    </row>
    <row r="59" spans="1:3" x14ac:dyDescent="0.25">
      <c r="A59" s="43">
        <v>50</v>
      </c>
      <c r="B59" s="44">
        <v>13.82</v>
      </c>
      <c r="C59" s="44">
        <v>0.78</v>
      </c>
    </row>
    <row r="60" spans="1:3" x14ac:dyDescent="0.25">
      <c r="A60" s="43">
        <v>51</v>
      </c>
      <c r="B60" s="44">
        <v>14.03</v>
      </c>
      <c r="C60" s="44">
        <v>0.8</v>
      </c>
    </row>
    <row r="61" spans="1:3" x14ac:dyDescent="0.25">
      <c r="A61" s="43">
        <v>52</v>
      </c>
      <c r="B61" s="44">
        <v>14.25</v>
      </c>
      <c r="C61" s="44">
        <v>0.81</v>
      </c>
    </row>
    <row r="62" spans="1:3" x14ac:dyDescent="0.25">
      <c r="A62" s="43">
        <v>53</v>
      </c>
      <c r="B62" s="44">
        <v>14.48</v>
      </c>
      <c r="C62" s="44">
        <v>0.82</v>
      </c>
    </row>
    <row r="63" spans="1:3" x14ac:dyDescent="0.25">
      <c r="A63" s="43">
        <v>54</v>
      </c>
      <c r="B63" s="44">
        <v>14.71</v>
      </c>
      <c r="C63" s="44">
        <v>0.84</v>
      </c>
    </row>
    <row r="64" spans="1:3" x14ac:dyDescent="0.25">
      <c r="A64" s="43">
        <v>55</v>
      </c>
      <c r="B64" s="44">
        <v>14.95</v>
      </c>
      <c r="C64" s="44">
        <v>0.85</v>
      </c>
    </row>
    <row r="65" spans="1:3" x14ac:dyDescent="0.25">
      <c r="A65" s="43">
        <v>56</v>
      </c>
      <c r="B65" s="44">
        <v>15.2</v>
      </c>
      <c r="C65" s="44">
        <v>0.87</v>
      </c>
    </row>
    <row r="66" spans="1:3" x14ac:dyDescent="0.25">
      <c r="A66" s="43">
        <v>57</v>
      </c>
      <c r="B66" s="44">
        <v>15.45</v>
      </c>
      <c r="C66" s="44">
        <v>0.88</v>
      </c>
    </row>
    <row r="67" spans="1:3" x14ac:dyDescent="0.25">
      <c r="A67" s="43">
        <v>58</v>
      </c>
      <c r="B67" s="44">
        <v>15.71</v>
      </c>
      <c r="C67" s="44">
        <v>0.9</v>
      </c>
    </row>
    <row r="68" spans="1:3" x14ac:dyDescent="0.25">
      <c r="A68" s="43">
        <v>59</v>
      </c>
      <c r="B68" s="44">
        <v>15.98</v>
      </c>
      <c r="C68" s="44">
        <v>0.91</v>
      </c>
    </row>
    <row r="69" spans="1:3" x14ac:dyDescent="0.25">
      <c r="A69" s="43">
        <v>60</v>
      </c>
      <c r="B69" s="44">
        <v>16.27</v>
      </c>
      <c r="C69" s="44">
        <v>0.93</v>
      </c>
    </row>
    <row r="70" spans="1:3" x14ac:dyDescent="0.25">
      <c r="A70" s="43">
        <v>61</v>
      </c>
      <c r="B70" s="44">
        <v>16.559999999999999</v>
      </c>
      <c r="C70" s="44">
        <v>0.94</v>
      </c>
    </row>
    <row r="71" spans="1:3" x14ac:dyDescent="0.25">
      <c r="A71" s="43">
        <v>62</v>
      </c>
      <c r="B71" s="44">
        <v>16.87</v>
      </c>
      <c r="C71" s="44">
        <v>0.96</v>
      </c>
    </row>
    <row r="72" spans="1:3" x14ac:dyDescent="0.25">
      <c r="A72" s="43">
        <v>63</v>
      </c>
      <c r="B72" s="44">
        <v>17.190000000000001</v>
      </c>
      <c r="C72" s="44">
        <v>0.98</v>
      </c>
    </row>
    <row r="73" spans="1:3" x14ac:dyDescent="0.25">
      <c r="A73" s="43">
        <v>64</v>
      </c>
      <c r="B73" s="44">
        <v>17.53</v>
      </c>
      <c r="C73" s="44">
        <v>0.99</v>
      </c>
    </row>
  </sheetData>
  <sheetProtection algorithmName="SHA-512" hashValue="ARmQYRRuFyJIXemiYO0RD4wLKJE5+mYu1kHQXYdGCPqk6HbEW+jbOszCz1vp8BUGclds9u2sqTjD4/mW2DJr3Q==" saltValue="TXzICewaWyYegMXQe72dIg==" spinCount="100000" sheet="1" objects="1" scenarios="1"/>
  <conditionalFormatting sqref="A6:A21">
    <cfRule type="expression" dxfId="167" priority="1" stopIfTrue="1">
      <formula>MOD(ROW(),2)=0</formula>
    </cfRule>
    <cfRule type="expression" dxfId="166" priority="2" stopIfTrue="1">
      <formula>MOD(ROW(),2)&lt;&gt;0</formula>
    </cfRule>
  </conditionalFormatting>
  <conditionalFormatting sqref="B6:C21">
    <cfRule type="expression" dxfId="165" priority="3" stopIfTrue="1">
      <formula>MOD(ROW(),2)=0</formula>
    </cfRule>
    <cfRule type="expression" dxfId="164" priority="4" stopIfTrue="1">
      <formula>MOD(ROW(),2)&lt;&gt;0</formula>
    </cfRule>
  </conditionalFormatting>
  <conditionalFormatting sqref="A26:A73">
    <cfRule type="expression" dxfId="163" priority="5" stopIfTrue="1">
      <formula>MOD(ROW(),2)=0</formula>
    </cfRule>
    <cfRule type="expression" dxfId="162" priority="6" stopIfTrue="1">
      <formula>MOD(ROW(),2)&lt;&gt;0</formula>
    </cfRule>
  </conditionalFormatting>
  <conditionalFormatting sqref="B26:C73">
    <cfRule type="expression" dxfId="161" priority="7" stopIfTrue="1">
      <formula>MOD(ROW(),2)=0</formula>
    </cfRule>
    <cfRule type="expression" dxfId="160" priority="8" stopIfTrue="1">
      <formula>MOD(ROW(),2)&lt;&gt;0</formula>
    </cfRule>
  </conditionalFormatting>
  <pageMargins left="0.7" right="0.7" top="0.75" bottom="0.75" header="0.3" footer="0.3"/>
  <tableParts count="1">
    <tablePart r:id="rId1"/>
  </tableParts>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C88FA2-B54C-4394-867E-676897CD214D}">
  <sheetPr codeName="Sheet98"/>
  <dimension ref="A1:L38"/>
  <sheetViews>
    <sheetView showGridLines="0" workbookViewId="0">
      <selection activeCell="A6" sqref="A6"/>
    </sheetView>
  </sheetViews>
  <sheetFormatPr defaultRowHeight="12.5" x14ac:dyDescent="0.25"/>
  <cols>
    <col min="1" max="1" width="31.54296875" customWidth="1"/>
    <col min="2" max="2" width="10.81640625" customWidth="1"/>
    <col min="3" max="3" width="10.453125" customWidth="1"/>
    <col min="4" max="4" width="10" customWidth="1"/>
  </cols>
  <sheetData>
    <row r="1" spans="1:12" s="1" customFormat="1" ht="20" x14ac:dyDescent="0.4">
      <c r="A1" s="2" t="s">
        <v>0</v>
      </c>
    </row>
    <row r="2" spans="1:12" s="1" customFormat="1" ht="15.5" x14ac:dyDescent="0.35">
      <c r="A2" s="30" t="s">
        <v>1</v>
      </c>
      <c r="B2" s="3" t="str">
        <f>wb_title</f>
        <v>Police_S - Consolidated Factor Spreadsheet</v>
      </c>
    </row>
    <row r="3" spans="1:12" s="1" customFormat="1" ht="15.5" x14ac:dyDescent="0.35">
      <c r="A3" s="30" t="s">
        <v>2</v>
      </c>
      <c r="B3" s="3" t="str">
        <f>TABLE_FACTOR_TYPE_1 &amp; " - x-" &amp; TABLE_SERIES_NUMBER_1</f>
        <v>Scheme Pays AA - x-613</v>
      </c>
    </row>
    <row r="6" spans="1:12" x14ac:dyDescent="0.25">
      <c r="A6" s="40" t="s">
        <v>407</v>
      </c>
      <c r="B6" s="48" t="s">
        <v>408</v>
      </c>
      <c r="C6" s="48"/>
      <c r="D6" s="48"/>
      <c r="E6" s="48"/>
      <c r="F6" s="48"/>
      <c r="G6" s="48"/>
      <c r="H6" s="48"/>
      <c r="I6" s="48"/>
      <c r="J6" s="48"/>
      <c r="K6" s="48"/>
      <c r="L6" s="48"/>
    </row>
    <row r="7" spans="1:12" x14ac:dyDescent="0.25">
      <c r="A7" s="40" t="s">
        <v>409</v>
      </c>
      <c r="B7" s="48" t="s">
        <v>32</v>
      </c>
      <c r="C7" s="48"/>
      <c r="D7" s="48"/>
      <c r="E7" s="48"/>
      <c r="F7" s="48"/>
      <c r="G7" s="48"/>
      <c r="H7" s="48"/>
      <c r="I7" s="48"/>
      <c r="J7" s="48"/>
      <c r="K7" s="48"/>
      <c r="L7" s="48"/>
    </row>
    <row r="8" spans="1:12" x14ac:dyDescent="0.25">
      <c r="A8" s="40" t="s">
        <v>110</v>
      </c>
      <c r="B8" s="48">
        <v>2006</v>
      </c>
      <c r="C8" s="48"/>
      <c r="D8" s="48"/>
      <c r="E8" s="48"/>
      <c r="F8" s="48"/>
      <c r="G8" s="48"/>
      <c r="H8" s="48"/>
      <c r="I8" s="48"/>
      <c r="J8" s="48"/>
      <c r="K8" s="48"/>
      <c r="L8" s="48"/>
    </row>
    <row r="9" spans="1:12" x14ac:dyDescent="0.25">
      <c r="A9" s="40" t="s">
        <v>111</v>
      </c>
      <c r="B9" s="48" t="s">
        <v>340</v>
      </c>
      <c r="C9" s="48"/>
      <c r="D9" s="48"/>
      <c r="E9" s="48"/>
      <c r="F9" s="48"/>
      <c r="G9" s="48"/>
      <c r="H9" s="48"/>
      <c r="I9" s="48"/>
      <c r="J9" s="48"/>
      <c r="K9" s="48"/>
      <c r="L9" s="48"/>
    </row>
    <row r="10" spans="1:12" ht="25" x14ac:dyDescent="0.25">
      <c r="A10" s="40" t="s">
        <v>6</v>
      </c>
      <c r="B10" s="48" t="s">
        <v>358</v>
      </c>
      <c r="C10" s="48"/>
      <c r="D10" s="48"/>
      <c r="E10" s="48"/>
      <c r="F10" s="48"/>
      <c r="G10" s="48"/>
      <c r="H10" s="48"/>
      <c r="I10" s="48"/>
      <c r="J10" s="48"/>
      <c r="K10" s="48"/>
      <c r="L10" s="48"/>
    </row>
    <row r="11" spans="1:12" x14ac:dyDescent="0.25">
      <c r="A11" s="40" t="s">
        <v>112</v>
      </c>
      <c r="B11" s="48" t="s">
        <v>125</v>
      </c>
      <c r="C11" s="48"/>
      <c r="D11" s="48"/>
      <c r="E11" s="48"/>
      <c r="F11" s="48"/>
      <c r="G11" s="48"/>
      <c r="H11" s="48"/>
      <c r="I11" s="48"/>
      <c r="J11" s="48"/>
      <c r="K11" s="48"/>
      <c r="L11" s="48"/>
    </row>
    <row r="12" spans="1:12" x14ac:dyDescent="0.25">
      <c r="A12" s="40" t="s">
        <v>113</v>
      </c>
      <c r="B12" s="48" t="s">
        <v>344</v>
      </c>
      <c r="C12" s="48"/>
      <c r="D12" s="48"/>
      <c r="E12" s="48"/>
      <c r="F12" s="48"/>
      <c r="G12" s="48"/>
      <c r="H12" s="48"/>
      <c r="I12" s="48"/>
      <c r="J12" s="48"/>
      <c r="K12" s="48"/>
      <c r="L12" s="48"/>
    </row>
    <row r="13" spans="1:12" x14ac:dyDescent="0.25">
      <c r="A13" s="40" t="s">
        <v>410</v>
      </c>
      <c r="B13" s="48">
        <v>1</v>
      </c>
      <c r="C13" s="48"/>
      <c r="D13" s="48"/>
      <c r="E13" s="48"/>
      <c r="F13" s="48"/>
      <c r="G13" s="48"/>
      <c r="H13" s="48"/>
      <c r="I13" s="48"/>
      <c r="J13" s="48"/>
      <c r="K13" s="48"/>
      <c r="L13" s="48"/>
    </row>
    <row r="14" spans="1:12" x14ac:dyDescent="0.25">
      <c r="A14" s="40" t="s">
        <v>115</v>
      </c>
      <c r="B14" s="48">
        <v>613</v>
      </c>
      <c r="C14" s="48"/>
      <c r="D14" s="48"/>
      <c r="E14" s="48"/>
      <c r="F14" s="48"/>
      <c r="G14" s="48"/>
      <c r="H14" s="48"/>
      <c r="I14" s="48"/>
      <c r="J14" s="48"/>
      <c r="K14" s="48"/>
      <c r="L14" s="48"/>
    </row>
    <row r="15" spans="1:12" x14ac:dyDescent="0.25">
      <c r="A15" s="40" t="s">
        <v>411</v>
      </c>
      <c r="B15" s="48">
        <v>613</v>
      </c>
      <c r="C15" s="48"/>
      <c r="D15" s="48"/>
      <c r="E15" s="48"/>
      <c r="F15" s="48"/>
      <c r="G15" s="48"/>
      <c r="H15" s="48"/>
      <c r="I15" s="48"/>
      <c r="J15" s="48"/>
      <c r="K15" s="48"/>
      <c r="L15" s="48"/>
    </row>
    <row r="16" spans="1:12" x14ac:dyDescent="0.25">
      <c r="A16" s="40" t="s">
        <v>117</v>
      </c>
      <c r="B16" s="48" t="s">
        <v>484</v>
      </c>
      <c r="C16" s="48"/>
      <c r="D16" s="48"/>
      <c r="E16" s="48"/>
      <c r="F16" s="48"/>
      <c r="G16" s="48"/>
      <c r="H16" s="48"/>
      <c r="I16" s="48"/>
      <c r="J16" s="48"/>
      <c r="K16" s="48"/>
      <c r="L16" s="48"/>
    </row>
    <row r="17" spans="1:12" x14ac:dyDescent="0.25">
      <c r="A17" s="41" t="s">
        <v>412</v>
      </c>
      <c r="B17" s="48"/>
      <c r="C17" s="48"/>
      <c r="D17" s="48"/>
      <c r="E17" s="48"/>
      <c r="F17" s="48"/>
      <c r="G17" s="48"/>
      <c r="H17" s="48"/>
      <c r="I17" s="48"/>
      <c r="J17" s="48"/>
      <c r="K17" s="48"/>
      <c r="L17" s="48"/>
    </row>
    <row r="18" spans="1:12" x14ac:dyDescent="0.25">
      <c r="A18" s="40" t="s">
        <v>119</v>
      </c>
      <c r="B18" s="50">
        <v>45135</v>
      </c>
      <c r="C18" s="50"/>
      <c r="D18" s="50"/>
      <c r="E18" s="50"/>
      <c r="F18" s="50"/>
      <c r="G18" s="50"/>
      <c r="H18" s="50"/>
      <c r="I18" s="50"/>
      <c r="J18" s="50"/>
      <c r="K18" s="50"/>
      <c r="L18" s="50"/>
    </row>
    <row r="19" spans="1:12" x14ac:dyDescent="0.25">
      <c r="A19" s="40" t="s">
        <v>120</v>
      </c>
      <c r="B19" s="50">
        <v>45135</v>
      </c>
      <c r="C19" s="50"/>
      <c r="D19" s="50"/>
      <c r="E19" s="50"/>
      <c r="F19" s="50"/>
      <c r="G19" s="50"/>
      <c r="H19" s="50"/>
      <c r="I19" s="50"/>
      <c r="J19" s="50"/>
      <c r="K19" s="50"/>
      <c r="L19" s="50"/>
    </row>
    <row r="20" spans="1:12" x14ac:dyDescent="0.25">
      <c r="A20" s="40" t="s">
        <v>121</v>
      </c>
      <c r="B20" s="48" t="s">
        <v>128</v>
      </c>
      <c r="C20" s="48"/>
      <c r="D20" s="48"/>
      <c r="E20" s="48"/>
      <c r="F20" s="48"/>
      <c r="G20" s="48"/>
      <c r="H20" s="48"/>
      <c r="I20" s="48"/>
      <c r="J20" s="48"/>
      <c r="K20" s="48"/>
      <c r="L20" s="48"/>
    </row>
    <row r="21" spans="1:12" x14ac:dyDescent="0.25">
      <c r="A21" s="40" t="s">
        <v>413</v>
      </c>
      <c r="B21" s="48" t="s">
        <v>47</v>
      </c>
      <c r="C21" s="48"/>
      <c r="D21" s="48"/>
      <c r="E21" s="48"/>
      <c r="F21" s="48"/>
      <c r="G21" s="48"/>
      <c r="H21" s="48"/>
      <c r="I21" s="48"/>
      <c r="J21" s="48"/>
      <c r="K21" s="48"/>
      <c r="L21" s="48"/>
    </row>
    <row r="23" spans="1:12" x14ac:dyDescent="0.25">
      <c r="A23" s="23" t="str">
        <f>HYPERLINK("#'Factor List'!A1", "Back to Factor List")</f>
        <v>Back to Factor List</v>
      </c>
      <c r="B23" s="23" t="str">
        <f>HYPERLINK("#'Assumptions'!A1", "Assumptions")</f>
        <v>Assumptions</v>
      </c>
    </row>
    <row r="26" spans="1:12" s="57" customFormat="1" ht="13" x14ac:dyDescent="0.25">
      <c r="A26" s="56" t="s">
        <v>440</v>
      </c>
      <c r="B26" s="56">
        <v>55</v>
      </c>
      <c r="C26" s="56">
        <v>56</v>
      </c>
      <c r="D26" s="56">
        <v>57</v>
      </c>
      <c r="E26" s="56">
        <v>58</v>
      </c>
      <c r="F26" s="56">
        <v>59</v>
      </c>
      <c r="G26" s="56">
        <v>60</v>
      </c>
      <c r="H26" s="56">
        <v>61</v>
      </c>
      <c r="I26" s="56">
        <v>62</v>
      </c>
      <c r="J26" s="56">
        <v>63</v>
      </c>
      <c r="K26" s="56">
        <v>64</v>
      </c>
      <c r="L26" s="56">
        <v>65</v>
      </c>
    </row>
    <row r="27" spans="1:12" x14ac:dyDescent="0.25">
      <c r="A27" s="43">
        <v>0</v>
      </c>
      <c r="B27" s="46">
        <v>0.621</v>
      </c>
      <c r="C27" s="46">
        <v>0.64700000000000002</v>
      </c>
      <c r="D27" s="46">
        <v>0.67500000000000004</v>
      </c>
      <c r="E27" s="46">
        <v>0.70499999999999996</v>
      </c>
      <c r="F27" s="46">
        <v>0.73799999999999999</v>
      </c>
      <c r="G27" s="46">
        <v>0.77300000000000002</v>
      </c>
      <c r="H27" s="46">
        <v>0.81100000000000005</v>
      </c>
      <c r="I27" s="46">
        <v>0.85199999999999998</v>
      </c>
      <c r="J27" s="46">
        <v>0.89700000000000002</v>
      </c>
      <c r="K27" s="46">
        <v>0.94599999999999995</v>
      </c>
      <c r="L27" s="46">
        <v>1</v>
      </c>
    </row>
    <row r="28" spans="1:12" x14ac:dyDescent="0.25">
      <c r="A28" s="43">
        <v>1</v>
      </c>
      <c r="B28" s="46">
        <v>0.623</v>
      </c>
      <c r="C28" s="46">
        <v>0.64900000000000002</v>
      </c>
      <c r="D28" s="46">
        <v>0.67800000000000005</v>
      </c>
      <c r="E28" s="46">
        <v>0.70799999999999996</v>
      </c>
      <c r="F28" s="46">
        <v>0.74099999999999999</v>
      </c>
      <c r="G28" s="46">
        <v>0.77600000000000002</v>
      </c>
      <c r="H28" s="46">
        <v>0.81399999999999995</v>
      </c>
      <c r="I28" s="46">
        <v>0.85599999999999998</v>
      </c>
      <c r="J28" s="46">
        <v>0.90100000000000002</v>
      </c>
      <c r="K28" s="46">
        <v>0.95099999999999996</v>
      </c>
      <c r="L28" s="46"/>
    </row>
    <row r="29" spans="1:12" x14ac:dyDescent="0.25">
      <c r="A29" s="43">
        <v>2</v>
      </c>
      <c r="B29" s="46">
        <v>0.625</v>
      </c>
      <c r="C29" s="46">
        <v>0.65200000000000002</v>
      </c>
      <c r="D29" s="46">
        <v>0.68</v>
      </c>
      <c r="E29" s="46">
        <v>0.71099999999999997</v>
      </c>
      <c r="F29" s="46">
        <v>0.74299999999999999</v>
      </c>
      <c r="G29" s="46">
        <v>0.77900000000000003</v>
      </c>
      <c r="H29" s="46">
        <v>0.81799999999999995</v>
      </c>
      <c r="I29" s="46">
        <v>0.85899999999999999</v>
      </c>
      <c r="J29" s="46">
        <v>0.90500000000000003</v>
      </c>
      <c r="K29" s="46">
        <v>0.95499999999999996</v>
      </c>
      <c r="L29" s="46"/>
    </row>
    <row r="30" spans="1:12" x14ac:dyDescent="0.25">
      <c r="A30" s="43">
        <v>3</v>
      </c>
      <c r="B30" s="46">
        <v>0.627</v>
      </c>
      <c r="C30" s="46">
        <v>0.65400000000000003</v>
      </c>
      <c r="D30" s="46">
        <v>0.68300000000000005</v>
      </c>
      <c r="E30" s="46">
        <v>0.71299999999999997</v>
      </c>
      <c r="F30" s="46">
        <v>0.746</v>
      </c>
      <c r="G30" s="46">
        <v>0.78200000000000003</v>
      </c>
      <c r="H30" s="46">
        <v>0.82099999999999995</v>
      </c>
      <c r="I30" s="46">
        <v>0.86299999999999999</v>
      </c>
      <c r="J30" s="46">
        <v>0.90900000000000003</v>
      </c>
      <c r="K30" s="46">
        <v>0.96</v>
      </c>
      <c r="L30" s="46"/>
    </row>
    <row r="31" spans="1:12" x14ac:dyDescent="0.25">
      <c r="A31" s="43">
        <v>4</v>
      </c>
      <c r="B31" s="46">
        <v>0.63</v>
      </c>
      <c r="C31" s="46">
        <v>0.65600000000000003</v>
      </c>
      <c r="D31" s="46">
        <v>0.68500000000000005</v>
      </c>
      <c r="E31" s="46">
        <v>0.71599999999999997</v>
      </c>
      <c r="F31" s="46">
        <v>0.749</v>
      </c>
      <c r="G31" s="46">
        <v>0.78500000000000003</v>
      </c>
      <c r="H31" s="46">
        <v>0.82399999999999995</v>
      </c>
      <c r="I31" s="46">
        <v>0.86699999999999999</v>
      </c>
      <c r="J31" s="46">
        <v>0.91300000000000003</v>
      </c>
      <c r="K31" s="46">
        <v>0.96399999999999997</v>
      </c>
      <c r="L31" s="46"/>
    </row>
    <row r="32" spans="1:12" x14ac:dyDescent="0.25">
      <c r="A32" s="43">
        <v>5</v>
      </c>
      <c r="B32" s="46">
        <v>0.63200000000000001</v>
      </c>
      <c r="C32" s="46">
        <v>0.65900000000000003</v>
      </c>
      <c r="D32" s="46">
        <v>0.68799999999999994</v>
      </c>
      <c r="E32" s="46">
        <v>0.71899999999999997</v>
      </c>
      <c r="F32" s="46">
        <v>0.752</v>
      </c>
      <c r="G32" s="46">
        <v>0.78900000000000003</v>
      </c>
      <c r="H32" s="46">
        <v>0.82799999999999996</v>
      </c>
      <c r="I32" s="46">
        <v>0.871</v>
      </c>
      <c r="J32" s="46">
        <v>0.91700000000000004</v>
      </c>
      <c r="K32" s="46">
        <v>0.96899999999999997</v>
      </c>
      <c r="L32" s="46"/>
    </row>
    <row r="33" spans="1:12" x14ac:dyDescent="0.25">
      <c r="A33" s="43">
        <v>6</v>
      </c>
      <c r="B33" s="46">
        <v>0.63400000000000001</v>
      </c>
      <c r="C33" s="46">
        <v>0.66100000000000003</v>
      </c>
      <c r="D33" s="46">
        <v>0.69</v>
      </c>
      <c r="E33" s="46">
        <v>0.72099999999999997</v>
      </c>
      <c r="F33" s="46">
        <v>0.755</v>
      </c>
      <c r="G33" s="46">
        <v>0.79200000000000004</v>
      </c>
      <c r="H33" s="46">
        <v>0.83099999999999996</v>
      </c>
      <c r="I33" s="46">
        <v>0.874</v>
      </c>
      <c r="J33" s="46">
        <v>0.92200000000000004</v>
      </c>
      <c r="K33" s="46">
        <v>0.97299999999999998</v>
      </c>
      <c r="L33" s="46"/>
    </row>
    <row r="34" spans="1:12" x14ac:dyDescent="0.25">
      <c r="A34" s="43">
        <v>7</v>
      </c>
      <c r="B34" s="46">
        <v>0.63600000000000001</v>
      </c>
      <c r="C34" s="46">
        <v>0.66300000000000003</v>
      </c>
      <c r="D34" s="46">
        <v>0.69299999999999995</v>
      </c>
      <c r="E34" s="46">
        <v>0.72399999999999998</v>
      </c>
      <c r="F34" s="46">
        <v>0.75800000000000001</v>
      </c>
      <c r="G34" s="46">
        <v>0.79500000000000004</v>
      </c>
      <c r="H34" s="46">
        <v>0.83499999999999996</v>
      </c>
      <c r="I34" s="46">
        <v>0.878</v>
      </c>
      <c r="J34" s="46">
        <v>0.92600000000000005</v>
      </c>
      <c r="K34" s="46">
        <v>0.97799999999999998</v>
      </c>
      <c r="L34" s="46"/>
    </row>
    <row r="35" spans="1:12" x14ac:dyDescent="0.25">
      <c r="A35" s="43">
        <v>8</v>
      </c>
      <c r="B35" s="46">
        <v>0.63800000000000001</v>
      </c>
      <c r="C35" s="46">
        <v>0.66600000000000004</v>
      </c>
      <c r="D35" s="46">
        <v>0.69499999999999995</v>
      </c>
      <c r="E35" s="46">
        <v>0.72699999999999998</v>
      </c>
      <c r="F35" s="46">
        <v>0.76100000000000001</v>
      </c>
      <c r="G35" s="46">
        <v>0.79800000000000004</v>
      </c>
      <c r="H35" s="46">
        <v>0.83799999999999997</v>
      </c>
      <c r="I35" s="46">
        <v>0.88200000000000001</v>
      </c>
      <c r="J35" s="46">
        <v>0.93</v>
      </c>
      <c r="K35" s="46">
        <v>0.98199999999999998</v>
      </c>
      <c r="L35" s="46"/>
    </row>
    <row r="36" spans="1:12" x14ac:dyDescent="0.25">
      <c r="A36" s="43">
        <v>9</v>
      </c>
      <c r="B36" s="46">
        <v>0.64</v>
      </c>
      <c r="C36" s="46">
        <v>0.66800000000000004</v>
      </c>
      <c r="D36" s="46">
        <v>0.69799999999999995</v>
      </c>
      <c r="E36" s="46">
        <v>0.73</v>
      </c>
      <c r="F36" s="46">
        <v>0.76400000000000001</v>
      </c>
      <c r="G36" s="46">
        <v>0.80100000000000005</v>
      </c>
      <c r="H36" s="46">
        <v>0.84199999999999997</v>
      </c>
      <c r="I36" s="46">
        <v>0.88600000000000001</v>
      </c>
      <c r="J36" s="46">
        <v>0.93400000000000005</v>
      </c>
      <c r="K36" s="46">
        <v>0.98699999999999999</v>
      </c>
      <c r="L36" s="46"/>
    </row>
    <row r="37" spans="1:12" x14ac:dyDescent="0.25">
      <c r="A37" s="43">
        <v>10</v>
      </c>
      <c r="B37" s="46">
        <v>0.64300000000000002</v>
      </c>
      <c r="C37" s="46">
        <v>0.67</v>
      </c>
      <c r="D37" s="46">
        <v>0.7</v>
      </c>
      <c r="E37" s="46">
        <v>0.73199999999999998</v>
      </c>
      <c r="F37" s="46">
        <v>0.76700000000000002</v>
      </c>
      <c r="G37" s="46">
        <v>0.80400000000000005</v>
      </c>
      <c r="H37" s="46">
        <v>0.84499999999999997</v>
      </c>
      <c r="I37" s="46">
        <v>0.88900000000000001</v>
      </c>
      <c r="J37" s="46">
        <v>0.93799999999999994</v>
      </c>
      <c r="K37" s="46">
        <v>0.99099999999999999</v>
      </c>
      <c r="L37" s="46"/>
    </row>
    <row r="38" spans="1:12" x14ac:dyDescent="0.25">
      <c r="A38" s="43">
        <v>11</v>
      </c>
      <c r="B38" s="46">
        <v>0.64500000000000002</v>
      </c>
      <c r="C38" s="46">
        <v>0.67300000000000004</v>
      </c>
      <c r="D38" s="46">
        <v>0.70299999999999996</v>
      </c>
      <c r="E38" s="46">
        <v>0.73499999999999999</v>
      </c>
      <c r="F38" s="46">
        <v>0.77</v>
      </c>
      <c r="G38" s="46">
        <v>0.80800000000000005</v>
      </c>
      <c r="H38" s="46">
        <v>0.84899999999999998</v>
      </c>
      <c r="I38" s="46">
        <v>0.89300000000000002</v>
      </c>
      <c r="J38" s="46">
        <v>0.94199999999999995</v>
      </c>
      <c r="K38" s="46">
        <v>0.996</v>
      </c>
      <c r="L38" s="46"/>
    </row>
  </sheetData>
  <sheetProtection algorithmName="SHA-512" hashValue="ApiQxOK7D1FIwZGTeATrUoybBrIxdzorKOfsX4th91I5x5fDvOAhvisYuYnKdm6v7KQNIuAlWoxgwdXqTv5KvQ==" saltValue="3dCy/CYJVtQGjYR/9NpEcw==" spinCount="100000" sheet="1" objects="1" scenarios="1"/>
  <conditionalFormatting sqref="A6:A21">
    <cfRule type="expression" dxfId="157" priority="1" stopIfTrue="1">
      <formula>MOD(ROW(),2)=0</formula>
    </cfRule>
    <cfRule type="expression" dxfId="156" priority="2" stopIfTrue="1">
      <formula>MOD(ROW(),2)&lt;&gt;0</formula>
    </cfRule>
  </conditionalFormatting>
  <conditionalFormatting sqref="B6:L21">
    <cfRule type="expression" dxfId="155" priority="3" stopIfTrue="1">
      <formula>MOD(ROW(),2)=0</formula>
    </cfRule>
    <cfRule type="expression" dxfId="154" priority="4" stopIfTrue="1">
      <formula>MOD(ROW(),2)&lt;&gt;0</formula>
    </cfRule>
  </conditionalFormatting>
  <conditionalFormatting sqref="A26:A38">
    <cfRule type="expression" dxfId="153" priority="5" stopIfTrue="1">
      <formula>MOD(ROW(),2)=0</formula>
    </cfRule>
    <cfRule type="expression" dxfId="152" priority="6" stopIfTrue="1">
      <formula>MOD(ROW(),2)&lt;&gt;0</formula>
    </cfRule>
  </conditionalFormatting>
  <conditionalFormatting sqref="B26:L38">
    <cfRule type="expression" dxfId="151" priority="7" stopIfTrue="1">
      <formula>MOD(ROW(),2)=0</formula>
    </cfRule>
    <cfRule type="expression" dxfId="150" priority="8" stopIfTrue="1">
      <formula>MOD(ROW(),2)&lt;&gt;0</formula>
    </cfRule>
  </conditionalFormatting>
  <pageMargins left="0.7" right="0.7" top="0.75" bottom="0.75" header="0.3" footer="0.3"/>
  <tableParts count="1">
    <tablePart r:id="rId1"/>
  </tableParts>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090435-80AD-4AAA-AD63-187158284001}">
  <sheetPr codeName="Sheet99"/>
  <dimension ref="A1:AW38"/>
  <sheetViews>
    <sheetView showGridLines="0" workbookViewId="0">
      <selection activeCell="A6" sqref="A6"/>
    </sheetView>
  </sheetViews>
  <sheetFormatPr defaultRowHeight="12.5" x14ac:dyDescent="0.25"/>
  <cols>
    <col min="1" max="1" width="31.54296875" customWidth="1"/>
    <col min="2" max="2" width="10.54296875" customWidth="1"/>
    <col min="3" max="3" width="10.453125" customWidth="1"/>
    <col min="4" max="4" width="10" customWidth="1"/>
  </cols>
  <sheetData>
    <row r="1" spans="1:13" s="1" customFormat="1" ht="20" x14ac:dyDescent="0.4">
      <c r="A1" s="2" t="s">
        <v>0</v>
      </c>
    </row>
    <row r="2" spans="1:13" s="1" customFormat="1" ht="15.5" x14ac:dyDescent="0.35">
      <c r="A2" s="30" t="s">
        <v>1</v>
      </c>
      <c r="B2" s="3" t="str">
        <f>wb_title</f>
        <v>Police_S - Consolidated Factor Spreadsheet</v>
      </c>
    </row>
    <row r="3" spans="1:13" s="1" customFormat="1" ht="15.5" x14ac:dyDescent="0.35">
      <c r="A3" s="30" t="s">
        <v>2</v>
      </c>
      <c r="B3" s="3" t="str">
        <f>TABLE_FACTOR_TYPE_1 &amp; " - x-" &amp; TABLE_SERIES_NUMBER_1</f>
        <v>Scheme Pays AA - x-614</v>
      </c>
    </row>
    <row r="6" spans="1:13" x14ac:dyDescent="0.25">
      <c r="A6" s="40" t="s">
        <v>407</v>
      </c>
      <c r="B6" s="48" t="s">
        <v>408</v>
      </c>
      <c r="C6" s="48"/>
      <c r="D6" s="48"/>
      <c r="E6" s="48"/>
      <c r="F6" s="48"/>
      <c r="G6" s="48"/>
      <c r="H6" s="48"/>
      <c r="I6" s="48"/>
      <c r="J6" s="48"/>
      <c r="K6" s="48"/>
      <c r="L6" s="48"/>
      <c r="M6" s="48"/>
    </row>
    <row r="7" spans="1:13" x14ac:dyDescent="0.25">
      <c r="A7" s="40" t="s">
        <v>409</v>
      </c>
      <c r="B7" s="48" t="s">
        <v>32</v>
      </c>
      <c r="C7" s="48"/>
      <c r="D7" s="48"/>
      <c r="E7" s="48"/>
      <c r="F7" s="48"/>
      <c r="G7" s="48"/>
      <c r="H7" s="48"/>
      <c r="I7" s="48"/>
      <c r="J7" s="48"/>
      <c r="K7" s="48"/>
      <c r="L7" s="48"/>
      <c r="M7" s="48"/>
    </row>
    <row r="8" spans="1:13" x14ac:dyDescent="0.25">
      <c r="A8" s="40" t="s">
        <v>110</v>
      </c>
      <c r="B8" s="48">
        <v>2006</v>
      </c>
      <c r="C8" s="48"/>
      <c r="D8" s="48"/>
      <c r="E8" s="48"/>
      <c r="F8" s="48"/>
      <c r="G8" s="48"/>
      <c r="H8" s="48"/>
      <c r="I8" s="48"/>
      <c r="J8" s="48"/>
      <c r="K8" s="48"/>
      <c r="L8" s="48"/>
      <c r="M8" s="48"/>
    </row>
    <row r="9" spans="1:13" x14ac:dyDescent="0.25">
      <c r="A9" s="40" t="s">
        <v>111</v>
      </c>
      <c r="B9" s="48" t="s">
        <v>340</v>
      </c>
      <c r="C9" s="48"/>
      <c r="D9" s="48"/>
      <c r="E9" s="48"/>
      <c r="F9" s="48"/>
      <c r="G9" s="48"/>
      <c r="H9" s="48"/>
      <c r="I9" s="48"/>
      <c r="J9" s="48"/>
      <c r="K9" s="48"/>
      <c r="L9" s="48"/>
      <c r="M9" s="48"/>
    </row>
    <row r="10" spans="1:13" ht="25" x14ac:dyDescent="0.25">
      <c r="A10" s="40" t="s">
        <v>6</v>
      </c>
      <c r="B10" s="48" t="s">
        <v>360</v>
      </c>
      <c r="C10" s="48"/>
      <c r="D10" s="48"/>
      <c r="E10" s="48"/>
      <c r="F10" s="48"/>
      <c r="G10" s="48"/>
      <c r="H10" s="48"/>
      <c r="I10" s="48"/>
      <c r="J10" s="48"/>
      <c r="K10" s="48"/>
      <c r="L10" s="48"/>
      <c r="M10" s="48"/>
    </row>
    <row r="11" spans="1:13" x14ac:dyDescent="0.25">
      <c r="A11" s="40" t="s">
        <v>112</v>
      </c>
      <c r="B11" s="48" t="s">
        <v>125</v>
      </c>
      <c r="C11" s="48"/>
      <c r="D11" s="48"/>
      <c r="E11" s="48"/>
      <c r="F11" s="48"/>
      <c r="G11" s="48"/>
      <c r="H11" s="48"/>
      <c r="I11" s="48"/>
      <c r="J11" s="48"/>
      <c r="K11" s="48"/>
      <c r="L11" s="48"/>
      <c r="M11" s="48"/>
    </row>
    <row r="12" spans="1:13" x14ac:dyDescent="0.25">
      <c r="A12" s="40" t="s">
        <v>113</v>
      </c>
      <c r="B12" s="48" t="s">
        <v>344</v>
      </c>
      <c r="C12" s="48"/>
      <c r="D12" s="48"/>
      <c r="E12" s="48"/>
      <c r="F12" s="48"/>
      <c r="G12" s="48"/>
      <c r="H12" s="48"/>
      <c r="I12" s="48"/>
      <c r="J12" s="48"/>
      <c r="K12" s="48"/>
      <c r="L12" s="48"/>
      <c r="M12" s="48"/>
    </row>
    <row r="13" spans="1:13" x14ac:dyDescent="0.25">
      <c r="A13" s="40" t="s">
        <v>410</v>
      </c>
      <c r="B13" s="48">
        <v>1</v>
      </c>
      <c r="C13" s="48"/>
      <c r="D13" s="48"/>
      <c r="E13" s="48"/>
      <c r="F13" s="48"/>
      <c r="G13" s="48"/>
      <c r="H13" s="48"/>
      <c r="I13" s="48"/>
      <c r="J13" s="48"/>
      <c r="K13" s="48"/>
      <c r="L13" s="48"/>
      <c r="M13" s="48"/>
    </row>
    <row r="14" spans="1:13" x14ac:dyDescent="0.25">
      <c r="A14" s="40" t="s">
        <v>115</v>
      </c>
      <c r="B14" s="48">
        <v>614</v>
      </c>
      <c r="C14" s="48"/>
      <c r="D14" s="48"/>
      <c r="E14" s="48"/>
      <c r="F14" s="48"/>
      <c r="G14" s="48"/>
      <c r="H14" s="48"/>
      <c r="I14" s="48"/>
      <c r="J14" s="48"/>
      <c r="K14" s="48"/>
      <c r="L14" s="48"/>
      <c r="M14" s="48"/>
    </row>
    <row r="15" spans="1:13" x14ac:dyDescent="0.25">
      <c r="A15" s="40" t="s">
        <v>411</v>
      </c>
      <c r="B15" s="48">
        <v>614</v>
      </c>
      <c r="C15" s="48"/>
      <c r="D15" s="48"/>
      <c r="E15" s="48"/>
      <c r="F15" s="48"/>
      <c r="G15" s="48"/>
      <c r="H15" s="48"/>
      <c r="I15" s="48"/>
      <c r="J15" s="48"/>
      <c r="K15" s="48"/>
      <c r="L15" s="48"/>
      <c r="M15" s="48"/>
    </row>
    <row r="16" spans="1:13" x14ac:dyDescent="0.25">
      <c r="A16" s="40" t="s">
        <v>117</v>
      </c>
      <c r="B16" s="48" t="s">
        <v>485</v>
      </c>
      <c r="C16" s="48"/>
      <c r="D16" s="48"/>
      <c r="E16" s="48"/>
      <c r="F16" s="48"/>
      <c r="G16" s="48"/>
      <c r="H16" s="48"/>
      <c r="I16" s="48"/>
      <c r="J16" s="48"/>
      <c r="K16" s="48"/>
      <c r="L16" s="48"/>
      <c r="M16" s="48"/>
    </row>
    <row r="17" spans="1:49" x14ac:dyDescent="0.25">
      <c r="A17" s="41" t="s">
        <v>412</v>
      </c>
      <c r="B17" s="48"/>
      <c r="C17" s="48"/>
      <c r="D17" s="48"/>
      <c r="E17" s="48"/>
      <c r="F17" s="48"/>
      <c r="G17" s="48"/>
      <c r="H17" s="48"/>
      <c r="I17" s="48"/>
      <c r="J17" s="48"/>
      <c r="K17" s="48"/>
      <c r="L17" s="48"/>
      <c r="M17" s="48"/>
    </row>
    <row r="18" spans="1:49" x14ac:dyDescent="0.25">
      <c r="A18" s="40" t="s">
        <v>119</v>
      </c>
      <c r="B18" s="50">
        <v>45135</v>
      </c>
      <c r="C18" s="50"/>
      <c r="D18" s="50"/>
      <c r="E18" s="50"/>
      <c r="F18" s="50"/>
      <c r="G18" s="50"/>
      <c r="H18" s="50"/>
      <c r="I18" s="50"/>
      <c r="J18" s="50"/>
      <c r="K18" s="50"/>
      <c r="L18" s="50"/>
      <c r="M18" s="50"/>
    </row>
    <row r="19" spans="1:49" x14ac:dyDescent="0.25">
      <c r="A19" s="40" t="s">
        <v>120</v>
      </c>
      <c r="B19" s="50">
        <v>45135</v>
      </c>
      <c r="C19" s="50"/>
      <c r="D19" s="50"/>
      <c r="E19" s="50"/>
      <c r="F19" s="50"/>
      <c r="G19" s="50"/>
      <c r="H19" s="50"/>
      <c r="I19" s="50"/>
      <c r="J19" s="50"/>
      <c r="K19" s="50"/>
      <c r="L19" s="50"/>
      <c r="M19" s="50"/>
    </row>
    <row r="20" spans="1:49" x14ac:dyDescent="0.25">
      <c r="A20" s="40" t="s">
        <v>121</v>
      </c>
      <c r="B20" s="48" t="s">
        <v>128</v>
      </c>
      <c r="C20" s="48"/>
      <c r="D20" s="48"/>
      <c r="E20" s="48"/>
      <c r="F20" s="48"/>
      <c r="G20" s="48"/>
      <c r="H20" s="48"/>
      <c r="I20" s="48"/>
      <c r="J20" s="48"/>
      <c r="K20" s="48"/>
      <c r="L20" s="48"/>
      <c r="M20" s="48"/>
    </row>
    <row r="21" spans="1:49" x14ac:dyDescent="0.25">
      <c r="A21" s="40" t="s">
        <v>413</v>
      </c>
      <c r="B21" s="48" t="s">
        <v>47</v>
      </c>
      <c r="C21" s="48"/>
      <c r="D21" s="48"/>
      <c r="E21" s="48"/>
      <c r="F21" s="48"/>
      <c r="G21" s="48"/>
      <c r="H21" s="48"/>
      <c r="I21" s="48"/>
      <c r="J21" s="48"/>
      <c r="K21" s="48"/>
      <c r="L21" s="48"/>
      <c r="M21" s="48"/>
    </row>
    <row r="23" spans="1:49" x14ac:dyDescent="0.25">
      <c r="A23" s="23" t="str">
        <f>HYPERLINK("#'Factor List'!A1", "Back to Factor List")</f>
        <v>Back to Factor List</v>
      </c>
      <c r="B23" s="23" t="str">
        <f>HYPERLINK("#'Assumptions'!A1", "Assumptions")</f>
        <v>Assumptions</v>
      </c>
    </row>
    <row r="26" spans="1:49" s="57" customFormat="1" ht="13" x14ac:dyDescent="0.25">
      <c r="A26" s="56" t="s">
        <v>440</v>
      </c>
      <c r="B26" s="56">
        <v>18</v>
      </c>
      <c r="C26" s="56">
        <v>19</v>
      </c>
      <c r="D26" s="56">
        <v>20</v>
      </c>
      <c r="E26" s="56">
        <v>21</v>
      </c>
      <c r="F26" s="56">
        <v>22</v>
      </c>
      <c r="G26" s="56">
        <v>23</v>
      </c>
      <c r="H26" s="56">
        <v>24</v>
      </c>
      <c r="I26" s="56">
        <v>25</v>
      </c>
      <c r="J26" s="56">
        <v>26</v>
      </c>
      <c r="K26" s="56">
        <v>27</v>
      </c>
      <c r="L26" s="56">
        <v>28</v>
      </c>
      <c r="M26" s="56">
        <v>29</v>
      </c>
      <c r="N26" s="56">
        <v>30</v>
      </c>
      <c r="O26" s="56">
        <v>31</v>
      </c>
      <c r="P26" s="56">
        <v>32</v>
      </c>
      <c r="Q26" s="56">
        <v>33</v>
      </c>
      <c r="R26" s="56">
        <v>34</v>
      </c>
      <c r="S26" s="56">
        <v>35</v>
      </c>
      <c r="T26" s="56">
        <v>36</v>
      </c>
      <c r="U26" s="56">
        <v>37</v>
      </c>
      <c r="V26" s="56">
        <v>38</v>
      </c>
      <c r="W26" s="56">
        <v>39</v>
      </c>
      <c r="X26" s="56">
        <v>40</v>
      </c>
      <c r="Y26" s="56">
        <v>41</v>
      </c>
      <c r="Z26" s="56">
        <v>42</v>
      </c>
      <c r="AA26" s="56">
        <v>43</v>
      </c>
      <c r="AB26" s="56">
        <v>44</v>
      </c>
      <c r="AC26" s="56">
        <v>45</v>
      </c>
      <c r="AD26" s="56">
        <v>46</v>
      </c>
      <c r="AE26" s="56">
        <v>47</v>
      </c>
      <c r="AF26" s="56">
        <v>48</v>
      </c>
      <c r="AG26" s="56">
        <v>49</v>
      </c>
      <c r="AH26" s="56">
        <v>50</v>
      </c>
      <c r="AI26" s="56">
        <v>51</v>
      </c>
      <c r="AJ26" s="56">
        <v>52</v>
      </c>
      <c r="AK26" s="56">
        <v>53</v>
      </c>
      <c r="AL26" s="56">
        <v>54</v>
      </c>
      <c r="AM26" s="56">
        <v>55</v>
      </c>
      <c r="AN26" s="56">
        <v>56</v>
      </c>
      <c r="AO26" s="56">
        <v>57</v>
      </c>
      <c r="AP26" s="56">
        <v>58</v>
      </c>
      <c r="AQ26" s="56">
        <v>59</v>
      </c>
      <c r="AR26" s="56">
        <v>60</v>
      </c>
      <c r="AS26" s="56">
        <v>61</v>
      </c>
      <c r="AT26" s="56">
        <v>62</v>
      </c>
      <c r="AU26" s="56">
        <v>63</v>
      </c>
      <c r="AV26" s="56">
        <v>64</v>
      </c>
      <c r="AW26" s="56">
        <v>65</v>
      </c>
    </row>
    <row r="27" spans="1:49" x14ac:dyDescent="0.25">
      <c r="A27" s="43">
        <v>0</v>
      </c>
      <c r="B27" s="46">
        <v>0.19900000000000001</v>
      </c>
      <c r="C27" s="46">
        <v>0.20300000000000001</v>
      </c>
      <c r="D27" s="46">
        <v>0.20799999999999999</v>
      </c>
      <c r="E27" s="46">
        <v>0.21299999999999999</v>
      </c>
      <c r="F27" s="46">
        <v>0.218</v>
      </c>
      <c r="G27" s="46">
        <v>0.223</v>
      </c>
      <c r="H27" s="46">
        <v>0.22800000000000001</v>
      </c>
      <c r="I27" s="46">
        <v>0.23400000000000001</v>
      </c>
      <c r="J27" s="46">
        <v>0.23899999999999999</v>
      </c>
      <c r="K27" s="46">
        <v>0.245</v>
      </c>
      <c r="L27" s="46">
        <v>0.251</v>
      </c>
      <c r="M27" s="46">
        <v>0.25800000000000001</v>
      </c>
      <c r="N27" s="46">
        <v>0.26400000000000001</v>
      </c>
      <c r="O27" s="46">
        <v>0.27100000000000002</v>
      </c>
      <c r="P27" s="46">
        <v>0.27800000000000002</v>
      </c>
      <c r="Q27" s="46">
        <v>0.28599999999999998</v>
      </c>
      <c r="R27" s="46">
        <v>0.29399999999999998</v>
      </c>
      <c r="S27" s="46">
        <v>0.30199999999999999</v>
      </c>
      <c r="T27" s="46">
        <v>0.31</v>
      </c>
      <c r="U27" s="46">
        <v>0.31900000000000001</v>
      </c>
      <c r="V27" s="46">
        <v>0.32900000000000001</v>
      </c>
      <c r="W27" s="46">
        <v>0.33800000000000002</v>
      </c>
      <c r="X27" s="46">
        <v>0.34899999999999998</v>
      </c>
      <c r="Y27" s="46">
        <v>0.35899999999999999</v>
      </c>
      <c r="Z27" s="46">
        <v>0.371</v>
      </c>
      <c r="AA27" s="46">
        <v>0.38300000000000001</v>
      </c>
      <c r="AB27" s="46">
        <v>0.39500000000000002</v>
      </c>
      <c r="AC27" s="46">
        <v>0.40899999999999997</v>
      </c>
      <c r="AD27" s="46">
        <v>0.42299999999999999</v>
      </c>
      <c r="AE27" s="46">
        <v>0.438</v>
      </c>
      <c r="AF27" s="46">
        <v>0.45300000000000001</v>
      </c>
      <c r="AG27" s="46">
        <v>0.47</v>
      </c>
      <c r="AH27" s="46">
        <v>0.48799999999999999</v>
      </c>
      <c r="AI27" s="46">
        <v>0.50700000000000001</v>
      </c>
      <c r="AJ27" s="46">
        <v>0.52700000000000002</v>
      </c>
      <c r="AK27" s="46">
        <v>0.54900000000000004</v>
      </c>
      <c r="AL27" s="46">
        <v>0.57199999999999995</v>
      </c>
      <c r="AM27" s="46">
        <v>0.59699999999999998</v>
      </c>
      <c r="AN27" s="46">
        <v>0.624</v>
      </c>
      <c r="AO27" s="46">
        <v>0.65300000000000002</v>
      </c>
      <c r="AP27" s="46">
        <v>0.68400000000000005</v>
      </c>
      <c r="AQ27" s="46">
        <v>0.71799999999999997</v>
      </c>
      <c r="AR27" s="46">
        <v>0.755</v>
      </c>
      <c r="AS27" s="46">
        <v>0.79500000000000004</v>
      </c>
      <c r="AT27" s="46">
        <v>0.83899999999999997</v>
      </c>
      <c r="AU27" s="46">
        <v>0.88800000000000001</v>
      </c>
      <c r="AV27" s="46">
        <v>0.94099999999999995</v>
      </c>
      <c r="AW27" s="46">
        <v>1</v>
      </c>
    </row>
    <row r="28" spans="1:49" x14ac:dyDescent="0.25">
      <c r="A28" s="43">
        <v>1</v>
      </c>
      <c r="B28" s="46">
        <v>0.19900000000000001</v>
      </c>
      <c r="C28" s="46">
        <v>0.20399999999999999</v>
      </c>
      <c r="D28" s="46">
        <v>0.20799999999999999</v>
      </c>
      <c r="E28" s="46">
        <v>0.21299999999999999</v>
      </c>
      <c r="F28" s="46">
        <v>0.218</v>
      </c>
      <c r="G28" s="46">
        <v>0.223</v>
      </c>
      <c r="H28" s="46">
        <v>0.22900000000000001</v>
      </c>
      <c r="I28" s="46">
        <v>0.23400000000000001</v>
      </c>
      <c r="J28" s="46">
        <v>0.24</v>
      </c>
      <c r="K28" s="46">
        <v>0.246</v>
      </c>
      <c r="L28" s="46">
        <v>0.252</v>
      </c>
      <c r="M28" s="46">
        <v>0.25800000000000001</v>
      </c>
      <c r="N28" s="46">
        <v>0.26500000000000001</v>
      </c>
      <c r="O28" s="46">
        <v>0.27200000000000002</v>
      </c>
      <c r="P28" s="46">
        <v>0.27900000000000003</v>
      </c>
      <c r="Q28" s="46">
        <v>0.28699999999999998</v>
      </c>
      <c r="R28" s="46">
        <v>0.29399999999999998</v>
      </c>
      <c r="S28" s="46">
        <v>0.30299999999999999</v>
      </c>
      <c r="T28" s="46">
        <v>0.311</v>
      </c>
      <c r="U28" s="46">
        <v>0.32</v>
      </c>
      <c r="V28" s="46">
        <v>0.32900000000000001</v>
      </c>
      <c r="W28" s="46">
        <v>0.33900000000000002</v>
      </c>
      <c r="X28" s="46">
        <v>0.35</v>
      </c>
      <c r="Y28" s="46">
        <v>0.36</v>
      </c>
      <c r="Z28" s="46">
        <v>0.372</v>
      </c>
      <c r="AA28" s="46">
        <v>0.38400000000000001</v>
      </c>
      <c r="AB28" s="46">
        <v>0.39600000000000002</v>
      </c>
      <c r="AC28" s="46">
        <v>0.41</v>
      </c>
      <c r="AD28" s="46">
        <v>0.42399999999999999</v>
      </c>
      <c r="AE28" s="46">
        <v>0.439</v>
      </c>
      <c r="AF28" s="46">
        <v>0.45500000000000002</v>
      </c>
      <c r="AG28" s="46">
        <v>0.47099999999999997</v>
      </c>
      <c r="AH28" s="46">
        <v>0.48899999999999999</v>
      </c>
      <c r="AI28" s="46">
        <v>0.50800000000000001</v>
      </c>
      <c r="AJ28" s="46">
        <v>0.52900000000000003</v>
      </c>
      <c r="AK28" s="46">
        <v>0.55100000000000005</v>
      </c>
      <c r="AL28" s="46">
        <v>0.57399999999999995</v>
      </c>
      <c r="AM28" s="46">
        <v>0.59899999999999998</v>
      </c>
      <c r="AN28" s="46">
        <v>0.626</v>
      </c>
      <c r="AO28" s="46">
        <v>0.65500000000000003</v>
      </c>
      <c r="AP28" s="46">
        <v>0.68700000000000006</v>
      </c>
      <c r="AQ28" s="46">
        <v>0.72099999999999997</v>
      </c>
      <c r="AR28" s="46">
        <v>0.75800000000000001</v>
      </c>
      <c r="AS28" s="46">
        <v>0.79900000000000004</v>
      </c>
      <c r="AT28" s="46">
        <v>0.84299999999999997</v>
      </c>
      <c r="AU28" s="46">
        <v>0.89200000000000002</v>
      </c>
      <c r="AV28" s="46">
        <v>0.94599999999999995</v>
      </c>
      <c r="AW28" s="46"/>
    </row>
    <row r="29" spans="1:49" x14ac:dyDescent="0.25">
      <c r="A29" s="43">
        <v>2</v>
      </c>
      <c r="B29" s="46">
        <v>0.2</v>
      </c>
      <c r="C29" s="46">
        <v>0.20399999999999999</v>
      </c>
      <c r="D29" s="46">
        <v>0.20899999999999999</v>
      </c>
      <c r="E29" s="46">
        <v>0.214</v>
      </c>
      <c r="F29" s="46">
        <v>0.219</v>
      </c>
      <c r="G29" s="46">
        <v>0.224</v>
      </c>
      <c r="H29" s="46">
        <v>0.22900000000000001</v>
      </c>
      <c r="I29" s="46">
        <v>0.23499999999999999</v>
      </c>
      <c r="J29" s="46">
        <v>0.24</v>
      </c>
      <c r="K29" s="46">
        <v>0.246</v>
      </c>
      <c r="L29" s="46">
        <v>0.252</v>
      </c>
      <c r="M29" s="46">
        <v>0.25900000000000001</v>
      </c>
      <c r="N29" s="46">
        <v>0.26500000000000001</v>
      </c>
      <c r="O29" s="46">
        <v>0.27200000000000002</v>
      </c>
      <c r="P29" s="46">
        <v>0.28000000000000003</v>
      </c>
      <c r="Q29" s="46">
        <v>0.28699999999999998</v>
      </c>
      <c r="R29" s="46">
        <v>0.29499999999999998</v>
      </c>
      <c r="S29" s="46">
        <v>0.30299999999999999</v>
      </c>
      <c r="T29" s="46">
        <v>0.312</v>
      </c>
      <c r="U29" s="46">
        <v>0.32100000000000001</v>
      </c>
      <c r="V29" s="46">
        <v>0.33</v>
      </c>
      <c r="W29" s="46">
        <v>0.34</v>
      </c>
      <c r="X29" s="46">
        <v>0.35</v>
      </c>
      <c r="Y29" s="46">
        <v>0.36099999999999999</v>
      </c>
      <c r="Z29" s="46">
        <v>0.373</v>
      </c>
      <c r="AA29" s="46">
        <v>0.38500000000000001</v>
      </c>
      <c r="AB29" s="46">
        <v>0.39800000000000002</v>
      </c>
      <c r="AC29" s="46">
        <v>0.41099999999999998</v>
      </c>
      <c r="AD29" s="46">
        <v>0.42499999999999999</v>
      </c>
      <c r="AE29" s="46">
        <v>0.44</v>
      </c>
      <c r="AF29" s="46">
        <v>0.45600000000000002</v>
      </c>
      <c r="AG29" s="46">
        <v>0.47299999999999998</v>
      </c>
      <c r="AH29" s="46">
        <v>0.49099999999999999</v>
      </c>
      <c r="AI29" s="46">
        <v>0.51</v>
      </c>
      <c r="AJ29" s="46">
        <v>0.53100000000000003</v>
      </c>
      <c r="AK29" s="46">
        <v>0.55300000000000005</v>
      </c>
      <c r="AL29" s="46">
        <v>0.57599999999999996</v>
      </c>
      <c r="AM29" s="46">
        <v>0.60099999999999998</v>
      </c>
      <c r="AN29" s="46">
        <v>0.629</v>
      </c>
      <c r="AO29" s="46">
        <v>0.65800000000000003</v>
      </c>
      <c r="AP29" s="46">
        <v>0.69</v>
      </c>
      <c r="AQ29" s="46">
        <v>0.72399999999999998</v>
      </c>
      <c r="AR29" s="46">
        <v>0.76200000000000001</v>
      </c>
      <c r="AS29" s="46">
        <v>0.80300000000000005</v>
      </c>
      <c r="AT29" s="46">
        <v>0.84699999999999998</v>
      </c>
      <c r="AU29" s="46">
        <v>0.89700000000000002</v>
      </c>
      <c r="AV29" s="46">
        <v>0.95099999999999996</v>
      </c>
      <c r="AW29" s="46"/>
    </row>
    <row r="30" spans="1:49" x14ac:dyDescent="0.25">
      <c r="A30" s="43">
        <v>3</v>
      </c>
      <c r="B30" s="46">
        <v>0.2</v>
      </c>
      <c r="C30" s="46">
        <v>0.20499999999999999</v>
      </c>
      <c r="D30" s="46">
        <v>0.20899999999999999</v>
      </c>
      <c r="E30" s="46">
        <v>0.214</v>
      </c>
      <c r="F30" s="46">
        <v>0.219</v>
      </c>
      <c r="G30" s="46">
        <v>0.224</v>
      </c>
      <c r="H30" s="46">
        <v>0.23</v>
      </c>
      <c r="I30" s="46">
        <v>0.23499999999999999</v>
      </c>
      <c r="J30" s="46">
        <v>0.24099999999999999</v>
      </c>
      <c r="K30" s="46">
        <v>0.247</v>
      </c>
      <c r="L30" s="46">
        <v>0.253</v>
      </c>
      <c r="M30" s="46">
        <v>0.25900000000000001</v>
      </c>
      <c r="N30" s="46">
        <v>0.26600000000000001</v>
      </c>
      <c r="O30" s="46">
        <v>0.27300000000000002</v>
      </c>
      <c r="P30" s="46">
        <v>0.28000000000000003</v>
      </c>
      <c r="Q30" s="46">
        <v>0.28799999999999998</v>
      </c>
      <c r="R30" s="46">
        <v>0.29599999999999999</v>
      </c>
      <c r="S30" s="46">
        <v>0.30399999999999999</v>
      </c>
      <c r="T30" s="46">
        <v>0.313</v>
      </c>
      <c r="U30" s="46">
        <v>0.32200000000000001</v>
      </c>
      <c r="V30" s="46">
        <v>0.33100000000000002</v>
      </c>
      <c r="W30" s="46">
        <v>0.34100000000000003</v>
      </c>
      <c r="X30" s="46">
        <v>0.35099999999999998</v>
      </c>
      <c r="Y30" s="46">
        <v>0.36199999999999999</v>
      </c>
      <c r="Z30" s="46">
        <v>0.374</v>
      </c>
      <c r="AA30" s="46">
        <v>0.38600000000000001</v>
      </c>
      <c r="AB30" s="46">
        <v>0.39900000000000002</v>
      </c>
      <c r="AC30" s="46">
        <v>0.41199999999999998</v>
      </c>
      <c r="AD30" s="46">
        <v>0.42599999999999999</v>
      </c>
      <c r="AE30" s="46">
        <v>0.441</v>
      </c>
      <c r="AF30" s="46">
        <v>0.45700000000000002</v>
      </c>
      <c r="AG30" s="46">
        <v>0.47399999999999998</v>
      </c>
      <c r="AH30" s="46">
        <v>0.49299999999999999</v>
      </c>
      <c r="AI30" s="46">
        <v>0.51200000000000001</v>
      </c>
      <c r="AJ30" s="46">
        <v>0.53200000000000003</v>
      </c>
      <c r="AK30" s="46">
        <v>0.55500000000000005</v>
      </c>
      <c r="AL30" s="46">
        <v>0.57799999999999996</v>
      </c>
      <c r="AM30" s="46">
        <v>0.60399999999999998</v>
      </c>
      <c r="AN30" s="46">
        <v>0.63100000000000001</v>
      </c>
      <c r="AO30" s="46">
        <v>0.66100000000000003</v>
      </c>
      <c r="AP30" s="46">
        <v>0.69199999999999995</v>
      </c>
      <c r="AQ30" s="46">
        <v>0.72699999999999998</v>
      </c>
      <c r="AR30" s="46">
        <v>0.76500000000000001</v>
      </c>
      <c r="AS30" s="46">
        <v>0.80600000000000005</v>
      </c>
      <c r="AT30" s="46">
        <v>0.85099999999999998</v>
      </c>
      <c r="AU30" s="46">
        <v>0.90100000000000002</v>
      </c>
      <c r="AV30" s="46">
        <v>0.95599999999999996</v>
      </c>
      <c r="AW30" s="46"/>
    </row>
    <row r="31" spans="1:49" x14ac:dyDescent="0.25">
      <c r="A31" s="43">
        <v>4</v>
      </c>
      <c r="B31" s="46">
        <v>0.2</v>
      </c>
      <c r="C31" s="46">
        <v>0.20499999999999999</v>
      </c>
      <c r="D31" s="46">
        <v>0.21</v>
      </c>
      <c r="E31" s="46">
        <v>0.214</v>
      </c>
      <c r="F31" s="46">
        <v>0.219</v>
      </c>
      <c r="G31" s="46">
        <v>0.22500000000000001</v>
      </c>
      <c r="H31" s="46">
        <v>0.23</v>
      </c>
      <c r="I31" s="46">
        <v>0.23599999999999999</v>
      </c>
      <c r="J31" s="46">
        <v>0.24099999999999999</v>
      </c>
      <c r="K31" s="46">
        <v>0.247</v>
      </c>
      <c r="L31" s="46">
        <v>0.253</v>
      </c>
      <c r="M31" s="46">
        <v>0.26</v>
      </c>
      <c r="N31" s="46">
        <v>0.26700000000000002</v>
      </c>
      <c r="O31" s="46">
        <v>0.27400000000000002</v>
      </c>
      <c r="P31" s="46">
        <v>0.28100000000000003</v>
      </c>
      <c r="Q31" s="46">
        <v>0.28799999999999998</v>
      </c>
      <c r="R31" s="46">
        <v>0.29599999999999999</v>
      </c>
      <c r="S31" s="46">
        <v>0.30499999999999999</v>
      </c>
      <c r="T31" s="46">
        <v>0.313</v>
      </c>
      <c r="U31" s="46">
        <v>0.32200000000000001</v>
      </c>
      <c r="V31" s="46">
        <v>0.33200000000000002</v>
      </c>
      <c r="W31" s="46">
        <v>0.34200000000000003</v>
      </c>
      <c r="X31" s="46">
        <v>0.35199999999999998</v>
      </c>
      <c r="Y31" s="46">
        <v>0.36299999999999999</v>
      </c>
      <c r="Z31" s="46">
        <v>0.375</v>
      </c>
      <c r="AA31" s="46">
        <v>0.38700000000000001</v>
      </c>
      <c r="AB31" s="46">
        <v>0.4</v>
      </c>
      <c r="AC31" s="46">
        <v>0.41299999999999998</v>
      </c>
      <c r="AD31" s="46">
        <v>0.42799999999999999</v>
      </c>
      <c r="AE31" s="46">
        <v>0.443</v>
      </c>
      <c r="AF31" s="46">
        <v>0.45900000000000002</v>
      </c>
      <c r="AG31" s="46">
        <v>0.47599999999999998</v>
      </c>
      <c r="AH31" s="46">
        <v>0.49399999999999999</v>
      </c>
      <c r="AI31" s="46">
        <v>0.51400000000000001</v>
      </c>
      <c r="AJ31" s="46">
        <v>0.53400000000000003</v>
      </c>
      <c r="AK31" s="46">
        <v>0.55600000000000005</v>
      </c>
      <c r="AL31" s="46">
        <v>0.57999999999999996</v>
      </c>
      <c r="AM31" s="46">
        <v>0.60599999999999998</v>
      </c>
      <c r="AN31" s="46">
        <v>0.63300000000000001</v>
      </c>
      <c r="AO31" s="46">
        <v>0.66300000000000003</v>
      </c>
      <c r="AP31" s="46">
        <v>0.69499999999999995</v>
      </c>
      <c r="AQ31" s="46">
        <v>0.73</v>
      </c>
      <c r="AR31" s="46">
        <v>0.76800000000000002</v>
      </c>
      <c r="AS31" s="46">
        <v>0.81</v>
      </c>
      <c r="AT31" s="46">
        <v>0.85499999999999998</v>
      </c>
      <c r="AU31" s="46">
        <v>0.90600000000000003</v>
      </c>
      <c r="AV31" s="46">
        <v>0.96099999999999997</v>
      </c>
      <c r="AW31" s="46"/>
    </row>
    <row r="32" spans="1:49" x14ac:dyDescent="0.25">
      <c r="A32" s="43">
        <v>5</v>
      </c>
      <c r="B32" s="46">
        <v>0.20100000000000001</v>
      </c>
      <c r="C32" s="46">
        <v>0.20499999999999999</v>
      </c>
      <c r="D32" s="46">
        <v>0.21</v>
      </c>
      <c r="E32" s="46">
        <v>0.215</v>
      </c>
      <c r="F32" s="46">
        <v>0.22</v>
      </c>
      <c r="G32" s="46">
        <v>0.22500000000000001</v>
      </c>
      <c r="H32" s="46">
        <v>0.23</v>
      </c>
      <c r="I32" s="46">
        <v>0.23599999999999999</v>
      </c>
      <c r="J32" s="46">
        <v>0.24199999999999999</v>
      </c>
      <c r="K32" s="46">
        <v>0.248</v>
      </c>
      <c r="L32" s="46">
        <v>0.254</v>
      </c>
      <c r="M32" s="46">
        <v>0.26</v>
      </c>
      <c r="N32" s="46">
        <v>0.26700000000000002</v>
      </c>
      <c r="O32" s="46">
        <v>0.27400000000000002</v>
      </c>
      <c r="P32" s="46">
        <v>0.28199999999999997</v>
      </c>
      <c r="Q32" s="46">
        <v>0.28899999999999998</v>
      </c>
      <c r="R32" s="46">
        <v>0.29699999999999999</v>
      </c>
      <c r="S32" s="46">
        <v>0.30499999999999999</v>
      </c>
      <c r="T32" s="46">
        <v>0.314</v>
      </c>
      <c r="U32" s="46">
        <v>0.32300000000000001</v>
      </c>
      <c r="V32" s="46">
        <v>0.33300000000000002</v>
      </c>
      <c r="W32" s="46">
        <v>0.34300000000000003</v>
      </c>
      <c r="X32" s="46">
        <v>0.35299999999999998</v>
      </c>
      <c r="Y32" s="46">
        <v>0.36399999999999999</v>
      </c>
      <c r="Z32" s="46">
        <v>0.376</v>
      </c>
      <c r="AA32" s="46">
        <v>0.38800000000000001</v>
      </c>
      <c r="AB32" s="46">
        <v>0.40100000000000002</v>
      </c>
      <c r="AC32" s="46">
        <v>0.41399999999999998</v>
      </c>
      <c r="AD32" s="46">
        <v>0.42899999999999999</v>
      </c>
      <c r="AE32" s="46">
        <v>0.44400000000000001</v>
      </c>
      <c r="AF32" s="46">
        <v>0.46</v>
      </c>
      <c r="AG32" s="46">
        <v>0.47699999999999998</v>
      </c>
      <c r="AH32" s="46">
        <v>0.496</v>
      </c>
      <c r="AI32" s="46">
        <v>0.51500000000000001</v>
      </c>
      <c r="AJ32" s="46">
        <v>0.53600000000000003</v>
      </c>
      <c r="AK32" s="46">
        <v>0.55800000000000005</v>
      </c>
      <c r="AL32" s="46">
        <v>0.58199999999999996</v>
      </c>
      <c r="AM32" s="46">
        <v>0.60799999999999998</v>
      </c>
      <c r="AN32" s="46">
        <v>0.63600000000000001</v>
      </c>
      <c r="AO32" s="46">
        <v>0.66600000000000004</v>
      </c>
      <c r="AP32" s="46">
        <v>0.69799999999999995</v>
      </c>
      <c r="AQ32" s="46">
        <v>0.73299999999999998</v>
      </c>
      <c r="AR32" s="46">
        <v>0.77200000000000002</v>
      </c>
      <c r="AS32" s="46">
        <v>0.81399999999999995</v>
      </c>
      <c r="AT32" s="46">
        <v>0.86</v>
      </c>
      <c r="AU32" s="46">
        <v>0.91</v>
      </c>
      <c r="AV32" s="46">
        <v>0.96599999999999997</v>
      </c>
      <c r="AW32" s="46"/>
    </row>
    <row r="33" spans="1:49" x14ac:dyDescent="0.25">
      <c r="A33" s="43">
        <v>6</v>
      </c>
      <c r="B33" s="46">
        <v>0.20100000000000001</v>
      </c>
      <c r="C33" s="46">
        <v>0.20599999999999999</v>
      </c>
      <c r="D33" s="46">
        <v>0.21</v>
      </c>
      <c r="E33" s="46">
        <v>0.215</v>
      </c>
      <c r="F33" s="46">
        <v>0.22</v>
      </c>
      <c r="G33" s="46">
        <v>0.22600000000000001</v>
      </c>
      <c r="H33" s="46">
        <v>0.23100000000000001</v>
      </c>
      <c r="I33" s="46">
        <v>0.23599999999999999</v>
      </c>
      <c r="J33" s="46">
        <v>0.24199999999999999</v>
      </c>
      <c r="K33" s="46">
        <v>0.248</v>
      </c>
      <c r="L33" s="46">
        <v>0.255</v>
      </c>
      <c r="M33" s="46">
        <v>0.26100000000000001</v>
      </c>
      <c r="N33" s="46">
        <v>0.26800000000000002</v>
      </c>
      <c r="O33" s="46">
        <v>0.27500000000000002</v>
      </c>
      <c r="P33" s="46">
        <v>0.28199999999999997</v>
      </c>
      <c r="Q33" s="46">
        <v>0.28999999999999998</v>
      </c>
      <c r="R33" s="46">
        <v>0.29799999999999999</v>
      </c>
      <c r="S33" s="46">
        <v>0.30599999999999999</v>
      </c>
      <c r="T33" s="46">
        <v>0.315</v>
      </c>
      <c r="U33" s="46">
        <v>0.32400000000000001</v>
      </c>
      <c r="V33" s="46">
        <v>0.33300000000000002</v>
      </c>
      <c r="W33" s="46">
        <v>0.34399999999999997</v>
      </c>
      <c r="X33" s="46">
        <v>0.35399999999999998</v>
      </c>
      <c r="Y33" s="46">
        <v>0.36499999999999999</v>
      </c>
      <c r="Z33" s="46">
        <v>0.377</v>
      </c>
      <c r="AA33" s="46">
        <v>0.38900000000000001</v>
      </c>
      <c r="AB33" s="46">
        <v>0.40200000000000002</v>
      </c>
      <c r="AC33" s="46">
        <v>0.41599999999999998</v>
      </c>
      <c r="AD33" s="46">
        <v>0.43</v>
      </c>
      <c r="AE33" s="46">
        <v>0.44500000000000001</v>
      </c>
      <c r="AF33" s="46">
        <v>0.46200000000000002</v>
      </c>
      <c r="AG33" s="46">
        <v>0.47899999999999998</v>
      </c>
      <c r="AH33" s="46">
        <v>0.497</v>
      </c>
      <c r="AI33" s="46">
        <v>0.51700000000000002</v>
      </c>
      <c r="AJ33" s="46">
        <v>0.53800000000000003</v>
      </c>
      <c r="AK33" s="46">
        <v>0.56000000000000005</v>
      </c>
      <c r="AL33" s="46">
        <v>0.58399999999999996</v>
      </c>
      <c r="AM33" s="46">
        <v>0.61</v>
      </c>
      <c r="AN33" s="46">
        <v>0.63800000000000001</v>
      </c>
      <c r="AO33" s="46">
        <v>0.66800000000000004</v>
      </c>
      <c r="AP33" s="46">
        <v>0.70099999999999996</v>
      </c>
      <c r="AQ33" s="46">
        <v>0.73599999999999999</v>
      </c>
      <c r="AR33" s="46">
        <v>0.77500000000000002</v>
      </c>
      <c r="AS33" s="46">
        <v>0.81699999999999995</v>
      </c>
      <c r="AT33" s="46">
        <v>0.86399999999999999</v>
      </c>
      <c r="AU33" s="46">
        <v>0.91400000000000003</v>
      </c>
      <c r="AV33" s="46">
        <v>0.97099999999999997</v>
      </c>
      <c r="AW33" s="46"/>
    </row>
    <row r="34" spans="1:49" x14ac:dyDescent="0.25">
      <c r="A34" s="43">
        <v>7</v>
      </c>
      <c r="B34" s="46">
        <v>0.20200000000000001</v>
      </c>
      <c r="C34" s="46">
        <v>0.20599999999999999</v>
      </c>
      <c r="D34" s="46">
        <v>0.21099999999999999</v>
      </c>
      <c r="E34" s="46">
        <v>0.216</v>
      </c>
      <c r="F34" s="46">
        <v>0.221</v>
      </c>
      <c r="G34" s="46">
        <v>0.22600000000000001</v>
      </c>
      <c r="H34" s="46">
        <v>0.23100000000000001</v>
      </c>
      <c r="I34" s="46">
        <v>0.23699999999999999</v>
      </c>
      <c r="J34" s="46">
        <v>0.24299999999999999</v>
      </c>
      <c r="K34" s="46">
        <v>0.249</v>
      </c>
      <c r="L34" s="46">
        <v>0.255</v>
      </c>
      <c r="M34" s="46">
        <v>0.26200000000000001</v>
      </c>
      <c r="N34" s="46">
        <v>0.26800000000000002</v>
      </c>
      <c r="O34" s="46">
        <v>0.27500000000000002</v>
      </c>
      <c r="P34" s="46">
        <v>0.28299999999999997</v>
      </c>
      <c r="Q34" s="46">
        <v>0.28999999999999998</v>
      </c>
      <c r="R34" s="46">
        <v>0.29799999999999999</v>
      </c>
      <c r="S34" s="46">
        <v>0.307</v>
      </c>
      <c r="T34" s="46">
        <v>0.316</v>
      </c>
      <c r="U34" s="46">
        <v>0.32500000000000001</v>
      </c>
      <c r="V34" s="46">
        <v>0.33400000000000002</v>
      </c>
      <c r="W34" s="46">
        <v>0.34399999999999997</v>
      </c>
      <c r="X34" s="46">
        <v>0.35499999999999998</v>
      </c>
      <c r="Y34" s="46">
        <v>0.36599999999999999</v>
      </c>
      <c r="Z34" s="46">
        <v>0.378</v>
      </c>
      <c r="AA34" s="46">
        <v>0.39</v>
      </c>
      <c r="AB34" s="46">
        <v>0.40300000000000002</v>
      </c>
      <c r="AC34" s="46">
        <v>0.41699999999999998</v>
      </c>
      <c r="AD34" s="46">
        <v>0.43099999999999999</v>
      </c>
      <c r="AE34" s="46">
        <v>0.44700000000000001</v>
      </c>
      <c r="AF34" s="46">
        <v>0.46300000000000002</v>
      </c>
      <c r="AG34" s="46">
        <v>0.48</v>
      </c>
      <c r="AH34" s="46">
        <v>0.499</v>
      </c>
      <c r="AI34" s="46">
        <v>0.51900000000000002</v>
      </c>
      <c r="AJ34" s="46">
        <v>0.54</v>
      </c>
      <c r="AK34" s="46">
        <v>0.56200000000000006</v>
      </c>
      <c r="AL34" s="46">
        <v>0.58599999999999997</v>
      </c>
      <c r="AM34" s="46">
        <v>0.61299999999999999</v>
      </c>
      <c r="AN34" s="46">
        <v>0.64100000000000001</v>
      </c>
      <c r="AO34" s="46">
        <v>0.67100000000000004</v>
      </c>
      <c r="AP34" s="46">
        <v>0.70399999999999996</v>
      </c>
      <c r="AQ34" s="46">
        <v>0.74</v>
      </c>
      <c r="AR34" s="46">
        <v>0.77800000000000002</v>
      </c>
      <c r="AS34" s="46">
        <v>0.82099999999999995</v>
      </c>
      <c r="AT34" s="46">
        <v>0.86799999999999999</v>
      </c>
      <c r="AU34" s="46">
        <v>0.91900000000000004</v>
      </c>
      <c r="AV34" s="46">
        <v>0.97499999999999998</v>
      </c>
      <c r="AW34" s="46"/>
    </row>
    <row r="35" spans="1:49" x14ac:dyDescent="0.25">
      <c r="A35" s="43">
        <v>8</v>
      </c>
      <c r="B35" s="46">
        <v>0.20200000000000001</v>
      </c>
      <c r="C35" s="46">
        <v>0.20699999999999999</v>
      </c>
      <c r="D35" s="46">
        <v>0.21099999999999999</v>
      </c>
      <c r="E35" s="46">
        <v>0.216</v>
      </c>
      <c r="F35" s="46">
        <v>0.221</v>
      </c>
      <c r="G35" s="46">
        <v>0.22600000000000001</v>
      </c>
      <c r="H35" s="46">
        <v>0.23200000000000001</v>
      </c>
      <c r="I35" s="46">
        <v>0.23699999999999999</v>
      </c>
      <c r="J35" s="46">
        <v>0.24299999999999999</v>
      </c>
      <c r="K35" s="46">
        <v>0.249</v>
      </c>
      <c r="L35" s="46">
        <v>0.25600000000000001</v>
      </c>
      <c r="M35" s="46">
        <v>0.26200000000000001</v>
      </c>
      <c r="N35" s="46">
        <v>0.26900000000000002</v>
      </c>
      <c r="O35" s="46">
        <v>0.27600000000000002</v>
      </c>
      <c r="P35" s="46">
        <v>0.28299999999999997</v>
      </c>
      <c r="Q35" s="46">
        <v>0.29099999999999998</v>
      </c>
      <c r="R35" s="46">
        <v>0.29899999999999999</v>
      </c>
      <c r="S35" s="46">
        <v>0.308</v>
      </c>
      <c r="T35" s="46">
        <v>0.316</v>
      </c>
      <c r="U35" s="46">
        <v>0.32500000000000001</v>
      </c>
      <c r="V35" s="46">
        <v>0.33500000000000002</v>
      </c>
      <c r="W35" s="46">
        <v>0.34499999999999997</v>
      </c>
      <c r="X35" s="46">
        <v>0.35599999999999998</v>
      </c>
      <c r="Y35" s="46">
        <v>0.36699999999999999</v>
      </c>
      <c r="Z35" s="46">
        <v>0.379</v>
      </c>
      <c r="AA35" s="46">
        <v>0.39100000000000001</v>
      </c>
      <c r="AB35" s="46">
        <v>0.40400000000000003</v>
      </c>
      <c r="AC35" s="46">
        <v>0.41799999999999998</v>
      </c>
      <c r="AD35" s="46">
        <v>0.433</v>
      </c>
      <c r="AE35" s="46">
        <v>0.44800000000000001</v>
      </c>
      <c r="AF35" s="46">
        <v>0.46400000000000002</v>
      </c>
      <c r="AG35" s="46">
        <v>0.48199999999999998</v>
      </c>
      <c r="AH35" s="46">
        <v>0.5</v>
      </c>
      <c r="AI35" s="46">
        <v>0.52</v>
      </c>
      <c r="AJ35" s="46">
        <v>0.54100000000000004</v>
      </c>
      <c r="AK35" s="46">
        <v>0.56399999999999995</v>
      </c>
      <c r="AL35" s="46">
        <v>0.58899999999999997</v>
      </c>
      <c r="AM35" s="46">
        <v>0.61499999999999999</v>
      </c>
      <c r="AN35" s="46">
        <v>0.64300000000000002</v>
      </c>
      <c r="AO35" s="46">
        <v>0.67400000000000004</v>
      </c>
      <c r="AP35" s="46">
        <v>0.70699999999999996</v>
      </c>
      <c r="AQ35" s="46">
        <v>0.74299999999999999</v>
      </c>
      <c r="AR35" s="46">
        <v>0.78200000000000003</v>
      </c>
      <c r="AS35" s="46">
        <v>0.82499999999999996</v>
      </c>
      <c r="AT35" s="46">
        <v>0.872</v>
      </c>
      <c r="AU35" s="46">
        <v>0.92300000000000004</v>
      </c>
      <c r="AV35" s="46">
        <v>0.98</v>
      </c>
      <c r="AW35" s="46"/>
    </row>
    <row r="36" spans="1:49" x14ac:dyDescent="0.25">
      <c r="A36" s="43">
        <v>9</v>
      </c>
      <c r="B36" s="46">
        <v>0.20200000000000001</v>
      </c>
      <c r="C36" s="46">
        <v>0.20699999999999999</v>
      </c>
      <c r="D36" s="46">
        <v>0.21199999999999999</v>
      </c>
      <c r="E36" s="46">
        <v>0.217</v>
      </c>
      <c r="F36" s="46">
        <v>0.222</v>
      </c>
      <c r="G36" s="46">
        <v>0.22700000000000001</v>
      </c>
      <c r="H36" s="46">
        <v>0.23200000000000001</v>
      </c>
      <c r="I36" s="46">
        <v>0.23799999999999999</v>
      </c>
      <c r="J36" s="46">
        <v>0.24399999999999999</v>
      </c>
      <c r="K36" s="46">
        <v>0.25</v>
      </c>
      <c r="L36" s="46">
        <v>0.25600000000000001</v>
      </c>
      <c r="M36" s="46">
        <v>0.26300000000000001</v>
      </c>
      <c r="N36" s="46">
        <v>0.27</v>
      </c>
      <c r="O36" s="46">
        <v>0.27700000000000002</v>
      </c>
      <c r="P36" s="46">
        <v>0.28399999999999997</v>
      </c>
      <c r="Q36" s="46">
        <v>0.29199999999999998</v>
      </c>
      <c r="R36" s="46">
        <v>0.3</v>
      </c>
      <c r="S36" s="46">
        <v>0.308</v>
      </c>
      <c r="T36" s="46">
        <v>0.317</v>
      </c>
      <c r="U36" s="46">
        <v>0.32600000000000001</v>
      </c>
      <c r="V36" s="46">
        <v>0.33600000000000002</v>
      </c>
      <c r="W36" s="46">
        <v>0.34599999999999997</v>
      </c>
      <c r="X36" s="46">
        <v>0.35699999999999998</v>
      </c>
      <c r="Y36" s="46">
        <v>0.36799999999999999</v>
      </c>
      <c r="Z36" s="46">
        <v>0.38</v>
      </c>
      <c r="AA36" s="46">
        <v>0.39200000000000002</v>
      </c>
      <c r="AB36" s="46">
        <v>0.40500000000000003</v>
      </c>
      <c r="AC36" s="46">
        <v>0.41899999999999998</v>
      </c>
      <c r="AD36" s="46">
        <v>0.434</v>
      </c>
      <c r="AE36" s="46">
        <v>0.44900000000000001</v>
      </c>
      <c r="AF36" s="46">
        <v>0.46600000000000003</v>
      </c>
      <c r="AG36" s="46">
        <v>0.48299999999999998</v>
      </c>
      <c r="AH36" s="46">
        <v>0.502</v>
      </c>
      <c r="AI36" s="46">
        <v>0.52200000000000002</v>
      </c>
      <c r="AJ36" s="46">
        <v>0.54300000000000004</v>
      </c>
      <c r="AK36" s="46">
        <v>0.56599999999999995</v>
      </c>
      <c r="AL36" s="46">
        <v>0.59099999999999997</v>
      </c>
      <c r="AM36" s="46">
        <v>0.61699999999999999</v>
      </c>
      <c r="AN36" s="46">
        <v>0.64500000000000002</v>
      </c>
      <c r="AO36" s="46">
        <v>0.67600000000000005</v>
      </c>
      <c r="AP36" s="46">
        <v>0.70899999999999996</v>
      </c>
      <c r="AQ36" s="46">
        <v>0.746</v>
      </c>
      <c r="AR36" s="46">
        <v>0.78500000000000003</v>
      </c>
      <c r="AS36" s="46">
        <v>0.82799999999999996</v>
      </c>
      <c r="AT36" s="46">
        <v>0.876</v>
      </c>
      <c r="AU36" s="46">
        <v>0.92800000000000005</v>
      </c>
      <c r="AV36" s="46">
        <v>0.98499999999999999</v>
      </c>
      <c r="AW36" s="46"/>
    </row>
    <row r="37" spans="1:49" x14ac:dyDescent="0.25">
      <c r="A37" s="43">
        <v>10</v>
      </c>
      <c r="B37" s="46">
        <v>0.20300000000000001</v>
      </c>
      <c r="C37" s="46">
        <v>0.20699999999999999</v>
      </c>
      <c r="D37" s="46">
        <v>0.21199999999999999</v>
      </c>
      <c r="E37" s="46">
        <v>0.217</v>
      </c>
      <c r="F37" s="46">
        <v>0.222</v>
      </c>
      <c r="G37" s="46">
        <v>0.22700000000000001</v>
      </c>
      <c r="H37" s="46">
        <v>0.23300000000000001</v>
      </c>
      <c r="I37" s="46">
        <v>0.23799999999999999</v>
      </c>
      <c r="J37" s="46">
        <v>0.24399999999999999</v>
      </c>
      <c r="K37" s="46">
        <v>0.25</v>
      </c>
      <c r="L37" s="46">
        <v>0.25700000000000001</v>
      </c>
      <c r="M37" s="46">
        <v>0.26300000000000001</v>
      </c>
      <c r="N37" s="46">
        <v>0.27</v>
      </c>
      <c r="O37" s="46">
        <v>0.27700000000000002</v>
      </c>
      <c r="P37" s="46">
        <v>0.28499999999999998</v>
      </c>
      <c r="Q37" s="46">
        <v>0.29199999999999998</v>
      </c>
      <c r="R37" s="46">
        <v>0.3</v>
      </c>
      <c r="S37" s="46">
        <v>0.309</v>
      </c>
      <c r="T37" s="46">
        <v>0.318</v>
      </c>
      <c r="U37" s="46">
        <v>0.32700000000000001</v>
      </c>
      <c r="V37" s="46">
        <v>0.33700000000000002</v>
      </c>
      <c r="W37" s="46">
        <v>0.34699999999999998</v>
      </c>
      <c r="X37" s="46">
        <v>0.35799999999999998</v>
      </c>
      <c r="Y37" s="46">
        <v>0.36899999999999999</v>
      </c>
      <c r="Z37" s="46">
        <v>0.38100000000000001</v>
      </c>
      <c r="AA37" s="46">
        <v>0.39300000000000002</v>
      </c>
      <c r="AB37" s="46">
        <v>0.40600000000000003</v>
      </c>
      <c r="AC37" s="46">
        <v>0.42</v>
      </c>
      <c r="AD37" s="46">
        <v>0.435</v>
      </c>
      <c r="AE37" s="46">
        <v>0.45100000000000001</v>
      </c>
      <c r="AF37" s="46">
        <v>0.46700000000000003</v>
      </c>
      <c r="AG37" s="46">
        <v>0.48499999999999999</v>
      </c>
      <c r="AH37" s="46">
        <v>0.504</v>
      </c>
      <c r="AI37" s="46">
        <v>0.52400000000000002</v>
      </c>
      <c r="AJ37" s="46">
        <v>0.54500000000000004</v>
      </c>
      <c r="AK37" s="46">
        <v>0.56799999999999995</v>
      </c>
      <c r="AL37" s="46">
        <v>0.59299999999999997</v>
      </c>
      <c r="AM37" s="46">
        <v>0.61899999999999999</v>
      </c>
      <c r="AN37" s="46">
        <v>0.64800000000000002</v>
      </c>
      <c r="AO37" s="46">
        <v>0.67900000000000005</v>
      </c>
      <c r="AP37" s="46">
        <v>0.71199999999999997</v>
      </c>
      <c r="AQ37" s="46">
        <v>0.749</v>
      </c>
      <c r="AR37" s="46">
        <v>0.78900000000000003</v>
      </c>
      <c r="AS37" s="46">
        <v>0.83199999999999996</v>
      </c>
      <c r="AT37" s="46">
        <v>0.88</v>
      </c>
      <c r="AU37" s="46">
        <v>0.93200000000000005</v>
      </c>
      <c r="AV37" s="46">
        <v>0.99</v>
      </c>
      <c r="AW37" s="46"/>
    </row>
    <row r="38" spans="1:49" x14ac:dyDescent="0.25">
      <c r="A38" s="43">
        <v>11</v>
      </c>
      <c r="B38" s="46">
        <v>0.20300000000000001</v>
      </c>
      <c r="C38" s="46">
        <v>0.20799999999999999</v>
      </c>
      <c r="D38" s="46">
        <v>0.21199999999999999</v>
      </c>
      <c r="E38" s="46">
        <v>0.217</v>
      </c>
      <c r="F38" s="46">
        <v>0.222</v>
      </c>
      <c r="G38" s="46">
        <v>0.22800000000000001</v>
      </c>
      <c r="H38" s="46">
        <v>0.23300000000000001</v>
      </c>
      <c r="I38" s="46">
        <v>0.23899999999999999</v>
      </c>
      <c r="J38" s="46">
        <v>0.245</v>
      </c>
      <c r="K38" s="46">
        <v>0.251</v>
      </c>
      <c r="L38" s="46">
        <v>0.25700000000000001</v>
      </c>
      <c r="M38" s="46">
        <v>0.26400000000000001</v>
      </c>
      <c r="N38" s="46">
        <v>0.27100000000000002</v>
      </c>
      <c r="O38" s="46">
        <v>0.27800000000000002</v>
      </c>
      <c r="P38" s="46">
        <v>0.28499999999999998</v>
      </c>
      <c r="Q38" s="46">
        <v>0.29299999999999998</v>
      </c>
      <c r="R38" s="46">
        <v>0.30099999999999999</v>
      </c>
      <c r="S38" s="46">
        <v>0.31</v>
      </c>
      <c r="T38" s="46">
        <v>0.31900000000000001</v>
      </c>
      <c r="U38" s="46">
        <v>0.32800000000000001</v>
      </c>
      <c r="V38" s="46">
        <v>0.33800000000000002</v>
      </c>
      <c r="W38" s="46">
        <v>0.34799999999999998</v>
      </c>
      <c r="X38" s="46">
        <v>0.35899999999999999</v>
      </c>
      <c r="Y38" s="46">
        <v>0.37</v>
      </c>
      <c r="Z38" s="46">
        <v>0.38200000000000001</v>
      </c>
      <c r="AA38" s="46">
        <v>0.39400000000000002</v>
      </c>
      <c r="AB38" s="46">
        <v>0.40699999999999997</v>
      </c>
      <c r="AC38" s="46">
        <v>0.42099999999999999</v>
      </c>
      <c r="AD38" s="46">
        <v>0.436</v>
      </c>
      <c r="AE38" s="46">
        <v>0.45200000000000001</v>
      </c>
      <c r="AF38" s="46">
        <v>0.46899999999999997</v>
      </c>
      <c r="AG38" s="46">
        <v>0.48599999999999999</v>
      </c>
      <c r="AH38" s="46">
        <v>0.505</v>
      </c>
      <c r="AI38" s="46">
        <v>0.52500000000000002</v>
      </c>
      <c r="AJ38" s="46">
        <v>0.54700000000000004</v>
      </c>
      <c r="AK38" s="46">
        <v>0.56999999999999995</v>
      </c>
      <c r="AL38" s="46">
        <v>0.59499999999999997</v>
      </c>
      <c r="AM38" s="46">
        <v>0.621</v>
      </c>
      <c r="AN38" s="46">
        <v>0.65</v>
      </c>
      <c r="AO38" s="46">
        <v>0.68100000000000005</v>
      </c>
      <c r="AP38" s="46">
        <v>0.71499999999999997</v>
      </c>
      <c r="AQ38" s="46">
        <v>0.752</v>
      </c>
      <c r="AR38" s="46">
        <v>0.79200000000000004</v>
      </c>
      <c r="AS38" s="46">
        <v>0.83599999999999997</v>
      </c>
      <c r="AT38" s="46">
        <v>0.88400000000000001</v>
      </c>
      <c r="AU38" s="46">
        <v>0.93700000000000006</v>
      </c>
      <c r="AV38" s="46">
        <v>0.995</v>
      </c>
      <c r="AW38" s="46"/>
    </row>
  </sheetData>
  <sheetProtection algorithmName="SHA-512" hashValue="cuO4pmAzbgWz2o+cHN0c6I6XM0U1iS+DpJ/hiDwNcUDhzGO0iNzz7k6yNoVhJzOSx8y7eXfcQyYJ2yDOp3kQYQ==" saltValue="X+dIue4SFuohIzm5zMl5Qw==" spinCount="100000" sheet="1" objects="1" scenarios="1"/>
  <conditionalFormatting sqref="A6:A21">
    <cfRule type="expression" dxfId="147" priority="1" stopIfTrue="1">
      <formula>MOD(ROW(),2)=0</formula>
    </cfRule>
    <cfRule type="expression" dxfId="146" priority="2" stopIfTrue="1">
      <formula>MOD(ROW(),2)&lt;&gt;0</formula>
    </cfRule>
  </conditionalFormatting>
  <conditionalFormatting sqref="B6:M21">
    <cfRule type="expression" dxfId="145" priority="3" stopIfTrue="1">
      <formula>MOD(ROW(),2)=0</formula>
    </cfRule>
    <cfRule type="expression" dxfId="144" priority="4" stopIfTrue="1">
      <formula>MOD(ROW(),2)&lt;&gt;0</formula>
    </cfRule>
  </conditionalFormatting>
  <conditionalFormatting sqref="A26:A38">
    <cfRule type="expression" dxfId="143" priority="5" stopIfTrue="1">
      <formula>MOD(ROW(),2)=0</formula>
    </cfRule>
    <cfRule type="expression" dxfId="142" priority="6" stopIfTrue="1">
      <formula>MOD(ROW(),2)&lt;&gt;0</formula>
    </cfRule>
  </conditionalFormatting>
  <conditionalFormatting sqref="B26:AW38">
    <cfRule type="expression" dxfId="141" priority="7" stopIfTrue="1">
      <formula>MOD(ROW(),2)=0</formula>
    </cfRule>
    <cfRule type="expression" dxfId="140" priority="8" stopIfTrue="1">
      <formula>MOD(ROW(),2)&lt;&gt;0</formula>
    </cfRule>
  </conditionalFormatting>
  <pageMargins left="0.7" right="0.7" top="0.75" bottom="0.75" header="0.3" footer="0.3"/>
  <tableParts count="1">
    <tablePart r:id="rId1"/>
  </tableParts>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0ACD7E-E042-4897-86E0-5302F89FEA5E}">
  <sheetPr codeName="Sheet100"/>
  <dimension ref="A1:L38"/>
  <sheetViews>
    <sheetView showGridLines="0" workbookViewId="0">
      <selection activeCell="A6" sqref="A6"/>
    </sheetView>
  </sheetViews>
  <sheetFormatPr defaultRowHeight="12.5" x14ac:dyDescent="0.25"/>
  <cols>
    <col min="1" max="1" width="31.54296875" customWidth="1"/>
    <col min="2" max="2" width="10.81640625" customWidth="1"/>
    <col min="3" max="3" width="10.453125" customWidth="1"/>
    <col min="4" max="4" width="10" customWidth="1"/>
  </cols>
  <sheetData>
    <row r="1" spans="1:12" s="1" customFormat="1" ht="20" x14ac:dyDescent="0.4">
      <c r="A1" s="2" t="s">
        <v>0</v>
      </c>
    </row>
    <row r="2" spans="1:12" s="1" customFormat="1" ht="15.5" x14ac:dyDescent="0.35">
      <c r="A2" s="30" t="s">
        <v>1</v>
      </c>
      <c r="B2" s="3" t="str">
        <f>wb_title</f>
        <v>Police_S - Consolidated Factor Spreadsheet</v>
      </c>
    </row>
    <row r="3" spans="1:12" s="1" customFormat="1" ht="15.5" x14ac:dyDescent="0.35">
      <c r="A3" s="30" t="s">
        <v>2</v>
      </c>
      <c r="B3" s="3" t="str">
        <f>TABLE_FACTOR_TYPE_1 &amp; " - x-" &amp; TABLE_SERIES_NUMBER_1</f>
        <v>Scheme Pays AA - x-615</v>
      </c>
    </row>
    <row r="6" spans="1:12" x14ac:dyDescent="0.25">
      <c r="A6" s="40" t="s">
        <v>407</v>
      </c>
      <c r="B6" s="48" t="s">
        <v>408</v>
      </c>
      <c r="C6" s="48"/>
      <c r="D6" s="48"/>
      <c r="E6" s="48"/>
      <c r="F6" s="48"/>
      <c r="G6" s="48"/>
      <c r="H6" s="48"/>
      <c r="I6" s="48"/>
      <c r="J6" s="48"/>
      <c r="K6" s="48"/>
      <c r="L6" s="48"/>
    </row>
    <row r="7" spans="1:12" x14ac:dyDescent="0.25">
      <c r="A7" s="40" t="s">
        <v>409</v>
      </c>
      <c r="B7" s="48" t="s">
        <v>32</v>
      </c>
      <c r="C7" s="48"/>
      <c r="D7" s="48"/>
      <c r="E7" s="48"/>
      <c r="F7" s="48"/>
      <c r="G7" s="48"/>
      <c r="H7" s="48"/>
      <c r="I7" s="48"/>
      <c r="J7" s="48"/>
      <c r="K7" s="48"/>
      <c r="L7" s="48"/>
    </row>
    <row r="8" spans="1:12" x14ac:dyDescent="0.25">
      <c r="A8" s="40" t="s">
        <v>110</v>
      </c>
      <c r="B8" s="48">
        <v>2006</v>
      </c>
      <c r="C8" s="48"/>
      <c r="D8" s="48"/>
      <c r="E8" s="48"/>
      <c r="F8" s="48"/>
      <c r="G8" s="48"/>
      <c r="H8" s="48"/>
      <c r="I8" s="48"/>
      <c r="J8" s="48"/>
      <c r="K8" s="48"/>
      <c r="L8" s="48"/>
    </row>
    <row r="9" spans="1:12" x14ac:dyDescent="0.25">
      <c r="A9" s="40" t="s">
        <v>111</v>
      </c>
      <c r="B9" s="48" t="s">
        <v>340</v>
      </c>
      <c r="C9" s="48"/>
      <c r="D9" s="48"/>
      <c r="E9" s="48"/>
      <c r="F9" s="48"/>
      <c r="G9" s="48"/>
      <c r="H9" s="48"/>
      <c r="I9" s="48"/>
      <c r="J9" s="48"/>
      <c r="K9" s="48"/>
      <c r="L9" s="48"/>
    </row>
    <row r="10" spans="1:12" ht="25" x14ac:dyDescent="0.25">
      <c r="A10" s="40" t="s">
        <v>6</v>
      </c>
      <c r="B10" s="48" t="s">
        <v>362</v>
      </c>
      <c r="C10" s="48"/>
      <c r="D10" s="48"/>
      <c r="E10" s="48"/>
      <c r="F10" s="48"/>
      <c r="G10" s="48"/>
      <c r="H10" s="48"/>
      <c r="I10" s="48"/>
      <c r="J10" s="48"/>
      <c r="K10" s="48"/>
      <c r="L10" s="48"/>
    </row>
    <row r="11" spans="1:12" x14ac:dyDescent="0.25">
      <c r="A11" s="40" t="s">
        <v>112</v>
      </c>
      <c r="B11" s="48" t="s">
        <v>125</v>
      </c>
      <c r="C11" s="48"/>
      <c r="D11" s="48"/>
      <c r="E11" s="48"/>
      <c r="F11" s="48"/>
      <c r="G11" s="48"/>
      <c r="H11" s="48"/>
      <c r="I11" s="48"/>
      <c r="J11" s="48"/>
      <c r="K11" s="48"/>
      <c r="L11" s="48"/>
    </row>
    <row r="12" spans="1:12" x14ac:dyDescent="0.25">
      <c r="A12" s="40" t="s">
        <v>113</v>
      </c>
      <c r="B12" s="48" t="s">
        <v>344</v>
      </c>
      <c r="C12" s="48"/>
      <c r="D12" s="48"/>
      <c r="E12" s="48"/>
      <c r="F12" s="48"/>
      <c r="G12" s="48"/>
      <c r="H12" s="48"/>
      <c r="I12" s="48"/>
      <c r="J12" s="48"/>
      <c r="K12" s="48"/>
      <c r="L12" s="48"/>
    </row>
    <row r="13" spans="1:12" x14ac:dyDescent="0.25">
      <c r="A13" s="40" t="s">
        <v>410</v>
      </c>
      <c r="B13" s="48">
        <v>1</v>
      </c>
      <c r="C13" s="48"/>
      <c r="D13" s="48"/>
      <c r="E13" s="48"/>
      <c r="F13" s="48"/>
      <c r="G13" s="48"/>
      <c r="H13" s="48"/>
      <c r="I13" s="48"/>
      <c r="J13" s="48"/>
      <c r="K13" s="48"/>
      <c r="L13" s="48"/>
    </row>
    <row r="14" spans="1:12" x14ac:dyDescent="0.25">
      <c r="A14" s="40" t="s">
        <v>115</v>
      </c>
      <c r="B14" s="48">
        <v>615</v>
      </c>
      <c r="C14" s="48"/>
      <c r="D14" s="48"/>
      <c r="E14" s="48"/>
      <c r="F14" s="48"/>
      <c r="G14" s="48"/>
      <c r="H14" s="48"/>
      <c r="I14" s="48"/>
      <c r="J14" s="48"/>
      <c r="K14" s="48"/>
      <c r="L14" s="48"/>
    </row>
    <row r="15" spans="1:12" x14ac:dyDescent="0.25">
      <c r="A15" s="40" t="s">
        <v>411</v>
      </c>
      <c r="B15" s="48">
        <v>615</v>
      </c>
      <c r="C15" s="48"/>
      <c r="D15" s="48"/>
      <c r="E15" s="48"/>
      <c r="F15" s="48"/>
      <c r="G15" s="48"/>
      <c r="H15" s="48"/>
      <c r="I15" s="48"/>
      <c r="J15" s="48"/>
      <c r="K15" s="48"/>
      <c r="L15" s="48"/>
    </row>
    <row r="16" spans="1:12" x14ac:dyDescent="0.25">
      <c r="A16" s="40" t="s">
        <v>117</v>
      </c>
      <c r="B16" s="48" t="s">
        <v>486</v>
      </c>
      <c r="C16" s="48"/>
      <c r="D16" s="48"/>
      <c r="E16" s="48"/>
      <c r="F16" s="48"/>
      <c r="G16" s="48"/>
      <c r="H16" s="48"/>
      <c r="I16" s="48"/>
      <c r="J16" s="48"/>
      <c r="K16" s="48"/>
      <c r="L16" s="48"/>
    </row>
    <row r="17" spans="1:12" x14ac:dyDescent="0.25">
      <c r="A17" s="41" t="s">
        <v>412</v>
      </c>
      <c r="B17" s="48"/>
      <c r="C17" s="48"/>
      <c r="D17" s="48"/>
      <c r="E17" s="48"/>
      <c r="F17" s="48"/>
      <c r="G17" s="48"/>
      <c r="H17" s="48"/>
      <c r="I17" s="48"/>
      <c r="J17" s="48"/>
      <c r="K17" s="48"/>
      <c r="L17" s="48"/>
    </row>
    <row r="18" spans="1:12" x14ac:dyDescent="0.25">
      <c r="A18" s="40" t="s">
        <v>119</v>
      </c>
      <c r="B18" s="50">
        <v>45135</v>
      </c>
      <c r="C18" s="50"/>
      <c r="D18" s="50"/>
      <c r="E18" s="50"/>
      <c r="F18" s="50"/>
      <c r="G18" s="50"/>
      <c r="H18" s="50"/>
      <c r="I18" s="50"/>
      <c r="J18" s="50"/>
      <c r="K18" s="50"/>
      <c r="L18" s="50"/>
    </row>
    <row r="19" spans="1:12" x14ac:dyDescent="0.25">
      <c r="A19" s="40" t="s">
        <v>120</v>
      </c>
      <c r="B19" s="50">
        <v>45135</v>
      </c>
      <c r="C19" s="50"/>
      <c r="D19" s="50"/>
      <c r="E19" s="50"/>
      <c r="F19" s="50"/>
      <c r="G19" s="50"/>
      <c r="H19" s="50"/>
      <c r="I19" s="50"/>
      <c r="J19" s="50"/>
      <c r="K19" s="50"/>
      <c r="L19" s="50"/>
    </row>
    <row r="20" spans="1:12" x14ac:dyDescent="0.25">
      <c r="A20" s="40" t="s">
        <v>121</v>
      </c>
      <c r="B20" s="48" t="s">
        <v>128</v>
      </c>
      <c r="C20" s="48"/>
      <c r="D20" s="48"/>
      <c r="E20" s="48"/>
      <c r="F20" s="48"/>
      <c r="G20" s="48"/>
      <c r="H20" s="48"/>
      <c r="I20" s="48"/>
      <c r="J20" s="48"/>
      <c r="K20" s="48"/>
      <c r="L20" s="48"/>
    </row>
    <row r="21" spans="1:12" x14ac:dyDescent="0.25">
      <c r="A21" s="40" t="s">
        <v>413</v>
      </c>
      <c r="B21" s="48" t="s">
        <v>47</v>
      </c>
      <c r="C21" s="48"/>
      <c r="D21" s="48"/>
      <c r="E21" s="48"/>
      <c r="F21" s="48"/>
      <c r="G21" s="48"/>
      <c r="H21" s="48"/>
      <c r="I21" s="48"/>
      <c r="J21" s="48"/>
      <c r="K21" s="48"/>
      <c r="L21" s="48"/>
    </row>
    <row r="23" spans="1:12" x14ac:dyDescent="0.25">
      <c r="A23" s="23" t="str">
        <f>HYPERLINK("#'Factor List'!A1", "Back to Factor List")</f>
        <v>Back to Factor List</v>
      </c>
      <c r="B23" s="23" t="str">
        <f>HYPERLINK("#'Assumptions'!A1", "Assumptions")</f>
        <v>Assumptions</v>
      </c>
    </row>
    <row r="26" spans="1:12" s="57" customFormat="1" ht="13" x14ac:dyDescent="0.25">
      <c r="A26" s="56" t="s">
        <v>440</v>
      </c>
      <c r="B26" s="56">
        <v>55</v>
      </c>
      <c r="C26" s="56">
        <v>56</v>
      </c>
      <c r="D26" s="56">
        <v>57</v>
      </c>
      <c r="E26" s="56">
        <v>58</v>
      </c>
      <c r="F26" s="56">
        <v>59</v>
      </c>
      <c r="G26" s="56">
        <v>60</v>
      </c>
      <c r="H26" s="56">
        <v>61</v>
      </c>
      <c r="I26" s="56">
        <v>62</v>
      </c>
      <c r="J26" s="56">
        <v>63</v>
      </c>
      <c r="K26" s="56">
        <v>64</v>
      </c>
      <c r="L26" s="56">
        <v>65</v>
      </c>
    </row>
    <row r="27" spans="1:12" x14ac:dyDescent="0.25">
      <c r="A27" s="43">
        <v>0</v>
      </c>
      <c r="B27" s="46">
        <v>0.84499999999999997</v>
      </c>
      <c r="C27" s="46">
        <v>0.85899999999999999</v>
      </c>
      <c r="D27" s="46">
        <v>0.874</v>
      </c>
      <c r="E27" s="46">
        <v>0.88900000000000001</v>
      </c>
      <c r="F27" s="46">
        <v>0.90400000000000003</v>
      </c>
      <c r="G27" s="46">
        <v>0.91900000000000004</v>
      </c>
      <c r="H27" s="46">
        <v>0.93500000000000005</v>
      </c>
      <c r="I27" s="46">
        <v>0.95099999999999996</v>
      </c>
      <c r="J27" s="46">
        <v>0.96699999999999997</v>
      </c>
      <c r="K27" s="46">
        <v>0.98299999999999998</v>
      </c>
      <c r="L27" s="46">
        <v>1</v>
      </c>
    </row>
    <row r="28" spans="1:12" x14ac:dyDescent="0.25">
      <c r="A28" s="43">
        <v>1</v>
      </c>
      <c r="B28" s="46">
        <v>0.84599999999999997</v>
      </c>
      <c r="C28" s="46">
        <v>0.86</v>
      </c>
      <c r="D28" s="46">
        <v>0.875</v>
      </c>
      <c r="E28" s="46">
        <v>0.89</v>
      </c>
      <c r="F28" s="46">
        <v>0.90500000000000003</v>
      </c>
      <c r="G28" s="46">
        <v>0.92</v>
      </c>
      <c r="H28" s="46">
        <v>0.93600000000000005</v>
      </c>
      <c r="I28" s="46">
        <v>0.95199999999999996</v>
      </c>
      <c r="J28" s="46">
        <v>0.96799999999999997</v>
      </c>
      <c r="K28" s="46">
        <v>0.98499999999999999</v>
      </c>
      <c r="L28" s="46"/>
    </row>
    <row r="29" spans="1:12" x14ac:dyDescent="0.25">
      <c r="A29" s="43">
        <v>2</v>
      </c>
      <c r="B29" s="46">
        <v>0.84699999999999998</v>
      </c>
      <c r="C29" s="46">
        <v>0.86199999999999999</v>
      </c>
      <c r="D29" s="46">
        <v>0.876</v>
      </c>
      <c r="E29" s="46">
        <v>0.89100000000000001</v>
      </c>
      <c r="F29" s="46">
        <v>0.90600000000000003</v>
      </c>
      <c r="G29" s="46">
        <v>0.92200000000000004</v>
      </c>
      <c r="H29" s="46">
        <v>0.93700000000000006</v>
      </c>
      <c r="I29" s="46">
        <v>0.95299999999999996</v>
      </c>
      <c r="J29" s="46">
        <v>0.97</v>
      </c>
      <c r="K29" s="46">
        <v>0.98599999999999999</v>
      </c>
      <c r="L29" s="46"/>
    </row>
    <row r="30" spans="1:12" x14ac:dyDescent="0.25">
      <c r="A30" s="43">
        <v>3</v>
      </c>
      <c r="B30" s="46">
        <v>0.84799999999999998</v>
      </c>
      <c r="C30" s="46">
        <v>0.86299999999999999</v>
      </c>
      <c r="D30" s="46">
        <v>0.878</v>
      </c>
      <c r="E30" s="46">
        <v>0.89200000000000002</v>
      </c>
      <c r="F30" s="46">
        <v>0.90800000000000003</v>
      </c>
      <c r="G30" s="46">
        <v>0.92300000000000004</v>
      </c>
      <c r="H30" s="46">
        <v>0.93899999999999995</v>
      </c>
      <c r="I30" s="46">
        <v>0.95499999999999996</v>
      </c>
      <c r="J30" s="46">
        <v>0.97099999999999997</v>
      </c>
      <c r="K30" s="46">
        <v>0.98699999999999999</v>
      </c>
      <c r="L30" s="46"/>
    </row>
    <row r="31" spans="1:12" x14ac:dyDescent="0.25">
      <c r="A31" s="43">
        <v>4</v>
      </c>
      <c r="B31" s="46">
        <v>0.85</v>
      </c>
      <c r="C31" s="46">
        <v>0.86399999999999999</v>
      </c>
      <c r="D31" s="46">
        <v>0.879</v>
      </c>
      <c r="E31" s="46">
        <v>0.89400000000000002</v>
      </c>
      <c r="F31" s="46">
        <v>0.90900000000000003</v>
      </c>
      <c r="G31" s="46">
        <v>0.92400000000000004</v>
      </c>
      <c r="H31" s="46">
        <v>0.94</v>
      </c>
      <c r="I31" s="46">
        <v>0.95599999999999996</v>
      </c>
      <c r="J31" s="46">
        <v>0.97199999999999998</v>
      </c>
      <c r="K31" s="46">
        <v>0.98899999999999999</v>
      </c>
      <c r="L31" s="46"/>
    </row>
    <row r="32" spans="1:12" x14ac:dyDescent="0.25">
      <c r="A32" s="43">
        <v>5</v>
      </c>
      <c r="B32" s="46">
        <v>0.85099999999999998</v>
      </c>
      <c r="C32" s="46">
        <v>0.86499999999999999</v>
      </c>
      <c r="D32" s="46">
        <v>0.88</v>
      </c>
      <c r="E32" s="46">
        <v>0.89500000000000002</v>
      </c>
      <c r="F32" s="46">
        <v>0.91</v>
      </c>
      <c r="G32" s="46">
        <v>0.92600000000000005</v>
      </c>
      <c r="H32" s="46">
        <v>0.94099999999999995</v>
      </c>
      <c r="I32" s="46">
        <v>0.95699999999999996</v>
      </c>
      <c r="J32" s="46">
        <v>0.97399999999999998</v>
      </c>
      <c r="K32" s="46">
        <v>0.99</v>
      </c>
      <c r="L32" s="46"/>
    </row>
    <row r="33" spans="1:12" x14ac:dyDescent="0.25">
      <c r="A33" s="43">
        <v>6</v>
      </c>
      <c r="B33" s="46">
        <v>0.85199999999999998</v>
      </c>
      <c r="C33" s="46">
        <v>0.86699999999999999</v>
      </c>
      <c r="D33" s="46">
        <v>0.88100000000000001</v>
      </c>
      <c r="E33" s="46">
        <v>0.89600000000000002</v>
      </c>
      <c r="F33" s="46">
        <v>0.91100000000000003</v>
      </c>
      <c r="G33" s="46">
        <v>0.92700000000000005</v>
      </c>
      <c r="H33" s="46">
        <v>0.94299999999999995</v>
      </c>
      <c r="I33" s="46">
        <v>0.95899999999999996</v>
      </c>
      <c r="J33" s="46">
        <v>0.97499999999999998</v>
      </c>
      <c r="K33" s="46">
        <v>0.99199999999999999</v>
      </c>
      <c r="L33" s="46"/>
    </row>
    <row r="34" spans="1:12" x14ac:dyDescent="0.25">
      <c r="A34" s="43">
        <v>7</v>
      </c>
      <c r="B34" s="46">
        <v>0.85299999999999998</v>
      </c>
      <c r="C34" s="46">
        <v>0.86799999999999999</v>
      </c>
      <c r="D34" s="46">
        <v>0.88300000000000001</v>
      </c>
      <c r="E34" s="46">
        <v>0.89800000000000002</v>
      </c>
      <c r="F34" s="46">
        <v>0.91300000000000003</v>
      </c>
      <c r="G34" s="46">
        <v>0.92800000000000005</v>
      </c>
      <c r="H34" s="46">
        <v>0.94399999999999995</v>
      </c>
      <c r="I34" s="46">
        <v>0.96</v>
      </c>
      <c r="J34" s="46">
        <v>0.97599999999999998</v>
      </c>
      <c r="K34" s="46">
        <v>0.99299999999999999</v>
      </c>
      <c r="L34" s="46"/>
    </row>
    <row r="35" spans="1:12" x14ac:dyDescent="0.25">
      <c r="A35" s="43">
        <v>8</v>
      </c>
      <c r="B35" s="46">
        <v>0.85399999999999998</v>
      </c>
      <c r="C35" s="46">
        <v>0.86899999999999999</v>
      </c>
      <c r="D35" s="46">
        <v>0.88400000000000001</v>
      </c>
      <c r="E35" s="46">
        <v>0.89900000000000002</v>
      </c>
      <c r="F35" s="46">
        <v>0.91400000000000003</v>
      </c>
      <c r="G35" s="46">
        <v>0.93</v>
      </c>
      <c r="H35" s="46">
        <v>0.94499999999999995</v>
      </c>
      <c r="I35" s="46">
        <v>0.96099999999999997</v>
      </c>
      <c r="J35" s="46">
        <v>0.97799999999999998</v>
      </c>
      <c r="K35" s="46">
        <v>0.99399999999999999</v>
      </c>
      <c r="L35" s="46"/>
    </row>
    <row r="36" spans="1:12" x14ac:dyDescent="0.25">
      <c r="A36" s="43">
        <v>9</v>
      </c>
      <c r="B36" s="46">
        <v>0.85599999999999998</v>
      </c>
      <c r="C36" s="46">
        <v>0.87</v>
      </c>
      <c r="D36" s="46">
        <v>0.88500000000000001</v>
      </c>
      <c r="E36" s="46">
        <v>0.9</v>
      </c>
      <c r="F36" s="46">
        <v>0.91500000000000004</v>
      </c>
      <c r="G36" s="46">
        <v>0.93100000000000005</v>
      </c>
      <c r="H36" s="46">
        <v>0.94699999999999995</v>
      </c>
      <c r="I36" s="46">
        <v>0.96299999999999997</v>
      </c>
      <c r="J36" s="46">
        <v>0.97899999999999998</v>
      </c>
      <c r="K36" s="46">
        <v>0.996</v>
      </c>
      <c r="L36" s="46"/>
    </row>
    <row r="37" spans="1:12" x14ac:dyDescent="0.25">
      <c r="A37" s="43">
        <v>10</v>
      </c>
      <c r="B37" s="46">
        <v>0.85699999999999998</v>
      </c>
      <c r="C37" s="46">
        <v>0.871</v>
      </c>
      <c r="D37" s="46">
        <v>0.88600000000000001</v>
      </c>
      <c r="E37" s="46">
        <v>0.90100000000000002</v>
      </c>
      <c r="F37" s="46">
        <v>0.91700000000000004</v>
      </c>
      <c r="G37" s="46">
        <v>0.93200000000000005</v>
      </c>
      <c r="H37" s="46">
        <v>0.94799999999999995</v>
      </c>
      <c r="I37" s="46">
        <v>0.96399999999999997</v>
      </c>
      <c r="J37" s="46">
        <v>0.98099999999999998</v>
      </c>
      <c r="K37" s="46">
        <v>0.997</v>
      </c>
      <c r="L37" s="46"/>
    </row>
    <row r="38" spans="1:12" x14ac:dyDescent="0.25">
      <c r="A38" s="43">
        <v>11</v>
      </c>
      <c r="B38" s="46">
        <v>0.85799999999999998</v>
      </c>
      <c r="C38" s="46">
        <v>0.873</v>
      </c>
      <c r="D38" s="46">
        <v>0.88700000000000001</v>
      </c>
      <c r="E38" s="46">
        <v>0.90300000000000002</v>
      </c>
      <c r="F38" s="46">
        <v>0.91800000000000004</v>
      </c>
      <c r="G38" s="46">
        <v>0.93300000000000005</v>
      </c>
      <c r="H38" s="46">
        <v>0.94899999999999995</v>
      </c>
      <c r="I38" s="46">
        <v>0.96599999999999997</v>
      </c>
      <c r="J38" s="46">
        <v>0.98199999999999998</v>
      </c>
      <c r="K38" s="46">
        <v>0.999</v>
      </c>
      <c r="L38" s="46"/>
    </row>
  </sheetData>
  <sheetProtection algorithmName="SHA-512" hashValue="uLZIweH/1FPnfvl4w7hdYtJKlxOoJZLby50H5M5WacviE8wsuP2WnIJwoMctCllEzDwviEq3BF1P231S4aWmPQ==" saltValue="e8DaNziSKHsv4nOunWWoUA==" spinCount="100000" sheet="1" objects="1" scenarios="1"/>
  <conditionalFormatting sqref="A6:A21">
    <cfRule type="expression" dxfId="137" priority="1" stopIfTrue="1">
      <formula>MOD(ROW(),2)=0</formula>
    </cfRule>
    <cfRule type="expression" dxfId="136" priority="2" stopIfTrue="1">
      <formula>MOD(ROW(),2)&lt;&gt;0</formula>
    </cfRule>
  </conditionalFormatting>
  <conditionalFormatting sqref="B6:L21">
    <cfRule type="expression" dxfId="135" priority="3" stopIfTrue="1">
      <formula>MOD(ROW(),2)=0</formula>
    </cfRule>
    <cfRule type="expression" dxfId="134" priority="4" stopIfTrue="1">
      <formula>MOD(ROW(),2)&lt;&gt;0</formula>
    </cfRule>
  </conditionalFormatting>
  <conditionalFormatting sqref="A26:A38">
    <cfRule type="expression" dxfId="133" priority="5" stopIfTrue="1">
      <formula>MOD(ROW(),2)=0</formula>
    </cfRule>
    <cfRule type="expression" dxfId="132" priority="6" stopIfTrue="1">
      <formula>MOD(ROW(),2)&lt;&gt;0</formula>
    </cfRule>
  </conditionalFormatting>
  <conditionalFormatting sqref="B26:L38">
    <cfRule type="expression" dxfId="131" priority="7" stopIfTrue="1">
      <formula>MOD(ROW(),2)=0</formula>
    </cfRule>
    <cfRule type="expression" dxfId="130" priority="8" stopIfTrue="1">
      <formula>MOD(ROW(),2)&lt;&gt;0</formula>
    </cfRule>
  </conditionalFormatting>
  <pageMargins left="0.7" right="0.7" top="0.75" bottom="0.75" header="0.3" footer="0.3"/>
  <tableParts count="1">
    <tablePart r:id="rId1"/>
  </tableParts>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5E8878-3EB1-49CE-8A0B-48675EC5392F}">
  <sheetPr codeName="Sheet101"/>
  <dimension ref="A1:AW38"/>
  <sheetViews>
    <sheetView showGridLines="0" workbookViewId="0">
      <selection activeCell="A6" sqref="A6"/>
    </sheetView>
  </sheetViews>
  <sheetFormatPr defaultRowHeight="12.5" x14ac:dyDescent="0.25"/>
  <cols>
    <col min="1" max="1" width="31.54296875" customWidth="1"/>
    <col min="2" max="2" width="10.81640625" customWidth="1"/>
    <col min="3" max="3" width="10.453125" customWidth="1"/>
    <col min="4" max="4" width="10" customWidth="1"/>
  </cols>
  <sheetData>
    <row r="1" spans="1:13" s="1" customFormat="1" ht="20" x14ac:dyDescent="0.4">
      <c r="A1" s="2" t="s">
        <v>0</v>
      </c>
    </row>
    <row r="2" spans="1:13" s="1" customFormat="1" ht="15.5" x14ac:dyDescent="0.35">
      <c r="A2" s="30" t="s">
        <v>1</v>
      </c>
      <c r="B2" s="3" t="str">
        <f>wb_title</f>
        <v>Police_S - Consolidated Factor Spreadsheet</v>
      </c>
    </row>
    <row r="3" spans="1:13" s="1" customFormat="1" ht="15.5" x14ac:dyDescent="0.35">
      <c r="A3" s="30" t="s">
        <v>2</v>
      </c>
      <c r="B3" s="3" t="str">
        <f>TABLE_FACTOR_TYPE_1 &amp; " - x-" &amp; TABLE_SERIES_NUMBER_1</f>
        <v>Scheme Pays AA - x-616</v>
      </c>
    </row>
    <row r="6" spans="1:13" x14ac:dyDescent="0.25">
      <c r="A6" s="40" t="s">
        <v>407</v>
      </c>
      <c r="B6" s="48" t="s">
        <v>408</v>
      </c>
      <c r="C6" s="48"/>
      <c r="D6" s="48"/>
      <c r="E6" s="48"/>
      <c r="F6" s="48"/>
      <c r="G6" s="48"/>
      <c r="H6" s="48"/>
      <c r="I6" s="48"/>
      <c r="J6" s="48"/>
      <c r="K6" s="48"/>
      <c r="L6" s="48"/>
      <c r="M6" s="48"/>
    </row>
    <row r="7" spans="1:13" x14ac:dyDescent="0.25">
      <c r="A7" s="40" t="s">
        <v>409</v>
      </c>
      <c r="B7" s="48" t="s">
        <v>32</v>
      </c>
      <c r="C7" s="48"/>
      <c r="D7" s="48"/>
      <c r="E7" s="48"/>
      <c r="F7" s="48"/>
      <c r="G7" s="48"/>
      <c r="H7" s="48"/>
      <c r="I7" s="48"/>
      <c r="J7" s="48"/>
      <c r="K7" s="48"/>
      <c r="L7" s="48"/>
      <c r="M7" s="48"/>
    </row>
    <row r="8" spans="1:13" x14ac:dyDescent="0.25">
      <c r="A8" s="40" t="s">
        <v>110</v>
      </c>
      <c r="B8" s="48">
        <v>2006</v>
      </c>
      <c r="C8" s="48"/>
      <c r="D8" s="48"/>
      <c r="E8" s="48"/>
      <c r="F8" s="48"/>
      <c r="G8" s="48"/>
      <c r="H8" s="48"/>
      <c r="I8" s="48"/>
      <c r="J8" s="48"/>
      <c r="K8" s="48"/>
      <c r="L8" s="48"/>
      <c r="M8" s="48"/>
    </row>
    <row r="9" spans="1:13" x14ac:dyDescent="0.25">
      <c r="A9" s="40" t="s">
        <v>111</v>
      </c>
      <c r="B9" s="48" t="s">
        <v>340</v>
      </c>
      <c r="C9" s="48"/>
      <c r="D9" s="48"/>
      <c r="E9" s="48"/>
      <c r="F9" s="48"/>
      <c r="G9" s="48"/>
      <c r="H9" s="48"/>
      <c r="I9" s="48"/>
      <c r="J9" s="48"/>
      <c r="K9" s="48"/>
      <c r="L9" s="48"/>
      <c r="M9" s="48"/>
    </row>
    <row r="10" spans="1:13" ht="25" x14ac:dyDescent="0.25">
      <c r="A10" s="40" t="s">
        <v>6</v>
      </c>
      <c r="B10" s="48" t="s">
        <v>364</v>
      </c>
      <c r="C10" s="48"/>
      <c r="D10" s="48"/>
      <c r="E10" s="48"/>
      <c r="F10" s="48"/>
      <c r="G10" s="48"/>
      <c r="H10" s="48"/>
      <c r="I10" s="48"/>
      <c r="J10" s="48"/>
      <c r="K10" s="48"/>
      <c r="L10" s="48"/>
      <c r="M10" s="48"/>
    </row>
    <row r="11" spans="1:13" x14ac:dyDescent="0.25">
      <c r="A11" s="40" t="s">
        <v>112</v>
      </c>
      <c r="B11" s="48" t="s">
        <v>125</v>
      </c>
      <c r="C11" s="48"/>
      <c r="D11" s="48"/>
      <c r="E11" s="48"/>
      <c r="F11" s="48"/>
      <c r="G11" s="48"/>
      <c r="H11" s="48"/>
      <c r="I11" s="48"/>
      <c r="J11" s="48"/>
      <c r="K11" s="48"/>
      <c r="L11" s="48"/>
      <c r="M11" s="48"/>
    </row>
    <row r="12" spans="1:13" x14ac:dyDescent="0.25">
      <c r="A12" s="40" t="s">
        <v>113</v>
      </c>
      <c r="B12" s="48" t="s">
        <v>344</v>
      </c>
      <c r="C12" s="48"/>
      <c r="D12" s="48"/>
      <c r="E12" s="48"/>
      <c r="F12" s="48"/>
      <c r="G12" s="48"/>
      <c r="H12" s="48"/>
      <c r="I12" s="48"/>
      <c r="J12" s="48"/>
      <c r="K12" s="48"/>
      <c r="L12" s="48"/>
      <c r="M12" s="48"/>
    </row>
    <row r="13" spans="1:13" x14ac:dyDescent="0.25">
      <c r="A13" s="40" t="s">
        <v>410</v>
      </c>
      <c r="B13" s="48">
        <v>1</v>
      </c>
      <c r="C13" s="48"/>
      <c r="D13" s="48"/>
      <c r="E13" s="48"/>
      <c r="F13" s="48"/>
      <c r="G13" s="48"/>
      <c r="H13" s="48"/>
      <c r="I13" s="48"/>
      <c r="J13" s="48"/>
      <c r="K13" s="48"/>
      <c r="L13" s="48"/>
      <c r="M13" s="48"/>
    </row>
    <row r="14" spans="1:13" x14ac:dyDescent="0.25">
      <c r="A14" s="40" t="s">
        <v>115</v>
      </c>
      <c r="B14" s="48">
        <v>616</v>
      </c>
      <c r="C14" s="48"/>
      <c r="D14" s="48"/>
      <c r="E14" s="48"/>
      <c r="F14" s="48"/>
      <c r="G14" s="48"/>
      <c r="H14" s="48"/>
      <c r="I14" s="48"/>
      <c r="J14" s="48"/>
      <c r="K14" s="48"/>
      <c r="L14" s="48"/>
      <c r="M14" s="48"/>
    </row>
    <row r="15" spans="1:13" x14ac:dyDescent="0.25">
      <c r="A15" s="40" t="s">
        <v>411</v>
      </c>
      <c r="B15" s="48">
        <v>616</v>
      </c>
      <c r="C15" s="48"/>
      <c r="D15" s="48"/>
      <c r="E15" s="48"/>
      <c r="F15" s="48"/>
      <c r="G15" s="48"/>
      <c r="H15" s="48"/>
      <c r="I15" s="48"/>
      <c r="J15" s="48"/>
      <c r="K15" s="48"/>
      <c r="L15" s="48"/>
      <c r="M15" s="48"/>
    </row>
    <row r="16" spans="1:13" x14ac:dyDescent="0.25">
      <c r="A16" s="40" t="s">
        <v>117</v>
      </c>
      <c r="B16" s="48" t="s">
        <v>487</v>
      </c>
      <c r="C16" s="48"/>
      <c r="D16" s="48"/>
      <c r="E16" s="48"/>
      <c r="F16" s="48"/>
      <c r="G16" s="48"/>
      <c r="H16" s="48"/>
      <c r="I16" s="48"/>
      <c r="J16" s="48"/>
      <c r="K16" s="48"/>
      <c r="L16" s="48"/>
      <c r="M16" s="48"/>
    </row>
    <row r="17" spans="1:49" x14ac:dyDescent="0.25">
      <c r="A17" s="41" t="s">
        <v>412</v>
      </c>
      <c r="B17" s="48"/>
      <c r="C17" s="48"/>
      <c r="D17" s="48"/>
      <c r="E17" s="48"/>
      <c r="F17" s="48"/>
      <c r="G17" s="48"/>
      <c r="H17" s="48"/>
      <c r="I17" s="48"/>
      <c r="J17" s="48"/>
      <c r="K17" s="48"/>
      <c r="L17" s="48"/>
      <c r="M17" s="48"/>
    </row>
    <row r="18" spans="1:49" x14ac:dyDescent="0.25">
      <c r="A18" s="40" t="s">
        <v>119</v>
      </c>
      <c r="B18" s="50">
        <v>45135</v>
      </c>
      <c r="C18" s="50"/>
      <c r="D18" s="50"/>
      <c r="E18" s="50"/>
      <c r="F18" s="50"/>
      <c r="G18" s="50"/>
      <c r="H18" s="50"/>
      <c r="I18" s="50"/>
      <c r="J18" s="50"/>
      <c r="K18" s="50"/>
      <c r="L18" s="50"/>
      <c r="M18" s="50"/>
    </row>
    <row r="19" spans="1:49" x14ac:dyDescent="0.25">
      <c r="A19" s="40" t="s">
        <v>120</v>
      </c>
      <c r="B19" s="50">
        <v>45135</v>
      </c>
      <c r="C19" s="50"/>
      <c r="D19" s="50"/>
      <c r="E19" s="50"/>
      <c r="F19" s="50"/>
      <c r="G19" s="50"/>
      <c r="H19" s="50"/>
      <c r="I19" s="50"/>
      <c r="J19" s="50"/>
      <c r="K19" s="50"/>
      <c r="L19" s="50"/>
      <c r="M19" s="50"/>
    </row>
    <row r="20" spans="1:49" x14ac:dyDescent="0.25">
      <c r="A20" s="40" t="s">
        <v>121</v>
      </c>
      <c r="B20" s="48" t="s">
        <v>128</v>
      </c>
      <c r="C20" s="48"/>
      <c r="D20" s="48"/>
      <c r="E20" s="48"/>
      <c r="F20" s="48"/>
      <c r="G20" s="48"/>
      <c r="H20" s="48"/>
      <c r="I20" s="48"/>
      <c r="J20" s="48"/>
      <c r="K20" s="48"/>
      <c r="L20" s="48"/>
      <c r="M20" s="48"/>
    </row>
    <row r="21" spans="1:49" x14ac:dyDescent="0.25">
      <c r="A21" s="40" t="s">
        <v>413</v>
      </c>
      <c r="B21" s="48" t="s">
        <v>47</v>
      </c>
      <c r="C21" s="48"/>
      <c r="D21" s="48"/>
      <c r="E21" s="48"/>
      <c r="F21" s="48"/>
      <c r="G21" s="48"/>
      <c r="H21" s="48"/>
      <c r="I21" s="48"/>
      <c r="J21" s="48"/>
      <c r="K21" s="48"/>
      <c r="L21" s="48"/>
      <c r="M21" s="48"/>
    </row>
    <row r="23" spans="1:49" x14ac:dyDescent="0.25">
      <c r="A23" s="23" t="str">
        <f>HYPERLINK("#'Factor List'!A1", "Back to Factor List")</f>
        <v>Back to Factor List</v>
      </c>
      <c r="B23" s="23" t="str">
        <f>HYPERLINK("#'Assumptions'!A1", "Assumptions")</f>
        <v>Assumptions</v>
      </c>
    </row>
    <row r="26" spans="1:49" s="57" customFormat="1" ht="13" x14ac:dyDescent="0.25">
      <c r="A26" s="56" t="s">
        <v>440</v>
      </c>
      <c r="B26" s="56">
        <v>18</v>
      </c>
      <c r="C26" s="56">
        <v>19</v>
      </c>
      <c r="D26" s="56">
        <v>20</v>
      </c>
      <c r="E26" s="56">
        <v>21</v>
      </c>
      <c r="F26" s="56">
        <v>22</v>
      </c>
      <c r="G26" s="56">
        <v>23</v>
      </c>
      <c r="H26" s="56">
        <v>24</v>
      </c>
      <c r="I26" s="56">
        <v>25</v>
      </c>
      <c r="J26" s="56">
        <v>26</v>
      </c>
      <c r="K26" s="56">
        <v>27</v>
      </c>
      <c r="L26" s="56">
        <v>28</v>
      </c>
      <c r="M26" s="56">
        <v>29</v>
      </c>
      <c r="N26" s="56">
        <v>30</v>
      </c>
      <c r="O26" s="56">
        <v>31</v>
      </c>
      <c r="P26" s="56">
        <v>32</v>
      </c>
      <c r="Q26" s="56">
        <v>33</v>
      </c>
      <c r="R26" s="56">
        <v>34</v>
      </c>
      <c r="S26" s="56">
        <v>35</v>
      </c>
      <c r="T26" s="56">
        <v>36</v>
      </c>
      <c r="U26" s="56">
        <v>37</v>
      </c>
      <c r="V26" s="56">
        <v>38</v>
      </c>
      <c r="W26" s="56">
        <v>39</v>
      </c>
      <c r="X26" s="56">
        <v>40</v>
      </c>
      <c r="Y26" s="56">
        <v>41</v>
      </c>
      <c r="Z26" s="56">
        <v>42</v>
      </c>
      <c r="AA26" s="56">
        <v>43</v>
      </c>
      <c r="AB26" s="56">
        <v>44</v>
      </c>
      <c r="AC26" s="56">
        <v>45</v>
      </c>
      <c r="AD26" s="56">
        <v>46</v>
      </c>
      <c r="AE26" s="56">
        <v>47</v>
      </c>
      <c r="AF26" s="56">
        <v>48</v>
      </c>
      <c r="AG26" s="56">
        <v>49</v>
      </c>
      <c r="AH26" s="56">
        <v>50</v>
      </c>
      <c r="AI26" s="56">
        <v>51</v>
      </c>
      <c r="AJ26" s="56">
        <v>52</v>
      </c>
      <c r="AK26" s="56">
        <v>53</v>
      </c>
      <c r="AL26" s="56">
        <v>54</v>
      </c>
      <c r="AM26" s="56">
        <v>55</v>
      </c>
      <c r="AN26" s="56">
        <v>56</v>
      </c>
      <c r="AO26" s="56">
        <v>57</v>
      </c>
      <c r="AP26" s="56">
        <v>58</v>
      </c>
      <c r="AQ26" s="56">
        <v>59</v>
      </c>
      <c r="AR26" s="56">
        <v>60</v>
      </c>
      <c r="AS26" s="56">
        <v>61</v>
      </c>
      <c r="AT26" s="56">
        <v>62</v>
      </c>
      <c r="AU26" s="56">
        <v>63</v>
      </c>
      <c r="AV26" s="56">
        <v>64</v>
      </c>
      <c r="AW26" s="56">
        <v>65</v>
      </c>
    </row>
    <row r="27" spans="1:49" x14ac:dyDescent="0.25">
      <c r="A27" s="43">
        <v>0</v>
      </c>
      <c r="B27" s="46">
        <v>0.45300000000000001</v>
      </c>
      <c r="C27" s="46">
        <v>0.46100000000000002</v>
      </c>
      <c r="D27" s="46">
        <v>0.46800000000000003</v>
      </c>
      <c r="E27" s="46">
        <v>0.47599999999999998</v>
      </c>
      <c r="F27" s="46">
        <v>0.48399999999999999</v>
      </c>
      <c r="G27" s="46">
        <v>0.49299999999999999</v>
      </c>
      <c r="H27" s="46">
        <v>0.501</v>
      </c>
      <c r="I27" s="46">
        <v>0.51</v>
      </c>
      <c r="J27" s="46">
        <v>0.51800000000000002</v>
      </c>
      <c r="K27" s="46">
        <v>0.52700000000000002</v>
      </c>
      <c r="L27" s="46">
        <v>0.53600000000000003</v>
      </c>
      <c r="M27" s="46">
        <v>0.54500000000000004</v>
      </c>
      <c r="N27" s="46">
        <v>0.55400000000000005</v>
      </c>
      <c r="O27" s="46">
        <v>0.56399999999999995</v>
      </c>
      <c r="P27" s="46">
        <v>0.57299999999999995</v>
      </c>
      <c r="Q27" s="46">
        <v>0.58299999999999996</v>
      </c>
      <c r="R27" s="46">
        <v>0.59299999999999997</v>
      </c>
      <c r="S27" s="46">
        <v>0.60299999999999998</v>
      </c>
      <c r="T27" s="46">
        <v>0.61299999999999999</v>
      </c>
      <c r="U27" s="46">
        <v>0.624</v>
      </c>
      <c r="V27" s="46">
        <v>0.63400000000000001</v>
      </c>
      <c r="W27" s="46">
        <v>0.64500000000000002</v>
      </c>
      <c r="X27" s="46">
        <v>0.65600000000000003</v>
      </c>
      <c r="Y27" s="46">
        <v>0.66700000000000004</v>
      </c>
      <c r="Z27" s="46">
        <v>0.67900000000000005</v>
      </c>
      <c r="AA27" s="46">
        <v>0.69</v>
      </c>
      <c r="AB27" s="46">
        <v>0.70199999999999996</v>
      </c>
      <c r="AC27" s="46">
        <v>0.71399999999999997</v>
      </c>
      <c r="AD27" s="46">
        <v>0.72599999999999998</v>
      </c>
      <c r="AE27" s="46">
        <v>0.73799999999999999</v>
      </c>
      <c r="AF27" s="46">
        <v>0.751</v>
      </c>
      <c r="AG27" s="46">
        <v>0.76400000000000001</v>
      </c>
      <c r="AH27" s="46">
        <v>0.77700000000000002</v>
      </c>
      <c r="AI27" s="46">
        <v>0.79</v>
      </c>
      <c r="AJ27" s="46">
        <v>0.80300000000000005</v>
      </c>
      <c r="AK27" s="46">
        <v>0.81699999999999995</v>
      </c>
      <c r="AL27" s="46">
        <v>0.83099999999999996</v>
      </c>
      <c r="AM27" s="46">
        <v>0.84499999999999997</v>
      </c>
      <c r="AN27" s="46">
        <v>0.85899999999999999</v>
      </c>
      <c r="AO27" s="46">
        <v>0.874</v>
      </c>
      <c r="AP27" s="46">
        <v>0.88900000000000001</v>
      </c>
      <c r="AQ27" s="46">
        <v>0.90400000000000003</v>
      </c>
      <c r="AR27" s="46">
        <v>0.91900000000000004</v>
      </c>
      <c r="AS27" s="46">
        <v>0.93500000000000005</v>
      </c>
      <c r="AT27" s="46">
        <v>0.95099999999999996</v>
      </c>
      <c r="AU27" s="46">
        <v>0.96699999999999997</v>
      </c>
      <c r="AV27" s="46">
        <v>0.98299999999999998</v>
      </c>
      <c r="AW27" s="46">
        <v>1</v>
      </c>
    </row>
    <row r="28" spans="1:49" x14ac:dyDescent="0.25">
      <c r="A28" s="43">
        <v>1</v>
      </c>
      <c r="B28" s="46">
        <v>0.45300000000000001</v>
      </c>
      <c r="C28" s="46">
        <v>0.46100000000000002</v>
      </c>
      <c r="D28" s="46">
        <v>0.46899999999999997</v>
      </c>
      <c r="E28" s="46">
        <v>0.47699999999999998</v>
      </c>
      <c r="F28" s="46">
        <v>0.48499999999999999</v>
      </c>
      <c r="G28" s="46">
        <v>0.49299999999999999</v>
      </c>
      <c r="H28" s="46">
        <v>0.502</v>
      </c>
      <c r="I28" s="46">
        <v>0.51</v>
      </c>
      <c r="J28" s="46">
        <v>0.51900000000000002</v>
      </c>
      <c r="K28" s="46">
        <v>0.52800000000000002</v>
      </c>
      <c r="L28" s="46">
        <v>0.53700000000000003</v>
      </c>
      <c r="M28" s="46">
        <v>0.54600000000000004</v>
      </c>
      <c r="N28" s="46">
        <v>0.55500000000000005</v>
      </c>
      <c r="O28" s="46">
        <v>0.56499999999999995</v>
      </c>
      <c r="P28" s="46">
        <v>0.57399999999999995</v>
      </c>
      <c r="Q28" s="46">
        <v>0.58399999999999996</v>
      </c>
      <c r="R28" s="46">
        <v>0.59399999999999997</v>
      </c>
      <c r="S28" s="46">
        <v>0.60399999999999998</v>
      </c>
      <c r="T28" s="46">
        <v>0.61399999999999999</v>
      </c>
      <c r="U28" s="46">
        <v>0.625</v>
      </c>
      <c r="V28" s="46">
        <v>0.63500000000000001</v>
      </c>
      <c r="W28" s="46">
        <v>0.64600000000000002</v>
      </c>
      <c r="X28" s="46">
        <v>0.65700000000000003</v>
      </c>
      <c r="Y28" s="46">
        <v>0.66800000000000004</v>
      </c>
      <c r="Z28" s="46">
        <v>0.68</v>
      </c>
      <c r="AA28" s="46">
        <v>0.69099999999999995</v>
      </c>
      <c r="AB28" s="46">
        <v>0.70299999999999996</v>
      </c>
      <c r="AC28" s="46">
        <v>0.71499999999999997</v>
      </c>
      <c r="AD28" s="46">
        <v>0.72699999999999998</v>
      </c>
      <c r="AE28" s="46">
        <v>0.73899999999999999</v>
      </c>
      <c r="AF28" s="46">
        <v>0.752</v>
      </c>
      <c r="AG28" s="46">
        <v>0.76500000000000001</v>
      </c>
      <c r="AH28" s="46">
        <v>0.77800000000000002</v>
      </c>
      <c r="AI28" s="46">
        <v>0.79100000000000004</v>
      </c>
      <c r="AJ28" s="46">
        <v>0.80400000000000005</v>
      </c>
      <c r="AK28" s="46">
        <v>0.81799999999999995</v>
      </c>
      <c r="AL28" s="46">
        <v>0.83199999999999996</v>
      </c>
      <c r="AM28" s="46">
        <v>0.84599999999999997</v>
      </c>
      <c r="AN28" s="46">
        <v>0.86</v>
      </c>
      <c r="AO28" s="46">
        <v>0.875</v>
      </c>
      <c r="AP28" s="46">
        <v>0.89</v>
      </c>
      <c r="AQ28" s="46">
        <v>0.90500000000000003</v>
      </c>
      <c r="AR28" s="46">
        <v>0.92</v>
      </c>
      <c r="AS28" s="46">
        <v>0.93600000000000005</v>
      </c>
      <c r="AT28" s="46">
        <v>0.95199999999999996</v>
      </c>
      <c r="AU28" s="46">
        <v>0.96799999999999997</v>
      </c>
      <c r="AV28" s="46">
        <v>0.98499999999999999</v>
      </c>
      <c r="AW28" s="46"/>
    </row>
    <row r="29" spans="1:49" x14ac:dyDescent="0.25">
      <c r="A29" s="43">
        <v>2</v>
      </c>
      <c r="B29" s="46">
        <v>0.45400000000000001</v>
      </c>
      <c r="C29" s="46">
        <v>0.46200000000000002</v>
      </c>
      <c r="D29" s="46">
        <v>0.47</v>
      </c>
      <c r="E29" s="46">
        <v>0.47799999999999998</v>
      </c>
      <c r="F29" s="46">
        <v>0.48599999999999999</v>
      </c>
      <c r="G29" s="46">
        <v>0.49399999999999999</v>
      </c>
      <c r="H29" s="46">
        <v>0.502</v>
      </c>
      <c r="I29" s="46">
        <v>0.51100000000000001</v>
      </c>
      <c r="J29" s="46">
        <v>0.52</v>
      </c>
      <c r="K29" s="46">
        <v>0.52800000000000002</v>
      </c>
      <c r="L29" s="46">
        <v>0.53700000000000003</v>
      </c>
      <c r="M29" s="46">
        <v>0.54700000000000004</v>
      </c>
      <c r="N29" s="46">
        <v>0.55600000000000005</v>
      </c>
      <c r="O29" s="46">
        <v>0.56499999999999995</v>
      </c>
      <c r="P29" s="46">
        <v>0.57499999999999996</v>
      </c>
      <c r="Q29" s="46">
        <v>0.58499999999999996</v>
      </c>
      <c r="R29" s="46">
        <v>0.59499999999999997</v>
      </c>
      <c r="S29" s="46">
        <v>0.60499999999999998</v>
      </c>
      <c r="T29" s="46">
        <v>0.61499999999999999</v>
      </c>
      <c r="U29" s="46">
        <v>0.626</v>
      </c>
      <c r="V29" s="46">
        <v>0.63600000000000001</v>
      </c>
      <c r="W29" s="46">
        <v>0.64700000000000002</v>
      </c>
      <c r="X29" s="46">
        <v>0.65800000000000003</v>
      </c>
      <c r="Y29" s="46">
        <v>0.66900000000000004</v>
      </c>
      <c r="Z29" s="46">
        <v>0.68100000000000005</v>
      </c>
      <c r="AA29" s="46">
        <v>0.69199999999999995</v>
      </c>
      <c r="AB29" s="46">
        <v>0.70399999999999996</v>
      </c>
      <c r="AC29" s="46">
        <v>0.71599999999999997</v>
      </c>
      <c r="AD29" s="46">
        <v>0.72799999999999998</v>
      </c>
      <c r="AE29" s="46">
        <v>0.74</v>
      </c>
      <c r="AF29" s="46">
        <v>0.753</v>
      </c>
      <c r="AG29" s="46">
        <v>0.76600000000000001</v>
      </c>
      <c r="AH29" s="46">
        <v>0.77900000000000003</v>
      </c>
      <c r="AI29" s="46">
        <v>0.79200000000000004</v>
      </c>
      <c r="AJ29" s="46">
        <v>0.80500000000000005</v>
      </c>
      <c r="AK29" s="46">
        <v>0.81899999999999995</v>
      </c>
      <c r="AL29" s="46">
        <v>0.83299999999999996</v>
      </c>
      <c r="AM29" s="46">
        <v>0.84699999999999998</v>
      </c>
      <c r="AN29" s="46">
        <v>0.86199999999999999</v>
      </c>
      <c r="AO29" s="46">
        <v>0.876</v>
      </c>
      <c r="AP29" s="46">
        <v>0.89100000000000001</v>
      </c>
      <c r="AQ29" s="46">
        <v>0.90600000000000003</v>
      </c>
      <c r="AR29" s="46">
        <v>0.92200000000000004</v>
      </c>
      <c r="AS29" s="46">
        <v>0.93700000000000006</v>
      </c>
      <c r="AT29" s="46">
        <v>0.95299999999999996</v>
      </c>
      <c r="AU29" s="46">
        <v>0.97</v>
      </c>
      <c r="AV29" s="46">
        <v>0.98599999999999999</v>
      </c>
      <c r="AW29" s="46"/>
    </row>
    <row r="30" spans="1:49" x14ac:dyDescent="0.25">
      <c r="A30" s="43">
        <v>3</v>
      </c>
      <c r="B30" s="46">
        <v>0.45500000000000002</v>
      </c>
      <c r="C30" s="46">
        <v>0.46200000000000002</v>
      </c>
      <c r="D30" s="46">
        <v>0.47</v>
      </c>
      <c r="E30" s="46">
        <v>0.47799999999999998</v>
      </c>
      <c r="F30" s="46">
        <v>0.48599999999999999</v>
      </c>
      <c r="G30" s="46">
        <v>0.495</v>
      </c>
      <c r="H30" s="46">
        <v>0.503</v>
      </c>
      <c r="I30" s="46">
        <v>0.51200000000000001</v>
      </c>
      <c r="J30" s="46">
        <v>0.52</v>
      </c>
      <c r="K30" s="46">
        <v>0.52900000000000003</v>
      </c>
      <c r="L30" s="46">
        <v>0.53800000000000003</v>
      </c>
      <c r="M30" s="46">
        <v>0.54700000000000004</v>
      </c>
      <c r="N30" s="46">
        <v>0.55700000000000005</v>
      </c>
      <c r="O30" s="46">
        <v>0.56599999999999995</v>
      </c>
      <c r="P30" s="46">
        <v>0.57599999999999996</v>
      </c>
      <c r="Q30" s="46">
        <v>0.58599999999999997</v>
      </c>
      <c r="R30" s="46">
        <v>0.59599999999999997</v>
      </c>
      <c r="S30" s="46">
        <v>0.60599999999999998</v>
      </c>
      <c r="T30" s="46">
        <v>0.61599999999999999</v>
      </c>
      <c r="U30" s="46">
        <v>0.626</v>
      </c>
      <c r="V30" s="46">
        <v>0.63700000000000001</v>
      </c>
      <c r="W30" s="46">
        <v>0.64800000000000002</v>
      </c>
      <c r="X30" s="46">
        <v>0.65900000000000003</v>
      </c>
      <c r="Y30" s="46">
        <v>0.67</v>
      </c>
      <c r="Z30" s="46">
        <v>0.68100000000000005</v>
      </c>
      <c r="AA30" s="46">
        <v>0.69299999999999995</v>
      </c>
      <c r="AB30" s="46">
        <v>0.70499999999999996</v>
      </c>
      <c r="AC30" s="46">
        <v>0.71699999999999997</v>
      </c>
      <c r="AD30" s="46">
        <v>0.72899999999999998</v>
      </c>
      <c r="AE30" s="46">
        <v>0.74099999999999999</v>
      </c>
      <c r="AF30" s="46">
        <v>0.754</v>
      </c>
      <c r="AG30" s="46">
        <v>0.76700000000000002</v>
      </c>
      <c r="AH30" s="46">
        <v>0.78</v>
      </c>
      <c r="AI30" s="46">
        <v>0.79300000000000004</v>
      </c>
      <c r="AJ30" s="46">
        <v>0.80700000000000005</v>
      </c>
      <c r="AK30" s="46">
        <v>0.82</v>
      </c>
      <c r="AL30" s="46">
        <v>0.83399999999999996</v>
      </c>
      <c r="AM30" s="46">
        <v>0.84799999999999998</v>
      </c>
      <c r="AN30" s="46">
        <v>0.86299999999999999</v>
      </c>
      <c r="AO30" s="46">
        <v>0.878</v>
      </c>
      <c r="AP30" s="46">
        <v>0.89200000000000002</v>
      </c>
      <c r="AQ30" s="46">
        <v>0.90800000000000003</v>
      </c>
      <c r="AR30" s="46">
        <v>0.92300000000000004</v>
      </c>
      <c r="AS30" s="46">
        <v>0.93899999999999995</v>
      </c>
      <c r="AT30" s="46">
        <v>0.95499999999999996</v>
      </c>
      <c r="AU30" s="46">
        <v>0.97099999999999997</v>
      </c>
      <c r="AV30" s="46">
        <v>0.98699999999999999</v>
      </c>
      <c r="AW30" s="46"/>
    </row>
    <row r="31" spans="1:49" x14ac:dyDescent="0.25">
      <c r="A31" s="43">
        <v>4</v>
      </c>
      <c r="B31" s="46">
        <v>0.45500000000000002</v>
      </c>
      <c r="C31" s="46">
        <v>0.46300000000000002</v>
      </c>
      <c r="D31" s="46">
        <v>0.47099999999999997</v>
      </c>
      <c r="E31" s="46">
        <v>0.47899999999999998</v>
      </c>
      <c r="F31" s="46">
        <v>0.48699999999999999</v>
      </c>
      <c r="G31" s="46">
        <v>0.495</v>
      </c>
      <c r="H31" s="46">
        <v>0.504</v>
      </c>
      <c r="I31" s="46">
        <v>0.51200000000000001</v>
      </c>
      <c r="J31" s="46">
        <v>0.52100000000000002</v>
      </c>
      <c r="K31" s="46">
        <v>0.53</v>
      </c>
      <c r="L31" s="46">
        <v>0.53900000000000003</v>
      </c>
      <c r="M31" s="46">
        <v>0.54800000000000004</v>
      </c>
      <c r="N31" s="46">
        <v>0.55700000000000005</v>
      </c>
      <c r="O31" s="46">
        <v>0.56699999999999995</v>
      </c>
      <c r="P31" s="46">
        <v>0.57699999999999996</v>
      </c>
      <c r="Q31" s="46">
        <v>0.58599999999999997</v>
      </c>
      <c r="R31" s="46">
        <v>0.59599999999999997</v>
      </c>
      <c r="S31" s="46">
        <v>0.60599999999999998</v>
      </c>
      <c r="T31" s="46">
        <v>0.61699999999999999</v>
      </c>
      <c r="U31" s="46">
        <v>0.627</v>
      </c>
      <c r="V31" s="46">
        <v>0.63800000000000001</v>
      </c>
      <c r="W31" s="46">
        <v>0.64900000000000002</v>
      </c>
      <c r="X31" s="46">
        <v>0.66</v>
      </c>
      <c r="Y31" s="46">
        <v>0.67100000000000004</v>
      </c>
      <c r="Z31" s="46">
        <v>0.68200000000000005</v>
      </c>
      <c r="AA31" s="46">
        <v>0.69399999999999995</v>
      </c>
      <c r="AB31" s="46">
        <v>0.70599999999999996</v>
      </c>
      <c r="AC31" s="46">
        <v>0.71799999999999997</v>
      </c>
      <c r="AD31" s="46">
        <v>0.73</v>
      </c>
      <c r="AE31" s="46">
        <v>0.74199999999999999</v>
      </c>
      <c r="AF31" s="46">
        <v>0.755</v>
      </c>
      <c r="AG31" s="46">
        <v>0.76800000000000002</v>
      </c>
      <c r="AH31" s="46">
        <v>0.78100000000000003</v>
      </c>
      <c r="AI31" s="46">
        <v>0.79400000000000004</v>
      </c>
      <c r="AJ31" s="46">
        <v>0.80800000000000005</v>
      </c>
      <c r="AK31" s="46">
        <v>0.82099999999999995</v>
      </c>
      <c r="AL31" s="46">
        <v>0.83499999999999996</v>
      </c>
      <c r="AM31" s="46">
        <v>0.85</v>
      </c>
      <c r="AN31" s="46">
        <v>0.86399999999999999</v>
      </c>
      <c r="AO31" s="46">
        <v>0.879</v>
      </c>
      <c r="AP31" s="46">
        <v>0.89400000000000002</v>
      </c>
      <c r="AQ31" s="46">
        <v>0.90900000000000003</v>
      </c>
      <c r="AR31" s="46">
        <v>0.92400000000000004</v>
      </c>
      <c r="AS31" s="46">
        <v>0.94</v>
      </c>
      <c r="AT31" s="46">
        <v>0.95599999999999996</v>
      </c>
      <c r="AU31" s="46">
        <v>0.97199999999999998</v>
      </c>
      <c r="AV31" s="46">
        <v>0.98899999999999999</v>
      </c>
      <c r="AW31" s="46"/>
    </row>
    <row r="32" spans="1:49" x14ac:dyDescent="0.25">
      <c r="A32" s="43">
        <v>5</v>
      </c>
      <c r="B32" s="46">
        <v>0.45600000000000002</v>
      </c>
      <c r="C32" s="46">
        <v>0.46400000000000002</v>
      </c>
      <c r="D32" s="46">
        <v>0.47199999999999998</v>
      </c>
      <c r="E32" s="46">
        <v>0.48</v>
      </c>
      <c r="F32" s="46">
        <v>0.48799999999999999</v>
      </c>
      <c r="G32" s="46">
        <v>0.496</v>
      </c>
      <c r="H32" s="46">
        <v>0.505</v>
      </c>
      <c r="I32" s="46">
        <v>0.51300000000000001</v>
      </c>
      <c r="J32" s="46">
        <v>0.52200000000000002</v>
      </c>
      <c r="K32" s="46">
        <v>0.53100000000000003</v>
      </c>
      <c r="L32" s="46">
        <v>0.54</v>
      </c>
      <c r="M32" s="46">
        <v>0.54900000000000004</v>
      </c>
      <c r="N32" s="46">
        <v>0.55800000000000005</v>
      </c>
      <c r="O32" s="46">
        <v>0.56799999999999995</v>
      </c>
      <c r="P32" s="46">
        <v>0.57699999999999996</v>
      </c>
      <c r="Q32" s="46">
        <v>0.58699999999999997</v>
      </c>
      <c r="R32" s="46">
        <v>0.59699999999999998</v>
      </c>
      <c r="S32" s="46">
        <v>0.60699999999999998</v>
      </c>
      <c r="T32" s="46">
        <v>0.61799999999999999</v>
      </c>
      <c r="U32" s="46">
        <v>0.628</v>
      </c>
      <c r="V32" s="46">
        <v>0.63900000000000001</v>
      </c>
      <c r="W32" s="46">
        <v>0.65</v>
      </c>
      <c r="X32" s="46">
        <v>0.66100000000000003</v>
      </c>
      <c r="Y32" s="46">
        <v>0.67200000000000004</v>
      </c>
      <c r="Z32" s="46">
        <v>0.68300000000000005</v>
      </c>
      <c r="AA32" s="46">
        <v>0.69499999999999995</v>
      </c>
      <c r="AB32" s="46">
        <v>0.70699999999999996</v>
      </c>
      <c r="AC32" s="46">
        <v>0.71899999999999997</v>
      </c>
      <c r="AD32" s="46">
        <v>0.73099999999999998</v>
      </c>
      <c r="AE32" s="46">
        <v>0.74399999999999999</v>
      </c>
      <c r="AF32" s="46">
        <v>0.75600000000000001</v>
      </c>
      <c r="AG32" s="46">
        <v>0.76900000000000002</v>
      </c>
      <c r="AH32" s="46">
        <v>0.78200000000000003</v>
      </c>
      <c r="AI32" s="46">
        <v>0.79500000000000004</v>
      </c>
      <c r="AJ32" s="46">
        <v>0.80900000000000005</v>
      </c>
      <c r="AK32" s="46">
        <v>0.82299999999999995</v>
      </c>
      <c r="AL32" s="46">
        <v>0.83699999999999997</v>
      </c>
      <c r="AM32" s="46">
        <v>0.85099999999999998</v>
      </c>
      <c r="AN32" s="46">
        <v>0.86499999999999999</v>
      </c>
      <c r="AO32" s="46">
        <v>0.88</v>
      </c>
      <c r="AP32" s="46">
        <v>0.89500000000000002</v>
      </c>
      <c r="AQ32" s="46">
        <v>0.91</v>
      </c>
      <c r="AR32" s="46">
        <v>0.92600000000000005</v>
      </c>
      <c r="AS32" s="46">
        <v>0.94099999999999995</v>
      </c>
      <c r="AT32" s="46">
        <v>0.95699999999999996</v>
      </c>
      <c r="AU32" s="46">
        <v>0.97399999999999998</v>
      </c>
      <c r="AV32" s="46">
        <v>0.99</v>
      </c>
      <c r="AW32" s="46"/>
    </row>
    <row r="33" spans="1:49" x14ac:dyDescent="0.25">
      <c r="A33" s="43">
        <v>6</v>
      </c>
      <c r="B33" s="46">
        <v>0.45700000000000002</v>
      </c>
      <c r="C33" s="46">
        <v>0.46400000000000002</v>
      </c>
      <c r="D33" s="46">
        <v>0.47199999999999998</v>
      </c>
      <c r="E33" s="46">
        <v>0.48</v>
      </c>
      <c r="F33" s="46">
        <v>0.48899999999999999</v>
      </c>
      <c r="G33" s="46">
        <v>0.497</v>
      </c>
      <c r="H33" s="46">
        <v>0.505</v>
      </c>
      <c r="I33" s="46">
        <v>0.51400000000000001</v>
      </c>
      <c r="J33" s="46">
        <v>0.52300000000000002</v>
      </c>
      <c r="K33" s="46">
        <v>0.53100000000000003</v>
      </c>
      <c r="L33" s="46">
        <v>0.54100000000000004</v>
      </c>
      <c r="M33" s="46">
        <v>0.55000000000000004</v>
      </c>
      <c r="N33" s="46">
        <v>0.55900000000000005</v>
      </c>
      <c r="O33" s="46">
        <v>0.56899999999999995</v>
      </c>
      <c r="P33" s="46">
        <v>0.57799999999999996</v>
      </c>
      <c r="Q33" s="46">
        <v>0.58799999999999997</v>
      </c>
      <c r="R33" s="46">
        <v>0.59799999999999998</v>
      </c>
      <c r="S33" s="46">
        <v>0.60799999999999998</v>
      </c>
      <c r="T33" s="46">
        <v>0.61899999999999999</v>
      </c>
      <c r="U33" s="46">
        <v>0.629</v>
      </c>
      <c r="V33" s="46">
        <v>0.64</v>
      </c>
      <c r="W33" s="46">
        <v>0.65100000000000002</v>
      </c>
      <c r="X33" s="46">
        <v>0.66200000000000003</v>
      </c>
      <c r="Y33" s="46">
        <v>0.67300000000000004</v>
      </c>
      <c r="Z33" s="46">
        <v>0.68400000000000005</v>
      </c>
      <c r="AA33" s="46">
        <v>0.69599999999999995</v>
      </c>
      <c r="AB33" s="46">
        <v>0.70799999999999996</v>
      </c>
      <c r="AC33" s="46">
        <v>0.72</v>
      </c>
      <c r="AD33" s="46">
        <v>0.73199999999999998</v>
      </c>
      <c r="AE33" s="46">
        <v>0.745</v>
      </c>
      <c r="AF33" s="46">
        <v>0.75700000000000001</v>
      </c>
      <c r="AG33" s="46">
        <v>0.77</v>
      </c>
      <c r="AH33" s="46">
        <v>0.78300000000000003</v>
      </c>
      <c r="AI33" s="46">
        <v>0.79600000000000004</v>
      </c>
      <c r="AJ33" s="46">
        <v>0.81</v>
      </c>
      <c r="AK33" s="46">
        <v>0.82399999999999995</v>
      </c>
      <c r="AL33" s="46">
        <v>0.83799999999999997</v>
      </c>
      <c r="AM33" s="46">
        <v>0.85199999999999998</v>
      </c>
      <c r="AN33" s="46">
        <v>0.86699999999999999</v>
      </c>
      <c r="AO33" s="46">
        <v>0.88100000000000001</v>
      </c>
      <c r="AP33" s="46">
        <v>0.89600000000000002</v>
      </c>
      <c r="AQ33" s="46">
        <v>0.91100000000000003</v>
      </c>
      <c r="AR33" s="46">
        <v>0.92700000000000005</v>
      </c>
      <c r="AS33" s="46">
        <v>0.94299999999999995</v>
      </c>
      <c r="AT33" s="46">
        <v>0.95899999999999996</v>
      </c>
      <c r="AU33" s="46">
        <v>0.97499999999999998</v>
      </c>
      <c r="AV33" s="46">
        <v>0.99199999999999999</v>
      </c>
      <c r="AW33" s="46"/>
    </row>
    <row r="34" spans="1:49" x14ac:dyDescent="0.25">
      <c r="A34" s="43">
        <v>7</v>
      </c>
      <c r="B34" s="46">
        <v>0.45700000000000002</v>
      </c>
      <c r="C34" s="46">
        <v>0.46500000000000002</v>
      </c>
      <c r="D34" s="46">
        <v>0.47299999999999998</v>
      </c>
      <c r="E34" s="46">
        <v>0.48099999999999998</v>
      </c>
      <c r="F34" s="46">
        <v>0.48899999999999999</v>
      </c>
      <c r="G34" s="46">
        <v>0.498</v>
      </c>
      <c r="H34" s="46">
        <v>0.50600000000000001</v>
      </c>
      <c r="I34" s="46">
        <v>0.51500000000000001</v>
      </c>
      <c r="J34" s="46">
        <v>0.52300000000000002</v>
      </c>
      <c r="K34" s="46">
        <v>0.53200000000000003</v>
      </c>
      <c r="L34" s="46">
        <v>0.54100000000000004</v>
      </c>
      <c r="M34" s="46">
        <v>0.55000000000000004</v>
      </c>
      <c r="N34" s="46">
        <v>0.56000000000000005</v>
      </c>
      <c r="O34" s="46">
        <v>0.56899999999999995</v>
      </c>
      <c r="P34" s="46">
        <v>0.57899999999999996</v>
      </c>
      <c r="Q34" s="46">
        <v>0.58899999999999997</v>
      </c>
      <c r="R34" s="46">
        <v>0.59899999999999998</v>
      </c>
      <c r="S34" s="46">
        <v>0.60899999999999999</v>
      </c>
      <c r="T34" s="46">
        <v>0.61899999999999999</v>
      </c>
      <c r="U34" s="46">
        <v>0.63</v>
      </c>
      <c r="V34" s="46">
        <v>0.64100000000000001</v>
      </c>
      <c r="W34" s="46">
        <v>0.65200000000000002</v>
      </c>
      <c r="X34" s="46">
        <v>0.66300000000000003</v>
      </c>
      <c r="Y34" s="46">
        <v>0.67400000000000004</v>
      </c>
      <c r="Z34" s="46">
        <v>0.68500000000000005</v>
      </c>
      <c r="AA34" s="46">
        <v>0.69699999999999995</v>
      </c>
      <c r="AB34" s="46">
        <v>0.70899999999999996</v>
      </c>
      <c r="AC34" s="46">
        <v>0.72099999999999997</v>
      </c>
      <c r="AD34" s="46">
        <v>0.73299999999999998</v>
      </c>
      <c r="AE34" s="46">
        <v>0.746</v>
      </c>
      <c r="AF34" s="46">
        <v>0.75800000000000001</v>
      </c>
      <c r="AG34" s="46">
        <v>0.77100000000000002</v>
      </c>
      <c r="AH34" s="46">
        <v>0.78400000000000003</v>
      </c>
      <c r="AI34" s="46">
        <v>0.79800000000000004</v>
      </c>
      <c r="AJ34" s="46">
        <v>0.81100000000000005</v>
      </c>
      <c r="AK34" s="46">
        <v>0.82499999999999996</v>
      </c>
      <c r="AL34" s="46">
        <v>0.83899999999999997</v>
      </c>
      <c r="AM34" s="46">
        <v>0.85299999999999998</v>
      </c>
      <c r="AN34" s="46">
        <v>0.86799999999999999</v>
      </c>
      <c r="AO34" s="46">
        <v>0.88300000000000001</v>
      </c>
      <c r="AP34" s="46">
        <v>0.89800000000000002</v>
      </c>
      <c r="AQ34" s="46">
        <v>0.91300000000000003</v>
      </c>
      <c r="AR34" s="46">
        <v>0.92800000000000005</v>
      </c>
      <c r="AS34" s="46">
        <v>0.94399999999999995</v>
      </c>
      <c r="AT34" s="46">
        <v>0.96</v>
      </c>
      <c r="AU34" s="46">
        <v>0.97599999999999998</v>
      </c>
      <c r="AV34" s="46">
        <v>0.99299999999999999</v>
      </c>
      <c r="AW34" s="46"/>
    </row>
    <row r="35" spans="1:49" x14ac:dyDescent="0.25">
      <c r="A35" s="43">
        <v>8</v>
      </c>
      <c r="B35" s="46">
        <v>0.45800000000000002</v>
      </c>
      <c r="C35" s="46">
        <v>0.46600000000000003</v>
      </c>
      <c r="D35" s="46">
        <v>0.47399999999999998</v>
      </c>
      <c r="E35" s="46">
        <v>0.48199999999999998</v>
      </c>
      <c r="F35" s="46">
        <v>0.49</v>
      </c>
      <c r="G35" s="46">
        <v>0.498</v>
      </c>
      <c r="H35" s="46">
        <v>0.50700000000000001</v>
      </c>
      <c r="I35" s="46">
        <v>0.51500000000000001</v>
      </c>
      <c r="J35" s="46">
        <v>0.52400000000000002</v>
      </c>
      <c r="K35" s="46">
        <v>0.53300000000000003</v>
      </c>
      <c r="L35" s="46">
        <v>0.54200000000000004</v>
      </c>
      <c r="M35" s="46">
        <v>0.55100000000000005</v>
      </c>
      <c r="N35" s="46">
        <v>0.56100000000000005</v>
      </c>
      <c r="O35" s="46">
        <v>0.56999999999999995</v>
      </c>
      <c r="P35" s="46">
        <v>0.57999999999999996</v>
      </c>
      <c r="Q35" s="46">
        <v>0.59</v>
      </c>
      <c r="R35" s="46">
        <v>0.6</v>
      </c>
      <c r="S35" s="46">
        <v>0.61</v>
      </c>
      <c r="T35" s="46">
        <v>0.62</v>
      </c>
      <c r="U35" s="46">
        <v>0.63100000000000001</v>
      </c>
      <c r="V35" s="46">
        <v>0.64200000000000002</v>
      </c>
      <c r="W35" s="46">
        <v>0.65200000000000002</v>
      </c>
      <c r="X35" s="46">
        <v>0.66400000000000003</v>
      </c>
      <c r="Y35" s="46">
        <v>0.67500000000000004</v>
      </c>
      <c r="Z35" s="46">
        <v>0.68600000000000005</v>
      </c>
      <c r="AA35" s="46">
        <v>0.69799999999999995</v>
      </c>
      <c r="AB35" s="46">
        <v>0.71</v>
      </c>
      <c r="AC35" s="46">
        <v>0.72199999999999998</v>
      </c>
      <c r="AD35" s="46">
        <v>0.73399999999999999</v>
      </c>
      <c r="AE35" s="46">
        <v>0.747</v>
      </c>
      <c r="AF35" s="46">
        <v>0.75900000000000001</v>
      </c>
      <c r="AG35" s="46">
        <v>0.77200000000000002</v>
      </c>
      <c r="AH35" s="46">
        <v>0.78500000000000003</v>
      </c>
      <c r="AI35" s="46">
        <v>0.79900000000000004</v>
      </c>
      <c r="AJ35" s="46">
        <v>0.81200000000000006</v>
      </c>
      <c r="AK35" s="46">
        <v>0.82599999999999996</v>
      </c>
      <c r="AL35" s="46">
        <v>0.84</v>
      </c>
      <c r="AM35" s="46">
        <v>0.85399999999999998</v>
      </c>
      <c r="AN35" s="46">
        <v>0.86899999999999999</v>
      </c>
      <c r="AO35" s="46">
        <v>0.88400000000000001</v>
      </c>
      <c r="AP35" s="46">
        <v>0.89900000000000002</v>
      </c>
      <c r="AQ35" s="46">
        <v>0.91400000000000003</v>
      </c>
      <c r="AR35" s="46">
        <v>0.93</v>
      </c>
      <c r="AS35" s="46">
        <v>0.94499999999999995</v>
      </c>
      <c r="AT35" s="46">
        <v>0.96099999999999997</v>
      </c>
      <c r="AU35" s="46">
        <v>0.97799999999999998</v>
      </c>
      <c r="AV35" s="46">
        <v>0.99399999999999999</v>
      </c>
      <c r="AW35" s="46"/>
    </row>
    <row r="36" spans="1:49" x14ac:dyDescent="0.25">
      <c r="A36" s="43">
        <v>9</v>
      </c>
      <c r="B36" s="46">
        <v>0.45900000000000002</v>
      </c>
      <c r="C36" s="46">
        <v>0.46600000000000003</v>
      </c>
      <c r="D36" s="46">
        <v>0.47399999999999998</v>
      </c>
      <c r="E36" s="46">
        <v>0.48199999999999998</v>
      </c>
      <c r="F36" s="46">
        <v>0.49099999999999999</v>
      </c>
      <c r="G36" s="46">
        <v>0.499</v>
      </c>
      <c r="H36" s="46">
        <v>0.50700000000000001</v>
      </c>
      <c r="I36" s="46">
        <v>0.51600000000000001</v>
      </c>
      <c r="J36" s="46">
        <v>0.52500000000000002</v>
      </c>
      <c r="K36" s="46">
        <v>0.53400000000000003</v>
      </c>
      <c r="L36" s="46">
        <v>0.54300000000000004</v>
      </c>
      <c r="M36" s="46">
        <v>0.55200000000000005</v>
      </c>
      <c r="N36" s="46">
        <v>0.56100000000000005</v>
      </c>
      <c r="O36" s="46">
        <v>0.57099999999999995</v>
      </c>
      <c r="P36" s="46">
        <v>0.58099999999999996</v>
      </c>
      <c r="Q36" s="46">
        <v>0.59099999999999997</v>
      </c>
      <c r="R36" s="46">
        <v>0.60099999999999998</v>
      </c>
      <c r="S36" s="46">
        <v>0.61099999999999999</v>
      </c>
      <c r="T36" s="46">
        <v>0.621</v>
      </c>
      <c r="U36" s="46">
        <v>0.63200000000000001</v>
      </c>
      <c r="V36" s="46">
        <v>0.64200000000000002</v>
      </c>
      <c r="W36" s="46">
        <v>0.65300000000000002</v>
      </c>
      <c r="X36" s="46">
        <v>0.66400000000000003</v>
      </c>
      <c r="Y36" s="46">
        <v>0.67600000000000005</v>
      </c>
      <c r="Z36" s="46">
        <v>0.68700000000000006</v>
      </c>
      <c r="AA36" s="46">
        <v>0.69899999999999995</v>
      </c>
      <c r="AB36" s="46">
        <v>0.71099999999999997</v>
      </c>
      <c r="AC36" s="46">
        <v>0.72299999999999998</v>
      </c>
      <c r="AD36" s="46">
        <v>0.73499999999999999</v>
      </c>
      <c r="AE36" s="46">
        <v>0.748</v>
      </c>
      <c r="AF36" s="46">
        <v>0.76</v>
      </c>
      <c r="AG36" s="46">
        <v>0.77300000000000002</v>
      </c>
      <c r="AH36" s="46">
        <v>0.78600000000000003</v>
      </c>
      <c r="AI36" s="46">
        <v>0.8</v>
      </c>
      <c r="AJ36" s="46">
        <v>0.81299999999999994</v>
      </c>
      <c r="AK36" s="46">
        <v>0.82699999999999996</v>
      </c>
      <c r="AL36" s="46">
        <v>0.84099999999999997</v>
      </c>
      <c r="AM36" s="46">
        <v>0.85599999999999998</v>
      </c>
      <c r="AN36" s="46">
        <v>0.87</v>
      </c>
      <c r="AO36" s="46">
        <v>0.88500000000000001</v>
      </c>
      <c r="AP36" s="46">
        <v>0.9</v>
      </c>
      <c r="AQ36" s="46">
        <v>0.91500000000000004</v>
      </c>
      <c r="AR36" s="46">
        <v>0.93100000000000005</v>
      </c>
      <c r="AS36" s="46">
        <v>0.94699999999999995</v>
      </c>
      <c r="AT36" s="46">
        <v>0.96299999999999997</v>
      </c>
      <c r="AU36" s="46">
        <v>0.97899999999999998</v>
      </c>
      <c r="AV36" s="46">
        <v>0.996</v>
      </c>
      <c r="AW36" s="46"/>
    </row>
    <row r="37" spans="1:49" x14ac:dyDescent="0.25">
      <c r="A37" s="43">
        <v>10</v>
      </c>
      <c r="B37" s="46">
        <v>0.45900000000000002</v>
      </c>
      <c r="C37" s="46">
        <v>0.46700000000000003</v>
      </c>
      <c r="D37" s="46">
        <v>0.47499999999999998</v>
      </c>
      <c r="E37" s="46">
        <v>0.48299999999999998</v>
      </c>
      <c r="F37" s="46">
        <v>0.49099999999999999</v>
      </c>
      <c r="G37" s="46">
        <v>0.5</v>
      </c>
      <c r="H37" s="46">
        <v>0.50800000000000001</v>
      </c>
      <c r="I37" s="46">
        <v>0.51700000000000002</v>
      </c>
      <c r="J37" s="46">
        <v>0.52600000000000002</v>
      </c>
      <c r="K37" s="46">
        <v>0.53400000000000003</v>
      </c>
      <c r="L37" s="46">
        <v>0.54400000000000004</v>
      </c>
      <c r="M37" s="46">
        <v>0.55300000000000005</v>
      </c>
      <c r="N37" s="46">
        <v>0.56200000000000006</v>
      </c>
      <c r="O37" s="46">
        <v>0.57199999999999995</v>
      </c>
      <c r="P37" s="46">
        <v>0.58099999999999996</v>
      </c>
      <c r="Q37" s="46">
        <v>0.59099999999999997</v>
      </c>
      <c r="R37" s="46">
        <v>0.60099999999999998</v>
      </c>
      <c r="S37" s="46">
        <v>0.61199999999999999</v>
      </c>
      <c r="T37" s="46">
        <v>0.622</v>
      </c>
      <c r="U37" s="46">
        <v>0.63300000000000001</v>
      </c>
      <c r="V37" s="46">
        <v>0.64300000000000002</v>
      </c>
      <c r="W37" s="46">
        <v>0.65400000000000003</v>
      </c>
      <c r="X37" s="46">
        <v>0.66500000000000004</v>
      </c>
      <c r="Y37" s="46">
        <v>0.67700000000000005</v>
      </c>
      <c r="Z37" s="46">
        <v>0.68799999999999994</v>
      </c>
      <c r="AA37" s="46">
        <v>0.7</v>
      </c>
      <c r="AB37" s="46">
        <v>0.71199999999999997</v>
      </c>
      <c r="AC37" s="46">
        <v>0.72399999999999998</v>
      </c>
      <c r="AD37" s="46">
        <v>0.73599999999999999</v>
      </c>
      <c r="AE37" s="46">
        <v>0.749</v>
      </c>
      <c r="AF37" s="46">
        <v>0.76100000000000001</v>
      </c>
      <c r="AG37" s="46">
        <v>0.77400000000000002</v>
      </c>
      <c r="AH37" s="46">
        <v>0.78800000000000003</v>
      </c>
      <c r="AI37" s="46">
        <v>0.80100000000000005</v>
      </c>
      <c r="AJ37" s="46">
        <v>0.81499999999999995</v>
      </c>
      <c r="AK37" s="46">
        <v>0.82799999999999996</v>
      </c>
      <c r="AL37" s="46">
        <v>0.84299999999999997</v>
      </c>
      <c r="AM37" s="46">
        <v>0.85699999999999998</v>
      </c>
      <c r="AN37" s="46">
        <v>0.871</v>
      </c>
      <c r="AO37" s="46">
        <v>0.88600000000000001</v>
      </c>
      <c r="AP37" s="46">
        <v>0.90100000000000002</v>
      </c>
      <c r="AQ37" s="46">
        <v>0.91700000000000004</v>
      </c>
      <c r="AR37" s="46">
        <v>0.93200000000000005</v>
      </c>
      <c r="AS37" s="46">
        <v>0.94799999999999995</v>
      </c>
      <c r="AT37" s="46">
        <v>0.96399999999999997</v>
      </c>
      <c r="AU37" s="46">
        <v>0.98099999999999998</v>
      </c>
      <c r="AV37" s="46">
        <v>0.997</v>
      </c>
      <c r="AW37" s="46"/>
    </row>
    <row r="38" spans="1:49" x14ac:dyDescent="0.25">
      <c r="A38" s="43">
        <v>11</v>
      </c>
      <c r="B38" s="46">
        <v>0.46</v>
      </c>
      <c r="C38" s="46">
        <v>0.46800000000000003</v>
      </c>
      <c r="D38" s="46">
        <v>0.47599999999999998</v>
      </c>
      <c r="E38" s="46">
        <v>0.48399999999999999</v>
      </c>
      <c r="F38" s="46">
        <v>0.49199999999999999</v>
      </c>
      <c r="G38" s="46">
        <v>0.5</v>
      </c>
      <c r="H38" s="46">
        <v>0.50900000000000001</v>
      </c>
      <c r="I38" s="46">
        <v>0.51700000000000002</v>
      </c>
      <c r="J38" s="46">
        <v>0.52600000000000002</v>
      </c>
      <c r="K38" s="46">
        <v>0.53500000000000003</v>
      </c>
      <c r="L38" s="46">
        <v>0.54400000000000004</v>
      </c>
      <c r="M38" s="46">
        <v>0.55400000000000005</v>
      </c>
      <c r="N38" s="46">
        <v>0.56299999999999994</v>
      </c>
      <c r="O38" s="46">
        <v>0.57299999999999995</v>
      </c>
      <c r="P38" s="46">
        <v>0.58199999999999996</v>
      </c>
      <c r="Q38" s="46">
        <v>0.59199999999999997</v>
      </c>
      <c r="R38" s="46">
        <v>0.60199999999999998</v>
      </c>
      <c r="S38" s="46">
        <v>0.61199999999999999</v>
      </c>
      <c r="T38" s="46">
        <v>0.623</v>
      </c>
      <c r="U38" s="46">
        <v>0.63300000000000001</v>
      </c>
      <c r="V38" s="46">
        <v>0.64400000000000002</v>
      </c>
      <c r="W38" s="46">
        <v>0.65500000000000003</v>
      </c>
      <c r="X38" s="46">
        <v>0.66600000000000004</v>
      </c>
      <c r="Y38" s="46">
        <v>0.67800000000000005</v>
      </c>
      <c r="Z38" s="46">
        <v>0.68899999999999995</v>
      </c>
      <c r="AA38" s="46">
        <v>0.70099999999999996</v>
      </c>
      <c r="AB38" s="46">
        <v>0.71299999999999997</v>
      </c>
      <c r="AC38" s="46">
        <v>0.72499999999999998</v>
      </c>
      <c r="AD38" s="46">
        <v>0.73699999999999999</v>
      </c>
      <c r="AE38" s="46">
        <v>0.75</v>
      </c>
      <c r="AF38" s="46">
        <v>0.76300000000000001</v>
      </c>
      <c r="AG38" s="46">
        <v>0.77500000000000002</v>
      </c>
      <c r="AH38" s="46">
        <v>0.78900000000000003</v>
      </c>
      <c r="AI38" s="46">
        <v>0.80200000000000005</v>
      </c>
      <c r="AJ38" s="46">
        <v>0.81599999999999995</v>
      </c>
      <c r="AK38" s="46">
        <v>0.83</v>
      </c>
      <c r="AL38" s="46">
        <v>0.84399999999999997</v>
      </c>
      <c r="AM38" s="46">
        <v>0.85799999999999998</v>
      </c>
      <c r="AN38" s="46">
        <v>0.873</v>
      </c>
      <c r="AO38" s="46">
        <v>0.88700000000000001</v>
      </c>
      <c r="AP38" s="46">
        <v>0.90300000000000002</v>
      </c>
      <c r="AQ38" s="46">
        <v>0.91800000000000004</v>
      </c>
      <c r="AR38" s="46">
        <v>0.93300000000000005</v>
      </c>
      <c r="AS38" s="46">
        <v>0.94899999999999995</v>
      </c>
      <c r="AT38" s="46">
        <v>0.96599999999999997</v>
      </c>
      <c r="AU38" s="46">
        <v>0.98199999999999998</v>
      </c>
      <c r="AV38" s="46">
        <v>0.999</v>
      </c>
      <c r="AW38" s="46"/>
    </row>
  </sheetData>
  <sheetProtection algorithmName="SHA-512" hashValue="IUVJttjcP4c5er/7AYOIb3nbPoX7ctSEmkkMDlL7cXHTDEy62CpdYENc4ucw58d3eRPGP0j7EkQJHkrn3/xKBA==" saltValue="sXmadAAU55Alnay+QikxzA==" spinCount="100000" sheet="1" objects="1" scenarios="1"/>
  <conditionalFormatting sqref="A6:A21">
    <cfRule type="expression" dxfId="127" priority="1" stopIfTrue="1">
      <formula>MOD(ROW(),2)=0</formula>
    </cfRule>
    <cfRule type="expression" dxfId="126" priority="2" stopIfTrue="1">
      <formula>MOD(ROW(),2)&lt;&gt;0</formula>
    </cfRule>
  </conditionalFormatting>
  <conditionalFormatting sqref="B6:M21">
    <cfRule type="expression" dxfId="125" priority="3" stopIfTrue="1">
      <formula>MOD(ROW(),2)=0</formula>
    </cfRule>
    <cfRule type="expression" dxfId="124" priority="4" stopIfTrue="1">
      <formula>MOD(ROW(),2)&lt;&gt;0</formula>
    </cfRule>
  </conditionalFormatting>
  <conditionalFormatting sqref="A26:A38">
    <cfRule type="expression" dxfId="123" priority="5" stopIfTrue="1">
      <formula>MOD(ROW(),2)=0</formula>
    </cfRule>
    <cfRule type="expression" dxfId="122" priority="6" stopIfTrue="1">
      <formula>MOD(ROW(),2)&lt;&gt;0</formula>
    </cfRule>
  </conditionalFormatting>
  <conditionalFormatting sqref="B26:AW38">
    <cfRule type="expression" dxfId="121" priority="7" stopIfTrue="1">
      <formula>MOD(ROW(),2)=0</formula>
    </cfRule>
    <cfRule type="expression" dxfId="120" priority="8" stopIfTrue="1">
      <formula>MOD(ROW(),2)&lt;&gt;0</formula>
    </cfRule>
  </conditionalFormatting>
  <pageMargins left="0.7" right="0.7" top="0.75" bottom="0.75" header="0.3" footer="0.3"/>
  <tableParts count="1">
    <tablePart r:id="rId1"/>
  </tableParts>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EB7B68-5A0A-4936-A9F4-1C17FE3B5658}">
  <sheetPr codeName="Sheet102"/>
  <dimension ref="A1:B23"/>
  <sheetViews>
    <sheetView showGridLines="0" workbookViewId="0">
      <selection activeCell="A6" sqref="A6"/>
    </sheetView>
  </sheetViews>
  <sheetFormatPr defaultRowHeight="12.5" x14ac:dyDescent="0.25"/>
  <cols>
    <col min="1" max="1" width="31.54296875" customWidth="1"/>
    <col min="2" max="2" width="40.54296875" customWidth="1"/>
  </cols>
  <sheetData>
    <row r="1" spans="1:2" s="1" customFormat="1" ht="20" x14ac:dyDescent="0.4">
      <c r="A1" s="2" t="s">
        <v>0</v>
      </c>
    </row>
    <row r="2" spans="1:2" s="1" customFormat="1" ht="15.5" x14ac:dyDescent="0.35">
      <c r="A2" s="30" t="s">
        <v>1</v>
      </c>
      <c r="B2" s="3" t="str">
        <f>wb_title</f>
        <v>Police_S - Consolidated Factor Spreadsheet</v>
      </c>
    </row>
    <row r="3" spans="1:2" s="1" customFormat="1" ht="15.5" x14ac:dyDescent="0.35">
      <c r="A3" s="30" t="s">
        <v>2</v>
      </c>
      <c r="B3" s="3" t="str">
        <f>TABLE_FACTOR_TYPE_1 &amp; " - x-" &amp; TABLE_SERIES_NUMBER_1</f>
        <v>Scheme Pays LTA - x-617</v>
      </c>
    </row>
    <row r="6" spans="1:2" x14ac:dyDescent="0.25">
      <c r="A6" s="40" t="s">
        <v>407</v>
      </c>
      <c r="B6" s="48" t="s">
        <v>408</v>
      </c>
    </row>
    <row r="7" spans="1:2" x14ac:dyDescent="0.25">
      <c r="A7" s="40" t="s">
        <v>409</v>
      </c>
      <c r="B7" s="48" t="s">
        <v>32</v>
      </c>
    </row>
    <row r="8" spans="1:2" x14ac:dyDescent="0.25">
      <c r="A8" s="40" t="s">
        <v>110</v>
      </c>
      <c r="B8" s="48">
        <v>2006</v>
      </c>
    </row>
    <row r="9" spans="1:2" x14ac:dyDescent="0.25">
      <c r="A9" s="40" t="s">
        <v>111</v>
      </c>
      <c r="B9" s="48" t="s">
        <v>374</v>
      </c>
    </row>
    <row r="10" spans="1:2" ht="26.15" customHeight="1" x14ac:dyDescent="0.25">
      <c r="A10" s="40" t="s">
        <v>6</v>
      </c>
      <c r="B10" s="48" t="s">
        <v>380</v>
      </c>
    </row>
    <row r="11" spans="1:2" x14ac:dyDescent="0.25">
      <c r="A11" s="40" t="s">
        <v>112</v>
      </c>
      <c r="B11" s="48" t="s">
        <v>125</v>
      </c>
    </row>
    <row r="12" spans="1:2" ht="25" x14ac:dyDescent="0.25">
      <c r="A12" s="40" t="s">
        <v>113</v>
      </c>
      <c r="B12" s="48" t="s">
        <v>139</v>
      </c>
    </row>
    <row r="13" spans="1:2" x14ac:dyDescent="0.25">
      <c r="A13" s="40" t="s">
        <v>410</v>
      </c>
      <c r="B13" s="48">
        <v>1</v>
      </c>
    </row>
    <row r="14" spans="1:2" x14ac:dyDescent="0.25">
      <c r="A14" s="40" t="s">
        <v>115</v>
      </c>
      <c r="B14" s="48">
        <v>617</v>
      </c>
    </row>
    <row r="15" spans="1:2" x14ac:dyDescent="0.25">
      <c r="A15" s="40" t="s">
        <v>411</v>
      </c>
      <c r="B15" s="48">
        <v>617</v>
      </c>
    </row>
    <row r="16" spans="1:2" x14ac:dyDescent="0.25">
      <c r="A16" s="40" t="s">
        <v>117</v>
      </c>
      <c r="B16" s="48" t="s">
        <v>488</v>
      </c>
    </row>
    <row r="17" spans="1:2" x14ac:dyDescent="0.25">
      <c r="A17" s="41" t="s">
        <v>412</v>
      </c>
      <c r="B17" s="48"/>
    </row>
    <row r="18" spans="1:2" x14ac:dyDescent="0.25">
      <c r="A18" s="40" t="s">
        <v>119</v>
      </c>
      <c r="B18" s="50">
        <v>45135</v>
      </c>
    </row>
    <row r="19" spans="1:2" x14ac:dyDescent="0.25">
      <c r="A19" s="40" t="s">
        <v>120</v>
      </c>
      <c r="B19" s="50">
        <v>45135</v>
      </c>
    </row>
    <row r="20" spans="1:2" x14ac:dyDescent="0.25">
      <c r="A20" s="40" t="s">
        <v>121</v>
      </c>
      <c r="B20" s="48" t="s">
        <v>377</v>
      </c>
    </row>
    <row r="21" spans="1:2" x14ac:dyDescent="0.25">
      <c r="A21" s="40" t="s">
        <v>413</v>
      </c>
      <c r="B21" s="48" t="s">
        <v>47</v>
      </c>
    </row>
    <row r="23" spans="1:2" x14ac:dyDescent="0.25">
      <c r="A23" s="23" t="str">
        <f>HYPERLINK("#'Factor List'!A1", "Back to Factor List")</f>
        <v>Back to Factor List</v>
      </c>
      <c r="B23" s="23" t="str">
        <f>HYPERLINK("#'Assumptions'!A1", "Assumptions")</f>
        <v>Assumptions</v>
      </c>
    </row>
  </sheetData>
  <sheetProtection algorithmName="SHA-512" hashValue="BDXgokjDOrrqaLAdZ4qPns6KczqB8hVQSa6ttHEZ2Am1M32/pMgEHPR/SxHOtyM2bdF3z5JfHbPD6aeHa3X3fQ==" saltValue="ii3+fRMxkP7GuUGKVYURLw==" spinCount="100000" sheet="1" objects="1" scenarios="1"/>
  <conditionalFormatting sqref="A6:A21">
    <cfRule type="expression" dxfId="117" priority="1" stopIfTrue="1">
      <formula>MOD(ROW(),2)=0</formula>
    </cfRule>
    <cfRule type="expression" dxfId="116" priority="2" stopIfTrue="1">
      <formula>MOD(ROW(),2)&lt;&gt;0</formula>
    </cfRule>
  </conditionalFormatting>
  <conditionalFormatting sqref="B6:B21">
    <cfRule type="expression" dxfId="115" priority="3" stopIfTrue="1">
      <formula>MOD(ROW(),2)=0</formula>
    </cfRule>
    <cfRule type="expression" dxfId="114" priority="4" stopIfTrue="1">
      <formula>MOD(ROW(),2)&lt;&gt;0</formula>
    </cfRule>
  </conditionalFormatting>
  <pageMargins left="0.7" right="0.7" top="0.75" bottom="0.75" header="0.3" footer="0.3"/>
  <tableParts count="1">
    <tablePart r:id="rId1"/>
  </tableParts>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B12DF3-6C7C-4071-97E8-84061EA9DEF7}">
  <sheetPr codeName="Sheet103"/>
  <dimension ref="A1:B26"/>
  <sheetViews>
    <sheetView showGridLines="0" workbookViewId="0">
      <selection activeCell="A6" sqref="A6"/>
    </sheetView>
  </sheetViews>
  <sheetFormatPr defaultRowHeight="12.5" x14ac:dyDescent="0.25"/>
  <cols>
    <col min="1" max="1" width="30.54296875" customWidth="1"/>
    <col min="2" max="2" width="40.54296875" customWidth="1"/>
  </cols>
  <sheetData>
    <row r="1" spans="1:2" s="1" customFormat="1" ht="20" x14ac:dyDescent="0.4">
      <c r="A1" s="2" t="s">
        <v>0</v>
      </c>
    </row>
    <row r="2" spans="1:2" s="1" customFormat="1" ht="15.5" x14ac:dyDescent="0.35">
      <c r="A2" s="30" t="s">
        <v>1</v>
      </c>
      <c r="B2" s="3" t="str">
        <f>wb_title</f>
        <v>Police_S - Consolidated Factor Spreadsheet</v>
      </c>
    </row>
    <row r="3" spans="1:2" s="1" customFormat="1" ht="15.5" x14ac:dyDescent="0.35">
      <c r="A3" s="30" t="s">
        <v>2</v>
      </c>
      <c r="B3" s="3" t="str">
        <f>TABLE_FACTOR_TYPE_1 &amp; " - x-" &amp; TABLE_SERIES_NUMBER_1</f>
        <v>Scheme Pays LTA - x-618</v>
      </c>
    </row>
    <row r="6" spans="1:2" x14ac:dyDescent="0.25">
      <c r="A6" s="40" t="s">
        <v>407</v>
      </c>
      <c r="B6" s="48" t="s">
        <v>408</v>
      </c>
    </row>
    <row r="7" spans="1:2" x14ac:dyDescent="0.25">
      <c r="A7" s="40" t="s">
        <v>409</v>
      </c>
      <c r="B7" s="48" t="s">
        <v>32</v>
      </c>
    </row>
    <row r="8" spans="1:2" x14ac:dyDescent="0.25">
      <c r="A8" s="40" t="s">
        <v>110</v>
      </c>
      <c r="B8" s="48">
        <v>2006</v>
      </c>
    </row>
    <row r="9" spans="1:2" x14ac:dyDescent="0.25">
      <c r="A9" s="40" t="s">
        <v>111</v>
      </c>
      <c r="B9" s="48" t="s">
        <v>374</v>
      </c>
    </row>
    <row r="10" spans="1:2" ht="25" customHeight="1" x14ac:dyDescent="0.25">
      <c r="A10" s="40" t="s">
        <v>6</v>
      </c>
      <c r="B10" s="48" t="s">
        <v>382</v>
      </c>
    </row>
    <row r="11" spans="1:2" x14ac:dyDescent="0.25">
      <c r="A11" s="40" t="s">
        <v>112</v>
      </c>
      <c r="B11" s="48" t="s">
        <v>125</v>
      </c>
    </row>
    <row r="12" spans="1:2" ht="25" x14ac:dyDescent="0.25">
      <c r="A12" s="40" t="s">
        <v>113</v>
      </c>
      <c r="B12" s="48" t="s">
        <v>139</v>
      </c>
    </row>
    <row r="13" spans="1:2" x14ac:dyDescent="0.25">
      <c r="A13" s="40" t="s">
        <v>410</v>
      </c>
      <c r="B13" s="48">
        <v>1</v>
      </c>
    </row>
    <row r="14" spans="1:2" x14ac:dyDescent="0.25">
      <c r="A14" s="40" t="s">
        <v>115</v>
      </c>
      <c r="B14" s="48">
        <v>618</v>
      </c>
    </row>
    <row r="15" spans="1:2" x14ac:dyDescent="0.25">
      <c r="A15" s="40" t="s">
        <v>411</v>
      </c>
      <c r="B15" s="48">
        <v>618</v>
      </c>
    </row>
    <row r="16" spans="1:2" x14ac:dyDescent="0.25">
      <c r="A16" s="40" t="s">
        <v>117</v>
      </c>
      <c r="B16" s="48" t="s">
        <v>489</v>
      </c>
    </row>
    <row r="17" spans="1:2" x14ac:dyDescent="0.25">
      <c r="A17" s="41" t="s">
        <v>412</v>
      </c>
      <c r="B17" s="48"/>
    </row>
    <row r="18" spans="1:2" x14ac:dyDescent="0.25">
      <c r="A18" s="40" t="s">
        <v>119</v>
      </c>
      <c r="B18" s="50">
        <v>45135</v>
      </c>
    </row>
    <row r="19" spans="1:2" x14ac:dyDescent="0.25">
      <c r="A19" s="40" t="s">
        <v>120</v>
      </c>
      <c r="B19" s="50">
        <v>45135</v>
      </c>
    </row>
    <row r="20" spans="1:2" x14ac:dyDescent="0.25">
      <c r="A20" s="40" t="s">
        <v>121</v>
      </c>
      <c r="B20" s="48" t="s">
        <v>377</v>
      </c>
    </row>
    <row r="21" spans="1:2" x14ac:dyDescent="0.25">
      <c r="A21" s="40" t="s">
        <v>413</v>
      </c>
      <c r="B21" s="48" t="s">
        <v>47</v>
      </c>
    </row>
    <row r="23" spans="1:2" x14ac:dyDescent="0.25">
      <c r="A23" s="23" t="str">
        <f>HYPERLINK("#'Factor List'!A1", "Back to Factor List")</f>
        <v>Back to Factor List</v>
      </c>
      <c r="B23" s="23" t="str">
        <f>HYPERLINK("#'Assumptions'!A1", "Assumptions")</f>
        <v>Assumptions</v>
      </c>
    </row>
    <row r="26" spans="1:2" s="57" customFormat="1" ht="13" x14ac:dyDescent="0.25"/>
  </sheetData>
  <sheetProtection algorithmName="SHA-512" hashValue="dqDLVs0nSxJV7ArbmCSwCGBjmrUVLFLD7sXxfVFYa4nprCVCeUzX8rVd03IDx4xnu57tObZQxoI4AzJGwMcUqw==" saltValue="NbLfbLxrP5Y5vmjhMAu1Aw==" spinCount="100000" sheet="1" objects="1" scenarios="1"/>
  <conditionalFormatting sqref="A6:A21">
    <cfRule type="expression" dxfId="111" priority="1" stopIfTrue="1">
      <formula>MOD(ROW(),2)=0</formula>
    </cfRule>
    <cfRule type="expression" dxfId="110" priority="2" stopIfTrue="1">
      <formula>MOD(ROW(),2)&lt;&gt;0</formula>
    </cfRule>
  </conditionalFormatting>
  <conditionalFormatting sqref="B6:B21">
    <cfRule type="expression" dxfId="109" priority="3" stopIfTrue="1">
      <formula>MOD(ROW(),2)=0</formula>
    </cfRule>
    <cfRule type="expression" dxfId="108" priority="4" stopIfTrue="1">
      <formula>MOD(ROW(),2)&lt;&gt;0</formula>
    </cfRule>
  </conditionalFormatting>
  <pageMargins left="0.7" right="0.7" top="0.75" bottom="0.75" header="0.3" footer="0.3"/>
  <tableParts count="1">
    <tablePart r:id="rId1"/>
  </tableParts>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4D9221-4EE5-4A9F-A2F4-830DABA20D6B}">
  <sheetPr codeName="Sheet104"/>
  <dimension ref="A1:B73"/>
  <sheetViews>
    <sheetView showGridLines="0" workbookViewId="0">
      <selection activeCell="A6" sqref="A6"/>
    </sheetView>
  </sheetViews>
  <sheetFormatPr defaultRowHeight="12.5" x14ac:dyDescent="0.25"/>
  <cols>
    <col min="1" max="1" width="31.54296875" customWidth="1"/>
    <col min="2" max="2" width="40.54296875" customWidth="1"/>
  </cols>
  <sheetData>
    <row r="1" spans="1:2" s="1" customFormat="1" ht="20" x14ac:dyDescent="0.4">
      <c r="A1" s="2" t="s">
        <v>0</v>
      </c>
    </row>
    <row r="2" spans="1:2" s="1" customFormat="1" ht="15.5" x14ac:dyDescent="0.35">
      <c r="A2" s="30" t="s">
        <v>1</v>
      </c>
      <c r="B2" s="3" t="str">
        <f>wb_title</f>
        <v>Police_S - Consolidated Factor Spreadsheet</v>
      </c>
    </row>
    <row r="3" spans="1:2" s="1" customFormat="1" ht="15.5" x14ac:dyDescent="0.35">
      <c r="A3" s="30" t="s">
        <v>2</v>
      </c>
      <c r="B3" s="3" t="str">
        <f>TABLE_FACTOR_TYPE_1 &amp; " - x-" &amp; TABLE_SERIES_NUMBER_1</f>
        <v>Scheme Pays AA - x-619</v>
      </c>
    </row>
    <row r="6" spans="1:2" x14ac:dyDescent="0.25">
      <c r="A6" s="40" t="s">
        <v>407</v>
      </c>
      <c r="B6" s="48" t="s">
        <v>408</v>
      </c>
    </row>
    <row r="7" spans="1:2" x14ac:dyDescent="0.25">
      <c r="A7" s="40" t="s">
        <v>409</v>
      </c>
      <c r="B7" s="48" t="s">
        <v>32</v>
      </c>
    </row>
    <row r="8" spans="1:2" x14ac:dyDescent="0.25">
      <c r="A8" s="40" t="s">
        <v>110</v>
      </c>
      <c r="B8" s="48">
        <v>2015</v>
      </c>
    </row>
    <row r="9" spans="1:2" x14ac:dyDescent="0.25">
      <c r="A9" s="40" t="s">
        <v>111</v>
      </c>
      <c r="B9" s="48" t="s">
        <v>340</v>
      </c>
    </row>
    <row r="10" spans="1:2" ht="25" x14ac:dyDescent="0.25">
      <c r="A10" s="40" t="s">
        <v>6</v>
      </c>
      <c r="B10" s="48" t="s">
        <v>356</v>
      </c>
    </row>
    <row r="11" spans="1:2" x14ac:dyDescent="0.25">
      <c r="A11" s="40" t="s">
        <v>112</v>
      </c>
      <c r="B11" s="48" t="s">
        <v>125</v>
      </c>
    </row>
    <row r="12" spans="1:2" ht="25" x14ac:dyDescent="0.25">
      <c r="A12" s="40" t="s">
        <v>113</v>
      </c>
      <c r="B12" s="48" t="s">
        <v>139</v>
      </c>
    </row>
    <row r="13" spans="1:2" x14ac:dyDescent="0.25">
      <c r="A13" s="40" t="s">
        <v>410</v>
      </c>
      <c r="B13" s="48">
        <v>0</v>
      </c>
    </row>
    <row r="14" spans="1:2" x14ac:dyDescent="0.25">
      <c r="A14" s="40" t="s">
        <v>115</v>
      </c>
      <c r="B14" s="48">
        <v>619</v>
      </c>
    </row>
    <row r="15" spans="1:2" x14ac:dyDescent="0.25">
      <c r="A15" s="40" t="s">
        <v>411</v>
      </c>
      <c r="B15" s="48">
        <v>619</v>
      </c>
    </row>
    <row r="16" spans="1:2" x14ac:dyDescent="0.25">
      <c r="A16" s="40" t="s">
        <v>117</v>
      </c>
      <c r="B16" s="48" t="s">
        <v>490</v>
      </c>
    </row>
    <row r="17" spans="1:2" x14ac:dyDescent="0.25">
      <c r="A17" s="41" t="s">
        <v>412</v>
      </c>
      <c r="B17" s="48"/>
    </row>
    <row r="18" spans="1:2" x14ac:dyDescent="0.25">
      <c r="A18" s="40" t="s">
        <v>119</v>
      </c>
      <c r="B18" s="50">
        <v>45135</v>
      </c>
    </row>
    <row r="19" spans="1:2" x14ac:dyDescent="0.25">
      <c r="A19" s="40" t="s">
        <v>120</v>
      </c>
      <c r="B19" s="50">
        <v>45135</v>
      </c>
    </row>
    <row r="20" spans="1:2" x14ac:dyDescent="0.25">
      <c r="A20" s="40" t="s">
        <v>121</v>
      </c>
      <c r="B20" s="48" t="s">
        <v>128</v>
      </c>
    </row>
    <row r="21" spans="1:2" x14ac:dyDescent="0.25">
      <c r="A21" s="40" t="s">
        <v>413</v>
      </c>
      <c r="B21" s="48" t="s">
        <v>47</v>
      </c>
    </row>
    <row r="23" spans="1:2" x14ac:dyDescent="0.25">
      <c r="A23" s="23" t="str">
        <f>HYPERLINK("#'Factor List'!A1", "Back to Factor List")</f>
        <v>Back to Factor List</v>
      </c>
      <c r="B23" s="23" t="str">
        <f>HYPERLINK("#'Assumptions'!A1", "Assumptions")</f>
        <v>Assumptions</v>
      </c>
    </row>
    <row r="26" spans="1:2" s="57" customFormat="1" ht="26" x14ac:dyDescent="0.25">
      <c r="A26" s="56" t="s">
        <v>238</v>
      </c>
      <c r="B26" s="56" t="s">
        <v>472</v>
      </c>
    </row>
    <row r="27" spans="1:2" x14ac:dyDescent="0.25">
      <c r="A27" s="43">
        <v>18</v>
      </c>
      <c r="B27" s="44">
        <v>8.7200000000000006</v>
      </c>
    </row>
    <row r="28" spans="1:2" x14ac:dyDescent="0.25">
      <c r="A28" s="43">
        <v>19</v>
      </c>
      <c r="B28" s="44">
        <v>8.85</v>
      </c>
    </row>
    <row r="29" spans="1:2" x14ac:dyDescent="0.25">
      <c r="A29" s="43">
        <v>20</v>
      </c>
      <c r="B29" s="44">
        <v>8.9700000000000006</v>
      </c>
    </row>
    <row r="30" spans="1:2" x14ac:dyDescent="0.25">
      <c r="A30" s="43">
        <v>21</v>
      </c>
      <c r="B30" s="44">
        <v>9.1</v>
      </c>
    </row>
    <row r="31" spans="1:2" x14ac:dyDescent="0.25">
      <c r="A31" s="43">
        <v>22</v>
      </c>
      <c r="B31" s="44">
        <v>9.2200000000000006</v>
      </c>
    </row>
    <row r="32" spans="1:2" x14ac:dyDescent="0.25">
      <c r="A32" s="43">
        <v>23</v>
      </c>
      <c r="B32" s="44">
        <v>9.36</v>
      </c>
    </row>
    <row r="33" spans="1:2" x14ac:dyDescent="0.25">
      <c r="A33" s="43">
        <v>24</v>
      </c>
      <c r="B33" s="44">
        <v>9.49</v>
      </c>
    </row>
    <row r="34" spans="1:2" x14ac:dyDescent="0.25">
      <c r="A34" s="43">
        <v>25</v>
      </c>
      <c r="B34" s="44">
        <v>9.6199999999999992</v>
      </c>
    </row>
    <row r="35" spans="1:2" x14ac:dyDescent="0.25">
      <c r="A35" s="43">
        <v>26</v>
      </c>
      <c r="B35" s="44">
        <v>9.76</v>
      </c>
    </row>
    <row r="36" spans="1:2" x14ac:dyDescent="0.25">
      <c r="A36" s="43">
        <v>27</v>
      </c>
      <c r="B36" s="44">
        <v>9.89</v>
      </c>
    </row>
    <row r="37" spans="1:2" x14ac:dyDescent="0.25">
      <c r="A37" s="43">
        <v>28</v>
      </c>
      <c r="B37" s="44">
        <v>10.029999999999999</v>
      </c>
    </row>
    <row r="38" spans="1:2" x14ac:dyDescent="0.25">
      <c r="A38" s="43">
        <v>29</v>
      </c>
      <c r="B38" s="44">
        <v>10.18</v>
      </c>
    </row>
    <row r="39" spans="1:2" x14ac:dyDescent="0.25">
      <c r="A39" s="43">
        <v>30</v>
      </c>
      <c r="B39" s="44">
        <v>10.32</v>
      </c>
    </row>
    <row r="40" spans="1:2" x14ac:dyDescent="0.25">
      <c r="A40" s="43">
        <v>31</v>
      </c>
      <c r="B40" s="44">
        <v>10.47</v>
      </c>
    </row>
    <row r="41" spans="1:2" x14ac:dyDescent="0.25">
      <c r="A41" s="43">
        <v>32</v>
      </c>
      <c r="B41" s="44">
        <v>10.62</v>
      </c>
    </row>
    <row r="42" spans="1:2" x14ac:dyDescent="0.25">
      <c r="A42" s="43">
        <v>33</v>
      </c>
      <c r="B42" s="44">
        <v>10.77</v>
      </c>
    </row>
    <row r="43" spans="1:2" x14ac:dyDescent="0.25">
      <c r="A43" s="43">
        <v>34</v>
      </c>
      <c r="B43" s="44">
        <v>10.92</v>
      </c>
    </row>
    <row r="44" spans="1:2" x14ac:dyDescent="0.25">
      <c r="A44" s="43">
        <v>35</v>
      </c>
      <c r="B44" s="44">
        <v>11.08</v>
      </c>
    </row>
    <row r="45" spans="1:2" x14ac:dyDescent="0.25">
      <c r="A45" s="43">
        <v>36</v>
      </c>
      <c r="B45" s="44">
        <v>11.24</v>
      </c>
    </row>
    <row r="46" spans="1:2" x14ac:dyDescent="0.25">
      <c r="A46" s="43">
        <v>37</v>
      </c>
      <c r="B46" s="44">
        <v>11.4</v>
      </c>
    </row>
    <row r="47" spans="1:2" x14ac:dyDescent="0.25">
      <c r="A47" s="43">
        <v>38</v>
      </c>
      <c r="B47" s="44">
        <v>11.57</v>
      </c>
    </row>
    <row r="48" spans="1:2" x14ac:dyDescent="0.25">
      <c r="A48" s="43">
        <v>39</v>
      </c>
      <c r="B48" s="44">
        <v>11.73</v>
      </c>
    </row>
    <row r="49" spans="1:2" x14ac:dyDescent="0.25">
      <c r="A49" s="43">
        <v>40</v>
      </c>
      <c r="B49" s="44">
        <v>11.9</v>
      </c>
    </row>
    <row r="50" spans="1:2" x14ac:dyDescent="0.25">
      <c r="A50" s="43">
        <v>41</v>
      </c>
      <c r="B50" s="44">
        <v>12.08</v>
      </c>
    </row>
    <row r="51" spans="1:2" x14ac:dyDescent="0.25">
      <c r="A51" s="43">
        <v>42</v>
      </c>
      <c r="B51" s="44">
        <v>12.26</v>
      </c>
    </row>
    <row r="52" spans="1:2" x14ac:dyDescent="0.25">
      <c r="A52" s="43">
        <v>43</v>
      </c>
      <c r="B52" s="44">
        <v>12.44</v>
      </c>
    </row>
    <row r="53" spans="1:2" x14ac:dyDescent="0.25">
      <c r="A53" s="43">
        <v>44</v>
      </c>
      <c r="B53" s="44">
        <v>12.62</v>
      </c>
    </row>
    <row r="54" spans="1:2" x14ac:dyDescent="0.25">
      <c r="A54" s="43">
        <v>45</v>
      </c>
      <c r="B54" s="44">
        <v>12.81</v>
      </c>
    </row>
    <row r="55" spans="1:2" x14ac:dyDescent="0.25">
      <c r="A55" s="43">
        <v>46</v>
      </c>
      <c r="B55" s="44">
        <v>13</v>
      </c>
    </row>
    <row r="56" spans="1:2" x14ac:dyDescent="0.25">
      <c r="A56" s="43">
        <v>47</v>
      </c>
      <c r="B56" s="44">
        <v>13.2</v>
      </c>
    </row>
    <row r="57" spans="1:2" x14ac:dyDescent="0.25">
      <c r="A57" s="43">
        <v>48</v>
      </c>
      <c r="B57" s="44">
        <v>13.4</v>
      </c>
    </row>
    <row r="58" spans="1:2" x14ac:dyDescent="0.25">
      <c r="A58" s="43">
        <v>49</v>
      </c>
      <c r="B58" s="44">
        <v>13.61</v>
      </c>
    </row>
    <row r="59" spans="1:2" x14ac:dyDescent="0.25">
      <c r="A59" s="43">
        <v>50</v>
      </c>
      <c r="B59" s="44">
        <v>13.82</v>
      </c>
    </row>
    <row r="60" spans="1:2" x14ac:dyDescent="0.25">
      <c r="A60" s="43">
        <v>51</v>
      </c>
      <c r="B60" s="44">
        <v>14.03</v>
      </c>
    </row>
    <row r="61" spans="1:2" x14ac:dyDescent="0.25">
      <c r="A61" s="43">
        <v>52</v>
      </c>
      <c r="B61" s="44">
        <v>14.25</v>
      </c>
    </row>
    <row r="62" spans="1:2" x14ac:dyDescent="0.25">
      <c r="A62" s="43">
        <v>53</v>
      </c>
      <c r="B62" s="44">
        <v>14.48</v>
      </c>
    </row>
    <row r="63" spans="1:2" x14ac:dyDescent="0.25">
      <c r="A63" s="43">
        <v>54</v>
      </c>
      <c r="B63" s="44">
        <v>14.71</v>
      </c>
    </row>
    <row r="64" spans="1:2" x14ac:dyDescent="0.25">
      <c r="A64" s="43">
        <v>55</v>
      </c>
      <c r="B64" s="44">
        <v>14.95</v>
      </c>
    </row>
    <row r="65" spans="1:2" x14ac:dyDescent="0.25">
      <c r="A65" s="43">
        <v>56</v>
      </c>
      <c r="B65" s="44">
        <v>15.2</v>
      </c>
    </row>
    <row r="66" spans="1:2" x14ac:dyDescent="0.25">
      <c r="A66" s="43">
        <v>57</v>
      </c>
      <c r="B66" s="44">
        <v>15.45</v>
      </c>
    </row>
    <row r="67" spans="1:2" x14ac:dyDescent="0.25">
      <c r="A67" s="43">
        <v>58</v>
      </c>
      <c r="B67" s="44">
        <v>15.71</v>
      </c>
    </row>
    <row r="68" spans="1:2" x14ac:dyDescent="0.25">
      <c r="A68" s="43">
        <v>59</v>
      </c>
      <c r="B68" s="44">
        <v>15.98</v>
      </c>
    </row>
    <row r="69" spans="1:2" x14ac:dyDescent="0.25">
      <c r="A69" s="43">
        <v>60</v>
      </c>
      <c r="B69" s="44">
        <v>16.27</v>
      </c>
    </row>
    <row r="70" spans="1:2" x14ac:dyDescent="0.25">
      <c r="A70" s="43">
        <v>61</v>
      </c>
      <c r="B70" s="44">
        <v>16.559999999999999</v>
      </c>
    </row>
    <row r="71" spans="1:2" x14ac:dyDescent="0.25">
      <c r="A71" s="43">
        <v>62</v>
      </c>
      <c r="B71" s="44">
        <v>16.87</v>
      </c>
    </row>
    <row r="72" spans="1:2" x14ac:dyDescent="0.25">
      <c r="A72" s="43">
        <v>63</v>
      </c>
      <c r="B72" s="44">
        <v>17.190000000000001</v>
      </c>
    </row>
    <row r="73" spans="1:2" x14ac:dyDescent="0.25">
      <c r="A73" s="43">
        <v>64</v>
      </c>
      <c r="B73" s="44">
        <v>17.53</v>
      </c>
    </row>
  </sheetData>
  <sheetProtection algorithmName="SHA-512" hashValue="bei8GWHSrP394n1jZqZvAp0lGXxSrPqX9zZHoAhDk3rtA4Z7JYkP2x/0Q5ZtkQaNThDblDwHNSl9sRbL5PXidg==" saltValue="bssh3uvHRzyI9Fl+QBdduw==" spinCount="100000" sheet="1" objects="1" scenarios="1"/>
  <conditionalFormatting sqref="A6:A21">
    <cfRule type="expression" dxfId="105" priority="1" stopIfTrue="1">
      <formula>MOD(ROW(),2)=0</formula>
    </cfRule>
    <cfRule type="expression" dxfId="104" priority="2" stopIfTrue="1">
      <formula>MOD(ROW(),2)&lt;&gt;0</formula>
    </cfRule>
  </conditionalFormatting>
  <conditionalFormatting sqref="B6:B21">
    <cfRule type="expression" dxfId="103" priority="3" stopIfTrue="1">
      <formula>MOD(ROW(),2)=0</formula>
    </cfRule>
    <cfRule type="expression" dxfId="102" priority="4" stopIfTrue="1">
      <formula>MOD(ROW(),2)&lt;&gt;0</formula>
    </cfRule>
  </conditionalFormatting>
  <conditionalFormatting sqref="A26:A73">
    <cfRule type="expression" dxfId="101" priority="5" stopIfTrue="1">
      <formula>MOD(ROW(),2)=0</formula>
    </cfRule>
    <cfRule type="expression" dxfId="100" priority="6" stopIfTrue="1">
      <formula>MOD(ROW(),2)&lt;&gt;0</formula>
    </cfRule>
  </conditionalFormatting>
  <conditionalFormatting sqref="B26:B73">
    <cfRule type="expression" dxfId="99" priority="7" stopIfTrue="1">
      <formula>MOD(ROW(),2)=0</formula>
    </cfRule>
    <cfRule type="expression" dxfId="98" priority="8" stopIfTrue="1">
      <formula>MOD(ROW(),2)&lt;&gt;0</formula>
    </cfRule>
  </conditionalFormatting>
  <pageMargins left="0.7" right="0.7" top="0.75" bottom="0.75" header="0.3" footer="0.3"/>
  <tableParts count="1">
    <tablePart r:id="rId1"/>
  </tableParts>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FDBDEB-E48C-4DAE-B784-A2A084AFC51B}">
  <sheetPr codeName="Sheet105"/>
  <dimension ref="A1:B74"/>
  <sheetViews>
    <sheetView showGridLines="0" workbookViewId="0">
      <selection activeCell="A6" sqref="A6"/>
    </sheetView>
  </sheetViews>
  <sheetFormatPr defaultRowHeight="12.5" x14ac:dyDescent="0.25"/>
  <cols>
    <col min="1" max="1" width="31.54296875" customWidth="1"/>
    <col min="2" max="2" width="40.54296875" customWidth="1"/>
  </cols>
  <sheetData>
    <row r="1" spans="1:2" s="1" customFormat="1" ht="20" x14ac:dyDescent="0.4">
      <c r="A1" s="2" t="s">
        <v>0</v>
      </c>
    </row>
    <row r="2" spans="1:2" s="1" customFormat="1" ht="15.5" x14ac:dyDescent="0.35">
      <c r="A2" s="30" t="s">
        <v>1</v>
      </c>
      <c r="B2" s="3" t="str">
        <f>wb_title</f>
        <v>Police_S - Consolidated Factor Spreadsheet</v>
      </c>
    </row>
    <row r="3" spans="1:2" s="1" customFormat="1" ht="15.5" x14ac:dyDescent="0.35">
      <c r="A3" s="30" t="s">
        <v>2</v>
      </c>
      <c r="B3" s="3" t="str">
        <f>TABLE_FACTOR_TYPE_1 &amp; " - x-" &amp; TABLE_SERIES_NUMBER_1</f>
        <v>Scheme Pays AA - x-620</v>
      </c>
    </row>
    <row r="6" spans="1:2" x14ac:dyDescent="0.25">
      <c r="A6" s="40" t="s">
        <v>407</v>
      </c>
      <c r="B6" s="48" t="s">
        <v>408</v>
      </c>
    </row>
    <row r="7" spans="1:2" x14ac:dyDescent="0.25">
      <c r="A7" s="40" t="s">
        <v>409</v>
      </c>
      <c r="B7" s="48" t="s">
        <v>32</v>
      </c>
    </row>
    <row r="8" spans="1:2" x14ac:dyDescent="0.25">
      <c r="A8" s="40" t="s">
        <v>110</v>
      </c>
      <c r="B8" s="48">
        <v>2015</v>
      </c>
    </row>
    <row r="9" spans="1:2" x14ac:dyDescent="0.25">
      <c r="A9" s="40" t="s">
        <v>111</v>
      </c>
      <c r="B9" s="48" t="s">
        <v>340</v>
      </c>
    </row>
    <row r="10" spans="1:2" ht="25" x14ac:dyDescent="0.25">
      <c r="A10" s="40" t="s">
        <v>6</v>
      </c>
      <c r="B10" s="48" t="s">
        <v>356</v>
      </c>
    </row>
    <row r="11" spans="1:2" x14ac:dyDescent="0.25">
      <c r="A11" s="40" t="s">
        <v>112</v>
      </c>
      <c r="B11" s="48" t="s">
        <v>125</v>
      </c>
    </row>
    <row r="12" spans="1:2" ht="25" x14ac:dyDescent="0.25">
      <c r="A12" s="40" t="s">
        <v>113</v>
      </c>
      <c r="B12" s="48" t="s">
        <v>139</v>
      </c>
    </row>
    <row r="13" spans="1:2" x14ac:dyDescent="0.25">
      <c r="A13" s="40" t="s">
        <v>410</v>
      </c>
      <c r="B13" s="48">
        <v>0</v>
      </c>
    </row>
    <row r="14" spans="1:2" x14ac:dyDescent="0.25">
      <c r="A14" s="40" t="s">
        <v>115</v>
      </c>
      <c r="B14" s="48">
        <v>620</v>
      </c>
    </row>
    <row r="15" spans="1:2" x14ac:dyDescent="0.25">
      <c r="A15" s="40" t="s">
        <v>411</v>
      </c>
      <c r="B15" s="48">
        <v>620</v>
      </c>
    </row>
    <row r="16" spans="1:2" x14ac:dyDescent="0.25">
      <c r="A16" s="40" t="s">
        <v>117</v>
      </c>
      <c r="B16" s="48" t="s">
        <v>491</v>
      </c>
    </row>
    <row r="17" spans="1:2" x14ac:dyDescent="0.25">
      <c r="A17" s="41" t="s">
        <v>412</v>
      </c>
      <c r="B17" s="48"/>
    </row>
    <row r="18" spans="1:2" x14ac:dyDescent="0.25">
      <c r="A18" s="40" t="s">
        <v>119</v>
      </c>
      <c r="B18" s="50">
        <v>45135</v>
      </c>
    </row>
    <row r="19" spans="1:2" x14ac:dyDescent="0.25">
      <c r="A19" s="40" t="s">
        <v>120</v>
      </c>
      <c r="B19" s="50">
        <v>45135</v>
      </c>
    </row>
    <row r="20" spans="1:2" x14ac:dyDescent="0.25">
      <c r="A20" s="40" t="s">
        <v>121</v>
      </c>
      <c r="B20" s="48" t="s">
        <v>128</v>
      </c>
    </row>
    <row r="21" spans="1:2" x14ac:dyDescent="0.25">
      <c r="A21" s="40" t="s">
        <v>413</v>
      </c>
      <c r="B21" s="48" t="s">
        <v>47</v>
      </c>
    </row>
    <row r="23" spans="1:2" x14ac:dyDescent="0.25">
      <c r="A23" s="23" t="str">
        <f>HYPERLINK("#'Factor List'!A1", "Back to Factor List")</f>
        <v>Back to Factor List</v>
      </c>
      <c r="B23" s="23" t="str">
        <f>HYPERLINK("#'Assumptions'!A1", "Assumptions")</f>
        <v>Assumptions</v>
      </c>
    </row>
    <row r="26" spans="1:2" s="57" customFormat="1" ht="26" x14ac:dyDescent="0.25">
      <c r="A26" s="56" t="s">
        <v>238</v>
      </c>
      <c r="B26" s="56" t="s">
        <v>472</v>
      </c>
    </row>
    <row r="27" spans="1:2" x14ac:dyDescent="0.25">
      <c r="A27" s="43">
        <v>18</v>
      </c>
      <c r="B27" s="44">
        <v>8.2899999999999991</v>
      </c>
    </row>
    <row r="28" spans="1:2" x14ac:dyDescent="0.25">
      <c r="A28" s="43">
        <v>19</v>
      </c>
      <c r="B28" s="44">
        <v>8.41</v>
      </c>
    </row>
    <row r="29" spans="1:2" x14ac:dyDescent="0.25">
      <c r="A29" s="43">
        <v>20</v>
      </c>
      <c r="B29" s="44">
        <v>8.5299999999999994</v>
      </c>
    </row>
    <row r="30" spans="1:2" x14ac:dyDescent="0.25">
      <c r="A30" s="43">
        <v>21</v>
      </c>
      <c r="B30" s="44">
        <v>8.65</v>
      </c>
    </row>
    <row r="31" spans="1:2" x14ac:dyDescent="0.25">
      <c r="A31" s="43">
        <v>22</v>
      </c>
      <c r="B31" s="44">
        <v>8.77</v>
      </c>
    </row>
    <row r="32" spans="1:2" x14ac:dyDescent="0.25">
      <c r="A32" s="43">
        <v>23</v>
      </c>
      <c r="B32" s="44">
        <v>8.89</v>
      </c>
    </row>
    <row r="33" spans="1:2" x14ac:dyDescent="0.25">
      <c r="A33" s="43">
        <v>24</v>
      </c>
      <c r="B33" s="44">
        <v>9.01</v>
      </c>
    </row>
    <row r="34" spans="1:2" x14ac:dyDescent="0.25">
      <c r="A34" s="43">
        <v>25</v>
      </c>
      <c r="B34" s="44">
        <v>9.14</v>
      </c>
    </row>
    <row r="35" spans="1:2" x14ac:dyDescent="0.25">
      <c r="A35" s="43">
        <v>26</v>
      </c>
      <c r="B35" s="44">
        <v>9.27</v>
      </c>
    </row>
    <row r="36" spans="1:2" x14ac:dyDescent="0.25">
      <c r="A36" s="43">
        <v>27</v>
      </c>
      <c r="B36" s="44">
        <v>9.4</v>
      </c>
    </row>
    <row r="37" spans="1:2" x14ac:dyDescent="0.25">
      <c r="A37" s="43">
        <v>28</v>
      </c>
      <c r="B37" s="44">
        <v>9.5299999999999994</v>
      </c>
    </row>
    <row r="38" spans="1:2" x14ac:dyDescent="0.25">
      <c r="A38" s="43">
        <v>29</v>
      </c>
      <c r="B38" s="44">
        <v>9.66</v>
      </c>
    </row>
    <row r="39" spans="1:2" x14ac:dyDescent="0.25">
      <c r="A39" s="43">
        <v>30</v>
      </c>
      <c r="B39" s="44">
        <v>9.8000000000000007</v>
      </c>
    </row>
    <row r="40" spans="1:2" x14ac:dyDescent="0.25">
      <c r="A40" s="43">
        <v>31</v>
      </c>
      <c r="B40" s="44">
        <v>9.94</v>
      </c>
    </row>
    <row r="41" spans="1:2" x14ac:dyDescent="0.25">
      <c r="A41" s="43">
        <v>32</v>
      </c>
      <c r="B41" s="44">
        <v>10.08</v>
      </c>
    </row>
    <row r="42" spans="1:2" x14ac:dyDescent="0.25">
      <c r="A42" s="43">
        <v>33</v>
      </c>
      <c r="B42" s="44">
        <v>10.220000000000001</v>
      </c>
    </row>
    <row r="43" spans="1:2" x14ac:dyDescent="0.25">
      <c r="A43" s="43">
        <v>34</v>
      </c>
      <c r="B43" s="44">
        <v>10.36</v>
      </c>
    </row>
    <row r="44" spans="1:2" x14ac:dyDescent="0.25">
      <c r="A44" s="43">
        <v>35</v>
      </c>
      <c r="B44" s="44">
        <v>10.51</v>
      </c>
    </row>
    <row r="45" spans="1:2" x14ac:dyDescent="0.25">
      <c r="A45" s="43">
        <v>36</v>
      </c>
      <c r="B45" s="44">
        <v>10.66</v>
      </c>
    </row>
    <row r="46" spans="1:2" x14ac:dyDescent="0.25">
      <c r="A46" s="43">
        <v>37</v>
      </c>
      <c r="B46" s="44">
        <v>10.81</v>
      </c>
    </row>
    <row r="47" spans="1:2" x14ac:dyDescent="0.25">
      <c r="A47" s="43">
        <v>38</v>
      </c>
      <c r="B47" s="44">
        <v>10.97</v>
      </c>
    </row>
    <row r="48" spans="1:2" x14ac:dyDescent="0.25">
      <c r="A48" s="43">
        <v>39</v>
      </c>
      <c r="B48" s="44">
        <v>11.13</v>
      </c>
    </row>
    <row r="49" spans="1:2" x14ac:dyDescent="0.25">
      <c r="A49" s="43">
        <v>40</v>
      </c>
      <c r="B49" s="44">
        <v>11.29</v>
      </c>
    </row>
    <row r="50" spans="1:2" x14ac:dyDescent="0.25">
      <c r="A50" s="43">
        <v>41</v>
      </c>
      <c r="B50" s="44">
        <v>11.45</v>
      </c>
    </row>
    <row r="51" spans="1:2" x14ac:dyDescent="0.25">
      <c r="A51" s="43">
        <v>42</v>
      </c>
      <c r="B51" s="44">
        <v>11.62</v>
      </c>
    </row>
    <row r="52" spans="1:2" x14ac:dyDescent="0.25">
      <c r="A52" s="43">
        <v>43</v>
      </c>
      <c r="B52" s="44">
        <v>11.79</v>
      </c>
    </row>
    <row r="53" spans="1:2" x14ac:dyDescent="0.25">
      <c r="A53" s="43">
        <v>44</v>
      </c>
      <c r="B53" s="44">
        <v>11.96</v>
      </c>
    </row>
    <row r="54" spans="1:2" x14ac:dyDescent="0.25">
      <c r="A54" s="43">
        <v>45</v>
      </c>
      <c r="B54" s="44">
        <v>12.13</v>
      </c>
    </row>
    <row r="55" spans="1:2" x14ac:dyDescent="0.25">
      <c r="A55" s="43">
        <v>46</v>
      </c>
      <c r="B55" s="44">
        <v>12.32</v>
      </c>
    </row>
    <row r="56" spans="1:2" x14ac:dyDescent="0.25">
      <c r="A56" s="43">
        <v>47</v>
      </c>
      <c r="B56" s="44">
        <v>12.5</v>
      </c>
    </row>
    <row r="57" spans="1:2" x14ac:dyDescent="0.25">
      <c r="A57" s="43">
        <v>48</v>
      </c>
      <c r="B57" s="44">
        <v>12.69</v>
      </c>
    </row>
    <row r="58" spans="1:2" x14ac:dyDescent="0.25">
      <c r="A58" s="43">
        <v>49</v>
      </c>
      <c r="B58" s="44">
        <v>12.88</v>
      </c>
    </row>
    <row r="59" spans="1:2" x14ac:dyDescent="0.25">
      <c r="A59" s="43">
        <v>50</v>
      </c>
      <c r="B59" s="44">
        <v>13.08</v>
      </c>
    </row>
    <row r="60" spans="1:2" x14ac:dyDescent="0.25">
      <c r="A60" s="43">
        <v>51</v>
      </c>
      <c r="B60" s="44">
        <v>13.28</v>
      </c>
    </row>
    <row r="61" spans="1:2" x14ac:dyDescent="0.25">
      <c r="A61" s="43">
        <v>52</v>
      </c>
      <c r="B61" s="44">
        <v>13.49</v>
      </c>
    </row>
    <row r="62" spans="1:2" x14ac:dyDescent="0.25">
      <c r="A62" s="43">
        <v>53</v>
      </c>
      <c r="B62" s="44">
        <v>13.7</v>
      </c>
    </row>
    <row r="63" spans="1:2" x14ac:dyDescent="0.25">
      <c r="A63" s="43">
        <v>54</v>
      </c>
      <c r="B63" s="44">
        <v>13.92</v>
      </c>
    </row>
    <row r="64" spans="1:2" x14ac:dyDescent="0.25">
      <c r="A64" s="43">
        <v>55</v>
      </c>
      <c r="B64" s="44">
        <v>14.14</v>
      </c>
    </row>
    <row r="65" spans="1:2" x14ac:dyDescent="0.25">
      <c r="A65" s="43">
        <v>56</v>
      </c>
      <c r="B65" s="44">
        <v>14.37</v>
      </c>
    </row>
    <row r="66" spans="1:2" x14ac:dyDescent="0.25">
      <c r="A66" s="43">
        <v>57</v>
      </c>
      <c r="B66" s="44">
        <v>14.61</v>
      </c>
    </row>
    <row r="67" spans="1:2" x14ac:dyDescent="0.25">
      <c r="A67" s="43">
        <v>58</v>
      </c>
      <c r="B67" s="44">
        <v>14.85</v>
      </c>
    </row>
    <row r="68" spans="1:2" x14ac:dyDescent="0.25">
      <c r="A68" s="43">
        <v>59</v>
      </c>
      <c r="B68" s="44">
        <v>15.11</v>
      </c>
    </row>
    <row r="69" spans="1:2" x14ac:dyDescent="0.25">
      <c r="A69" s="43">
        <v>60</v>
      </c>
      <c r="B69" s="44">
        <v>15.37</v>
      </c>
    </row>
    <row r="70" spans="1:2" x14ac:dyDescent="0.25">
      <c r="A70" s="43">
        <v>61</v>
      </c>
      <c r="B70" s="44">
        <v>15.65</v>
      </c>
    </row>
    <row r="71" spans="1:2" x14ac:dyDescent="0.25">
      <c r="A71" s="43">
        <v>62</v>
      </c>
      <c r="B71" s="44">
        <v>15.93</v>
      </c>
    </row>
    <row r="72" spans="1:2" x14ac:dyDescent="0.25">
      <c r="A72" s="43">
        <v>63</v>
      </c>
      <c r="B72" s="44">
        <v>16.239999999999998</v>
      </c>
    </row>
    <row r="73" spans="1:2" x14ac:dyDescent="0.25">
      <c r="A73" s="43">
        <v>64</v>
      </c>
      <c r="B73" s="44">
        <v>16.55</v>
      </c>
    </row>
    <row r="74" spans="1:2" x14ac:dyDescent="0.25">
      <c r="A74" s="43">
        <v>65</v>
      </c>
      <c r="B74" s="44">
        <v>16.89</v>
      </c>
    </row>
  </sheetData>
  <sheetProtection algorithmName="SHA-512" hashValue="SqO0m3gttl3yrbW3HTxCQv+q/8lOadNVB5mL3U+JvKkeWPjLRBXbzjyFiV4vGghnS5CQEc8Jfgy6yqURLhgXSw==" saltValue="ROgjPeVzAIO2zvHOiF/I2w==" spinCount="100000" sheet="1" objects="1" scenarios="1"/>
  <conditionalFormatting sqref="A6:A21">
    <cfRule type="expression" dxfId="95" priority="1" stopIfTrue="1">
      <formula>MOD(ROW(),2)=0</formula>
    </cfRule>
    <cfRule type="expression" dxfId="94" priority="2" stopIfTrue="1">
      <formula>MOD(ROW(),2)&lt;&gt;0</formula>
    </cfRule>
  </conditionalFormatting>
  <conditionalFormatting sqref="B6:B21">
    <cfRule type="expression" dxfId="93" priority="3" stopIfTrue="1">
      <formula>MOD(ROW(),2)=0</formula>
    </cfRule>
    <cfRule type="expression" dxfId="92" priority="4" stopIfTrue="1">
      <formula>MOD(ROW(),2)&lt;&gt;0</formula>
    </cfRule>
  </conditionalFormatting>
  <conditionalFormatting sqref="A26:A74">
    <cfRule type="expression" dxfId="91" priority="5" stopIfTrue="1">
      <formula>MOD(ROW(),2)=0</formula>
    </cfRule>
    <cfRule type="expression" dxfId="90" priority="6" stopIfTrue="1">
      <formula>MOD(ROW(),2)&lt;&gt;0</formula>
    </cfRule>
  </conditionalFormatting>
  <conditionalFormatting sqref="B26:B74">
    <cfRule type="expression" dxfId="89" priority="7" stopIfTrue="1">
      <formula>MOD(ROW(),2)=0</formula>
    </cfRule>
    <cfRule type="expression" dxfId="88" priority="8" stopIfTrue="1">
      <formula>MOD(ROW(),2)&lt;&gt;0</formula>
    </cfRule>
  </conditionalFormatting>
  <pageMargins left="0.7" right="0.7" top="0.75" bottom="0.75" header="0.3" footer="0.3"/>
  <tableParts count="1">
    <tablePart r:id="rId1"/>
  </tableParts>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919D32-EA7D-43F9-BB22-59D0530ACA77}">
  <sheetPr codeName="Sheet106"/>
  <dimension ref="A1:B75"/>
  <sheetViews>
    <sheetView showGridLines="0" workbookViewId="0">
      <selection activeCell="A6" sqref="A6"/>
    </sheetView>
  </sheetViews>
  <sheetFormatPr defaultRowHeight="12.5" x14ac:dyDescent="0.25"/>
  <cols>
    <col min="1" max="1" width="31.54296875" customWidth="1"/>
    <col min="2" max="2" width="40.54296875" customWidth="1"/>
  </cols>
  <sheetData>
    <row r="1" spans="1:2" s="1" customFormat="1" ht="20" x14ac:dyDescent="0.4">
      <c r="A1" s="2" t="s">
        <v>0</v>
      </c>
    </row>
    <row r="2" spans="1:2" s="1" customFormat="1" ht="15.5" x14ac:dyDescent="0.35">
      <c r="A2" s="30" t="s">
        <v>1</v>
      </c>
      <c r="B2" s="3" t="str">
        <f>wb_title</f>
        <v>Police_S - Consolidated Factor Spreadsheet</v>
      </c>
    </row>
    <row r="3" spans="1:2" s="1" customFormat="1" ht="15.5" x14ac:dyDescent="0.35">
      <c r="A3" s="30" t="s">
        <v>2</v>
      </c>
      <c r="B3" s="3" t="str">
        <f>TABLE_FACTOR_TYPE_1 &amp; " - x-" &amp; TABLE_SERIES_NUMBER_1</f>
        <v>Scheme Pays AA - x-621</v>
      </c>
    </row>
    <row r="6" spans="1:2" x14ac:dyDescent="0.25">
      <c r="A6" s="40" t="s">
        <v>407</v>
      </c>
      <c r="B6" s="48" t="s">
        <v>408</v>
      </c>
    </row>
    <row r="7" spans="1:2" x14ac:dyDescent="0.25">
      <c r="A7" s="40" t="s">
        <v>409</v>
      </c>
      <c r="B7" s="48" t="s">
        <v>32</v>
      </c>
    </row>
    <row r="8" spans="1:2" x14ac:dyDescent="0.25">
      <c r="A8" s="40" t="s">
        <v>110</v>
      </c>
      <c r="B8" s="48">
        <v>2015</v>
      </c>
    </row>
    <row r="9" spans="1:2" x14ac:dyDescent="0.25">
      <c r="A9" s="40" t="s">
        <v>111</v>
      </c>
      <c r="B9" s="48" t="s">
        <v>340</v>
      </c>
    </row>
    <row r="10" spans="1:2" ht="25" x14ac:dyDescent="0.25">
      <c r="A10" s="40" t="s">
        <v>6</v>
      </c>
      <c r="B10" s="48" t="s">
        <v>356</v>
      </c>
    </row>
    <row r="11" spans="1:2" x14ac:dyDescent="0.25">
      <c r="A11" s="40" t="s">
        <v>112</v>
      </c>
      <c r="B11" s="48" t="s">
        <v>125</v>
      </c>
    </row>
    <row r="12" spans="1:2" ht="25" x14ac:dyDescent="0.25">
      <c r="A12" s="40" t="s">
        <v>113</v>
      </c>
      <c r="B12" s="48" t="s">
        <v>139</v>
      </c>
    </row>
    <row r="13" spans="1:2" x14ac:dyDescent="0.25">
      <c r="A13" s="40" t="s">
        <v>410</v>
      </c>
      <c r="B13" s="48">
        <v>0</v>
      </c>
    </row>
    <row r="14" spans="1:2" x14ac:dyDescent="0.25">
      <c r="A14" s="40" t="s">
        <v>115</v>
      </c>
      <c r="B14" s="48">
        <v>621</v>
      </c>
    </row>
    <row r="15" spans="1:2" x14ac:dyDescent="0.25">
      <c r="A15" s="40" t="s">
        <v>411</v>
      </c>
      <c r="B15" s="48">
        <v>621</v>
      </c>
    </row>
    <row r="16" spans="1:2" x14ac:dyDescent="0.25">
      <c r="A16" s="40" t="s">
        <v>117</v>
      </c>
      <c r="B16" s="48" t="s">
        <v>492</v>
      </c>
    </row>
    <row r="17" spans="1:2" x14ac:dyDescent="0.25">
      <c r="A17" s="41" t="s">
        <v>412</v>
      </c>
      <c r="B17" s="48"/>
    </row>
    <row r="18" spans="1:2" x14ac:dyDescent="0.25">
      <c r="A18" s="40" t="s">
        <v>119</v>
      </c>
      <c r="B18" s="50">
        <v>45135</v>
      </c>
    </row>
    <row r="19" spans="1:2" x14ac:dyDescent="0.25">
      <c r="A19" s="40" t="s">
        <v>120</v>
      </c>
      <c r="B19" s="50">
        <v>45135</v>
      </c>
    </row>
    <row r="20" spans="1:2" x14ac:dyDescent="0.25">
      <c r="A20" s="40" t="s">
        <v>121</v>
      </c>
      <c r="B20" s="48" t="s">
        <v>128</v>
      </c>
    </row>
    <row r="21" spans="1:2" x14ac:dyDescent="0.25">
      <c r="A21" s="40" t="s">
        <v>413</v>
      </c>
      <c r="B21" s="48" t="s">
        <v>47</v>
      </c>
    </row>
    <row r="23" spans="1:2" x14ac:dyDescent="0.25">
      <c r="A23" s="23" t="str">
        <f>HYPERLINK("#'Factor List'!A1", "Back to Factor List")</f>
        <v>Back to Factor List</v>
      </c>
      <c r="B23" s="23" t="str">
        <f>HYPERLINK("#'Assumptions'!A1", "Assumptions")</f>
        <v>Assumptions</v>
      </c>
    </row>
    <row r="26" spans="1:2" s="57" customFormat="1" ht="26" x14ac:dyDescent="0.25">
      <c r="A26" s="56" t="s">
        <v>238</v>
      </c>
      <c r="B26" s="56" t="s">
        <v>472</v>
      </c>
    </row>
    <row r="27" spans="1:2" x14ac:dyDescent="0.25">
      <c r="A27" s="43">
        <v>18</v>
      </c>
      <c r="B27" s="44">
        <v>7.88</v>
      </c>
    </row>
    <row r="28" spans="1:2" x14ac:dyDescent="0.25">
      <c r="A28" s="43">
        <v>19</v>
      </c>
      <c r="B28" s="44">
        <v>7.98</v>
      </c>
    </row>
    <row r="29" spans="1:2" x14ac:dyDescent="0.25">
      <c r="A29" s="43">
        <v>20</v>
      </c>
      <c r="B29" s="44">
        <v>8.1</v>
      </c>
    </row>
    <row r="30" spans="1:2" x14ac:dyDescent="0.25">
      <c r="A30" s="43">
        <v>21</v>
      </c>
      <c r="B30" s="44">
        <v>8.2100000000000009</v>
      </c>
    </row>
    <row r="31" spans="1:2" x14ac:dyDescent="0.25">
      <c r="A31" s="43">
        <v>22</v>
      </c>
      <c r="B31" s="44">
        <v>8.32</v>
      </c>
    </row>
    <row r="32" spans="1:2" x14ac:dyDescent="0.25">
      <c r="A32" s="43">
        <v>23</v>
      </c>
      <c r="B32" s="44">
        <v>8.44</v>
      </c>
    </row>
    <row r="33" spans="1:2" x14ac:dyDescent="0.25">
      <c r="A33" s="43">
        <v>24</v>
      </c>
      <c r="B33" s="44">
        <v>8.5500000000000007</v>
      </c>
    </row>
    <row r="34" spans="1:2" x14ac:dyDescent="0.25">
      <c r="A34" s="43">
        <v>25</v>
      </c>
      <c r="B34" s="44">
        <v>8.67</v>
      </c>
    </row>
    <row r="35" spans="1:2" x14ac:dyDescent="0.25">
      <c r="A35" s="43">
        <v>26</v>
      </c>
      <c r="B35" s="44">
        <v>8.7899999999999991</v>
      </c>
    </row>
    <row r="36" spans="1:2" x14ac:dyDescent="0.25">
      <c r="A36" s="43">
        <v>27</v>
      </c>
      <c r="B36" s="44">
        <v>8.91</v>
      </c>
    </row>
    <row r="37" spans="1:2" x14ac:dyDescent="0.25">
      <c r="A37" s="43">
        <v>28</v>
      </c>
      <c r="B37" s="44">
        <v>9.0399999999999991</v>
      </c>
    </row>
    <row r="38" spans="1:2" x14ac:dyDescent="0.25">
      <c r="A38" s="43">
        <v>29</v>
      </c>
      <c r="B38" s="44">
        <v>9.16</v>
      </c>
    </row>
    <row r="39" spans="1:2" x14ac:dyDescent="0.25">
      <c r="A39" s="43">
        <v>30</v>
      </c>
      <c r="B39" s="44">
        <v>9.2899999999999991</v>
      </c>
    </row>
    <row r="40" spans="1:2" x14ac:dyDescent="0.25">
      <c r="A40" s="43">
        <v>31</v>
      </c>
      <c r="B40" s="44">
        <v>9.42</v>
      </c>
    </row>
    <row r="41" spans="1:2" x14ac:dyDescent="0.25">
      <c r="A41" s="43">
        <v>32</v>
      </c>
      <c r="B41" s="44">
        <v>9.5500000000000007</v>
      </c>
    </row>
    <row r="42" spans="1:2" x14ac:dyDescent="0.25">
      <c r="A42" s="43">
        <v>33</v>
      </c>
      <c r="B42" s="44">
        <v>9.68</v>
      </c>
    </row>
    <row r="43" spans="1:2" x14ac:dyDescent="0.25">
      <c r="A43" s="43">
        <v>34</v>
      </c>
      <c r="B43" s="44">
        <v>9.82</v>
      </c>
    </row>
    <row r="44" spans="1:2" x14ac:dyDescent="0.25">
      <c r="A44" s="43">
        <v>35</v>
      </c>
      <c r="B44" s="44">
        <v>9.9600000000000009</v>
      </c>
    </row>
    <row r="45" spans="1:2" x14ac:dyDescent="0.25">
      <c r="A45" s="43">
        <v>36</v>
      </c>
      <c r="B45" s="44">
        <v>10.1</v>
      </c>
    </row>
    <row r="46" spans="1:2" x14ac:dyDescent="0.25">
      <c r="A46" s="43">
        <v>37</v>
      </c>
      <c r="B46" s="44">
        <v>10.24</v>
      </c>
    </row>
    <row r="47" spans="1:2" x14ac:dyDescent="0.25">
      <c r="A47" s="43">
        <v>38</v>
      </c>
      <c r="B47" s="44">
        <v>10.38</v>
      </c>
    </row>
    <row r="48" spans="1:2" x14ac:dyDescent="0.25">
      <c r="A48" s="43">
        <v>39</v>
      </c>
      <c r="B48" s="44">
        <v>10.53</v>
      </c>
    </row>
    <row r="49" spans="1:2" x14ac:dyDescent="0.25">
      <c r="A49" s="43">
        <v>40</v>
      </c>
      <c r="B49" s="44">
        <v>10.68</v>
      </c>
    </row>
    <row r="50" spans="1:2" x14ac:dyDescent="0.25">
      <c r="A50" s="43">
        <v>41</v>
      </c>
      <c r="B50" s="44">
        <v>10.83</v>
      </c>
    </row>
    <row r="51" spans="1:2" x14ac:dyDescent="0.25">
      <c r="A51" s="43">
        <v>42</v>
      </c>
      <c r="B51" s="44">
        <v>10.99</v>
      </c>
    </row>
    <row r="52" spans="1:2" x14ac:dyDescent="0.25">
      <c r="A52" s="43">
        <v>43</v>
      </c>
      <c r="B52" s="44">
        <v>11.15</v>
      </c>
    </row>
    <row r="53" spans="1:2" x14ac:dyDescent="0.25">
      <c r="A53" s="43">
        <v>44</v>
      </c>
      <c r="B53" s="44">
        <v>11.31</v>
      </c>
    </row>
    <row r="54" spans="1:2" x14ac:dyDescent="0.25">
      <c r="A54" s="43">
        <v>45</v>
      </c>
      <c r="B54" s="44">
        <v>11.47</v>
      </c>
    </row>
    <row r="55" spans="1:2" x14ac:dyDescent="0.25">
      <c r="A55" s="43">
        <v>46</v>
      </c>
      <c r="B55" s="44">
        <v>11.64</v>
      </c>
    </row>
    <row r="56" spans="1:2" x14ac:dyDescent="0.25">
      <c r="A56" s="43">
        <v>47</v>
      </c>
      <c r="B56" s="44">
        <v>11.82</v>
      </c>
    </row>
    <row r="57" spans="1:2" x14ac:dyDescent="0.25">
      <c r="A57" s="43">
        <v>48</v>
      </c>
      <c r="B57" s="44">
        <v>11.99</v>
      </c>
    </row>
    <row r="58" spans="1:2" x14ac:dyDescent="0.25">
      <c r="A58" s="43">
        <v>49</v>
      </c>
      <c r="B58" s="44">
        <v>12.17</v>
      </c>
    </row>
    <row r="59" spans="1:2" x14ac:dyDescent="0.25">
      <c r="A59" s="43">
        <v>50</v>
      </c>
      <c r="B59" s="44">
        <v>12.35</v>
      </c>
    </row>
    <row r="60" spans="1:2" x14ac:dyDescent="0.25">
      <c r="A60" s="43">
        <v>51</v>
      </c>
      <c r="B60" s="44">
        <v>12.54</v>
      </c>
    </row>
    <row r="61" spans="1:2" x14ac:dyDescent="0.25">
      <c r="A61" s="43">
        <v>52</v>
      </c>
      <c r="B61" s="44">
        <v>12.74</v>
      </c>
    </row>
    <row r="62" spans="1:2" x14ac:dyDescent="0.25">
      <c r="A62" s="43">
        <v>53</v>
      </c>
      <c r="B62" s="44">
        <v>12.93</v>
      </c>
    </row>
    <row r="63" spans="1:2" x14ac:dyDescent="0.25">
      <c r="A63" s="43">
        <v>54</v>
      </c>
      <c r="B63" s="44">
        <v>13.14</v>
      </c>
    </row>
    <row r="64" spans="1:2" x14ac:dyDescent="0.25">
      <c r="A64" s="43">
        <v>55</v>
      </c>
      <c r="B64" s="44">
        <v>13.35</v>
      </c>
    </row>
    <row r="65" spans="1:2" x14ac:dyDescent="0.25">
      <c r="A65" s="43">
        <v>56</v>
      </c>
      <c r="B65" s="44">
        <v>13.56</v>
      </c>
    </row>
    <row r="66" spans="1:2" x14ac:dyDescent="0.25">
      <c r="A66" s="43">
        <v>57</v>
      </c>
      <c r="B66" s="44">
        <v>13.78</v>
      </c>
    </row>
    <row r="67" spans="1:2" x14ac:dyDescent="0.25">
      <c r="A67" s="43">
        <v>58</v>
      </c>
      <c r="B67" s="44">
        <v>14.01</v>
      </c>
    </row>
    <row r="68" spans="1:2" x14ac:dyDescent="0.25">
      <c r="A68" s="43">
        <v>59</v>
      </c>
      <c r="B68" s="44">
        <v>14.25</v>
      </c>
    </row>
    <row r="69" spans="1:2" x14ac:dyDescent="0.25">
      <c r="A69" s="43">
        <v>60</v>
      </c>
      <c r="B69" s="44">
        <v>14.5</v>
      </c>
    </row>
    <row r="70" spans="1:2" x14ac:dyDescent="0.25">
      <c r="A70" s="43">
        <v>61</v>
      </c>
      <c r="B70" s="44">
        <v>14.75</v>
      </c>
    </row>
    <row r="71" spans="1:2" x14ac:dyDescent="0.25">
      <c r="A71" s="43">
        <v>62</v>
      </c>
      <c r="B71" s="44">
        <v>15.02</v>
      </c>
    </row>
    <row r="72" spans="1:2" x14ac:dyDescent="0.25">
      <c r="A72" s="43">
        <v>63</v>
      </c>
      <c r="B72" s="44">
        <v>15.3</v>
      </c>
    </row>
    <row r="73" spans="1:2" x14ac:dyDescent="0.25">
      <c r="A73" s="43">
        <v>64</v>
      </c>
      <c r="B73" s="44">
        <v>15.6</v>
      </c>
    </row>
    <row r="74" spans="1:2" x14ac:dyDescent="0.25">
      <c r="A74" s="43">
        <v>65</v>
      </c>
      <c r="B74" s="44">
        <v>15.91</v>
      </c>
    </row>
    <row r="75" spans="1:2" x14ac:dyDescent="0.25">
      <c r="A75" s="43">
        <v>66</v>
      </c>
      <c r="B75" s="44">
        <v>16.25</v>
      </c>
    </row>
  </sheetData>
  <sheetProtection algorithmName="SHA-512" hashValue="79q1EfsAWucQjNkbuFgLCeT5ixXjO8A1UbQf8EYBmNEaITPhMJQgn1+cbR4B0XxRBbLawCbd5cbnwYsSjsHKOA==" saltValue="fRy6XtLvinFup9E7ZtAo2A==" spinCount="100000" sheet="1" objects="1" scenarios="1"/>
  <conditionalFormatting sqref="A6:A21">
    <cfRule type="expression" dxfId="85" priority="1" stopIfTrue="1">
      <formula>MOD(ROW(),2)=0</formula>
    </cfRule>
    <cfRule type="expression" dxfId="84" priority="2" stopIfTrue="1">
      <formula>MOD(ROW(),2)&lt;&gt;0</formula>
    </cfRule>
  </conditionalFormatting>
  <conditionalFormatting sqref="B6:B21">
    <cfRule type="expression" dxfId="83" priority="3" stopIfTrue="1">
      <formula>MOD(ROW(),2)=0</formula>
    </cfRule>
    <cfRule type="expression" dxfId="82" priority="4" stopIfTrue="1">
      <formula>MOD(ROW(),2)&lt;&gt;0</formula>
    </cfRule>
  </conditionalFormatting>
  <conditionalFormatting sqref="A26:A75">
    <cfRule type="expression" dxfId="81" priority="5" stopIfTrue="1">
      <formula>MOD(ROW(),2)=0</formula>
    </cfRule>
    <cfRule type="expression" dxfId="80" priority="6" stopIfTrue="1">
      <formula>MOD(ROW(),2)&lt;&gt;0</formula>
    </cfRule>
  </conditionalFormatting>
  <conditionalFormatting sqref="B26:B75">
    <cfRule type="expression" dxfId="79" priority="7" stopIfTrue="1">
      <formula>MOD(ROW(),2)=0</formula>
    </cfRule>
    <cfRule type="expression" dxfId="78" priority="8" stopIfTrue="1">
      <formula>MOD(ROW(),2)&lt;&gt;0</formula>
    </cfRule>
  </conditionalFormatting>
  <pageMargins left="0.7" right="0.7" top="0.75" bottom="0.75" header="0.3" footer="0.3"/>
  <tableParts count="1">
    <tablePart r:id="rId1"/>
  </tableParts>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1F1497-4020-49CD-9062-93D77284F07A}">
  <sheetPr codeName="Sheet107"/>
  <dimension ref="A1:B76"/>
  <sheetViews>
    <sheetView showGridLines="0" workbookViewId="0">
      <selection activeCell="A6" sqref="A6"/>
    </sheetView>
  </sheetViews>
  <sheetFormatPr defaultRowHeight="12.5" x14ac:dyDescent="0.25"/>
  <cols>
    <col min="1" max="1" width="31.54296875" customWidth="1"/>
    <col min="2" max="2" width="40.54296875" customWidth="1"/>
  </cols>
  <sheetData>
    <row r="1" spans="1:2" s="1" customFormat="1" ht="20" x14ac:dyDescent="0.4">
      <c r="A1" s="2" t="s">
        <v>0</v>
      </c>
    </row>
    <row r="2" spans="1:2" s="1" customFormat="1" ht="15.5" x14ac:dyDescent="0.35">
      <c r="A2" s="30" t="s">
        <v>1</v>
      </c>
      <c r="B2" s="3" t="str">
        <f>wb_title</f>
        <v>Police_S - Consolidated Factor Spreadsheet</v>
      </c>
    </row>
    <row r="3" spans="1:2" s="1" customFormat="1" ht="15.5" x14ac:dyDescent="0.35">
      <c r="A3" s="30" t="s">
        <v>2</v>
      </c>
      <c r="B3" s="3" t="str">
        <f>TABLE_FACTOR_TYPE_1 &amp; " - x-" &amp; TABLE_SERIES_NUMBER_1</f>
        <v>Scheme Pays AA - x-622</v>
      </c>
    </row>
    <row r="6" spans="1:2" x14ac:dyDescent="0.25">
      <c r="A6" s="40" t="s">
        <v>407</v>
      </c>
      <c r="B6" s="48" t="s">
        <v>408</v>
      </c>
    </row>
    <row r="7" spans="1:2" x14ac:dyDescent="0.25">
      <c r="A7" s="40" t="s">
        <v>409</v>
      </c>
      <c r="B7" s="48" t="s">
        <v>32</v>
      </c>
    </row>
    <row r="8" spans="1:2" x14ac:dyDescent="0.25">
      <c r="A8" s="40" t="s">
        <v>110</v>
      </c>
      <c r="B8" s="48">
        <v>2015</v>
      </c>
    </row>
    <row r="9" spans="1:2" x14ac:dyDescent="0.25">
      <c r="A9" s="40" t="s">
        <v>111</v>
      </c>
      <c r="B9" s="48" t="s">
        <v>340</v>
      </c>
    </row>
    <row r="10" spans="1:2" ht="25" x14ac:dyDescent="0.25">
      <c r="A10" s="40" t="s">
        <v>6</v>
      </c>
      <c r="B10" s="48" t="s">
        <v>356</v>
      </c>
    </row>
    <row r="11" spans="1:2" x14ac:dyDescent="0.25">
      <c r="A11" s="40" t="s">
        <v>112</v>
      </c>
      <c r="B11" s="48" t="s">
        <v>125</v>
      </c>
    </row>
    <row r="12" spans="1:2" ht="25" x14ac:dyDescent="0.25">
      <c r="A12" s="40" t="s">
        <v>113</v>
      </c>
      <c r="B12" s="48" t="s">
        <v>139</v>
      </c>
    </row>
    <row r="13" spans="1:2" x14ac:dyDescent="0.25">
      <c r="A13" s="40" t="s">
        <v>410</v>
      </c>
      <c r="B13" s="48">
        <v>0</v>
      </c>
    </row>
    <row r="14" spans="1:2" x14ac:dyDescent="0.25">
      <c r="A14" s="40" t="s">
        <v>115</v>
      </c>
      <c r="B14" s="48">
        <v>622</v>
      </c>
    </row>
    <row r="15" spans="1:2" x14ac:dyDescent="0.25">
      <c r="A15" s="40" t="s">
        <v>411</v>
      </c>
      <c r="B15" s="48">
        <v>622</v>
      </c>
    </row>
    <row r="16" spans="1:2" x14ac:dyDescent="0.25">
      <c r="A16" s="40" t="s">
        <v>117</v>
      </c>
      <c r="B16" s="48" t="s">
        <v>493</v>
      </c>
    </row>
    <row r="17" spans="1:2" x14ac:dyDescent="0.25">
      <c r="A17" s="41" t="s">
        <v>412</v>
      </c>
      <c r="B17" s="48"/>
    </row>
    <row r="18" spans="1:2" x14ac:dyDescent="0.25">
      <c r="A18" s="40" t="s">
        <v>119</v>
      </c>
      <c r="B18" s="50">
        <v>45135</v>
      </c>
    </row>
    <row r="19" spans="1:2" x14ac:dyDescent="0.25">
      <c r="A19" s="40" t="s">
        <v>120</v>
      </c>
      <c r="B19" s="50">
        <v>45135</v>
      </c>
    </row>
    <row r="20" spans="1:2" x14ac:dyDescent="0.25">
      <c r="A20" s="40" t="s">
        <v>121</v>
      </c>
      <c r="B20" s="48" t="s">
        <v>128</v>
      </c>
    </row>
    <row r="21" spans="1:2" x14ac:dyDescent="0.25">
      <c r="A21" s="40" t="s">
        <v>413</v>
      </c>
      <c r="B21" s="48" t="s">
        <v>47</v>
      </c>
    </row>
    <row r="23" spans="1:2" x14ac:dyDescent="0.25">
      <c r="A23" s="23" t="str">
        <f>HYPERLINK("#'Factor List'!A1", "Back to Factor List")</f>
        <v>Back to Factor List</v>
      </c>
      <c r="B23" s="23" t="str">
        <f>HYPERLINK("#'Assumptions'!A1", "Assumptions")</f>
        <v>Assumptions</v>
      </c>
    </row>
    <row r="26" spans="1:2" s="57" customFormat="1" ht="26" x14ac:dyDescent="0.25">
      <c r="A26" s="56" t="s">
        <v>238</v>
      </c>
      <c r="B26" s="56" t="s">
        <v>472</v>
      </c>
    </row>
    <row r="27" spans="1:2" x14ac:dyDescent="0.25">
      <c r="A27" s="43">
        <v>18</v>
      </c>
      <c r="B27" s="44">
        <v>7.47</v>
      </c>
    </row>
    <row r="28" spans="1:2" x14ac:dyDescent="0.25">
      <c r="A28" s="43">
        <v>19</v>
      </c>
      <c r="B28" s="44">
        <v>7.57</v>
      </c>
    </row>
    <row r="29" spans="1:2" x14ac:dyDescent="0.25">
      <c r="A29" s="43">
        <v>20</v>
      </c>
      <c r="B29" s="44">
        <v>7.67</v>
      </c>
    </row>
    <row r="30" spans="1:2" x14ac:dyDescent="0.25">
      <c r="A30" s="43">
        <v>21</v>
      </c>
      <c r="B30" s="44">
        <v>7.78</v>
      </c>
    </row>
    <row r="31" spans="1:2" x14ac:dyDescent="0.25">
      <c r="A31" s="43">
        <v>22</v>
      </c>
      <c r="B31" s="44">
        <v>7.88</v>
      </c>
    </row>
    <row r="32" spans="1:2" x14ac:dyDescent="0.25">
      <c r="A32" s="43">
        <v>23</v>
      </c>
      <c r="B32" s="44">
        <v>7.99</v>
      </c>
    </row>
    <row r="33" spans="1:2" x14ac:dyDescent="0.25">
      <c r="A33" s="43">
        <v>24</v>
      </c>
      <c r="B33" s="44">
        <v>8.1</v>
      </c>
    </row>
    <row r="34" spans="1:2" x14ac:dyDescent="0.25">
      <c r="A34" s="43">
        <v>25</v>
      </c>
      <c r="B34" s="44">
        <v>8.2100000000000009</v>
      </c>
    </row>
    <row r="35" spans="1:2" x14ac:dyDescent="0.25">
      <c r="A35" s="43">
        <v>26</v>
      </c>
      <c r="B35" s="44">
        <v>8.32</v>
      </c>
    </row>
    <row r="36" spans="1:2" x14ac:dyDescent="0.25">
      <c r="A36" s="43">
        <v>27</v>
      </c>
      <c r="B36" s="44">
        <v>8.44</v>
      </c>
    </row>
    <row r="37" spans="1:2" x14ac:dyDescent="0.25">
      <c r="A37" s="43">
        <v>28</v>
      </c>
      <c r="B37" s="44">
        <v>8.5500000000000007</v>
      </c>
    </row>
    <row r="38" spans="1:2" x14ac:dyDescent="0.25">
      <c r="A38" s="43">
        <v>29</v>
      </c>
      <c r="B38" s="44">
        <v>8.67</v>
      </c>
    </row>
    <row r="39" spans="1:2" x14ac:dyDescent="0.25">
      <c r="A39" s="43">
        <v>30</v>
      </c>
      <c r="B39" s="44">
        <v>8.7899999999999991</v>
      </c>
    </row>
    <row r="40" spans="1:2" x14ac:dyDescent="0.25">
      <c r="A40" s="43">
        <v>31</v>
      </c>
      <c r="B40" s="44">
        <v>8.91</v>
      </c>
    </row>
    <row r="41" spans="1:2" x14ac:dyDescent="0.25">
      <c r="A41" s="43">
        <v>32</v>
      </c>
      <c r="B41" s="44">
        <v>9.0299999999999994</v>
      </c>
    </row>
    <row r="42" spans="1:2" x14ac:dyDescent="0.25">
      <c r="A42" s="43">
        <v>33</v>
      </c>
      <c r="B42" s="44">
        <v>9.16</v>
      </c>
    </row>
    <row r="43" spans="1:2" x14ac:dyDescent="0.25">
      <c r="A43" s="43">
        <v>34</v>
      </c>
      <c r="B43" s="44">
        <v>9.2799999999999994</v>
      </c>
    </row>
    <row r="44" spans="1:2" x14ac:dyDescent="0.25">
      <c r="A44" s="43">
        <v>35</v>
      </c>
      <c r="B44" s="44">
        <v>9.41</v>
      </c>
    </row>
    <row r="45" spans="1:2" x14ac:dyDescent="0.25">
      <c r="A45" s="43">
        <v>36</v>
      </c>
      <c r="B45" s="44">
        <v>9.5399999999999991</v>
      </c>
    </row>
    <row r="46" spans="1:2" x14ac:dyDescent="0.25">
      <c r="A46" s="43">
        <v>37</v>
      </c>
      <c r="B46" s="44">
        <v>9.68</v>
      </c>
    </row>
    <row r="47" spans="1:2" x14ac:dyDescent="0.25">
      <c r="A47" s="43">
        <v>38</v>
      </c>
      <c r="B47" s="44">
        <v>9.81</v>
      </c>
    </row>
    <row r="48" spans="1:2" x14ac:dyDescent="0.25">
      <c r="A48" s="43">
        <v>39</v>
      </c>
      <c r="B48" s="44">
        <v>9.9499999999999993</v>
      </c>
    </row>
    <row r="49" spans="1:2" x14ac:dyDescent="0.25">
      <c r="A49" s="43">
        <v>40</v>
      </c>
      <c r="B49" s="44">
        <v>10.09</v>
      </c>
    </row>
    <row r="50" spans="1:2" x14ac:dyDescent="0.25">
      <c r="A50" s="43">
        <v>41</v>
      </c>
      <c r="B50" s="44">
        <v>10.23</v>
      </c>
    </row>
    <row r="51" spans="1:2" x14ac:dyDescent="0.25">
      <c r="A51" s="43">
        <v>42</v>
      </c>
      <c r="B51" s="44">
        <v>10.38</v>
      </c>
    </row>
    <row r="52" spans="1:2" x14ac:dyDescent="0.25">
      <c r="A52" s="43">
        <v>43</v>
      </c>
      <c r="B52" s="44">
        <v>10.52</v>
      </c>
    </row>
    <row r="53" spans="1:2" x14ac:dyDescent="0.25">
      <c r="A53" s="43">
        <v>44</v>
      </c>
      <c r="B53" s="44">
        <v>10.68</v>
      </c>
    </row>
    <row r="54" spans="1:2" x14ac:dyDescent="0.25">
      <c r="A54" s="43">
        <v>45</v>
      </c>
      <c r="B54" s="44">
        <v>10.83</v>
      </c>
    </row>
    <row r="55" spans="1:2" x14ac:dyDescent="0.25">
      <c r="A55" s="43">
        <v>46</v>
      </c>
      <c r="B55" s="44">
        <v>10.99</v>
      </c>
    </row>
    <row r="56" spans="1:2" x14ac:dyDescent="0.25">
      <c r="A56" s="43">
        <v>47</v>
      </c>
      <c r="B56" s="44">
        <v>11.15</v>
      </c>
    </row>
    <row r="57" spans="1:2" x14ac:dyDescent="0.25">
      <c r="A57" s="43">
        <v>48</v>
      </c>
      <c r="B57" s="44">
        <v>11.31</v>
      </c>
    </row>
    <row r="58" spans="1:2" x14ac:dyDescent="0.25">
      <c r="A58" s="43">
        <v>49</v>
      </c>
      <c r="B58" s="44">
        <v>11.48</v>
      </c>
    </row>
    <row r="59" spans="1:2" x14ac:dyDescent="0.25">
      <c r="A59" s="43">
        <v>50</v>
      </c>
      <c r="B59" s="44">
        <v>11.65</v>
      </c>
    </row>
    <row r="60" spans="1:2" x14ac:dyDescent="0.25">
      <c r="A60" s="43">
        <v>51</v>
      </c>
      <c r="B60" s="44">
        <v>11.82</v>
      </c>
    </row>
    <row r="61" spans="1:2" x14ac:dyDescent="0.25">
      <c r="A61" s="43">
        <v>52</v>
      </c>
      <c r="B61" s="44">
        <v>12</v>
      </c>
    </row>
    <row r="62" spans="1:2" x14ac:dyDescent="0.25">
      <c r="A62" s="43">
        <v>53</v>
      </c>
      <c r="B62" s="44">
        <v>12.19</v>
      </c>
    </row>
    <row r="63" spans="1:2" x14ac:dyDescent="0.25">
      <c r="A63" s="43">
        <v>54</v>
      </c>
      <c r="B63" s="44">
        <v>12.38</v>
      </c>
    </row>
    <row r="64" spans="1:2" x14ac:dyDescent="0.25">
      <c r="A64" s="43">
        <v>55</v>
      </c>
      <c r="B64" s="44">
        <v>12.57</v>
      </c>
    </row>
    <row r="65" spans="1:2" x14ac:dyDescent="0.25">
      <c r="A65" s="43">
        <v>56</v>
      </c>
      <c r="B65" s="44">
        <v>12.77</v>
      </c>
    </row>
    <row r="66" spans="1:2" x14ac:dyDescent="0.25">
      <c r="A66" s="43">
        <v>57</v>
      </c>
      <c r="B66" s="44">
        <v>12.98</v>
      </c>
    </row>
    <row r="67" spans="1:2" x14ac:dyDescent="0.25">
      <c r="A67" s="43">
        <v>58</v>
      </c>
      <c r="B67" s="44">
        <v>13.19</v>
      </c>
    </row>
    <row r="68" spans="1:2" x14ac:dyDescent="0.25">
      <c r="A68" s="43">
        <v>59</v>
      </c>
      <c r="B68" s="44">
        <v>13.41</v>
      </c>
    </row>
    <row r="69" spans="1:2" x14ac:dyDescent="0.25">
      <c r="A69" s="43">
        <v>60</v>
      </c>
      <c r="B69" s="44">
        <v>13.64</v>
      </c>
    </row>
    <row r="70" spans="1:2" x14ac:dyDescent="0.25">
      <c r="A70" s="43">
        <v>61</v>
      </c>
      <c r="B70" s="44">
        <v>13.88</v>
      </c>
    </row>
    <row r="71" spans="1:2" x14ac:dyDescent="0.25">
      <c r="A71" s="43">
        <v>62</v>
      </c>
      <c r="B71" s="44">
        <v>14.13</v>
      </c>
    </row>
    <row r="72" spans="1:2" x14ac:dyDescent="0.25">
      <c r="A72" s="43">
        <v>63</v>
      </c>
      <c r="B72" s="44">
        <v>14.39</v>
      </c>
    </row>
    <row r="73" spans="1:2" x14ac:dyDescent="0.25">
      <c r="A73" s="43">
        <v>64</v>
      </c>
      <c r="B73" s="44">
        <v>14.67</v>
      </c>
    </row>
    <row r="74" spans="1:2" x14ac:dyDescent="0.25">
      <c r="A74" s="43">
        <v>65</v>
      </c>
      <c r="B74" s="44">
        <v>14.96</v>
      </c>
    </row>
    <row r="75" spans="1:2" x14ac:dyDescent="0.25">
      <c r="A75" s="43">
        <v>66</v>
      </c>
      <c r="B75" s="44">
        <v>15.27</v>
      </c>
    </row>
    <row r="76" spans="1:2" x14ac:dyDescent="0.25">
      <c r="A76" s="43">
        <v>67</v>
      </c>
      <c r="B76" s="44">
        <v>15.6</v>
      </c>
    </row>
  </sheetData>
  <sheetProtection algorithmName="SHA-512" hashValue="m5wQyQY+fgW8l8zxaJWBNXsK5Tnxy2h2CwazF+mZH9To8D0hmDlVEp/9EQjaxoqewNOWWUV6NGIIB6k2H/Jj8g==" saltValue="DKllCNJ6HC32O4NorQQCRA==" spinCount="100000" sheet="1" objects="1" scenarios="1"/>
  <conditionalFormatting sqref="A6:A21">
    <cfRule type="expression" dxfId="75" priority="1" stopIfTrue="1">
      <formula>MOD(ROW(),2)=0</formula>
    </cfRule>
    <cfRule type="expression" dxfId="74" priority="2" stopIfTrue="1">
      <formula>MOD(ROW(),2)&lt;&gt;0</formula>
    </cfRule>
  </conditionalFormatting>
  <conditionalFormatting sqref="B6:B21">
    <cfRule type="expression" dxfId="73" priority="3" stopIfTrue="1">
      <formula>MOD(ROW(),2)=0</formula>
    </cfRule>
    <cfRule type="expression" dxfId="72" priority="4" stopIfTrue="1">
      <formula>MOD(ROW(),2)&lt;&gt;0</formula>
    </cfRule>
  </conditionalFormatting>
  <conditionalFormatting sqref="A26:A76">
    <cfRule type="expression" dxfId="71" priority="5" stopIfTrue="1">
      <formula>MOD(ROW(),2)=0</formula>
    </cfRule>
    <cfRule type="expression" dxfId="70" priority="6" stopIfTrue="1">
      <formula>MOD(ROW(),2)&lt;&gt;0</formula>
    </cfRule>
  </conditionalFormatting>
  <conditionalFormatting sqref="B26:B76">
    <cfRule type="expression" dxfId="69" priority="7" stopIfTrue="1">
      <formula>MOD(ROW(),2)=0</formula>
    </cfRule>
    <cfRule type="expression" dxfId="68" priority="8" stopIfTrue="1">
      <formula>MOD(ROW(),2)&lt;&gt;0</formula>
    </cfRule>
  </conditionalFormatting>
  <pageMargins left="0.7" right="0.7" top="0.75" bottom="0.75" header="0.3" footer="0.3"/>
  <tableParts count="1">
    <tablePart r:id="rId1"/>
  </tableParts>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5A5C57-700C-4487-B347-B48D42153C99}">
  <sheetPr codeName="Sheet108"/>
  <dimension ref="A1:P38"/>
  <sheetViews>
    <sheetView showGridLines="0" workbookViewId="0">
      <selection activeCell="A6" sqref="A6"/>
    </sheetView>
  </sheetViews>
  <sheetFormatPr defaultRowHeight="12.5" x14ac:dyDescent="0.25"/>
  <cols>
    <col min="1" max="1" width="31.54296875" customWidth="1"/>
    <col min="2" max="2" width="10.54296875" customWidth="1"/>
    <col min="3" max="3" width="9.54296875" customWidth="1"/>
    <col min="4" max="4" width="10" customWidth="1"/>
  </cols>
  <sheetData>
    <row r="1" spans="1:13" s="1" customFormat="1" ht="20" x14ac:dyDescent="0.4">
      <c r="A1" s="2" t="s">
        <v>0</v>
      </c>
    </row>
    <row r="2" spans="1:13" s="1" customFormat="1" ht="15.5" x14ac:dyDescent="0.35">
      <c r="A2" s="30" t="s">
        <v>1</v>
      </c>
      <c r="B2" s="3" t="str">
        <f>wb_title</f>
        <v>Police_S - Consolidated Factor Spreadsheet</v>
      </c>
    </row>
    <row r="3" spans="1:13" s="1" customFormat="1" ht="15.5" x14ac:dyDescent="0.35">
      <c r="A3" s="30" t="s">
        <v>2</v>
      </c>
      <c r="B3" s="3" t="str">
        <f>TABLE_FACTOR_TYPE_1 &amp; " - x-" &amp; TABLE_SERIES_NUMBER_1</f>
        <v>Scheme Pays AA - x-623</v>
      </c>
    </row>
    <row r="6" spans="1:13" x14ac:dyDescent="0.25">
      <c r="A6" s="40" t="s">
        <v>407</v>
      </c>
      <c r="B6" s="48" t="s">
        <v>408</v>
      </c>
      <c r="C6" s="48"/>
      <c r="D6" s="48"/>
      <c r="E6" s="48"/>
      <c r="F6" s="48"/>
      <c r="G6" s="48"/>
      <c r="H6" s="48"/>
      <c r="I6" s="48"/>
      <c r="J6" s="48"/>
      <c r="K6" s="48"/>
      <c r="L6" s="48"/>
      <c r="M6" s="48"/>
    </row>
    <row r="7" spans="1:13" x14ac:dyDescent="0.25">
      <c r="A7" s="40" t="s">
        <v>409</v>
      </c>
      <c r="B7" s="48" t="s">
        <v>32</v>
      </c>
      <c r="C7" s="48"/>
      <c r="D7" s="48"/>
      <c r="E7" s="48"/>
      <c r="F7" s="48"/>
      <c r="G7" s="48"/>
      <c r="H7" s="48"/>
      <c r="I7" s="48"/>
      <c r="J7" s="48"/>
      <c r="K7" s="48"/>
      <c r="L7" s="48"/>
      <c r="M7" s="48"/>
    </row>
    <row r="8" spans="1:13" x14ac:dyDescent="0.25">
      <c r="A8" s="40" t="s">
        <v>110</v>
      </c>
      <c r="B8" s="48">
        <v>2015</v>
      </c>
      <c r="C8" s="48"/>
      <c r="D8" s="48"/>
      <c r="E8" s="48"/>
      <c r="F8" s="48"/>
      <c r="G8" s="48"/>
      <c r="H8" s="48"/>
      <c r="I8" s="48"/>
      <c r="J8" s="48"/>
      <c r="K8" s="48"/>
      <c r="L8" s="48"/>
      <c r="M8" s="48"/>
    </row>
    <row r="9" spans="1:13" x14ac:dyDescent="0.25">
      <c r="A9" s="40" t="s">
        <v>111</v>
      </c>
      <c r="B9" s="48" t="s">
        <v>340</v>
      </c>
      <c r="C9" s="48"/>
      <c r="D9" s="48"/>
      <c r="E9" s="48"/>
      <c r="F9" s="48"/>
      <c r="G9" s="48"/>
      <c r="H9" s="48"/>
      <c r="I9" s="48"/>
      <c r="J9" s="48"/>
      <c r="K9" s="48"/>
      <c r="L9" s="48"/>
      <c r="M9" s="48"/>
    </row>
    <row r="10" spans="1:13" ht="25" x14ac:dyDescent="0.25">
      <c r="A10" s="40" t="s">
        <v>6</v>
      </c>
      <c r="B10" s="48" t="s">
        <v>370</v>
      </c>
      <c r="C10" s="48"/>
      <c r="D10" s="48"/>
      <c r="E10" s="48"/>
      <c r="F10" s="48"/>
      <c r="G10" s="48"/>
      <c r="H10" s="48"/>
      <c r="I10" s="48"/>
      <c r="J10" s="48"/>
      <c r="K10" s="48"/>
      <c r="L10" s="48"/>
      <c r="M10" s="48"/>
    </row>
    <row r="11" spans="1:13" x14ac:dyDescent="0.25">
      <c r="A11" s="40" t="s">
        <v>112</v>
      </c>
      <c r="B11" s="48" t="s">
        <v>125</v>
      </c>
      <c r="C11" s="48"/>
      <c r="D11" s="48"/>
      <c r="E11" s="48"/>
      <c r="F11" s="48"/>
      <c r="G11" s="48"/>
      <c r="H11" s="48"/>
      <c r="I11" s="48"/>
      <c r="J11" s="48"/>
      <c r="K11" s="48"/>
      <c r="L11" s="48"/>
      <c r="M11" s="48"/>
    </row>
    <row r="12" spans="1:13" x14ac:dyDescent="0.25">
      <c r="A12" s="40" t="s">
        <v>113</v>
      </c>
      <c r="B12" s="48" t="s">
        <v>218</v>
      </c>
      <c r="C12" s="48"/>
      <c r="D12" s="48"/>
      <c r="E12" s="48"/>
      <c r="F12" s="48"/>
      <c r="G12" s="48"/>
      <c r="H12" s="48"/>
      <c r="I12" s="48"/>
      <c r="J12" s="48"/>
      <c r="K12" s="48"/>
      <c r="L12" s="48"/>
      <c r="M12" s="48"/>
    </row>
    <row r="13" spans="1:13" x14ac:dyDescent="0.25">
      <c r="A13" s="40" t="s">
        <v>410</v>
      </c>
      <c r="B13" s="48">
        <v>0</v>
      </c>
      <c r="C13" s="48"/>
      <c r="D13" s="48"/>
      <c r="E13" s="48"/>
      <c r="F13" s="48"/>
      <c r="G13" s="48"/>
      <c r="H13" s="48"/>
      <c r="I13" s="48"/>
      <c r="J13" s="48"/>
      <c r="K13" s="48"/>
      <c r="L13" s="48"/>
      <c r="M13" s="48"/>
    </row>
    <row r="14" spans="1:13" x14ac:dyDescent="0.25">
      <c r="A14" s="40" t="s">
        <v>115</v>
      </c>
      <c r="B14" s="48">
        <v>623</v>
      </c>
      <c r="C14" s="48"/>
      <c r="D14" s="48"/>
      <c r="E14" s="48"/>
      <c r="F14" s="48"/>
      <c r="G14" s="48"/>
      <c r="H14" s="48"/>
      <c r="I14" s="48"/>
      <c r="J14" s="48"/>
      <c r="K14" s="48"/>
      <c r="L14" s="48"/>
      <c r="M14" s="48"/>
    </row>
    <row r="15" spans="1:13" x14ac:dyDescent="0.25">
      <c r="A15" s="40" t="s">
        <v>411</v>
      </c>
      <c r="B15" s="48">
        <v>623</v>
      </c>
      <c r="C15" s="48"/>
      <c r="D15" s="48"/>
      <c r="E15" s="48"/>
      <c r="F15" s="48"/>
      <c r="G15" s="48"/>
      <c r="H15" s="48"/>
      <c r="I15" s="48"/>
      <c r="J15" s="48"/>
      <c r="K15" s="48"/>
      <c r="L15" s="48"/>
      <c r="M15" s="48"/>
    </row>
    <row r="16" spans="1:13" x14ac:dyDescent="0.25">
      <c r="A16" s="40" t="s">
        <v>117</v>
      </c>
      <c r="B16" s="48" t="s">
        <v>494</v>
      </c>
      <c r="C16" s="48"/>
      <c r="D16" s="48"/>
      <c r="E16" s="48"/>
      <c r="F16" s="48"/>
      <c r="G16" s="48"/>
      <c r="H16" s="48"/>
      <c r="I16" s="48"/>
      <c r="J16" s="48"/>
      <c r="K16" s="48"/>
      <c r="L16" s="48"/>
      <c r="M16" s="48"/>
    </row>
    <row r="17" spans="1:16" x14ac:dyDescent="0.25">
      <c r="A17" s="41" t="s">
        <v>412</v>
      </c>
      <c r="B17" s="48"/>
      <c r="C17" s="48"/>
      <c r="D17" s="48"/>
      <c r="E17" s="48"/>
      <c r="F17" s="48"/>
      <c r="G17" s="48"/>
      <c r="H17" s="48"/>
      <c r="I17" s="48"/>
      <c r="J17" s="48"/>
      <c r="K17" s="48"/>
      <c r="L17" s="48"/>
      <c r="M17" s="48"/>
    </row>
    <row r="18" spans="1:16" x14ac:dyDescent="0.25">
      <c r="A18" s="40" t="s">
        <v>119</v>
      </c>
      <c r="B18" s="50">
        <v>45135</v>
      </c>
      <c r="C18" s="50"/>
      <c r="D18" s="50"/>
      <c r="E18" s="50"/>
      <c r="F18" s="50"/>
      <c r="G18" s="50"/>
      <c r="H18" s="50"/>
      <c r="I18" s="50"/>
      <c r="J18" s="50"/>
      <c r="K18" s="50"/>
      <c r="L18" s="50"/>
      <c r="M18" s="50"/>
    </row>
    <row r="19" spans="1:16" x14ac:dyDescent="0.25">
      <c r="A19" s="40" t="s">
        <v>120</v>
      </c>
      <c r="B19" s="50">
        <v>45135</v>
      </c>
      <c r="C19" s="50"/>
      <c r="D19" s="50"/>
      <c r="E19" s="50"/>
      <c r="F19" s="50"/>
      <c r="G19" s="50"/>
      <c r="H19" s="50"/>
      <c r="I19" s="50"/>
      <c r="J19" s="50"/>
      <c r="K19" s="50"/>
      <c r="L19" s="50"/>
      <c r="M19" s="50"/>
    </row>
    <row r="20" spans="1:16" x14ac:dyDescent="0.25">
      <c r="A20" s="40" t="s">
        <v>121</v>
      </c>
      <c r="B20" s="48" t="s">
        <v>128</v>
      </c>
      <c r="C20" s="48"/>
      <c r="D20" s="48"/>
      <c r="E20" s="48"/>
      <c r="F20" s="48"/>
      <c r="G20" s="48"/>
      <c r="H20" s="48"/>
      <c r="I20" s="48"/>
      <c r="J20" s="48"/>
      <c r="K20" s="48"/>
      <c r="L20" s="48"/>
      <c r="M20" s="48"/>
    </row>
    <row r="21" spans="1:16" x14ac:dyDescent="0.25">
      <c r="A21" s="40" t="s">
        <v>413</v>
      </c>
      <c r="B21" s="48" t="s">
        <v>47</v>
      </c>
      <c r="C21" s="48"/>
      <c r="D21" s="48"/>
      <c r="E21" s="48"/>
      <c r="F21" s="48"/>
      <c r="G21" s="48"/>
      <c r="H21" s="48"/>
      <c r="I21" s="48"/>
      <c r="J21" s="48"/>
      <c r="K21" s="48"/>
      <c r="L21" s="48"/>
      <c r="M21" s="48"/>
    </row>
    <row r="23" spans="1:16" x14ac:dyDescent="0.25">
      <c r="A23" s="23" t="str">
        <f>HYPERLINK("#'Factor List'!A1", "Back to Factor List")</f>
        <v>Back to Factor List</v>
      </c>
      <c r="B23" s="23" t="str">
        <f>HYPERLINK("#'Assumptions'!A1", "Assumptions")</f>
        <v>Assumptions</v>
      </c>
    </row>
    <row r="26" spans="1:16" s="57" customFormat="1" ht="13" x14ac:dyDescent="0.25">
      <c r="A26" s="56" t="s">
        <v>443</v>
      </c>
      <c r="B26" s="56">
        <v>0</v>
      </c>
      <c r="C26" s="56">
        <v>1</v>
      </c>
      <c r="D26" s="56">
        <v>2</v>
      </c>
      <c r="E26" s="56">
        <v>3</v>
      </c>
      <c r="F26" s="56">
        <v>4</v>
      </c>
      <c r="G26" s="56">
        <v>5</v>
      </c>
      <c r="H26" s="56">
        <v>6</v>
      </c>
      <c r="I26" s="56">
        <v>7</v>
      </c>
      <c r="J26" s="56">
        <v>8</v>
      </c>
      <c r="K26" s="56">
        <v>9</v>
      </c>
      <c r="L26" s="56">
        <v>10</v>
      </c>
      <c r="M26" s="56">
        <v>11</v>
      </c>
      <c r="N26" s="56">
        <v>12</v>
      </c>
      <c r="O26" s="56">
        <v>13</v>
      </c>
      <c r="P26" s="56">
        <v>14</v>
      </c>
    </row>
    <row r="27" spans="1:16" x14ac:dyDescent="0.25">
      <c r="A27" s="43">
        <v>0</v>
      </c>
      <c r="B27" s="46">
        <v>1</v>
      </c>
      <c r="C27" s="46">
        <v>0.94199999999999995</v>
      </c>
      <c r="D27" s="46">
        <v>0.89</v>
      </c>
      <c r="E27" s="46">
        <v>0.84199999999999997</v>
      </c>
      <c r="F27" s="46">
        <v>0.79900000000000004</v>
      </c>
      <c r="G27" s="46">
        <v>0.75900000000000001</v>
      </c>
      <c r="H27" s="46">
        <v>0.72199999999999998</v>
      </c>
      <c r="I27" s="46">
        <v>0.68899999999999995</v>
      </c>
      <c r="J27" s="46">
        <v>0.65800000000000003</v>
      </c>
      <c r="K27" s="46">
        <v>0.629</v>
      </c>
      <c r="L27" s="46">
        <v>0.60199999999999998</v>
      </c>
      <c r="M27" s="46">
        <v>0.57699999999999996</v>
      </c>
      <c r="N27" s="46">
        <v>0.55400000000000005</v>
      </c>
      <c r="O27" s="46">
        <v>0.53300000000000003</v>
      </c>
      <c r="P27" s="46">
        <v>0.51300000000000001</v>
      </c>
    </row>
    <row r="28" spans="1:16" x14ac:dyDescent="0.25">
      <c r="A28" s="43">
        <v>1</v>
      </c>
      <c r="B28" s="46">
        <v>0.995</v>
      </c>
      <c r="C28" s="46">
        <v>0.93799999999999994</v>
      </c>
      <c r="D28" s="46">
        <v>0.88600000000000001</v>
      </c>
      <c r="E28" s="46">
        <v>0.83799999999999997</v>
      </c>
      <c r="F28" s="46">
        <v>0.79500000000000004</v>
      </c>
      <c r="G28" s="46">
        <v>0.75600000000000001</v>
      </c>
      <c r="H28" s="46">
        <v>0.71899999999999997</v>
      </c>
      <c r="I28" s="46">
        <v>0.68600000000000005</v>
      </c>
      <c r="J28" s="46">
        <v>0.65500000000000003</v>
      </c>
      <c r="K28" s="46">
        <v>0.627</v>
      </c>
      <c r="L28" s="46">
        <v>0.6</v>
      </c>
      <c r="M28" s="46">
        <v>0.57599999999999996</v>
      </c>
      <c r="N28" s="46">
        <v>0.55300000000000005</v>
      </c>
      <c r="O28" s="46">
        <v>0.53100000000000003</v>
      </c>
      <c r="P28" s="46"/>
    </row>
    <row r="29" spans="1:16" x14ac:dyDescent="0.25">
      <c r="A29" s="43">
        <v>2</v>
      </c>
      <c r="B29" s="46">
        <v>0.99</v>
      </c>
      <c r="C29" s="46">
        <v>0.93300000000000005</v>
      </c>
      <c r="D29" s="46">
        <v>0.88200000000000001</v>
      </c>
      <c r="E29" s="46">
        <v>0.83499999999999996</v>
      </c>
      <c r="F29" s="46">
        <v>0.79200000000000004</v>
      </c>
      <c r="G29" s="46">
        <v>0.753</v>
      </c>
      <c r="H29" s="46">
        <v>0.71699999999999997</v>
      </c>
      <c r="I29" s="46">
        <v>0.68400000000000005</v>
      </c>
      <c r="J29" s="46">
        <v>0.65300000000000002</v>
      </c>
      <c r="K29" s="46">
        <v>0.624</v>
      </c>
      <c r="L29" s="46">
        <v>0.59799999999999998</v>
      </c>
      <c r="M29" s="46">
        <v>0.57399999999999995</v>
      </c>
      <c r="N29" s="46">
        <v>0.55100000000000005</v>
      </c>
      <c r="O29" s="46">
        <v>0.53</v>
      </c>
      <c r="P29" s="46"/>
    </row>
    <row r="30" spans="1:16" x14ac:dyDescent="0.25">
      <c r="A30" s="43">
        <v>3</v>
      </c>
      <c r="B30" s="46">
        <v>0.98599999999999999</v>
      </c>
      <c r="C30" s="46">
        <v>0.92900000000000005</v>
      </c>
      <c r="D30" s="46">
        <v>0.878</v>
      </c>
      <c r="E30" s="46">
        <v>0.83099999999999996</v>
      </c>
      <c r="F30" s="46">
        <v>0.78900000000000003</v>
      </c>
      <c r="G30" s="46">
        <v>0.75</v>
      </c>
      <c r="H30" s="46">
        <v>0.71399999999999997</v>
      </c>
      <c r="I30" s="46">
        <v>0.68100000000000005</v>
      </c>
      <c r="J30" s="46">
        <v>0.65</v>
      </c>
      <c r="K30" s="46">
        <v>0.622</v>
      </c>
      <c r="L30" s="46">
        <v>0.59599999999999997</v>
      </c>
      <c r="M30" s="46">
        <v>0.57199999999999995</v>
      </c>
      <c r="N30" s="46">
        <v>0.54900000000000004</v>
      </c>
      <c r="O30" s="46">
        <v>0.52800000000000002</v>
      </c>
      <c r="P30" s="46"/>
    </row>
    <row r="31" spans="1:16" x14ac:dyDescent="0.25">
      <c r="A31" s="43">
        <v>4</v>
      </c>
      <c r="B31" s="46">
        <v>0.98099999999999998</v>
      </c>
      <c r="C31" s="46">
        <v>0.92500000000000004</v>
      </c>
      <c r="D31" s="46">
        <v>0.874</v>
      </c>
      <c r="E31" s="46">
        <v>0.82799999999999996</v>
      </c>
      <c r="F31" s="46">
        <v>0.78500000000000003</v>
      </c>
      <c r="G31" s="46">
        <v>0.747</v>
      </c>
      <c r="H31" s="46">
        <v>0.71099999999999997</v>
      </c>
      <c r="I31" s="46">
        <v>0.67800000000000005</v>
      </c>
      <c r="J31" s="46">
        <v>0.64800000000000002</v>
      </c>
      <c r="K31" s="46">
        <v>0.62</v>
      </c>
      <c r="L31" s="46">
        <v>0.59399999999999997</v>
      </c>
      <c r="M31" s="46">
        <v>0.56999999999999995</v>
      </c>
      <c r="N31" s="46">
        <v>0.54700000000000004</v>
      </c>
      <c r="O31" s="46">
        <v>0.52600000000000002</v>
      </c>
      <c r="P31" s="46"/>
    </row>
    <row r="32" spans="1:16" x14ac:dyDescent="0.25">
      <c r="A32" s="43">
        <v>5</v>
      </c>
      <c r="B32" s="46">
        <v>0.97599999999999998</v>
      </c>
      <c r="C32" s="46">
        <v>0.92</v>
      </c>
      <c r="D32" s="46">
        <v>0.87</v>
      </c>
      <c r="E32" s="46">
        <v>0.82399999999999995</v>
      </c>
      <c r="F32" s="46">
        <v>0.78200000000000003</v>
      </c>
      <c r="G32" s="46">
        <v>0.74399999999999999</v>
      </c>
      <c r="H32" s="46">
        <v>0.70799999999999996</v>
      </c>
      <c r="I32" s="46">
        <v>0.67600000000000005</v>
      </c>
      <c r="J32" s="46">
        <v>0.64600000000000002</v>
      </c>
      <c r="K32" s="46">
        <v>0.61799999999999999</v>
      </c>
      <c r="L32" s="46">
        <v>0.59199999999999997</v>
      </c>
      <c r="M32" s="46">
        <v>0.56799999999999995</v>
      </c>
      <c r="N32" s="46">
        <v>0.54500000000000004</v>
      </c>
      <c r="O32" s="46">
        <v>0.52500000000000002</v>
      </c>
      <c r="P32" s="46"/>
    </row>
    <row r="33" spans="1:16" x14ac:dyDescent="0.25">
      <c r="A33" s="43">
        <v>6</v>
      </c>
      <c r="B33" s="46">
        <v>0.97099999999999997</v>
      </c>
      <c r="C33" s="46">
        <v>0.91600000000000004</v>
      </c>
      <c r="D33" s="46">
        <v>0.86599999999999999</v>
      </c>
      <c r="E33" s="46">
        <v>0.82</v>
      </c>
      <c r="F33" s="46">
        <v>0.77900000000000003</v>
      </c>
      <c r="G33" s="46">
        <v>0.74099999999999999</v>
      </c>
      <c r="H33" s="46">
        <v>0.70499999999999996</v>
      </c>
      <c r="I33" s="46">
        <v>0.67300000000000004</v>
      </c>
      <c r="J33" s="46">
        <v>0.64300000000000002</v>
      </c>
      <c r="K33" s="46">
        <v>0.61599999999999999</v>
      </c>
      <c r="L33" s="46">
        <v>0.59</v>
      </c>
      <c r="M33" s="46">
        <v>0.56599999999999995</v>
      </c>
      <c r="N33" s="46">
        <v>0.54400000000000004</v>
      </c>
      <c r="O33" s="46">
        <v>0.52300000000000002</v>
      </c>
      <c r="P33" s="46"/>
    </row>
    <row r="34" spans="1:16" x14ac:dyDescent="0.25">
      <c r="A34" s="43">
        <v>7</v>
      </c>
      <c r="B34" s="46">
        <v>0.96599999999999997</v>
      </c>
      <c r="C34" s="46">
        <v>0.91200000000000003</v>
      </c>
      <c r="D34" s="46">
        <v>0.86199999999999999</v>
      </c>
      <c r="E34" s="46">
        <v>0.81699999999999995</v>
      </c>
      <c r="F34" s="46">
        <v>0.77500000000000002</v>
      </c>
      <c r="G34" s="46">
        <v>0.73799999999999999</v>
      </c>
      <c r="H34" s="46">
        <v>0.70299999999999996</v>
      </c>
      <c r="I34" s="46">
        <v>0.67100000000000004</v>
      </c>
      <c r="J34" s="46">
        <v>0.64100000000000001</v>
      </c>
      <c r="K34" s="46">
        <v>0.61299999999999999</v>
      </c>
      <c r="L34" s="46">
        <v>0.58799999999999997</v>
      </c>
      <c r="M34" s="46">
        <v>0.56399999999999995</v>
      </c>
      <c r="N34" s="46">
        <v>0.54200000000000004</v>
      </c>
      <c r="O34" s="46">
        <v>0.52100000000000002</v>
      </c>
      <c r="P34" s="46"/>
    </row>
    <row r="35" spans="1:16" x14ac:dyDescent="0.25">
      <c r="A35" s="43">
        <v>8</v>
      </c>
      <c r="B35" s="46">
        <v>0.96099999999999997</v>
      </c>
      <c r="C35" s="46">
        <v>0.90700000000000003</v>
      </c>
      <c r="D35" s="46">
        <v>0.85799999999999998</v>
      </c>
      <c r="E35" s="46">
        <v>0.81299999999999994</v>
      </c>
      <c r="F35" s="46">
        <v>0.77200000000000002</v>
      </c>
      <c r="G35" s="46">
        <v>0.73399999999999999</v>
      </c>
      <c r="H35" s="46">
        <v>0.7</v>
      </c>
      <c r="I35" s="46">
        <v>0.66800000000000004</v>
      </c>
      <c r="J35" s="46">
        <v>0.63900000000000001</v>
      </c>
      <c r="K35" s="46">
        <v>0.61099999999999999</v>
      </c>
      <c r="L35" s="46">
        <v>0.58599999999999997</v>
      </c>
      <c r="M35" s="46">
        <v>0.56200000000000006</v>
      </c>
      <c r="N35" s="46">
        <v>0.54</v>
      </c>
      <c r="O35" s="46">
        <v>0.52</v>
      </c>
      <c r="P35" s="46"/>
    </row>
    <row r="36" spans="1:16" x14ac:dyDescent="0.25">
      <c r="A36" s="43">
        <v>9</v>
      </c>
      <c r="B36" s="46">
        <v>0.95699999999999996</v>
      </c>
      <c r="C36" s="46">
        <v>0.90300000000000002</v>
      </c>
      <c r="D36" s="46">
        <v>0.85399999999999998</v>
      </c>
      <c r="E36" s="46">
        <v>0.80900000000000005</v>
      </c>
      <c r="F36" s="46">
        <v>0.76900000000000002</v>
      </c>
      <c r="G36" s="46">
        <v>0.73099999999999998</v>
      </c>
      <c r="H36" s="46">
        <v>0.69699999999999995</v>
      </c>
      <c r="I36" s="46">
        <v>0.66500000000000004</v>
      </c>
      <c r="J36" s="46">
        <v>0.63600000000000001</v>
      </c>
      <c r="K36" s="46">
        <v>0.60899999999999999</v>
      </c>
      <c r="L36" s="46">
        <v>0.58399999999999996</v>
      </c>
      <c r="M36" s="46">
        <v>0.56000000000000005</v>
      </c>
      <c r="N36" s="46">
        <v>0.53800000000000003</v>
      </c>
      <c r="O36" s="46">
        <v>0.51800000000000002</v>
      </c>
      <c r="P36" s="46"/>
    </row>
    <row r="37" spans="1:16" x14ac:dyDescent="0.25">
      <c r="A37" s="43">
        <v>10</v>
      </c>
      <c r="B37" s="46">
        <v>0.95199999999999996</v>
      </c>
      <c r="C37" s="46">
        <v>0.89800000000000002</v>
      </c>
      <c r="D37" s="46">
        <v>0.85</v>
      </c>
      <c r="E37" s="46">
        <v>0.80600000000000005</v>
      </c>
      <c r="F37" s="46">
        <v>0.76500000000000001</v>
      </c>
      <c r="G37" s="46">
        <v>0.72799999999999998</v>
      </c>
      <c r="H37" s="46">
        <v>0.69399999999999995</v>
      </c>
      <c r="I37" s="46">
        <v>0.66300000000000003</v>
      </c>
      <c r="J37" s="46">
        <v>0.63400000000000001</v>
      </c>
      <c r="K37" s="46">
        <v>0.60699999999999998</v>
      </c>
      <c r="L37" s="46">
        <v>0.58199999999999996</v>
      </c>
      <c r="M37" s="46">
        <v>0.55800000000000005</v>
      </c>
      <c r="N37" s="46">
        <v>0.53700000000000003</v>
      </c>
      <c r="O37" s="46">
        <v>0.51700000000000002</v>
      </c>
      <c r="P37" s="46"/>
    </row>
    <row r="38" spans="1:16" x14ac:dyDescent="0.25">
      <c r="A38" s="43">
        <v>11</v>
      </c>
      <c r="B38" s="46">
        <v>0.94699999999999995</v>
      </c>
      <c r="C38" s="46">
        <v>0.89400000000000002</v>
      </c>
      <c r="D38" s="46">
        <v>0.84599999999999997</v>
      </c>
      <c r="E38" s="46">
        <v>0.80200000000000005</v>
      </c>
      <c r="F38" s="46">
        <v>0.76200000000000001</v>
      </c>
      <c r="G38" s="46">
        <v>0.72499999999999998</v>
      </c>
      <c r="H38" s="46">
        <v>0.69099999999999995</v>
      </c>
      <c r="I38" s="46">
        <v>0.66</v>
      </c>
      <c r="J38" s="46">
        <v>0.63100000000000001</v>
      </c>
      <c r="K38" s="46">
        <v>0.60399999999999998</v>
      </c>
      <c r="L38" s="46">
        <v>0.57999999999999996</v>
      </c>
      <c r="M38" s="46">
        <v>0.55600000000000005</v>
      </c>
      <c r="N38" s="46">
        <v>0.53500000000000003</v>
      </c>
      <c r="O38" s="46">
        <v>0.51500000000000001</v>
      </c>
      <c r="P38" s="46"/>
    </row>
  </sheetData>
  <sheetProtection algorithmName="SHA-512" hashValue="OaBoqcbl8mcXSNdpqI78z040oSZ+S9GbaTJiYOG1ivGLV180e1LRbA2aqIQGaNeQAuoWj3ti+WKXPj2oCgr09Q==" saltValue="wgArs8s8YkTLayCfp5nNYg==" spinCount="100000" sheet="1" objects="1" scenarios="1"/>
  <conditionalFormatting sqref="A6:A21">
    <cfRule type="expression" dxfId="65" priority="1" stopIfTrue="1">
      <formula>MOD(ROW(),2)=0</formula>
    </cfRule>
    <cfRule type="expression" dxfId="64" priority="2" stopIfTrue="1">
      <formula>MOD(ROW(),2)&lt;&gt;0</formula>
    </cfRule>
  </conditionalFormatting>
  <conditionalFormatting sqref="B6:M21">
    <cfRule type="expression" dxfId="63" priority="3" stopIfTrue="1">
      <formula>MOD(ROW(),2)=0</formula>
    </cfRule>
    <cfRule type="expression" dxfId="62" priority="4" stopIfTrue="1">
      <formula>MOD(ROW(),2)&lt;&gt;0</formula>
    </cfRule>
  </conditionalFormatting>
  <conditionalFormatting sqref="A26:A38">
    <cfRule type="expression" dxfId="61" priority="5" stopIfTrue="1">
      <formula>MOD(ROW(),2)=0</formula>
    </cfRule>
    <cfRule type="expression" dxfId="60" priority="6" stopIfTrue="1">
      <formula>MOD(ROW(),2)&lt;&gt;0</formula>
    </cfRule>
  </conditionalFormatting>
  <conditionalFormatting sqref="B26:P38">
    <cfRule type="expression" dxfId="59" priority="7" stopIfTrue="1">
      <formula>MOD(ROW(),2)=0</formula>
    </cfRule>
    <cfRule type="expression" dxfId="58" priority="8" stopIfTrue="1">
      <formula>MOD(ROW(),2)&lt;&gt;0</formula>
    </cfRule>
  </conditionalFormatting>
  <pageMargins left="0.7" right="0.7" top="0.75" bottom="0.75" header="0.3" footer="0.3"/>
  <tableParts count="1">
    <tablePart r:id="rId1"/>
  </tableParts>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B85CAB-49AC-444A-98A4-1B0C9405F21E}">
  <sheetPr codeName="Sheet109"/>
  <dimension ref="A1:AY38"/>
  <sheetViews>
    <sheetView showGridLines="0" workbookViewId="0">
      <selection activeCell="A6" sqref="A6"/>
    </sheetView>
  </sheetViews>
  <sheetFormatPr defaultRowHeight="12.5" x14ac:dyDescent="0.25"/>
  <cols>
    <col min="1" max="1" width="31.54296875" customWidth="1"/>
    <col min="2" max="2" width="10.81640625" customWidth="1"/>
    <col min="3" max="3" width="11.54296875" customWidth="1"/>
    <col min="4" max="4" width="10" customWidth="1"/>
  </cols>
  <sheetData>
    <row r="1" spans="1:13" s="1" customFormat="1" ht="20" x14ac:dyDescent="0.4">
      <c r="A1" s="2" t="s">
        <v>0</v>
      </c>
    </row>
    <row r="2" spans="1:13" s="1" customFormat="1" ht="15.5" x14ac:dyDescent="0.35">
      <c r="A2" s="30" t="s">
        <v>1</v>
      </c>
      <c r="B2" s="3" t="str">
        <f>wb_title</f>
        <v>Police_S - Consolidated Factor Spreadsheet</v>
      </c>
    </row>
    <row r="3" spans="1:13" s="1" customFormat="1" ht="15.5" x14ac:dyDescent="0.35">
      <c r="A3" s="30" t="s">
        <v>2</v>
      </c>
      <c r="B3" s="3" t="str">
        <f>TABLE_FACTOR_TYPE_1 &amp; " - x-" &amp; TABLE_SERIES_NUMBER_1</f>
        <v>Scheme Pays AA - x-624</v>
      </c>
    </row>
    <row r="6" spans="1:13" x14ac:dyDescent="0.25">
      <c r="A6" s="40" t="s">
        <v>407</v>
      </c>
      <c r="B6" s="48" t="s">
        <v>408</v>
      </c>
      <c r="C6" s="48"/>
      <c r="D6" s="48"/>
      <c r="E6" s="48"/>
      <c r="F6" s="48"/>
      <c r="G6" s="48"/>
      <c r="H6" s="48"/>
      <c r="I6" s="48"/>
      <c r="J6" s="48"/>
      <c r="K6" s="48"/>
      <c r="L6" s="48"/>
      <c r="M6" s="48"/>
    </row>
    <row r="7" spans="1:13" x14ac:dyDescent="0.25">
      <c r="A7" s="40" t="s">
        <v>409</v>
      </c>
      <c r="B7" s="48" t="s">
        <v>32</v>
      </c>
      <c r="C7" s="48"/>
      <c r="D7" s="48"/>
      <c r="E7" s="48"/>
      <c r="F7" s="48"/>
      <c r="G7" s="48"/>
      <c r="H7" s="48"/>
      <c r="I7" s="48"/>
      <c r="J7" s="48"/>
      <c r="K7" s="48"/>
      <c r="L7" s="48"/>
      <c r="M7" s="48"/>
    </row>
    <row r="8" spans="1:13" x14ac:dyDescent="0.25">
      <c r="A8" s="40" t="s">
        <v>110</v>
      </c>
      <c r="B8" s="48">
        <v>2015</v>
      </c>
      <c r="C8" s="48"/>
      <c r="D8" s="48"/>
      <c r="E8" s="48"/>
      <c r="F8" s="48"/>
      <c r="G8" s="48"/>
      <c r="H8" s="48"/>
      <c r="I8" s="48"/>
      <c r="J8" s="48"/>
      <c r="K8" s="48"/>
      <c r="L8" s="48"/>
      <c r="M8" s="48"/>
    </row>
    <row r="9" spans="1:13" x14ac:dyDescent="0.25">
      <c r="A9" s="40" t="s">
        <v>111</v>
      </c>
      <c r="B9" s="48" t="s">
        <v>340</v>
      </c>
      <c r="C9" s="48"/>
      <c r="D9" s="48"/>
      <c r="E9" s="48"/>
      <c r="F9" s="48"/>
      <c r="G9" s="48"/>
      <c r="H9" s="48"/>
      <c r="I9" s="48"/>
      <c r="J9" s="48"/>
      <c r="K9" s="48"/>
      <c r="L9" s="48"/>
      <c r="M9" s="48"/>
    </row>
    <row r="10" spans="1:13" ht="25" x14ac:dyDescent="0.25">
      <c r="A10" s="40" t="s">
        <v>6</v>
      </c>
      <c r="B10" s="48" t="s">
        <v>372</v>
      </c>
      <c r="C10" s="48"/>
      <c r="D10" s="48"/>
      <c r="E10" s="48"/>
      <c r="F10" s="48"/>
      <c r="G10" s="48"/>
      <c r="H10" s="48"/>
      <c r="I10" s="48"/>
      <c r="J10" s="48"/>
      <c r="K10" s="48"/>
      <c r="L10" s="48"/>
      <c r="M10" s="48"/>
    </row>
    <row r="11" spans="1:13" x14ac:dyDescent="0.25">
      <c r="A11" s="40" t="s">
        <v>112</v>
      </c>
      <c r="B11" s="48" t="s">
        <v>125</v>
      </c>
      <c r="C11" s="48"/>
      <c r="D11" s="48"/>
      <c r="E11" s="48"/>
      <c r="F11" s="48"/>
      <c r="G11" s="48"/>
      <c r="H11" s="48"/>
      <c r="I11" s="48"/>
      <c r="J11" s="48"/>
      <c r="K11" s="48"/>
      <c r="L11" s="48"/>
      <c r="M11" s="48"/>
    </row>
    <row r="12" spans="1:13" x14ac:dyDescent="0.25">
      <c r="A12" s="40" t="s">
        <v>113</v>
      </c>
      <c r="B12" s="48" t="s">
        <v>218</v>
      </c>
      <c r="C12" s="48"/>
      <c r="D12" s="48"/>
      <c r="E12" s="48"/>
      <c r="F12" s="48"/>
      <c r="G12" s="48"/>
      <c r="H12" s="48"/>
      <c r="I12" s="48"/>
      <c r="J12" s="48"/>
      <c r="K12" s="48"/>
      <c r="L12" s="48"/>
      <c r="M12" s="48"/>
    </row>
    <row r="13" spans="1:13" x14ac:dyDescent="0.25">
      <c r="A13" s="40" t="s">
        <v>410</v>
      </c>
      <c r="B13" s="48">
        <v>0</v>
      </c>
      <c r="C13" s="48"/>
      <c r="D13" s="48"/>
      <c r="E13" s="48"/>
      <c r="F13" s="48"/>
      <c r="G13" s="48"/>
      <c r="H13" s="48"/>
      <c r="I13" s="48"/>
      <c r="J13" s="48"/>
      <c r="K13" s="48"/>
      <c r="L13" s="48"/>
      <c r="M13" s="48"/>
    </row>
    <row r="14" spans="1:13" x14ac:dyDescent="0.25">
      <c r="A14" s="40" t="s">
        <v>115</v>
      </c>
      <c r="B14" s="48">
        <v>624</v>
      </c>
      <c r="C14" s="48"/>
      <c r="D14" s="48"/>
      <c r="E14" s="48"/>
      <c r="F14" s="48"/>
      <c r="G14" s="48"/>
      <c r="H14" s="48"/>
      <c r="I14" s="48"/>
      <c r="J14" s="48"/>
      <c r="K14" s="48"/>
      <c r="L14" s="48"/>
      <c r="M14" s="48"/>
    </row>
    <row r="15" spans="1:13" x14ac:dyDescent="0.25">
      <c r="A15" s="40" t="s">
        <v>411</v>
      </c>
      <c r="B15" s="48">
        <v>624</v>
      </c>
      <c r="C15" s="48"/>
      <c r="D15" s="48"/>
      <c r="E15" s="48"/>
      <c r="F15" s="48"/>
      <c r="G15" s="48"/>
      <c r="H15" s="48"/>
      <c r="I15" s="48"/>
      <c r="J15" s="48"/>
      <c r="K15" s="48"/>
      <c r="L15" s="48"/>
      <c r="M15" s="48"/>
    </row>
    <row r="16" spans="1:13" x14ac:dyDescent="0.25">
      <c r="A16" s="40" t="s">
        <v>117</v>
      </c>
      <c r="B16" s="48" t="s">
        <v>495</v>
      </c>
      <c r="C16" s="48"/>
      <c r="D16" s="48"/>
      <c r="E16" s="48"/>
      <c r="F16" s="48"/>
      <c r="G16" s="48"/>
      <c r="H16" s="48"/>
      <c r="I16" s="48"/>
      <c r="J16" s="48"/>
      <c r="K16" s="48"/>
      <c r="L16" s="48"/>
      <c r="M16" s="48"/>
    </row>
    <row r="17" spans="1:51" x14ac:dyDescent="0.25">
      <c r="A17" s="41" t="s">
        <v>412</v>
      </c>
      <c r="B17" s="48"/>
      <c r="C17" s="48"/>
      <c r="D17" s="48"/>
      <c r="E17" s="48"/>
      <c r="F17" s="48"/>
      <c r="G17" s="48"/>
      <c r="H17" s="48"/>
      <c r="I17" s="48"/>
      <c r="J17" s="48"/>
      <c r="K17" s="48"/>
      <c r="L17" s="48"/>
      <c r="M17" s="48"/>
    </row>
    <row r="18" spans="1:51" x14ac:dyDescent="0.25">
      <c r="A18" s="40" t="s">
        <v>119</v>
      </c>
      <c r="B18" s="50">
        <v>45135</v>
      </c>
      <c r="C18" s="50"/>
      <c r="D18" s="50"/>
      <c r="E18" s="50"/>
      <c r="F18" s="50"/>
      <c r="G18" s="50"/>
      <c r="H18" s="50"/>
      <c r="I18" s="50"/>
      <c r="J18" s="50"/>
      <c r="K18" s="50"/>
      <c r="L18" s="50"/>
      <c r="M18" s="50"/>
    </row>
    <row r="19" spans="1:51" x14ac:dyDescent="0.25">
      <c r="A19" s="40" t="s">
        <v>120</v>
      </c>
      <c r="B19" s="50">
        <v>45135</v>
      </c>
      <c r="C19" s="50"/>
      <c r="D19" s="50"/>
      <c r="E19" s="50"/>
      <c r="F19" s="50"/>
      <c r="G19" s="50"/>
      <c r="H19" s="50"/>
      <c r="I19" s="50"/>
      <c r="J19" s="50"/>
      <c r="K19" s="50"/>
      <c r="L19" s="50"/>
      <c r="M19" s="50"/>
    </row>
    <row r="20" spans="1:51" x14ac:dyDescent="0.25">
      <c r="A20" s="40" t="s">
        <v>121</v>
      </c>
      <c r="B20" s="48" t="s">
        <v>128</v>
      </c>
      <c r="C20" s="48"/>
      <c r="D20" s="48"/>
      <c r="E20" s="48"/>
      <c r="F20" s="48"/>
      <c r="G20" s="48"/>
      <c r="H20" s="48"/>
      <c r="I20" s="48"/>
      <c r="J20" s="48"/>
      <c r="K20" s="48"/>
      <c r="L20" s="48"/>
      <c r="M20" s="48"/>
    </row>
    <row r="21" spans="1:51" x14ac:dyDescent="0.25">
      <c r="A21" s="40" t="s">
        <v>413</v>
      </c>
      <c r="B21" s="48" t="s">
        <v>47</v>
      </c>
      <c r="C21" s="48"/>
      <c r="D21" s="48"/>
      <c r="E21" s="48"/>
      <c r="F21" s="48"/>
      <c r="G21" s="48"/>
      <c r="H21" s="48"/>
      <c r="I21" s="48"/>
      <c r="J21" s="48"/>
      <c r="K21" s="48"/>
      <c r="L21" s="48"/>
      <c r="M21" s="48"/>
    </row>
    <row r="23" spans="1:51" x14ac:dyDescent="0.25">
      <c r="A23" s="23" t="str">
        <f>HYPERLINK("#'Factor List'!A1", "Back to Factor List")</f>
        <v>Back to Factor List</v>
      </c>
      <c r="B23" s="23" t="str">
        <f>HYPERLINK("#'Assumptions'!A1", "Assumptions")</f>
        <v>Assumptions</v>
      </c>
    </row>
    <row r="26" spans="1:51" s="57" customFormat="1" ht="13" x14ac:dyDescent="0.25">
      <c r="A26" s="56" t="s">
        <v>443</v>
      </c>
      <c r="B26" s="56">
        <v>0</v>
      </c>
      <c r="C26" s="56">
        <v>1</v>
      </c>
      <c r="D26" s="56">
        <v>2</v>
      </c>
      <c r="E26" s="56">
        <v>3</v>
      </c>
      <c r="F26" s="56">
        <v>4</v>
      </c>
      <c r="G26" s="56">
        <v>5</v>
      </c>
      <c r="H26" s="56">
        <v>6</v>
      </c>
      <c r="I26" s="56">
        <v>7</v>
      </c>
      <c r="J26" s="56">
        <v>8</v>
      </c>
      <c r="K26" s="56">
        <v>9</v>
      </c>
      <c r="L26" s="56">
        <v>10</v>
      </c>
      <c r="M26" s="56">
        <v>11</v>
      </c>
      <c r="N26" s="56">
        <v>12</v>
      </c>
      <c r="O26" s="56">
        <v>13</v>
      </c>
      <c r="P26" s="56">
        <v>14</v>
      </c>
      <c r="Q26" s="56">
        <v>15</v>
      </c>
      <c r="R26" s="56">
        <v>16</v>
      </c>
      <c r="S26" s="56">
        <v>17</v>
      </c>
      <c r="T26" s="56">
        <v>18</v>
      </c>
      <c r="U26" s="56">
        <v>19</v>
      </c>
      <c r="V26" s="56">
        <v>20</v>
      </c>
      <c r="W26" s="56">
        <v>21</v>
      </c>
      <c r="X26" s="56">
        <v>22</v>
      </c>
      <c r="Y26" s="56">
        <v>23</v>
      </c>
      <c r="Z26" s="56">
        <v>24</v>
      </c>
      <c r="AA26" s="56">
        <v>25</v>
      </c>
      <c r="AB26" s="56">
        <v>26</v>
      </c>
      <c r="AC26" s="56">
        <v>27</v>
      </c>
      <c r="AD26" s="56">
        <v>28</v>
      </c>
      <c r="AE26" s="56">
        <v>29</v>
      </c>
      <c r="AF26" s="56">
        <v>30</v>
      </c>
      <c r="AG26" s="56">
        <v>31</v>
      </c>
      <c r="AH26" s="56">
        <v>32</v>
      </c>
      <c r="AI26" s="56">
        <v>33</v>
      </c>
      <c r="AJ26" s="56">
        <v>34</v>
      </c>
      <c r="AK26" s="56">
        <v>35</v>
      </c>
      <c r="AL26" s="56">
        <v>36</v>
      </c>
      <c r="AM26" s="56">
        <v>37</v>
      </c>
      <c r="AN26" s="56">
        <v>38</v>
      </c>
      <c r="AO26" s="56">
        <v>39</v>
      </c>
      <c r="AP26" s="56">
        <v>40</v>
      </c>
      <c r="AQ26" s="56">
        <v>41</v>
      </c>
      <c r="AR26" s="56">
        <v>42</v>
      </c>
      <c r="AS26" s="56">
        <v>43</v>
      </c>
      <c r="AT26" s="56">
        <v>44</v>
      </c>
      <c r="AU26" s="56">
        <v>45</v>
      </c>
      <c r="AV26" s="56">
        <v>46</v>
      </c>
      <c r="AW26" s="56">
        <v>47</v>
      </c>
      <c r="AX26" s="56">
        <v>48</v>
      </c>
      <c r="AY26" s="56">
        <v>49</v>
      </c>
    </row>
    <row r="27" spans="1:51" x14ac:dyDescent="0.25">
      <c r="A27" s="43">
        <v>0</v>
      </c>
      <c r="B27" s="46">
        <v>1</v>
      </c>
      <c r="C27" s="46">
        <v>0.93600000000000005</v>
      </c>
      <c r="D27" s="46">
        <v>0.879</v>
      </c>
      <c r="E27" s="46">
        <v>0.82799999999999996</v>
      </c>
      <c r="F27" s="46">
        <v>0.78100000000000003</v>
      </c>
      <c r="G27" s="46">
        <v>0.73899999999999999</v>
      </c>
      <c r="H27" s="46">
        <v>0.70099999999999996</v>
      </c>
      <c r="I27" s="46">
        <v>0.66600000000000004</v>
      </c>
      <c r="J27" s="46">
        <v>0.63300000000000001</v>
      </c>
      <c r="K27" s="46">
        <v>0.60399999999999998</v>
      </c>
      <c r="L27" s="46">
        <v>0.57599999999999996</v>
      </c>
      <c r="M27" s="46">
        <v>0.55100000000000005</v>
      </c>
      <c r="N27" s="46">
        <v>0.52700000000000002</v>
      </c>
      <c r="O27" s="46">
        <v>0.50600000000000001</v>
      </c>
      <c r="P27" s="46">
        <v>0.48599999999999999</v>
      </c>
      <c r="Q27" s="46">
        <v>0.46800000000000003</v>
      </c>
      <c r="R27" s="46">
        <v>0.45100000000000001</v>
      </c>
      <c r="S27" s="46">
        <v>0.436</v>
      </c>
      <c r="T27" s="46">
        <v>0.42099999999999999</v>
      </c>
      <c r="U27" s="46">
        <v>0.40799999999999997</v>
      </c>
      <c r="V27" s="46">
        <v>0.39600000000000002</v>
      </c>
      <c r="W27" s="46">
        <v>0.38400000000000001</v>
      </c>
      <c r="X27" s="46">
        <v>0.373</v>
      </c>
      <c r="Y27" s="46">
        <v>0.36299999999999999</v>
      </c>
      <c r="Z27" s="46">
        <v>0.35299999999999998</v>
      </c>
      <c r="AA27" s="46">
        <v>0.34399999999999997</v>
      </c>
      <c r="AB27" s="46">
        <v>0.33600000000000002</v>
      </c>
      <c r="AC27" s="46">
        <v>0.32800000000000001</v>
      </c>
      <c r="AD27" s="46">
        <v>0.32</v>
      </c>
      <c r="AE27" s="46">
        <v>0.313</v>
      </c>
      <c r="AF27" s="46">
        <v>0.30599999999999999</v>
      </c>
      <c r="AG27" s="46">
        <v>0.29899999999999999</v>
      </c>
      <c r="AH27" s="46">
        <v>0.29299999999999998</v>
      </c>
      <c r="AI27" s="46">
        <v>0.28699999999999998</v>
      </c>
      <c r="AJ27" s="46">
        <v>0.28100000000000003</v>
      </c>
      <c r="AK27" s="46">
        <v>0.27600000000000002</v>
      </c>
      <c r="AL27" s="46">
        <v>0.27100000000000002</v>
      </c>
      <c r="AM27" s="46">
        <v>0.26600000000000001</v>
      </c>
      <c r="AN27" s="46">
        <v>0.26100000000000001</v>
      </c>
      <c r="AO27" s="46">
        <v>0.25600000000000001</v>
      </c>
      <c r="AP27" s="46">
        <v>0.252</v>
      </c>
      <c r="AQ27" s="46">
        <v>0.247</v>
      </c>
      <c r="AR27" s="46">
        <v>0.24299999999999999</v>
      </c>
      <c r="AS27" s="46">
        <v>0.23899999999999999</v>
      </c>
      <c r="AT27" s="46">
        <v>0.23499999999999999</v>
      </c>
      <c r="AU27" s="46">
        <v>0.23100000000000001</v>
      </c>
      <c r="AV27" s="46">
        <v>0.22800000000000001</v>
      </c>
      <c r="AW27" s="46">
        <v>0.224</v>
      </c>
      <c r="AX27" s="46">
        <v>0.221</v>
      </c>
      <c r="AY27" s="46">
        <v>0.217</v>
      </c>
    </row>
    <row r="28" spans="1:51" x14ac:dyDescent="0.25">
      <c r="A28" s="43">
        <v>1</v>
      </c>
      <c r="B28" s="46">
        <v>0.995</v>
      </c>
      <c r="C28" s="46">
        <v>0.93200000000000005</v>
      </c>
      <c r="D28" s="46">
        <v>0.875</v>
      </c>
      <c r="E28" s="46">
        <v>0.82399999999999995</v>
      </c>
      <c r="F28" s="46">
        <v>0.77800000000000002</v>
      </c>
      <c r="G28" s="46">
        <v>0.73599999999999999</v>
      </c>
      <c r="H28" s="46">
        <v>0.69799999999999995</v>
      </c>
      <c r="I28" s="46">
        <v>0.66300000000000003</v>
      </c>
      <c r="J28" s="46">
        <v>0.63100000000000001</v>
      </c>
      <c r="K28" s="46">
        <v>0.60099999999999998</v>
      </c>
      <c r="L28" s="46">
        <v>0.57399999999999995</v>
      </c>
      <c r="M28" s="46">
        <v>0.54900000000000004</v>
      </c>
      <c r="N28" s="46">
        <v>0.52600000000000002</v>
      </c>
      <c r="O28" s="46">
        <v>0.504</v>
      </c>
      <c r="P28" s="46">
        <v>0.48499999999999999</v>
      </c>
      <c r="Q28" s="46">
        <v>0.46600000000000003</v>
      </c>
      <c r="R28" s="46">
        <v>0.45</v>
      </c>
      <c r="S28" s="46">
        <v>0.435</v>
      </c>
      <c r="T28" s="46">
        <v>0.42</v>
      </c>
      <c r="U28" s="46">
        <v>0.40699999999999997</v>
      </c>
      <c r="V28" s="46">
        <v>0.39500000000000002</v>
      </c>
      <c r="W28" s="46">
        <v>0.38300000000000001</v>
      </c>
      <c r="X28" s="46">
        <v>0.372</v>
      </c>
      <c r="Y28" s="46">
        <v>0.36199999999999999</v>
      </c>
      <c r="Z28" s="46">
        <v>0.35299999999999998</v>
      </c>
      <c r="AA28" s="46">
        <v>0.34399999999999997</v>
      </c>
      <c r="AB28" s="46">
        <v>0.33500000000000002</v>
      </c>
      <c r="AC28" s="46">
        <v>0.32700000000000001</v>
      </c>
      <c r="AD28" s="46">
        <v>0.32</v>
      </c>
      <c r="AE28" s="46">
        <v>0.312</v>
      </c>
      <c r="AF28" s="46">
        <v>0.30499999999999999</v>
      </c>
      <c r="AG28" s="46">
        <v>0.29899999999999999</v>
      </c>
      <c r="AH28" s="46">
        <v>0.29299999999999998</v>
      </c>
      <c r="AI28" s="46">
        <v>0.28699999999999998</v>
      </c>
      <c r="AJ28" s="46">
        <v>0.28100000000000003</v>
      </c>
      <c r="AK28" s="46">
        <v>0.27600000000000002</v>
      </c>
      <c r="AL28" s="46">
        <v>0.27</v>
      </c>
      <c r="AM28" s="46">
        <v>0.26500000000000001</v>
      </c>
      <c r="AN28" s="46">
        <v>0.26</v>
      </c>
      <c r="AO28" s="46">
        <v>0.25600000000000001</v>
      </c>
      <c r="AP28" s="46">
        <v>0.251</v>
      </c>
      <c r="AQ28" s="46">
        <v>0.247</v>
      </c>
      <c r="AR28" s="46">
        <v>0.24299999999999999</v>
      </c>
      <c r="AS28" s="46">
        <v>0.23899999999999999</v>
      </c>
      <c r="AT28" s="46">
        <v>0.23499999999999999</v>
      </c>
      <c r="AU28" s="46">
        <v>0.23100000000000001</v>
      </c>
      <c r="AV28" s="46">
        <v>0.22700000000000001</v>
      </c>
      <c r="AW28" s="46">
        <v>0.224</v>
      </c>
      <c r="AX28" s="46">
        <v>0.22</v>
      </c>
      <c r="AY28" s="46"/>
    </row>
    <row r="29" spans="1:51" x14ac:dyDescent="0.25">
      <c r="A29" s="43">
        <v>2</v>
      </c>
      <c r="B29" s="46">
        <v>0.98899999999999999</v>
      </c>
      <c r="C29" s="46">
        <v>0.92700000000000005</v>
      </c>
      <c r="D29" s="46">
        <v>0.871</v>
      </c>
      <c r="E29" s="46">
        <v>0.82</v>
      </c>
      <c r="F29" s="46">
        <v>0.77400000000000002</v>
      </c>
      <c r="G29" s="46">
        <v>0.73299999999999998</v>
      </c>
      <c r="H29" s="46">
        <v>0.69499999999999995</v>
      </c>
      <c r="I29" s="46">
        <v>0.66</v>
      </c>
      <c r="J29" s="46">
        <v>0.628</v>
      </c>
      <c r="K29" s="46">
        <v>0.59899999999999998</v>
      </c>
      <c r="L29" s="46">
        <v>0.57199999999999995</v>
      </c>
      <c r="M29" s="46">
        <v>0.54700000000000004</v>
      </c>
      <c r="N29" s="46">
        <v>0.52400000000000002</v>
      </c>
      <c r="O29" s="46">
        <v>0.502</v>
      </c>
      <c r="P29" s="46">
        <v>0.48299999999999998</v>
      </c>
      <c r="Q29" s="46">
        <v>0.46500000000000002</v>
      </c>
      <c r="R29" s="46">
        <v>0.44900000000000001</v>
      </c>
      <c r="S29" s="46">
        <v>0.433</v>
      </c>
      <c r="T29" s="46">
        <v>0.41899999999999998</v>
      </c>
      <c r="U29" s="46">
        <v>0.40600000000000003</v>
      </c>
      <c r="V29" s="46">
        <v>0.39400000000000002</v>
      </c>
      <c r="W29" s="46">
        <v>0.38200000000000001</v>
      </c>
      <c r="X29" s="46">
        <v>0.372</v>
      </c>
      <c r="Y29" s="46">
        <v>0.36099999999999999</v>
      </c>
      <c r="Z29" s="46">
        <v>0.35199999999999998</v>
      </c>
      <c r="AA29" s="46">
        <v>0.34300000000000003</v>
      </c>
      <c r="AB29" s="46">
        <v>0.33500000000000002</v>
      </c>
      <c r="AC29" s="46">
        <v>0.32700000000000001</v>
      </c>
      <c r="AD29" s="46">
        <v>0.31900000000000001</v>
      </c>
      <c r="AE29" s="46">
        <v>0.312</v>
      </c>
      <c r="AF29" s="46">
        <v>0.30499999999999999</v>
      </c>
      <c r="AG29" s="46">
        <v>0.29799999999999999</v>
      </c>
      <c r="AH29" s="46">
        <v>0.29199999999999998</v>
      </c>
      <c r="AI29" s="46">
        <v>0.28599999999999998</v>
      </c>
      <c r="AJ29" s="46">
        <v>0.28100000000000003</v>
      </c>
      <c r="AK29" s="46">
        <v>0.27500000000000002</v>
      </c>
      <c r="AL29" s="46">
        <v>0.27</v>
      </c>
      <c r="AM29" s="46">
        <v>0.26500000000000001</v>
      </c>
      <c r="AN29" s="46">
        <v>0.26</v>
      </c>
      <c r="AO29" s="46">
        <v>0.255</v>
      </c>
      <c r="AP29" s="46">
        <v>0.251</v>
      </c>
      <c r="AQ29" s="46">
        <v>0.247</v>
      </c>
      <c r="AR29" s="46">
        <v>0.24199999999999999</v>
      </c>
      <c r="AS29" s="46">
        <v>0.23799999999999999</v>
      </c>
      <c r="AT29" s="46">
        <v>0.23499999999999999</v>
      </c>
      <c r="AU29" s="46">
        <v>0.23100000000000001</v>
      </c>
      <c r="AV29" s="46">
        <v>0.22700000000000001</v>
      </c>
      <c r="AW29" s="46">
        <v>0.224</v>
      </c>
      <c r="AX29" s="46">
        <v>0.22</v>
      </c>
      <c r="AY29" s="46"/>
    </row>
    <row r="30" spans="1:51" x14ac:dyDescent="0.25">
      <c r="A30" s="43">
        <v>3</v>
      </c>
      <c r="B30" s="46">
        <v>0.98399999999999999</v>
      </c>
      <c r="C30" s="46">
        <v>0.92200000000000004</v>
      </c>
      <c r="D30" s="46">
        <v>0.86699999999999999</v>
      </c>
      <c r="E30" s="46">
        <v>0.81599999999999995</v>
      </c>
      <c r="F30" s="46">
        <v>0.77100000000000002</v>
      </c>
      <c r="G30" s="46">
        <v>0.73</v>
      </c>
      <c r="H30" s="46">
        <v>0.69199999999999995</v>
      </c>
      <c r="I30" s="46">
        <v>0.65700000000000003</v>
      </c>
      <c r="J30" s="46">
        <v>0.626</v>
      </c>
      <c r="K30" s="46">
        <v>0.59699999999999998</v>
      </c>
      <c r="L30" s="46">
        <v>0.56999999999999995</v>
      </c>
      <c r="M30" s="46">
        <v>0.54500000000000004</v>
      </c>
      <c r="N30" s="46">
        <v>0.52200000000000002</v>
      </c>
      <c r="O30" s="46">
        <v>0.501</v>
      </c>
      <c r="P30" s="46">
        <v>0.48099999999999998</v>
      </c>
      <c r="Q30" s="46">
        <v>0.46400000000000002</v>
      </c>
      <c r="R30" s="46">
        <v>0.44700000000000001</v>
      </c>
      <c r="S30" s="46">
        <v>0.432</v>
      </c>
      <c r="T30" s="46">
        <v>0.41799999999999998</v>
      </c>
      <c r="U30" s="46">
        <v>0.40500000000000003</v>
      </c>
      <c r="V30" s="46">
        <v>0.39300000000000002</v>
      </c>
      <c r="W30" s="46">
        <v>0.38100000000000001</v>
      </c>
      <c r="X30" s="46">
        <v>0.371</v>
      </c>
      <c r="Y30" s="46">
        <v>0.36099999999999999</v>
      </c>
      <c r="Z30" s="46">
        <v>0.35099999999999998</v>
      </c>
      <c r="AA30" s="46">
        <v>0.34200000000000003</v>
      </c>
      <c r="AB30" s="46">
        <v>0.33400000000000002</v>
      </c>
      <c r="AC30" s="46">
        <v>0.32600000000000001</v>
      </c>
      <c r="AD30" s="46">
        <v>0.318</v>
      </c>
      <c r="AE30" s="46">
        <v>0.311</v>
      </c>
      <c r="AF30" s="46">
        <v>0.30399999999999999</v>
      </c>
      <c r="AG30" s="46">
        <v>0.29799999999999999</v>
      </c>
      <c r="AH30" s="46">
        <v>0.29199999999999998</v>
      </c>
      <c r="AI30" s="46">
        <v>0.28599999999999998</v>
      </c>
      <c r="AJ30" s="46">
        <v>0.28000000000000003</v>
      </c>
      <c r="AK30" s="46">
        <v>0.27500000000000002</v>
      </c>
      <c r="AL30" s="46">
        <v>0.26900000000000002</v>
      </c>
      <c r="AM30" s="46">
        <v>0.26400000000000001</v>
      </c>
      <c r="AN30" s="46">
        <v>0.26</v>
      </c>
      <c r="AO30" s="46">
        <v>0.255</v>
      </c>
      <c r="AP30" s="46">
        <v>0.251</v>
      </c>
      <c r="AQ30" s="46">
        <v>0.246</v>
      </c>
      <c r="AR30" s="46">
        <v>0.24199999999999999</v>
      </c>
      <c r="AS30" s="46">
        <v>0.23799999999999999</v>
      </c>
      <c r="AT30" s="46">
        <v>0.23400000000000001</v>
      </c>
      <c r="AU30" s="46">
        <v>0.23100000000000001</v>
      </c>
      <c r="AV30" s="46">
        <v>0.22700000000000001</v>
      </c>
      <c r="AW30" s="46">
        <v>0.223</v>
      </c>
      <c r="AX30" s="46">
        <v>0.22</v>
      </c>
      <c r="AY30" s="46"/>
    </row>
    <row r="31" spans="1:51" x14ac:dyDescent="0.25">
      <c r="A31" s="43">
        <v>4</v>
      </c>
      <c r="B31" s="46">
        <v>0.97899999999999998</v>
      </c>
      <c r="C31" s="46">
        <v>0.91700000000000004</v>
      </c>
      <c r="D31" s="46">
        <v>0.86199999999999999</v>
      </c>
      <c r="E31" s="46">
        <v>0.81200000000000006</v>
      </c>
      <c r="F31" s="46">
        <v>0.76700000000000002</v>
      </c>
      <c r="G31" s="46">
        <v>0.72599999999999998</v>
      </c>
      <c r="H31" s="46">
        <v>0.68899999999999995</v>
      </c>
      <c r="I31" s="46">
        <v>0.65500000000000003</v>
      </c>
      <c r="J31" s="46">
        <v>0.623</v>
      </c>
      <c r="K31" s="46">
        <v>0.59399999999999997</v>
      </c>
      <c r="L31" s="46">
        <v>0.56799999999999995</v>
      </c>
      <c r="M31" s="46">
        <v>0.54300000000000004</v>
      </c>
      <c r="N31" s="46">
        <v>0.52</v>
      </c>
      <c r="O31" s="46">
        <v>0.499</v>
      </c>
      <c r="P31" s="46">
        <v>0.48</v>
      </c>
      <c r="Q31" s="46">
        <v>0.46200000000000002</v>
      </c>
      <c r="R31" s="46">
        <v>0.44600000000000001</v>
      </c>
      <c r="S31" s="46">
        <v>0.43099999999999999</v>
      </c>
      <c r="T31" s="46">
        <v>0.41699999999999998</v>
      </c>
      <c r="U31" s="46">
        <v>0.40400000000000003</v>
      </c>
      <c r="V31" s="46">
        <v>0.39200000000000002</v>
      </c>
      <c r="W31" s="46">
        <v>0.38</v>
      </c>
      <c r="X31" s="46">
        <v>0.37</v>
      </c>
      <c r="Y31" s="46">
        <v>0.36</v>
      </c>
      <c r="Z31" s="46">
        <v>0.35</v>
      </c>
      <c r="AA31" s="46">
        <v>0.34200000000000003</v>
      </c>
      <c r="AB31" s="46">
        <v>0.33300000000000002</v>
      </c>
      <c r="AC31" s="46">
        <v>0.32500000000000001</v>
      </c>
      <c r="AD31" s="46">
        <v>0.318</v>
      </c>
      <c r="AE31" s="46">
        <v>0.311</v>
      </c>
      <c r="AF31" s="46">
        <v>0.30399999999999999</v>
      </c>
      <c r="AG31" s="46">
        <v>0.29699999999999999</v>
      </c>
      <c r="AH31" s="46">
        <v>0.29099999999999998</v>
      </c>
      <c r="AI31" s="46">
        <v>0.28499999999999998</v>
      </c>
      <c r="AJ31" s="46">
        <v>0.28000000000000003</v>
      </c>
      <c r="AK31" s="46">
        <v>0.27400000000000002</v>
      </c>
      <c r="AL31" s="46">
        <v>0.26900000000000002</v>
      </c>
      <c r="AM31" s="46">
        <v>0.26400000000000001</v>
      </c>
      <c r="AN31" s="46">
        <v>0.25900000000000001</v>
      </c>
      <c r="AO31" s="46">
        <v>0.255</v>
      </c>
      <c r="AP31" s="46">
        <v>0.25</v>
      </c>
      <c r="AQ31" s="46">
        <v>0.246</v>
      </c>
      <c r="AR31" s="46">
        <v>0.24199999999999999</v>
      </c>
      <c r="AS31" s="46">
        <v>0.23799999999999999</v>
      </c>
      <c r="AT31" s="46">
        <v>0.23400000000000001</v>
      </c>
      <c r="AU31" s="46">
        <v>0.23</v>
      </c>
      <c r="AV31" s="46">
        <v>0.22700000000000001</v>
      </c>
      <c r="AW31" s="46">
        <v>0.223</v>
      </c>
      <c r="AX31" s="46">
        <v>0.22</v>
      </c>
      <c r="AY31" s="46"/>
    </row>
    <row r="32" spans="1:51" x14ac:dyDescent="0.25">
      <c r="A32" s="43">
        <v>5</v>
      </c>
      <c r="B32" s="46">
        <v>0.97399999999999998</v>
      </c>
      <c r="C32" s="46">
        <v>0.91300000000000003</v>
      </c>
      <c r="D32" s="46">
        <v>0.85799999999999998</v>
      </c>
      <c r="E32" s="46">
        <v>0.80900000000000005</v>
      </c>
      <c r="F32" s="46">
        <v>0.76400000000000001</v>
      </c>
      <c r="G32" s="46">
        <v>0.72299999999999998</v>
      </c>
      <c r="H32" s="46">
        <v>0.68600000000000005</v>
      </c>
      <c r="I32" s="46">
        <v>0.65200000000000002</v>
      </c>
      <c r="J32" s="46">
        <v>0.621</v>
      </c>
      <c r="K32" s="46">
        <v>0.59199999999999997</v>
      </c>
      <c r="L32" s="46">
        <v>0.56599999999999995</v>
      </c>
      <c r="M32" s="46">
        <v>0.54100000000000004</v>
      </c>
      <c r="N32" s="46">
        <v>0.51800000000000002</v>
      </c>
      <c r="O32" s="46">
        <v>0.498</v>
      </c>
      <c r="P32" s="46">
        <v>0.47799999999999998</v>
      </c>
      <c r="Q32" s="46">
        <v>0.46100000000000002</v>
      </c>
      <c r="R32" s="46">
        <v>0.44500000000000001</v>
      </c>
      <c r="S32" s="46">
        <v>0.43</v>
      </c>
      <c r="T32" s="46">
        <v>0.41599999999999998</v>
      </c>
      <c r="U32" s="46">
        <v>0.40300000000000002</v>
      </c>
      <c r="V32" s="46">
        <v>0.39100000000000001</v>
      </c>
      <c r="W32" s="46">
        <v>0.38</v>
      </c>
      <c r="X32" s="46">
        <v>0.36899999999999999</v>
      </c>
      <c r="Y32" s="46">
        <v>0.35899999999999999</v>
      </c>
      <c r="Z32" s="46">
        <v>0.35</v>
      </c>
      <c r="AA32" s="46">
        <v>0.34100000000000003</v>
      </c>
      <c r="AB32" s="46">
        <v>0.33300000000000002</v>
      </c>
      <c r="AC32" s="46">
        <v>0.32500000000000001</v>
      </c>
      <c r="AD32" s="46">
        <v>0.317</v>
      </c>
      <c r="AE32" s="46">
        <v>0.31</v>
      </c>
      <c r="AF32" s="46">
        <v>0.30299999999999999</v>
      </c>
      <c r="AG32" s="46">
        <v>0.29699999999999999</v>
      </c>
      <c r="AH32" s="46">
        <v>0.29099999999999998</v>
      </c>
      <c r="AI32" s="46">
        <v>0.28499999999999998</v>
      </c>
      <c r="AJ32" s="46">
        <v>0.27900000000000003</v>
      </c>
      <c r="AK32" s="46">
        <v>0.27400000000000002</v>
      </c>
      <c r="AL32" s="46">
        <v>0.26900000000000002</v>
      </c>
      <c r="AM32" s="46">
        <v>0.26400000000000001</v>
      </c>
      <c r="AN32" s="46">
        <v>0.25900000000000001</v>
      </c>
      <c r="AO32" s="46">
        <v>0.254</v>
      </c>
      <c r="AP32" s="46">
        <v>0.25</v>
      </c>
      <c r="AQ32" s="46">
        <v>0.246</v>
      </c>
      <c r="AR32" s="46">
        <v>0.24099999999999999</v>
      </c>
      <c r="AS32" s="46">
        <v>0.23699999999999999</v>
      </c>
      <c r="AT32" s="46">
        <v>0.23400000000000001</v>
      </c>
      <c r="AU32" s="46">
        <v>0.23</v>
      </c>
      <c r="AV32" s="46">
        <v>0.22600000000000001</v>
      </c>
      <c r="AW32" s="46">
        <v>0.223</v>
      </c>
      <c r="AX32" s="46">
        <v>0.219</v>
      </c>
      <c r="AY32" s="46"/>
    </row>
    <row r="33" spans="1:51" x14ac:dyDescent="0.25">
      <c r="A33" s="43">
        <v>6</v>
      </c>
      <c r="B33" s="46">
        <v>0.96799999999999997</v>
      </c>
      <c r="C33" s="46">
        <v>0.90800000000000003</v>
      </c>
      <c r="D33" s="46">
        <v>0.85399999999999998</v>
      </c>
      <c r="E33" s="46">
        <v>0.80500000000000005</v>
      </c>
      <c r="F33" s="46">
        <v>0.76</v>
      </c>
      <c r="G33" s="46">
        <v>0.72</v>
      </c>
      <c r="H33" s="46">
        <v>0.68300000000000005</v>
      </c>
      <c r="I33" s="46">
        <v>0.64900000000000002</v>
      </c>
      <c r="J33" s="46">
        <v>0.61799999999999999</v>
      </c>
      <c r="K33" s="46">
        <v>0.59</v>
      </c>
      <c r="L33" s="46">
        <v>0.56399999999999995</v>
      </c>
      <c r="M33" s="46">
        <v>0.53900000000000003</v>
      </c>
      <c r="N33" s="46">
        <v>0.51700000000000002</v>
      </c>
      <c r="O33" s="46">
        <v>0.496</v>
      </c>
      <c r="P33" s="46">
        <v>0.47699999999999998</v>
      </c>
      <c r="Q33" s="46">
        <v>0.46</v>
      </c>
      <c r="R33" s="46">
        <v>0.443</v>
      </c>
      <c r="S33" s="46">
        <v>0.42899999999999999</v>
      </c>
      <c r="T33" s="46">
        <v>0.41499999999999998</v>
      </c>
      <c r="U33" s="46">
        <v>0.40200000000000002</v>
      </c>
      <c r="V33" s="46">
        <v>0.39</v>
      </c>
      <c r="W33" s="46">
        <v>0.379</v>
      </c>
      <c r="X33" s="46">
        <v>0.36799999999999999</v>
      </c>
      <c r="Y33" s="46">
        <v>0.35799999999999998</v>
      </c>
      <c r="Z33" s="46">
        <v>0.34899999999999998</v>
      </c>
      <c r="AA33" s="46">
        <v>0.34</v>
      </c>
      <c r="AB33" s="46">
        <v>0.33200000000000002</v>
      </c>
      <c r="AC33" s="46">
        <v>0.32400000000000001</v>
      </c>
      <c r="AD33" s="46">
        <v>0.317</v>
      </c>
      <c r="AE33" s="46">
        <v>0.309</v>
      </c>
      <c r="AF33" s="46">
        <v>0.30299999999999999</v>
      </c>
      <c r="AG33" s="46">
        <v>0.29599999999999999</v>
      </c>
      <c r="AH33" s="46">
        <v>0.28999999999999998</v>
      </c>
      <c r="AI33" s="46">
        <v>0.28399999999999997</v>
      </c>
      <c r="AJ33" s="46">
        <v>0.27900000000000003</v>
      </c>
      <c r="AK33" s="46">
        <v>0.27300000000000002</v>
      </c>
      <c r="AL33" s="46">
        <v>0.26800000000000002</v>
      </c>
      <c r="AM33" s="46">
        <v>0.26300000000000001</v>
      </c>
      <c r="AN33" s="46">
        <v>0.25800000000000001</v>
      </c>
      <c r="AO33" s="46">
        <v>0.254</v>
      </c>
      <c r="AP33" s="46">
        <v>0.25</v>
      </c>
      <c r="AQ33" s="46">
        <v>0.245</v>
      </c>
      <c r="AR33" s="46">
        <v>0.24099999999999999</v>
      </c>
      <c r="AS33" s="46">
        <v>0.23699999999999999</v>
      </c>
      <c r="AT33" s="46">
        <v>0.23300000000000001</v>
      </c>
      <c r="AU33" s="46">
        <v>0.23</v>
      </c>
      <c r="AV33" s="46">
        <v>0.22600000000000001</v>
      </c>
      <c r="AW33" s="46">
        <v>0.222</v>
      </c>
      <c r="AX33" s="46">
        <v>0.219</v>
      </c>
      <c r="AY33" s="46"/>
    </row>
    <row r="34" spans="1:51" x14ac:dyDescent="0.25">
      <c r="A34" s="43">
        <v>7</v>
      </c>
      <c r="B34" s="46">
        <v>0.96299999999999997</v>
      </c>
      <c r="C34" s="46">
        <v>0.90300000000000002</v>
      </c>
      <c r="D34" s="46">
        <v>0.84899999999999998</v>
      </c>
      <c r="E34" s="46">
        <v>0.80100000000000005</v>
      </c>
      <c r="F34" s="46">
        <v>0.75700000000000001</v>
      </c>
      <c r="G34" s="46">
        <v>0.71699999999999997</v>
      </c>
      <c r="H34" s="46">
        <v>0.68</v>
      </c>
      <c r="I34" s="46">
        <v>0.64700000000000002</v>
      </c>
      <c r="J34" s="46">
        <v>0.61599999999999999</v>
      </c>
      <c r="K34" s="46">
        <v>0.58799999999999997</v>
      </c>
      <c r="L34" s="46">
        <v>0.56100000000000005</v>
      </c>
      <c r="M34" s="46">
        <v>0.53700000000000003</v>
      </c>
      <c r="N34" s="46">
        <v>0.51500000000000001</v>
      </c>
      <c r="O34" s="46">
        <v>0.49399999999999999</v>
      </c>
      <c r="P34" s="46">
        <v>0.47499999999999998</v>
      </c>
      <c r="Q34" s="46">
        <v>0.45800000000000002</v>
      </c>
      <c r="R34" s="46">
        <v>0.442</v>
      </c>
      <c r="S34" s="46">
        <v>0.42699999999999999</v>
      </c>
      <c r="T34" s="46">
        <v>0.41399999999999998</v>
      </c>
      <c r="U34" s="46">
        <v>0.40100000000000002</v>
      </c>
      <c r="V34" s="46">
        <v>0.38900000000000001</v>
      </c>
      <c r="W34" s="46">
        <v>0.378</v>
      </c>
      <c r="X34" s="46">
        <v>0.36699999999999999</v>
      </c>
      <c r="Y34" s="46">
        <v>0.35699999999999998</v>
      </c>
      <c r="Z34" s="46">
        <v>0.34799999999999998</v>
      </c>
      <c r="AA34" s="46">
        <v>0.33900000000000002</v>
      </c>
      <c r="AB34" s="46">
        <v>0.33100000000000002</v>
      </c>
      <c r="AC34" s="46">
        <v>0.32300000000000001</v>
      </c>
      <c r="AD34" s="46">
        <v>0.316</v>
      </c>
      <c r="AE34" s="46">
        <v>0.309</v>
      </c>
      <c r="AF34" s="46">
        <v>0.30199999999999999</v>
      </c>
      <c r="AG34" s="46">
        <v>0.29599999999999999</v>
      </c>
      <c r="AH34" s="46">
        <v>0.28999999999999998</v>
      </c>
      <c r="AI34" s="46">
        <v>0.28399999999999997</v>
      </c>
      <c r="AJ34" s="46">
        <v>0.27800000000000002</v>
      </c>
      <c r="AK34" s="46">
        <v>0.27300000000000002</v>
      </c>
      <c r="AL34" s="46">
        <v>0.26800000000000002</v>
      </c>
      <c r="AM34" s="46">
        <v>0.26300000000000001</v>
      </c>
      <c r="AN34" s="46">
        <v>0.25800000000000001</v>
      </c>
      <c r="AO34" s="46">
        <v>0.254</v>
      </c>
      <c r="AP34" s="46">
        <v>0.249</v>
      </c>
      <c r="AQ34" s="46">
        <v>0.245</v>
      </c>
      <c r="AR34" s="46">
        <v>0.24099999999999999</v>
      </c>
      <c r="AS34" s="46">
        <v>0.23699999999999999</v>
      </c>
      <c r="AT34" s="46">
        <v>0.23300000000000001</v>
      </c>
      <c r="AU34" s="46">
        <v>0.22900000000000001</v>
      </c>
      <c r="AV34" s="46">
        <v>0.22600000000000001</v>
      </c>
      <c r="AW34" s="46">
        <v>0.222</v>
      </c>
      <c r="AX34" s="46">
        <v>0.219</v>
      </c>
      <c r="AY34" s="46"/>
    </row>
    <row r="35" spans="1:51" x14ac:dyDescent="0.25">
      <c r="A35" s="43">
        <v>8</v>
      </c>
      <c r="B35" s="46">
        <v>0.95799999999999996</v>
      </c>
      <c r="C35" s="46">
        <v>0.89800000000000002</v>
      </c>
      <c r="D35" s="46">
        <v>0.84499999999999997</v>
      </c>
      <c r="E35" s="46">
        <v>0.79700000000000004</v>
      </c>
      <c r="F35" s="46">
        <v>0.753</v>
      </c>
      <c r="G35" s="46">
        <v>0.71399999999999997</v>
      </c>
      <c r="H35" s="46">
        <v>0.67700000000000005</v>
      </c>
      <c r="I35" s="46">
        <v>0.64400000000000002</v>
      </c>
      <c r="J35" s="46">
        <v>0.61299999999999999</v>
      </c>
      <c r="K35" s="46">
        <v>0.58499999999999996</v>
      </c>
      <c r="L35" s="46">
        <v>0.55900000000000005</v>
      </c>
      <c r="M35" s="46">
        <v>0.53500000000000003</v>
      </c>
      <c r="N35" s="46">
        <v>0.51300000000000001</v>
      </c>
      <c r="O35" s="46">
        <v>0.49299999999999999</v>
      </c>
      <c r="P35" s="46">
        <v>0.47399999999999998</v>
      </c>
      <c r="Q35" s="46">
        <v>0.45700000000000002</v>
      </c>
      <c r="R35" s="46">
        <v>0.441</v>
      </c>
      <c r="S35" s="46">
        <v>0.42599999999999999</v>
      </c>
      <c r="T35" s="46">
        <v>0.41299999999999998</v>
      </c>
      <c r="U35" s="46">
        <v>0.4</v>
      </c>
      <c r="V35" s="46">
        <v>0.38800000000000001</v>
      </c>
      <c r="W35" s="46">
        <v>0.377</v>
      </c>
      <c r="X35" s="46">
        <v>0.36599999999999999</v>
      </c>
      <c r="Y35" s="46">
        <v>0.35699999999999998</v>
      </c>
      <c r="Z35" s="46">
        <v>0.34699999999999998</v>
      </c>
      <c r="AA35" s="46">
        <v>0.33900000000000002</v>
      </c>
      <c r="AB35" s="46">
        <v>0.33100000000000002</v>
      </c>
      <c r="AC35" s="46">
        <v>0.32300000000000001</v>
      </c>
      <c r="AD35" s="46">
        <v>0.315</v>
      </c>
      <c r="AE35" s="46">
        <v>0.308</v>
      </c>
      <c r="AF35" s="46">
        <v>0.30199999999999999</v>
      </c>
      <c r="AG35" s="46">
        <v>0.29499999999999998</v>
      </c>
      <c r="AH35" s="46">
        <v>0.28899999999999998</v>
      </c>
      <c r="AI35" s="46">
        <v>0.28299999999999997</v>
      </c>
      <c r="AJ35" s="46">
        <v>0.27800000000000002</v>
      </c>
      <c r="AK35" s="46">
        <v>0.27200000000000002</v>
      </c>
      <c r="AL35" s="46">
        <v>0.26700000000000002</v>
      </c>
      <c r="AM35" s="46">
        <v>0.26200000000000001</v>
      </c>
      <c r="AN35" s="46">
        <v>0.25800000000000001</v>
      </c>
      <c r="AO35" s="46">
        <v>0.253</v>
      </c>
      <c r="AP35" s="46">
        <v>0.249</v>
      </c>
      <c r="AQ35" s="46">
        <v>0.245</v>
      </c>
      <c r="AR35" s="46">
        <v>0.24</v>
      </c>
      <c r="AS35" s="46">
        <v>0.23699999999999999</v>
      </c>
      <c r="AT35" s="46">
        <v>0.23300000000000001</v>
      </c>
      <c r="AU35" s="46">
        <v>0.22900000000000001</v>
      </c>
      <c r="AV35" s="46">
        <v>0.22500000000000001</v>
      </c>
      <c r="AW35" s="46">
        <v>0.222</v>
      </c>
      <c r="AX35" s="46">
        <v>0.219</v>
      </c>
      <c r="AY35" s="46"/>
    </row>
    <row r="36" spans="1:51" x14ac:dyDescent="0.25">
      <c r="A36" s="43">
        <v>9</v>
      </c>
      <c r="B36" s="46">
        <v>0.95199999999999996</v>
      </c>
      <c r="C36" s="46">
        <v>0.89400000000000002</v>
      </c>
      <c r="D36" s="46">
        <v>0.84099999999999997</v>
      </c>
      <c r="E36" s="46">
        <v>0.79300000000000004</v>
      </c>
      <c r="F36" s="46">
        <v>0.75</v>
      </c>
      <c r="G36" s="46">
        <v>0.71</v>
      </c>
      <c r="H36" s="46">
        <v>0.67400000000000004</v>
      </c>
      <c r="I36" s="46">
        <v>0.64100000000000001</v>
      </c>
      <c r="J36" s="46">
        <v>0.61099999999999999</v>
      </c>
      <c r="K36" s="46">
        <v>0.58299999999999996</v>
      </c>
      <c r="L36" s="46">
        <v>0.55700000000000005</v>
      </c>
      <c r="M36" s="46">
        <v>0.53300000000000003</v>
      </c>
      <c r="N36" s="46">
        <v>0.51100000000000001</v>
      </c>
      <c r="O36" s="46">
        <v>0.49099999999999999</v>
      </c>
      <c r="P36" s="46">
        <v>0.47199999999999998</v>
      </c>
      <c r="Q36" s="46">
        <v>0.45500000000000002</v>
      </c>
      <c r="R36" s="46">
        <v>0.44</v>
      </c>
      <c r="S36" s="46">
        <v>0.42499999999999999</v>
      </c>
      <c r="T36" s="46">
        <v>0.41099999999999998</v>
      </c>
      <c r="U36" s="46">
        <v>0.39900000000000002</v>
      </c>
      <c r="V36" s="46">
        <v>0.38700000000000001</v>
      </c>
      <c r="W36" s="46">
        <v>0.376</v>
      </c>
      <c r="X36" s="46">
        <v>0.36599999999999999</v>
      </c>
      <c r="Y36" s="46">
        <v>0.35599999999999998</v>
      </c>
      <c r="Z36" s="46">
        <v>0.34699999999999998</v>
      </c>
      <c r="AA36" s="46">
        <v>0.33800000000000002</v>
      </c>
      <c r="AB36" s="46">
        <v>0.33</v>
      </c>
      <c r="AC36" s="46">
        <v>0.32200000000000001</v>
      </c>
      <c r="AD36" s="46">
        <v>0.315</v>
      </c>
      <c r="AE36" s="46">
        <v>0.308</v>
      </c>
      <c r="AF36" s="46">
        <v>0.30099999999999999</v>
      </c>
      <c r="AG36" s="46">
        <v>0.29499999999999998</v>
      </c>
      <c r="AH36" s="46">
        <v>0.28899999999999998</v>
      </c>
      <c r="AI36" s="46">
        <v>0.28299999999999997</v>
      </c>
      <c r="AJ36" s="46">
        <v>0.27700000000000002</v>
      </c>
      <c r="AK36" s="46">
        <v>0.27200000000000002</v>
      </c>
      <c r="AL36" s="46">
        <v>0.26700000000000002</v>
      </c>
      <c r="AM36" s="46">
        <v>0.26200000000000001</v>
      </c>
      <c r="AN36" s="46">
        <v>0.25700000000000001</v>
      </c>
      <c r="AO36" s="46">
        <v>0.253</v>
      </c>
      <c r="AP36" s="46">
        <v>0.248</v>
      </c>
      <c r="AQ36" s="46">
        <v>0.24399999999999999</v>
      </c>
      <c r="AR36" s="46">
        <v>0.24</v>
      </c>
      <c r="AS36" s="46">
        <v>0.23599999999999999</v>
      </c>
      <c r="AT36" s="46">
        <v>0.23200000000000001</v>
      </c>
      <c r="AU36" s="46">
        <v>0.22900000000000001</v>
      </c>
      <c r="AV36" s="46">
        <v>0.22500000000000001</v>
      </c>
      <c r="AW36" s="46">
        <v>0.222</v>
      </c>
      <c r="AX36" s="46">
        <v>0.218</v>
      </c>
      <c r="AY36" s="46"/>
    </row>
    <row r="37" spans="1:51" x14ac:dyDescent="0.25">
      <c r="A37" s="43">
        <v>10</v>
      </c>
      <c r="B37" s="46">
        <v>0.94699999999999995</v>
      </c>
      <c r="C37" s="46">
        <v>0.88900000000000001</v>
      </c>
      <c r="D37" s="46">
        <v>0.83699999999999997</v>
      </c>
      <c r="E37" s="46">
        <v>0.78900000000000003</v>
      </c>
      <c r="F37" s="46">
        <v>0.746</v>
      </c>
      <c r="G37" s="46">
        <v>0.70699999999999996</v>
      </c>
      <c r="H37" s="46">
        <v>0.67100000000000004</v>
      </c>
      <c r="I37" s="46">
        <v>0.63900000000000001</v>
      </c>
      <c r="J37" s="46">
        <v>0.60799999999999998</v>
      </c>
      <c r="K37" s="46">
        <v>0.58099999999999996</v>
      </c>
      <c r="L37" s="46">
        <v>0.55500000000000005</v>
      </c>
      <c r="M37" s="46">
        <v>0.53100000000000003</v>
      </c>
      <c r="N37" s="46">
        <v>0.50900000000000001</v>
      </c>
      <c r="O37" s="46">
        <v>0.48899999999999999</v>
      </c>
      <c r="P37" s="46">
        <v>0.47099999999999997</v>
      </c>
      <c r="Q37" s="46">
        <v>0.45400000000000001</v>
      </c>
      <c r="R37" s="46">
        <v>0.438</v>
      </c>
      <c r="S37" s="46">
        <v>0.42399999999999999</v>
      </c>
      <c r="T37" s="46">
        <v>0.41</v>
      </c>
      <c r="U37" s="46">
        <v>0.39800000000000002</v>
      </c>
      <c r="V37" s="46">
        <v>0.38600000000000001</v>
      </c>
      <c r="W37" s="46">
        <v>0.375</v>
      </c>
      <c r="X37" s="46">
        <v>0.36499999999999999</v>
      </c>
      <c r="Y37" s="46">
        <v>0.35499999999999998</v>
      </c>
      <c r="Z37" s="46">
        <v>0.34599999999999997</v>
      </c>
      <c r="AA37" s="46">
        <v>0.33700000000000002</v>
      </c>
      <c r="AB37" s="46">
        <v>0.32900000000000001</v>
      </c>
      <c r="AC37" s="46">
        <v>0.32100000000000001</v>
      </c>
      <c r="AD37" s="46">
        <v>0.314</v>
      </c>
      <c r="AE37" s="46">
        <v>0.307</v>
      </c>
      <c r="AF37" s="46">
        <v>0.30099999999999999</v>
      </c>
      <c r="AG37" s="46">
        <v>0.29399999999999998</v>
      </c>
      <c r="AH37" s="46">
        <v>0.28799999999999998</v>
      </c>
      <c r="AI37" s="46">
        <v>0.28199999999999997</v>
      </c>
      <c r="AJ37" s="46">
        <v>0.27700000000000002</v>
      </c>
      <c r="AK37" s="46">
        <v>0.27200000000000002</v>
      </c>
      <c r="AL37" s="46">
        <v>0.26700000000000002</v>
      </c>
      <c r="AM37" s="46">
        <v>0.26200000000000001</v>
      </c>
      <c r="AN37" s="46">
        <v>0.25700000000000001</v>
      </c>
      <c r="AO37" s="46">
        <v>0.252</v>
      </c>
      <c r="AP37" s="46">
        <v>0.248</v>
      </c>
      <c r="AQ37" s="46">
        <v>0.24399999999999999</v>
      </c>
      <c r="AR37" s="46">
        <v>0.24</v>
      </c>
      <c r="AS37" s="46">
        <v>0.23599999999999999</v>
      </c>
      <c r="AT37" s="46">
        <v>0.23200000000000001</v>
      </c>
      <c r="AU37" s="46">
        <v>0.22800000000000001</v>
      </c>
      <c r="AV37" s="46">
        <v>0.22500000000000001</v>
      </c>
      <c r="AW37" s="46">
        <v>0.221</v>
      </c>
      <c r="AX37" s="46">
        <v>0.218</v>
      </c>
      <c r="AY37" s="46"/>
    </row>
    <row r="38" spans="1:51" x14ac:dyDescent="0.25">
      <c r="A38" s="43">
        <v>11</v>
      </c>
      <c r="B38" s="46">
        <v>0.94199999999999995</v>
      </c>
      <c r="C38" s="46">
        <v>0.88400000000000001</v>
      </c>
      <c r="D38" s="46">
        <v>0.83199999999999996</v>
      </c>
      <c r="E38" s="46">
        <v>0.78500000000000003</v>
      </c>
      <c r="F38" s="46">
        <v>0.74299999999999999</v>
      </c>
      <c r="G38" s="46">
        <v>0.70399999999999996</v>
      </c>
      <c r="H38" s="46">
        <v>0.66800000000000004</v>
      </c>
      <c r="I38" s="46">
        <v>0.63600000000000001</v>
      </c>
      <c r="J38" s="46">
        <v>0.60599999999999998</v>
      </c>
      <c r="K38" s="46">
        <v>0.57799999999999996</v>
      </c>
      <c r="L38" s="46">
        <v>0.55300000000000005</v>
      </c>
      <c r="M38" s="46">
        <v>0.52900000000000003</v>
      </c>
      <c r="N38" s="46">
        <v>0.50800000000000001</v>
      </c>
      <c r="O38" s="46">
        <v>0.48799999999999999</v>
      </c>
      <c r="P38" s="46">
        <v>0.46899999999999997</v>
      </c>
      <c r="Q38" s="46">
        <v>0.45300000000000001</v>
      </c>
      <c r="R38" s="46">
        <v>0.437</v>
      </c>
      <c r="S38" s="46">
        <v>0.42299999999999999</v>
      </c>
      <c r="T38" s="46">
        <v>0.40899999999999997</v>
      </c>
      <c r="U38" s="46">
        <v>0.39700000000000002</v>
      </c>
      <c r="V38" s="46">
        <v>0.38500000000000001</v>
      </c>
      <c r="W38" s="46">
        <v>0.374</v>
      </c>
      <c r="X38" s="46">
        <v>0.36399999999999999</v>
      </c>
      <c r="Y38" s="46">
        <v>0.35399999999999998</v>
      </c>
      <c r="Z38" s="46">
        <v>0.34499999999999997</v>
      </c>
      <c r="AA38" s="46">
        <v>0.33700000000000002</v>
      </c>
      <c r="AB38" s="46">
        <v>0.32800000000000001</v>
      </c>
      <c r="AC38" s="46">
        <v>0.32100000000000001</v>
      </c>
      <c r="AD38" s="46">
        <v>0.314</v>
      </c>
      <c r="AE38" s="46">
        <v>0.307</v>
      </c>
      <c r="AF38" s="46">
        <v>0.3</v>
      </c>
      <c r="AG38" s="46">
        <v>0.29399999999999998</v>
      </c>
      <c r="AH38" s="46">
        <v>0.28799999999999998</v>
      </c>
      <c r="AI38" s="46">
        <v>0.28199999999999997</v>
      </c>
      <c r="AJ38" s="46">
        <v>0.27600000000000002</v>
      </c>
      <c r="AK38" s="46">
        <v>0.27100000000000002</v>
      </c>
      <c r="AL38" s="46">
        <v>0.26600000000000001</v>
      </c>
      <c r="AM38" s="46">
        <v>0.26100000000000001</v>
      </c>
      <c r="AN38" s="46">
        <v>0.25700000000000001</v>
      </c>
      <c r="AO38" s="46">
        <v>0.252</v>
      </c>
      <c r="AP38" s="46">
        <v>0.248</v>
      </c>
      <c r="AQ38" s="46">
        <v>0.24399999999999999</v>
      </c>
      <c r="AR38" s="46">
        <v>0.23899999999999999</v>
      </c>
      <c r="AS38" s="46">
        <v>0.23599999999999999</v>
      </c>
      <c r="AT38" s="46">
        <v>0.23200000000000001</v>
      </c>
      <c r="AU38" s="46">
        <v>0.22800000000000001</v>
      </c>
      <c r="AV38" s="46">
        <v>0.22500000000000001</v>
      </c>
      <c r="AW38" s="46">
        <v>0.221</v>
      </c>
      <c r="AX38" s="46">
        <v>0.218</v>
      </c>
      <c r="AY38" s="46"/>
    </row>
  </sheetData>
  <sheetProtection algorithmName="SHA-512" hashValue="i45czydo0vimH7PVGIfhHrbh3TgFp/wzCZGMGxtBDliFnMqS+hmDB2ti5f9GGDYW8O3Huh7z1KNY8Lk1TBZgnA==" saltValue="xQgNZpZP/ExfpWZIiZmaRA==" spinCount="100000" sheet="1" objects="1" scenarios="1"/>
  <conditionalFormatting sqref="A6:A21">
    <cfRule type="expression" dxfId="55" priority="1" stopIfTrue="1">
      <formula>MOD(ROW(),2)=0</formula>
    </cfRule>
    <cfRule type="expression" dxfId="54" priority="2" stopIfTrue="1">
      <formula>MOD(ROW(),2)&lt;&gt;0</formula>
    </cfRule>
  </conditionalFormatting>
  <conditionalFormatting sqref="B6:M21">
    <cfRule type="expression" dxfId="53" priority="3" stopIfTrue="1">
      <formula>MOD(ROW(),2)=0</formula>
    </cfRule>
    <cfRule type="expression" dxfId="52" priority="4" stopIfTrue="1">
      <formula>MOD(ROW(),2)&lt;&gt;0</formula>
    </cfRule>
  </conditionalFormatting>
  <conditionalFormatting sqref="A26:A38">
    <cfRule type="expression" dxfId="51" priority="5" stopIfTrue="1">
      <formula>MOD(ROW(),2)=0</formula>
    </cfRule>
    <cfRule type="expression" dxfId="50" priority="6" stopIfTrue="1">
      <formula>MOD(ROW(),2)&lt;&gt;0</formula>
    </cfRule>
  </conditionalFormatting>
  <conditionalFormatting sqref="B26:AY38">
    <cfRule type="expression" dxfId="49" priority="7" stopIfTrue="1">
      <formula>MOD(ROW(),2)=0</formula>
    </cfRule>
    <cfRule type="expression" dxfId="48" priority="8" stopIfTrue="1">
      <formula>MOD(ROW(),2)&lt;&gt;0</formula>
    </cfRule>
  </conditionalFormatting>
  <pageMargins left="0.7" right="0.7" top="0.75" bottom="0.75" header="0.3" footer="0.3"/>
  <tableParts count="1">
    <tablePart r:id="rId1"/>
  </tableParts>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D876FB-59FF-481F-97A1-CD9C64695B18}">
  <sheetPr codeName="Sheet110"/>
  <dimension ref="A1:B23"/>
  <sheetViews>
    <sheetView showGridLines="0" workbookViewId="0">
      <selection activeCell="A6" sqref="A6"/>
    </sheetView>
  </sheetViews>
  <sheetFormatPr defaultRowHeight="12.5" x14ac:dyDescent="0.25"/>
  <cols>
    <col min="1" max="1" width="31.54296875" customWidth="1"/>
    <col min="2" max="2" width="40.54296875" customWidth="1"/>
  </cols>
  <sheetData>
    <row r="1" spans="1:2" s="1" customFormat="1" ht="20" x14ac:dyDescent="0.4">
      <c r="A1" s="2" t="s">
        <v>0</v>
      </c>
    </row>
    <row r="2" spans="1:2" s="1" customFormat="1" ht="15.5" x14ac:dyDescent="0.35">
      <c r="A2" s="30" t="s">
        <v>1</v>
      </c>
      <c r="B2" s="3" t="str">
        <f>wb_title</f>
        <v>Police_S - Consolidated Factor Spreadsheet</v>
      </c>
    </row>
    <row r="3" spans="1:2" s="1" customFormat="1" ht="15.5" x14ac:dyDescent="0.35">
      <c r="A3" s="30" t="s">
        <v>2</v>
      </c>
      <c r="B3" s="3" t="str">
        <f>TABLE_FACTOR_TYPE_1 &amp; " - x-" &amp; TABLE_SERIES_NUMBER_1</f>
        <v>Scheme Pays LTA - x-625</v>
      </c>
    </row>
    <row r="6" spans="1:2" x14ac:dyDescent="0.25">
      <c r="A6" s="40" t="s">
        <v>407</v>
      </c>
      <c r="B6" s="48" t="s">
        <v>408</v>
      </c>
    </row>
    <row r="7" spans="1:2" x14ac:dyDescent="0.25">
      <c r="A7" s="40" t="s">
        <v>409</v>
      </c>
      <c r="B7" s="48" t="s">
        <v>32</v>
      </c>
    </row>
    <row r="8" spans="1:2" x14ac:dyDescent="0.25">
      <c r="A8" s="40" t="s">
        <v>110</v>
      </c>
      <c r="B8" s="48">
        <v>2015</v>
      </c>
    </row>
    <row r="9" spans="1:2" x14ac:dyDescent="0.25">
      <c r="A9" s="40" t="s">
        <v>111</v>
      </c>
      <c r="B9" s="48" t="s">
        <v>374</v>
      </c>
    </row>
    <row r="10" spans="1:2" ht="25" customHeight="1" x14ac:dyDescent="0.25">
      <c r="A10" s="40" t="s">
        <v>6</v>
      </c>
      <c r="B10" s="48" t="s">
        <v>384</v>
      </c>
    </row>
    <row r="11" spans="1:2" x14ac:dyDescent="0.25">
      <c r="A11" s="40" t="s">
        <v>112</v>
      </c>
      <c r="B11" s="48" t="s">
        <v>125</v>
      </c>
    </row>
    <row r="12" spans="1:2" ht="25" x14ac:dyDescent="0.25">
      <c r="A12" s="40" t="s">
        <v>113</v>
      </c>
      <c r="B12" s="48" t="s">
        <v>139</v>
      </c>
    </row>
    <row r="13" spans="1:2" x14ac:dyDescent="0.25">
      <c r="A13" s="40" t="s">
        <v>410</v>
      </c>
      <c r="B13" s="48">
        <v>0</v>
      </c>
    </row>
    <row r="14" spans="1:2" x14ac:dyDescent="0.25">
      <c r="A14" s="40" t="s">
        <v>115</v>
      </c>
      <c r="B14" s="48">
        <v>625</v>
      </c>
    </row>
    <row r="15" spans="1:2" x14ac:dyDescent="0.25">
      <c r="A15" s="40" t="s">
        <v>411</v>
      </c>
      <c r="B15" s="48">
        <v>625</v>
      </c>
    </row>
    <row r="16" spans="1:2" x14ac:dyDescent="0.25">
      <c r="A16" s="40" t="s">
        <v>117</v>
      </c>
      <c r="B16" s="48" t="s">
        <v>496</v>
      </c>
    </row>
    <row r="17" spans="1:2" x14ac:dyDescent="0.25">
      <c r="A17" s="41" t="s">
        <v>412</v>
      </c>
      <c r="B17" s="48"/>
    </row>
    <row r="18" spans="1:2" x14ac:dyDescent="0.25">
      <c r="A18" s="40" t="s">
        <v>119</v>
      </c>
      <c r="B18" s="50">
        <v>45135</v>
      </c>
    </row>
    <row r="19" spans="1:2" x14ac:dyDescent="0.25">
      <c r="A19" s="40" t="s">
        <v>120</v>
      </c>
      <c r="B19" s="50">
        <v>45135</v>
      </c>
    </row>
    <row r="20" spans="1:2" x14ac:dyDescent="0.25">
      <c r="A20" s="40" t="s">
        <v>121</v>
      </c>
      <c r="B20" s="48" t="s">
        <v>377</v>
      </c>
    </row>
    <row r="21" spans="1:2" x14ac:dyDescent="0.25">
      <c r="A21" s="40" t="s">
        <v>413</v>
      </c>
      <c r="B21" s="48" t="s">
        <v>47</v>
      </c>
    </row>
    <row r="23" spans="1:2" x14ac:dyDescent="0.25">
      <c r="A23" s="23" t="str">
        <f>HYPERLINK("#'Factor List'!A1", "Back to Factor List")</f>
        <v>Back to Factor List</v>
      </c>
      <c r="B23" s="23" t="str">
        <f>HYPERLINK("#'Assumptions'!A1", "Assumptions")</f>
        <v>Assumptions</v>
      </c>
    </row>
  </sheetData>
  <sheetProtection algorithmName="SHA-512" hashValue="JysDpRJ/+5+d5NViqTS5HwTFgsYHc/iNcR1VACjcOdzI2VpXOTIGlOjkhKBT0iJRFz3pJp1VSEnEGkTpstHxDg==" saltValue="tMoqQ99dxcu8rKiKJS27Cw==" spinCount="100000" sheet="1" objects="1" scenarios="1"/>
  <conditionalFormatting sqref="A6:A21">
    <cfRule type="expression" dxfId="45" priority="1" stopIfTrue="1">
      <formula>MOD(ROW(),2)=0</formula>
    </cfRule>
    <cfRule type="expression" dxfId="44" priority="2" stopIfTrue="1">
      <formula>MOD(ROW(),2)&lt;&gt;0</formula>
    </cfRule>
  </conditionalFormatting>
  <conditionalFormatting sqref="B6:B21">
    <cfRule type="expression" dxfId="43" priority="3" stopIfTrue="1">
      <formula>MOD(ROW(),2)=0</formula>
    </cfRule>
    <cfRule type="expression" dxfId="42" priority="4" stopIfTrue="1">
      <formula>MOD(ROW(),2)&lt;&gt;0</formula>
    </cfRule>
  </conditionalFormatting>
  <pageMargins left="0.7" right="0.7" top="0.75" bottom="0.75" header="0.3" footer="0.3"/>
  <tableParts count="1">
    <tablePart r:id="rId1"/>
  </tableParts>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44D9F9-C042-4C29-9DB8-DC494EF14463}">
  <sheetPr codeName="Sheet111"/>
  <dimension ref="A1:B26"/>
  <sheetViews>
    <sheetView showGridLines="0" workbookViewId="0">
      <selection activeCell="A6" sqref="A6"/>
    </sheetView>
  </sheetViews>
  <sheetFormatPr defaultRowHeight="12.5" x14ac:dyDescent="0.25"/>
  <cols>
    <col min="1" max="1" width="30.54296875" customWidth="1"/>
    <col min="2" max="2" width="40.54296875" customWidth="1"/>
  </cols>
  <sheetData>
    <row r="1" spans="1:2" s="1" customFormat="1" ht="20" x14ac:dyDescent="0.4">
      <c r="A1" s="2" t="s">
        <v>0</v>
      </c>
    </row>
    <row r="2" spans="1:2" s="1" customFormat="1" ht="15.5" x14ac:dyDescent="0.35">
      <c r="A2" s="30" t="s">
        <v>1</v>
      </c>
      <c r="B2" s="3" t="str">
        <f>wb_title</f>
        <v>Police_S - Consolidated Factor Spreadsheet</v>
      </c>
    </row>
    <row r="3" spans="1:2" s="1" customFormat="1" ht="15.5" x14ac:dyDescent="0.35">
      <c r="A3" s="30" t="s">
        <v>2</v>
      </c>
      <c r="B3" s="3" t="str">
        <f>TABLE_FACTOR_TYPE_1 &amp; " - x-" &amp; TABLE_SERIES_NUMBER_1</f>
        <v>Scheme Pays LTA - x-625</v>
      </c>
    </row>
    <row r="6" spans="1:2" x14ac:dyDescent="0.25">
      <c r="A6" s="40" t="s">
        <v>407</v>
      </c>
      <c r="B6" s="48" t="s">
        <v>408</v>
      </c>
    </row>
    <row r="7" spans="1:2" x14ac:dyDescent="0.25">
      <c r="A7" s="40" t="s">
        <v>409</v>
      </c>
      <c r="B7" s="48" t="s">
        <v>32</v>
      </c>
    </row>
    <row r="8" spans="1:2" x14ac:dyDescent="0.25">
      <c r="A8" s="40" t="s">
        <v>110</v>
      </c>
      <c r="B8" s="48">
        <v>2015</v>
      </c>
    </row>
    <row r="9" spans="1:2" x14ac:dyDescent="0.25">
      <c r="A9" s="40" t="s">
        <v>111</v>
      </c>
      <c r="B9" s="48" t="s">
        <v>374</v>
      </c>
    </row>
    <row r="10" spans="1:2" ht="28" customHeight="1" x14ac:dyDescent="0.25">
      <c r="A10" s="40" t="s">
        <v>6</v>
      </c>
      <c r="B10" s="48" t="s">
        <v>384</v>
      </c>
    </row>
    <row r="11" spans="1:2" x14ac:dyDescent="0.25">
      <c r="A11" s="40" t="s">
        <v>112</v>
      </c>
      <c r="B11" s="48" t="s">
        <v>125</v>
      </c>
    </row>
    <row r="12" spans="1:2" ht="25" x14ac:dyDescent="0.25">
      <c r="A12" s="40" t="s">
        <v>113</v>
      </c>
      <c r="B12" s="48" t="s">
        <v>139</v>
      </c>
    </row>
    <row r="13" spans="1:2" x14ac:dyDescent="0.25">
      <c r="A13" s="40" t="s">
        <v>410</v>
      </c>
      <c r="B13" s="48">
        <v>0</v>
      </c>
    </row>
    <row r="14" spans="1:2" x14ac:dyDescent="0.25">
      <c r="A14" s="40" t="s">
        <v>115</v>
      </c>
      <c r="B14" s="48">
        <v>625</v>
      </c>
    </row>
    <row r="15" spans="1:2" x14ac:dyDescent="0.25">
      <c r="A15" s="40" t="s">
        <v>411</v>
      </c>
      <c r="B15" s="48">
        <v>625</v>
      </c>
    </row>
    <row r="16" spans="1:2" x14ac:dyDescent="0.25">
      <c r="A16" s="40" t="s">
        <v>117</v>
      </c>
      <c r="B16" s="48" t="s">
        <v>496</v>
      </c>
    </row>
    <row r="17" spans="1:2" x14ac:dyDescent="0.25">
      <c r="A17" s="41" t="s">
        <v>412</v>
      </c>
      <c r="B17" s="48"/>
    </row>
    <row r="18" spans="1:2" x14ac:dyDescent="0.25">
      <c r="A18" s="40" t="s">
        <v>119</v>
      </c>
      <c r="B18" s="50">
        <v>45135</v>
      </c>
    </row>
    <row r="19" spans="1:2" x14ac:dyDescent="0.25">
      <c r="A19" s="40" t="s">
        <v>120</v>
      </c>
      <c r="B19" s="50">
        <v>45135</v>
      </c>
    </row>
    <row r="20" spans="1:2" x14ac:dyDescent="0.25">
      <c r="A20" s="40" t="s">
        <v>121</v>
      </c>
      <c r="B20" s="48" t="s">
        <v>377</v>
      </c>
    </row>
    <row r="21" spans="1:2" x14ac:dyDescent="0.25">
      <c r="A21" s="40" t="s">
        <v>413</v>
      </c>
      <c r="B21" s="48" t="s">
        <v>47</v>
      </c>
    </row>
    <row r="23" spans="1:2" x14ac:dyDescent="0.25">
      <c r="A23" s="23" t="str">
        <f>HYPERLINK("#'Factor List'!A1", "Back to Factor List")</f>
        <v>Back to Factor List</v>
      </c>
      <c r="B23" s="23" t="str">
        <f>HYPERLINK("#'Assumptions'!A1", "Assumptions")</f>
        <v>Assumptions</v>
      </c>
    </row>
    <row r="26" spans="1:2" s="57" customFormat="1" ht="13" x14ac:dyDescent="0.25"/>
  </sheetData>
  <sheetProtection algorithmName="SHA-512" hashValue="iPfrj8kdIgdCw7DpQH2dTPZvsQFh21iqH5uSxF+YljlW8Bq7OzoTckhMIRTa4sYhZb+MnJSkHdKc4mNylLciYw==" saltValue="3+NU/ymo22kq2t1iVbrjsg==" spinCount="100000" sheet="1" objects="1" scenarios="1"/>
  <conditionalFormatting sqref="A6:A21">
    <cfRule type="expression" dxfId="39" priority="1" stopIfTrue="1">
      <formula>MOD(ROW(),2)=0</formula>
    </cfRule>
    <cfRule type="expression" dxfId="38" priority="2" stopIfTrue="1">
      <formula>MOD(ROW(),2)&lt;&gt;0</formula>
    </cfRule>
  </conditionalFormatting>
  <conditionalFormatting sqref="B6:B21">
    <cfRule type="expression" dxfId="37" priority="3" stopIfTrue="1">
      <formula>MOD(ROW(),2)=0</formula>
    </cfRule>
    <cfRule type="expression" dxfId="36" priority="4" stopIfTrue="1">
      <formula>MOD(ROW(),2)&lt;&gt;0</formula>
    </cfRule>
  </conditionalFormatting>
  <pageMargins left="0.7" right="0.7" top="0.75" bottom="0.75" header="0.3" footer="0.3"/>
  <tableParts count="1">
    <tablePart r:id="rId1"/>
  </tableParts>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EBAAB3-5988-4A20-9B98-7CBC462AEF35}">
  <sheetPr codeName="Sheet112"/>
  <dimension ref="A1:M39"/>
  <sheetViews>
    <sheetView showGridLines="0" workbookViewId="0">
      <selection activeCell="A6" sqref="A6"/>
    </sheetView>
  </sheetViews>
  <sheetFormatPr defaultRowHeight="12.5" x14ac:dyDescent="0.25"/>
  <cols>
    <col min="1" max="1" width="31.54296875" customWidth="1"/>
    <col min="2" max="2" width="27.453125" customWidth="1"/>
    <col min="3" max="13" width="22.54296875" customWidth="1"/>
  </cols>
  <sheetData>
    <row r="1" spans="1:13" s="1" customFormat="1" ht="20" x14ac:dyDescent="0.4">
      <c r="A1" s="2" t="s">
        <v>0</v>
      </c>
    </row>
    <row r="2" spans="1:13" s="1" customFormat="1" ht="15.5" x14ac:dyDescent="0.35">
      <c r="A2" s="30" t="s">
        <v>1</v>
      </c>
      <c r="B2" s="3" t="str">
        <f>wb_title</f>
        <v>Police_S - Consolidated Factor Spreadsheet</v>
      </c>
    </row>
    <row r="3" spans="1:13" s="1" customFormat="1" ht="15.5" x14ac:dyDescent="0.35">
      <c r="A3" s="30" t="s">
        <v>2</v>
      </c>
      <c r="B3" s="3" t="str">
        <f>TABLE_FACTOR_TYPE_1 &amp; " - x-" &amp; TABLE_SERIES_NUMBER_1</f>
        <v>Actuarial reduction buyout - x-701</v>
      </c>
    </row>
    <row r="6" spans="1:13" x14ac:dyDescent="0.25">
      <c r="A6" s="40" t="s">
        <v>407</v>
      </c>
      <c r="B6" s="48" t="s">
        <v>408</v>
      </c>
      <c r="C6" s="48"/>
      <c r="D6" s="48"/>
      <c r="E6" s="48"/>
      <c r="F6" s="48"/>
      <c r="G6" s="48"/>
      <c r="H6" s="48"/>
      <c r="I6" s="48"/>
      <c r="J6" s="48"/>
      <c r="K6" s="48"/>
      <c r="L6" s="48"/>
      <c r="M6" s="48"/>
    </row>
    <row r="7" spans="1:13" x14ac:dyDescent="0.25">
      <c r="A7" s="40" t="s">
        <v>409</v>
      </c>
      <c r="B7" s="48" t="s">
        <v>32</v>
      </c>
      <c r="C7" s="48"/>
      <c r="D7" s="48"/>
      <c r="E7" s="48"/>
      <c r="F7" s="48"/>
      <c r="G7" s="48"/>
      <c r="H7" s="48"/>
      <c r="I7" s="48"/>
      <c r="J7" s="48"/>
      <c r="K7" s="48"/>
      <c r="L7" s="48"/>
      <c r="M7" s="48"/>
    </row>
    <row r="8" spans="1:13" x14ac:dyDescent="0.25">
      <c r="A8" s="40" t="s">
        <v>110</v>
      </c>
      <c r="B8" s="48">
        <v>2015</v>
      </c>
      <c r="C8" s="48"/>
      <c r="D8" s="48"/>
      <c r="E8" s="48"/>
      <c r="F8" s="48"/>
      <c r="G8" s="48"/>
      <c r="H8" s="48"/>
      <c r="I8" s="48"/>
      <c r="J8" s="48"/>
      <c r="K8" s="48"/>
      <c r="L8" s="48"/>
      <c r="M8" s="48"/>
    </row>
    <row r="9" spans="1:13" x14ac:dyDescent="0.25">
      <c r="A9" s="40" t="s">
        <v>111</v>
      </c>
      <c r="B9" s="48" t="s">
        <v>123</v>
      </c>
      <c r="C9" s="48"/>
      <c r="D9" s="48"/>
      <c r="E9" s="48"/>
      <c r="F9" s="48"/>
      <c r="G9" s="48"/>
      <c r="H9" s="48"/>
      <c r="I9" s="48"/>
      <c r="J9" s="48"/>
      <c r="K9" s="48"/>
      <c r="L9" s="48"/>
      <c r="M9" s="48"/>
    </row>
    <row r="10" spans="1:13" x14ac:dyDescent="0.25">
      <c r="A10" s="40" t="s">
        <v>6</v>
      </c>
      <c r="B10" s="48" t="s">
        <v>124</v>
      </c>
      <c r="C10" s="48"/>
      <c r="D10" s="48"/>
      <c r="E10" s="48"/>
      <c r="F10" s="48"/>
      <c r="G10" s="48"/>
      <c r="H10" s="48"/>
      <c r="I10" s="48"/>
      <c r="J10" s="48"/>
      <c r="K10" s="48"/>
      <c r="L10" s="48"/>
      <c r="M10" s="48"/>
    </row>
    <row r="11" spans="1:13" x14ac:dyDescent="0.25">
      <c r="A11" s="40" t="s">
        <v>112</v>
      </c>
      <c r="B11" s="48" t="s">
        <v>125</v>
      </c>
      <c r="C11" s="48"/>
      <c r="D11" s="48"/>
      <c r="E11" s="48"/>
      <c r="F11" s="48"/>
      <c r="G11" s="48"/>
      <c r="H11" s="48"/>
      <c r="I11" s="48"/>
      <c r="J11" s="48"/>
      <c r="K11" s="48"/>
      <c r="L11" s="48"/>
      <c r="M11" s="48"/>
    </row>
    <row r="12" spans="1:13" x14ac:dyDescent="0.25">
      <c r="A12" s="40" t="s">
        <v>113</v>
      </c>
      <c r="B12" s="48" t="s">
        <v>126</v>
      </c>
      <c r="C12" s="48"/>
      <c r="D12" s="48"/>
      <c r="E12" s="48"/>
      <c r="F12" s="48"/>
      <c r="G12" s="48"/>
      <c r="H12" s="48"/>
      <c r="I12" s="48"/>
      <c r="J12" s="48"/>
      <c r="K12" s="48"/>
      <c r="L12" s="48"/>
      <c r="M12" s="48"/>
    </row>
    <row r="13" spans="1:13" x14ac:dyDescent="0.25">
      <c r="A13" s="40" t="s">
        <v>410</v>
      </c>
      <c r="B13" s="48">
        <v>0</v>
      </c>
      <c r="C13" s="48"/>
      <c r="D13" s="48"/>
      <c r="E13" s="48"/>
      <c r="F13" s="48"/>
      <c r="G13" s="48"/>
      <c r="H13" s="48"/>
      <c r="I13" s="48"/>
      <c r="J13" s="48"/>
      <c r="K13" s="48"/>
      <c r="L13" s="48"/>
      <c r="M13" s="48"/>
    </row>
    <row r="14" spans="1:13" x14ac:dyDescent="0.25">
      <c r="A14" s="40" t="s">
        <v>115</v>
      </c>
      <c r="B14" s="48">
        <v>701</v>
      </c>
      <c r="C14" s="48"/>
      <c r="D14" s="48"/>
      <c r="E14" s="48"/>
      <c r="F14" s="48"/>
      <c r="G14" s="48"/>
      <c r="H14" s="48"/>
      <c r="I14" s="48"/>
      <c r="J14" s="48"/>
      <c r="K14" s="48"/>
      <c r="L14" s="48"/>
      <c r="M14" s="48"/>
    </row>
    <row r="15" spans="1:13" x14ac:dyDescent="0.25">
      <c r="A15" s="40" t="s">
        <v>411</v>
      </c>
      <c r="B15" s="48">
        <v>701</v>
      </c>
      <c r="C15" s="48"/>
      <c r="D15" s="48"/>
      <c r="E15" s="48"/>
      <c r="F15" s="48"/>
      <c r="G15" s="48"/>
      <c r="H15" s="48"/>
      <c r="I15" s="48"/>
      <c r="J15" s="48"/>
      <c r="K15" s="48"/>
      <c r="L15" s="48"/>
      <c r="M15" s="48"/>
    </row>
    <row r="16" spans="1:13" x14ac:dyDescent="0.25">
      <c r="A16" s="40" t="s">
        <v>117</v>
      </c>
      <c r="B16" s="48" t="s">
        <v>448</v>
      </c>
      <c r="C16" s="48"/>
      <c r="D16" s="48"/>
      <c r="E16" s="48"/>
      <c r="F16" s="48"/>
      <c r="G16" s="48"/>
      <c r="H16" s="48"/>
      <c r="I16" s="48"/>
      <c r="J16" s="48"/>
      <c r="K16" s="48"/>
      <c r="L16" s="48"/>
      <c r="M16" s="48"/>
    </row>
    <row r="17" spans="1:13" x14ac:dyDescent="0.25">
      <c r="A17" s="41" t="s">
        <v>412</v>
      </c>
      <c r="B17" s="48"/>
      <c r="C17" s="48"/>
      <c r="D17" s="48"/>
      <c r="E17" s="48"/>
      <c r="F17" s="48"/>
      <c r="G17" s="48"/>
      <c r="H17" s="48"/>
      <c r="I17" s="48"/>
      <c r="J17" s="48"/>
      <c r="K17" s="48"/>
      <c r="L17" s="48"/>
      <c r="M17" s="48"/>
    </row>
    <row r="18" spans="1:13" x14ac:dyDescent="0.25">
      <c r="A18" s="40" t="s">
        <v>119</v>
      </c>
      <c r="B18" s="50">
        <v>45196</v>
      </c>
      <c r="C18" s="50"/>
      <c r="D18" s="50"/>
      <c r="E18" s="50"/>
      <c r="F18" s="50"/>
      <c r="G18" s="50"/>
      <c r="H18" s="50"/>
      <c r="I18" s="50"/>
      <c r="J18" s="50"/>
      <c r="K18" s="50"/>
      <c r="L18" s="50"/>
      <c r="M18" s="50"/>
    </row>
    <row r="19" spans="1:13" x14ac:dyDescent="0.25">
      <c r="A19" s="40" t="s">
        <v>120</v>
      </c>
      <c r="B19" s="50">
        <v>45231</v>
      </c>
      <c r="C19" s="50"/>
      <c r="D19" s="50"/>
      <c r="E19" s="50"/>
      <c r="F19" s="50"/>
      <c r="G19" s="50"/>
      <c r="H19" s="50"/>
      <c r="I19" s="50"/>
      <c r="J19" s="50"/>
      <c r="K19" s="50"/>
      <c r="L19" s="50"/>
      <c r="M19" s="50"/>
    </row>
    <row r="20" spans="1:13" x14ac:dyDescent="0.25">
      <c r="A20" s="40" t="s">
        <v>121</v>
      </c>
      <c r="B20" s="48" t="s">
        <v>128</v>
      </c>
      <c r="C20" s="48"/>
      <c r="D20" s="48"/>
      <c r="E20" s="48"/>
      <c r="F20" s="48"/>
      <c r="G20" s="48"/>
      <c r="H20" s="48"/>
      <c r="I20" s="48"/>
      <c r="J20" s="48"/>
      <c r="K20" s="48"/>
      <c r="L20" s="48"/>
      <c r="M20" s="48"/>
    </row>
    <row r="21" spans="1:13" x14ac:dyDescent="0.25">
      <c r="A21" s="40" t="s">
        <v>413</v>
      </c>
      <c r="B21" s="48" t="s">
        <v>47</v>
      </c>
      <c r="C21" s="48"/>
      <c r="D21" s="48"/>
      <c r="E21" s="48"/>
      <c r="F21" s="48"/>
      <c r="G21" s="48"/>
      <c r="H21" s="48"/>
      <c r="I21" s="48"/>
      <c r="J21" s="48"/>
      <c r="K21" s="48"/>
      <c r="L21" s="48"/>
      <c r="M21" s="48"/>
    </row>
    <row r="23" spans="1:13" x14ac:dyDescent="0.25">
      <c r="A23" s="23" t="str">
        <f>HYPERLINK("#'Factor List'!A1", "Back to Factor List")</f>
        <v>Back to Factor List</v>
      </c>
      <c r="B23" s="23" t="str">
        <f>HYPERLINK("#'Assumptions'!A1", "Assumptions")</f>
        <v>Assumptions</v>
      </c>
    </row>
    <row r="26" spans="1:13" s="57" customFormat="1" ht="13" x14ac:dyDescent="0.25">
      <c r="A26" s="56" t="s">
        <v>458</v>
      </c>
      <c r="B26" s="56">
        <v>0</v>
      </c>
      <c r="C26" s="56">
        <v>1</v>
      </c>
      <c r="D26" s="56">
        <v>2</v>
      </c>
      <c r="E26" s="56">
        <v>3</v>
      </c>
      <c r="F26" s="56">
        <v>4</v>
      </c>
      <c r="G26" s="56">
        <v>5</v>
      </c>
      <c r="H26" s="56">
        <v>6</v>
      </c>
      <c r="I26" s="56">
        <v>7</v>
      </c>
      <c r="J26" s="56">
        <v>8</v>
      </c>
      <c r="K26" s="56">
        <v>9</v>
      </c>
      <c r="L26" s="56">
        <v>10</v>
      </c>
      <c r="M26" s="56">
        <v>11</v>
      </c>
    </row>
    <row r="27" spans="1:13" x14ac:dyDescent="0.25">
      <c r="A27" s="43">
        <v>55</v>
      </c>
      <c r="B27" s="44">
        <v>23.88</v>
      </c>
      <c r="C27" s="44">
        <v>23.83</v>
      </c>
      <c r="D27" s="44">
        <v>23.79</v>
      </c>
      <c r="E27" s="44">
        <v>23.74</v>
      </c>
      <c r="F27" s="44">
        <v>23.69</v>
      </c>
      <c r="G27" s="44">
        <v>23.64</v>
      </c>
      <c r="H27" s="44">
        <v>23.59</v>
      </c>
      <c r="I27" s="44">
        <v>23.54</v>
      </c>
      <c r="J27" s="44">
        <v>23.49</v>
      </c>
      <c r="K27" s="44">
        <v>23.44</v>
      </c>
      <c r="L27" s="44">
        <v>23.39</v>
      </c>
      <c r="M27" s="44">
        <v>23.34</v>
      </c>
    </row>
    <row r="28" spans="1:13" x14ac:dyDescent="0.25">
      <c r="A28" s="43">
        <v>56</v>
      </c>
      <c r="B28" s="44">
        <v>23.29</v>
      </c>
      <c r="C28" s="44">
        <v>23.24</v>
      </c>
      <c r="D28" s="44">
        <v>23.19</v>
      </c>
      <c r="E28" s="44">
        <v>23.14</v>
      </c>
      <c r="F28" s="44">
        <v>23.1</v>
      </c>
      <c r="G28" s="44">
        <v>23.05</v>
      </c>
      <c r="H28" s="44">
        <v>23</v>
      </c>
      <c r="I28" s="44">
        <v>22.95</v>
      </c>
      <c r="J28" s="44">
        <v>22.9</v>
      </c>
      <c r="K28" s="44">
        <v>22.85</v>
      </c>
      <c r="L28" s="44">
        <v>22.8</v>
      </c>
      <c r="M28" s="44">
        <v>22.75</v>
      </c>
    </row>
    <row r="29" spans="1:13" x14ac:dyDescent="0.25">
      <c r="A29" s="43">
        <v>57</v>
      </c>
      <c r="B29" s="44">
        <v>22.7</v>
      </c>
      <c r="C29" s="44">
        <v>22.65</v>
      </c>
      <c r="D29" s="44">
        <v>22.6</v>
      </c>
      <c r="E29" s="44">
        <v>22.55</v>
      </c>
      <c r="F29" s="44">
        <v>22.5</v>
      </c>
      <c r="G29" s="44">
        <v>22.45</v>
      </c>
      <c r="H29" s="44">
        <v>22.4</v>
      </c>
      <c r="I29" s="44">
        <v>22.34</v>
      </c>
      <c r="J29" s="44">
        <v>22.29</v>
      </c>
      <c r="K29" s="44">
        <v>22.24</v>
      </c>
      <c r="L29" s="44">
        <v>22.19</v>
      </c>
      <c r="M29" s="44">
        <v>22.14</v>
      </c>
    </row>
    <row r="30" spans="1:13" x14ac:dyDescent="0.25">
      <c r="A30" s="43">
        <v>58</v>
      </c>
      <c r="B30" s="44">
        <v>22.09</v>
      </c>
      <c r="C30" s="44">
        <v>22.04</v>
      </c>
      <c r="D30" s="44">
        <v>21.99</v>
      </c>
      <c r="E30" s="44">
        <v>21.94</v>
      </c>
      <c r="F30" s="44">
        <v>21.89</v>
      </c>
      <c r="G30" s="44">
        <v>21.84</v>
      </c>
      <c r="H30" s="44">
        <v>21.79</v>
      </c>
      <c r="I30" s="44">
        <v>21.74</v>
      </c>
      <c r="J30" s="44">
        <v>21.69</v>
      </c>
      <c r="K30" s="44">
        <v>21.64</v>
      </c>
      <c r="L30" s="44">
        <v>21.58</v>
      </c>
      <c r="M30" s="44">
        <v>21.53</v>
      </c>
    </row>
    <row r="31" spans="1:13" x14ac:dyDescent="0.25">
      <c r="A31" s="43">
        <v>59</v>
      </c>
      <c r="B31" s="44">
        <v>21.48</v>
      </c>
      <c r="C31" s="44">
        <v>21.43</v>
      </c>
      <c r="D31" s="44">
        <v>21.38</v>
      </c>
      <c r="E31" s="44">
        <v>21.33</v>
      </c>
      <c r="F31" s="44">
        <v>21.28</v>
      </c>
      <c r="G31" s="44">
        <v>21.23</v>
      </c>
      <c r="H31" s="44">
        <v>21.17</v>
      </c>
      <c r="I31" s="44">
        <v>21.12</v>
      </c>
      <c r="J31" s="44">
        <v>21.07</v>
      </c>
      <c r="K31" s="44">
        <v>21.02</v>
      </c>
      <c r="L31" s="44">
        <v>20.97</v>
      </c>
      <c r="M31" s="44">
        <v>20.92</v>
      </c>
    </row>
    <row r="32" spans="1:13" x14ac:dyDescent="0.25">
      <c r="A32" s="43">
        <v>60</v>
      </c>
      <c r="B32" s="44">
        <v>20.87</v>
      </c>
      <c r="C32" s="44">
        <v>20.81</v>
      </c>
      <c r="D32" s="44">
        <v>20.76</v>
      </c>
      <c r="E32" s="44">
        <v>20.71</v>
      </c>
      <c r="F32" s="44">
        <v>20.66</v>
      </c>
      <c r="G32" s="44">
        <v>20.61</v>
      </c>
      <c r="H32" s="44">
        <v>20.55</v>
      </c>
      <c r="I32" s="44">
        <v>20.5</v>
      </c>
      <c r="J32" s="44">
        <v>20.45</v>
      </c>
      <c r="K32" s="44">
        <v>20.399999999999999</v>
      </c>
      <c r="L32" s="44">
        <v>20.350000000000001</v>
      </c>
      <c r="M32" s="44">
        <v>20.29</v>
      </c>
    </row>
    <row r="33" spans="1:13" x14ac:dyDescent="0.25">
      <c r="A33" s="43">
        <v>61</v>
      </c>
      <c r="B33" s="44">
        <v>20.239999999999998</v>
      </c>
      <c r="C33" s="44">
        <v>20.190000000000001</v>
      </c>
      <c r="D33" s="44">
        <v>20.14</v>
      </c>
      <c r="E33" s="44">
        <v>20.09</v>
      </c>
      <c r="F33" s="44">
        <v>20.03</v>
      </c>
      <c r="G33" s="44">
        <v>19.98</v>
      </c>
      <c r="H33" s="44">
        <v>19.93</v>
      </c>
      <c r="I33" s="44">
        <v>19.88</v>
      </c>
      <c r="J33" s="44">
        <v>19.82</v>
      </c>
      <c r="K33" s="44">
        <v>19.77</v>
      </c>
      <c r="L33" s="44">
        <v>19.72</v>
      </c>
      <c r="M33" s="44">
        <v>19.670000000000002</v>
      </c>
    </row>
    <row r="34" spans="1:13" x14ac:dyDescent="0.25">
      <c r="A34" s="43">
        <v>62</v>
      </c>
      <c r="B34" s="44">
        <v>19.61</v>
      </c>
      <c r="C34" s="44">
        <v>19.559999999999999</v>
      </c>
      <c r="D34" s="44">
        <v>19.510000000000002</v>
      </c>
      <c r="E34" s="44">
        <v>19.46</v>
      </c>
      <c r="F34" s="44">
        <v>19.399999999999999</v>
      </c>
      <c r="G34" s="44">
        <v>19.350000000000001</v>
      </c>
      <c r="H34" s="44">
        <v>19.3</v>
      </c>
      <c r="I34" s="44">
        <v>19.25</v>
      </c>
      <c r="J34" s="44">
        <v>19.190000000000001</v>
      </c>
      <c r="K34" s="44">
        <v>19.14</v>
      </c>
      <c r="L34" s="44">
        <v>19.09</v>
      </c>
      <c r="M34" s="44">
        <v>19.03</v>
      </c>
    </row>
    <row r="35" spans="1:13" x14ac:dyDescent="0.25">
      <c r="A35" s="43">
        <v>63</v>
      </c>
      <c r="B35" s="44">
        <v>18.98</v>
      </c>
      <c r="C35" s="44">
        <v>18.93</v>
      </c>
      <c r="D35" s="44">
        <v>18.88</v>
      </c>
      <c r="E35" s="44">
        <v>18.82</v>
      </c>
      <c r="F35" s="44">
        <v>18.77</v>
      </c>
      <c r="G35" s="44">
        <v>18.72</v>
      </c>
      <c r="H35" s="44">
        <v>18.66</v>
      </c>
      <c r="I35" s="44">
        <v>18.61</v>
      </c>
      <c r="J35" s="44">
        <v>18.559999999999999</v>
      </c>
      <c r="K35" s="44">
        <v>18.5</v>
      </c>
      <c r="L35" s="44">
        <v>18.45</v>
      </c>
      <c r="M35" s="44">
        <v>18.399999999999999</v>
      </c>
    </row>
    <row r="36" spans="1:13" x14ac:dyDescent="0.25">
      <c r="A36" s="43">
        <v>64</v>
      </c>
      <c r="B36" s="44">
        <v>18.34</v>
      </c>
      <c r="C36" s="44">
        <v>18.29</v>
      </c>
      <c r="D36" s="44">
        <v>18.239999999999998</v>
      </c>
      <c r="E36" s="44">
        <v>18.18</v>
      </c>
      <c r="F36" s="44">
        <v>18.13</v>
      </c>
      <c r="G36" s="44">
        <v>18.079999999999998</v>
      </c>
      <c r="H36" s="44">
        <v>18.03</v>
      </c>
      <c r="I36" s="44">
        <v>17.97</v>
      </c>
      <c r="J36" s="44">
        <v>17.920000000000002</v>
      </c>
      <c r="K36" s="44">
        <v>17.87</v>
      </c>
      <c r="L36" s="44">
        <v>17.809999999999999</v>
      </c>
      <c r="M36" s="44">
        <v>17.760000000000002</v>
      </c>
    </row>
    <row r="37" spans="1:13" x14ac:dyDescent="0.25">
      <c r="A37" s="43">
        <v>65</v>
      </c>
      <c r="B37" s="44">
        <v>17.71</v>
      </c>
      <c r="C37" s="44">
        <v>17.649999999999999</v>
      </c>
      <c r="D37" s="44">
        <v>17.600000000000001</v>
      </c>
      <c r="E37" s="44">
        <v>17.54</v>
      </c>
      <c r="F37" s="44">
        <v>17.489999999999998</v>
      </c>
      <c r="G37" s="44">
        <v>17.440000000000001</v>
      </c>
      <c r="H37" s="44">
        <v>17.38</v>
      </c>
      <c r="I37" s="44">
        <v>17.329999999999998</v>
      </c>
      <c r="J37" s="44">
        <v>17.28</v>
      </c>
      <c r="K37" s="44">
        <v>17.22</v>
      </c>
      <c r="L37" s="44">
        <v>17.170000000000002</v>
      </c>
      <c r="M37" s="44">
        <v>17.12</v>
      </c>
    </row>
    <row r="38" spans="1:13" x14ac:dyDescent="0.25">
      <c r="A38" s="43">
        <v>66</v>
      </c>
      <c r="B38" s="44">
        <v>17.059999999999999</v>
      </c>
      <c r="C38" s="44">
        <v>17.010000000000002</v>
      </c>
      <c r="D38" s="44">
        <v>16.96</v>
      </c>
      <c r="E38" s="44">
        <v>16.899999999999999</v>
      </c>
      <c r="F38" s="44">
        <v>16.850000000000001</v>
      </c>
      <c r="G38" s="44">
        <v>16.79</v>
      </c>
      <c r="H38" s="44">
        <v>16.739999999999998</v>
      </c>
      <c r="I38" s="44">
        <v>16.690000000000001</v>
      </c>
      <c r="J38" s="44">
        <v>16.63</v>
      </c>
      <c r="K38" s="44">
        <v>16.579999999999998</v>
      </c>
      <c r="L38" s="44">
        <v>16.53</v>
      </c>
      <c r="M38" s="44">
        <v>16.47</v>
      </c>
    </row>
    <row r="39" spans="1:13" x14ac:dyDescent="0.25">
      <c r="A39" s="43">
        <v>67</v>
      </c>
      <c r="B39" s="44">
        <v>16.420000000000002</v>
      </c>
      <c r="C39" s="44">
        <v>16.36</v>
      </c>
      <c r="D39" s="44">
        <v>16.309999999999999</v>
      </c>
      <c r="E39" s="44">
        <v>16.260000000000002</v>
      </c>
      <c r="F39" s="44">
        <v>16.2</v>
      </c>
      <c r="G39" s="44">
        <v>16.149999999999999</v>
      </c>
      <c r="H39" s="44">
        <v>16.09</v>
      </c>
      <c r="I39" s="44">
        <v>16.04</v>
      </c>
      <c r="J39" s="44">
        <v>15.99</v>
      </c>
      <c r="K39" s="44">
        <v>15.93</v>
      </c>
      <c r="L39" s="44">
        <v>15.88</v>
      </c>
      <c r="M39" s="44">
        <v>15.83</v>
      </c>
    </row>
  </sheetData>
  <sheetProtection algorithmName="SHA-512" hashValue="B/F6AqAPii8qvUuozYYXbmNe/pIz+pkP594XQuDgt+jWiWbcFsWvDceX11vXVPBkTk4iv3btTDIXYYV7JOMB8Q==" saltValue="80tfErCcMrUH76DVCdDz6Q==" spinCount="100000" sheet="1" objects="1" scenarios="1"/>
  <conditionalFormatting sqref="A6:A21">
    <cfRule type="expression" dxfId="33" priority="1" stopIfTrue="1">
      <formula>MOD(ROW(),2)=0</formula>
    </cfRule>
    <cfRule type="expression" dxfId="32" priority="2" stopIfTrue="1">
      <formula>MOD(ROW(),2)&lt;&gt;0</formula>
    </cfRule>
  </conditionalFormatting>
  <conditionalFormatting sqref="B6:M21">
    <cfRule type="expression" dxfId="31" priority="3" stopIfTrue="1">
      <formula>MOD(ROW(),2)=0</formula>
    </cfRule>
    <cfRule type="expression" dxfId="30" priority="4" stopIfTrue="1">
      <formula>MOD(ROW(),2)&lt;&gt;0</formula>
    </cfRule>
  </conditionalFormatting>
  <conditionalFormatting sqref="A26:A39">
    <cfRule type="expression" dxfId="29" priority="5" stopIfTrue="1">
      <formula>MOD(ROW(),2)=0</formula>
    </cfRule>
    <cfRule type="expression" dxfId="28" priority="6" stopIfTrue="1">
      <formula>MOD(ROW(),2)&lt;&gt;0</formula>
    </cfRule>
  </conditionalFormatting>
  <conditionalFormatting sqref="B26:M39">
    <cfRule type="expression" dxfId="27" priority="7" stopIfTrue="1">
      <formula>MOD(ROW(),2)=0</formula>
    </cfRule>
    <cfRule type="expression" dxfId="26" priority="8" stopIfTrue="1">
      <formula>MOD(ROW(),2)&lt;&gt;0</formula>
    </cfRule>
  </conditionalFormatting>
  <pageMargins left="0.7" right="0.7" top="0.75" bottom="0.75" header="0.3" footer="0.3"/>
  <tableParts count="1">
    <tablePart r:id="rId1"/>
  </tableParts>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675D9E-8A4A-4C99-A9A7-FB25BF3FAA64}">
  <sheetPr codeName="Sheet113"/>
  <dimension ref="A1:C66"/>
  <sheetViews>
    <sheetView showGridLines="0" workbookViewId="0">
      <selection activeCell="A6" sqref="A6"/>
    </sheetView>
  </sheetViews>
  <sheetFormatPr defaultRowHeight="12.5" x14ac:dyDescent="0.25"/>
  <cols>
    <col min="1" max="1" width="31.54296875" customWidth="1"/>
    <col min="2" max="3" width="22.54296875" customWidth="1"/>
  </cols>
  <sheetData>
    <row r="1" spans="1:3" s="1" customFormat="1" ht="20" x14ac:dyDescent="0.4">
      <c r="A1" s="2" t="s">
        <v>0</v>
      </c>
    </row>
    <row r="2" spans="1:3" s="1" customFormat="1" ht="15.5" x14ac:dyDescent="0.35">
      <c r="A2" s="30" t="s">
        <v>1</v>
      </c>
      <c r="B2" s="3" t="str">
        <f>wb_title</f>
        <v>Police_S - Consolidated Factor Spreadsheet</v>
      </c>
    </row>
    <row r="3" spans="1:3" s="1" customFormat="1" ht="15.5" x14ac:dyDescent="0.35">
      <c r="A3" s="30" t="s">
        <v>2</v>
      </c>
      <c r="B3" s="3" t="str">
        <f>TABLE_FACTOR_TYPE_1 &amp; " - x-" &amp; TABLE_SERIES_NUMBER_1</f>
        <v>Added pension - x-702</v>
      </c>
    </row>
    <row r="6" spans="1:3" x14ac:dyDescent="0.25">
      <c r="A6" s="40" t="s">
        <v>407</v>
      </c>
      <c r="B6" s="48" t="s">
        <v>408</v>
      </c>
      <c r="C6" s="48"/>
    </row>
    <row r="7" spans="1:3" x14ac:dyDescent="0.25">
      <c r="A7" s="40" t="s">
        <v>409</v>
      </c>
      <c r="B7" s="48" t="s">
        <v>32</v>
      </c>
      <c r="C7" s="48"/>
    </row>
    <row r="8" spans="1:3" x14ac:dyDescent="0.25">
      <c r="A8" s="40" t="s">
        <v>110</v>
      </c>
      <c r="B8" s="48">
        <v>2015</v>
      </c>
      <c r="C8" s="48"/>
    </row>
    <row r="9" spans="1:3" x14ac:dyDescent="0.25">
      <c r="A9" s="40" t="s">
        <v>111</v>
      </c>
      <c r="B9" s="48" t="s">
        <v>129</v>
      </c>
      <c r="C9" s="48"/>
    </row>
    <row r="10" spans="1:3" x14ac:dyDescent="0.25">
      <c r="A10" s="40" t="s">
        <v>6</v>
      </c>
      <c r="B10" s="48" t="s">
        <v>130</v>
      </c>
      <c r="C10" s="48"/>
    </row>
    <row r="11" spans="1:3" x14ac:dyDescent="0.25">
      <c r="A11" s="40" t="s">
        <v>112</v>
      </c>
      <c r="B11" s="48" t="s">
        <v>131</v>
      </c>
      <c r="C11" s="48"/>
    </row>
    <row r="12" spans="1:3" ht="25" x14ac:dyDescent="0.25">
      <c r="A12" s="40" t="s">
        <v>113</v>
      </c>
      <c r="B12" s="48" t="s">
        <v>132</v>
      </c>
      <c r="C12" s="48"/>
    </row>
    <row r="13" spans="1:3" x14ac:dyDescent="0.25">
      <c r="A13" s="40" t="s">
        <v>410</v>
      </c>
      <c r="B13" s="48">
        <v>0</v>
      </c>
      <c r="C13" s="48"/>
    </row>
    <row r="14" spans="1:3" x14ac:dyDescent="0.25">
      <c r="A14" s="40" t="s">
        <v>115</v>
      </c>
      <c r="B14" s="48">
        <v>702</v>
      </c>
      <c r="C14" s="48"/>
    </row>
    <row r="15" spans="1:3" x14ac:dyDescent="0.25">
      <c r="A15" s="40" t="s">
        <v>411</v>
      </c>
      <c r="B15" s="48">
        <v>702</v>
      </c>
      <c r="C15" s="48"/>
    </row>
    <row r="16" spans="1:3" x14ac:dyDescent="0.25">
      <c r="A16" s="40" t="s">
        <v>117</v>
      </c>
      <c r="B16" s="48" t="s">
        <v>497</v>
      </c>
      <c r="C16" s="48"/>
    </row>
    <row r="17" spans="1:3" x14ac:dyDescent="0.25">
      <c r="A17" s="41" t="s">
        <v>412</v>
      </c>
      <c r="B17" s="48"/>
      <c r="C17" s="48"/>
    </row>
    <row r="18" spans="1:3" x14ac:dyDescent="0.25">
      <c r="A18" s="40" t="s">
        <v>119</v>
      </c>
      <c r="B18" s="50">
        <v>45196</v>
      </c>
      <c r="C18" s="50"/>
    </row>
    <row r="19" spans="1:3" x14ac:dyDescent="0.25">
      <c r="A19" s="40" t="s">
        <v>120</v>
      </c>
      <c r="B19" s="50">
        <v>45383</v>
      </c>
      <c r="C19" s="50"/>
    </row>
    <row r="20" spans="1:3" x14ac:dyDescent="0.25">
      <c r="A20" s="40" t="s">
        <v>121</v>
      </c>
      <c r="B20" s="48" t="s">
        <v>128</v>
      </c>
      <c r="C20" s="48"/>
    </row>
    <row r="21" spans="1:3" x14ac:dyDescent="0.25">
      <c r="A21" s="40" t="s">
        <v>413</v>
      </c>
      <c r="B21" s="48" t="s">
        <v>47</v>
      </c>
      <c r="C21" s="48"/>
    </row>
    <row r="23" spans="1:3" x14ac:dyDescent="0.25">
      <c r="A23" s="23" t="str">
        <f>HYPERLINK("#'Factor List'!A1", "Back to Factor List")</f>
        <v>Back to Factor List</v>
      </c>
      <c r="B23" s="23" t="str">
        <f>HYPERLINK("#'Assumptions'!A1", "Assumptions")</f>
        <v>Assumptions</v>
      </c>
    </row>
    <row r="26" spans="1:3" s="57" customFormat="1" ht="26" x14ac:dyDescent="0.25">
      <c r="A26" s="56" t="s">
        <v>238</v>
      </c>
      <c r="B26" s="56" t="s">
        <v>498</v>
      </c>
      <c r="C26" s="56" t="s">
        <v>499</v>
      </c>
    </row>
    <row r="27" spans="1:3" x14ac:dyDescent="0.25">
      <c r="A27" s="43">
        <v>20</v>
      </c>
      <c r="B27" s="44">
        <v>11.92</v>
      </c>
      <c r="C27" s="44">
        <v>13.17</v>
      </c>
    </row>
    <row r="28" spans="1:3" x14ac:dyDescent="0.25">
      <c r="A28" s="43">
        <v>21</v>
      </c>
      <c r="B28" s="44">
        <v>12.1</v>
      </c>
      <c r="C28" s="44">
        <v>13.37</v>
      </c>
    </row>
    <row r="29" spans="1:3" x14ac:dyDescent="0.25">
      <c r="A29" s="43">
        <v>22</v>
      </c>
      <c r="B29" s="44">
        <v>12.28</v>
      </c>
      <c r="C29" s="44">
        <v>13.57</v>
      </c>
    </row>
    <row r="30" spans="1:3" x14ac:dyDescent="0.25">
      <c r="A30" s="43">
        <v>23</v>
      </c>
      <c r="B30" s="44">
        <v>12.46</v>
      </c>
      <c r="C30" s="44">
        <v>13.78</v>
      </c>
    </row>
    <row r="31" spans="1:3" x14ac:dyDescent="0.25">
      <c r="A31" s="43">
        <v>24</v>
      </c>
      <c r="B31" s="44">
        <v>12.64</v>
      </c>
      <c r="C31" s="44">
        <v>13.98</v>
      </c>
    </row>
    <row r="32" spans="1:3" x14ac:dyDescent="0.25">
      <c r="A32" s="43">
        <v>25</v>
      </c>
      <c r="B32" s="44">
        <v>12.83</v>
      </c>
      <c r="C32" s="44">
        <v>14.19</v>
      </c>
    </row>
    <row r="33" spans="1:3" x14ac:dyDescent="0.25">
      <c r="A33" s="43">
        <v>26</v>
      </c>
      <c r="B33" s="44">
        <v>13.02</v>
      </c>
      <c r="C33" s="44">
        <v>14.39</v>
      </c>
    </row>
    <row r="34" spans="1:3" x14ac:dyDescent="0.25">
      <c r="A34" s="43">
        <v>27</v>
      </c>
      <c r="B34" s="44">
        <v>13.21</v>
      </c>
      <c r="C34" s="44">
        <v>14.6</v>
      </c>
    </row>
    <row r="35" spans="1:3" x14ac:dyDescent="0.25">
      <c r="A35" s="43">
        <v>28</v>
      </c>
      <c r="B35" s="44">
        <v>13.41</v>
      </c>
      <c r="C35" s="44">
        <v>14.8</v>
      </c>
    </row>
    <row r="36" spans="1:3" x14ac:dyDescent="0.25">
      <c r="A36" s="43">
        <v>29</v>
      </c>
      <c r="B36" s="44">
        <v>13.61</v>
      </c>
      <c r="C36" s="44">
        <v>15</v>
      </c>
    </row>
    <row r="37" spans="1:3" x14ac:dyDescent="0.25">
      <c r="A37" s="43">
        <v>30</v>
      </c>
      <c r="B37" s="44">
        <v>13.81</v>
      </c>
      <c r="C37" s="44">
        <v>15.2</v>
      </c>
    </row>
    <row r="38" spans="1:3" x14ac:dyDescent="0.25">
      <c r="A38" s="43">
        <v>31</v>
      </c>
      <c r="B38" s="44">
        <v>14.01</v>
      </c>
      <c r="C38" s="44">
        <v>15.41</v>
      </c>
    </row>
    <row r="39" spans="1:3" x14ac:dyDescent="0.25">
      <c r="A39" s="43">
        <v>32</v>
      </c>
      <c r="B39" s="44">
        <v>14.21</v>
      </c>
      <c r="C39" s="44">
        <v>15.61</v>
      </c>
    </row>
    <row r="40" spans="1:3" x14ac:dyDescent="0.25">
      <c r="A40" s="43">
        <v>33</v>
      </c>
      <c r="B40" s="44">
        <v>14.41</v>
      </c>
      <c r="C40" s="44">
        <v>15.81</v>
      </c>
    </row>
    <row r="41" spans="1:3" x14ac:dyDescent="0.25">
      <c r="A41" s="43">
        <v>34</v>
      </c>
      <c r="B41" s="44">
        <v>14.61</v>
      </c>
      <c r="C41" s="44">
        <v>16.010000000000002</v>
      </c>
    </row>
    <row r="42" spans="1:3" x14ac:dyDescent="0.25">
      <c r="A42" s="43">
        <v>35</v>
      </c>
      <c r="B42" s="44">
        <v>14.81</v>
      </c>
      <c r="C42" s="44">
        <v>16.22</v>
      </c>
    </row>
    <row r="43" spans="1:3" x14ac:dyDescent="0.25">
      <c r="A43" s="43">
        <v>36</v>
      </c>
      <c r="B43" s="44">
        <v>15.02</v>
      </c>
      <c r="C43" s="44">
        <v>16.420000000000002</v>
      </c>
    </row>
    <row r="44" spans="1:3" x14ac:dyDescent="0.25">
      <c r="A44" s="43">
        <v>37</v>
      </c>
      <c r="B44" s="44">
        <v>15.22</v>
      </c>
      <c r="C44" s="44">
        <v>16.63</v>
      </c>
    </row>
    <row r="45" spans="1:3" x14ac:dyDescent="0.25">
      <c r="A45" s="43">
        <v>38</v>
      </c>
      <c r="B45" s="44">
        <v>15.43</v>
      </c>
      <c r="C45" s="44">
        <v>16.84</v>
      </c>
    </row>
    <row r="46" spans="1:3" x14ac:dyDescent="0.25">
      <c r="A46" s="43">
        <v>39</v>
      </c>
      <c r="B46" s="44">
        <v>15.64</v>
      </c>
      <c r="C46" s="44">
        <v>17.05</v>
      </c>
    </row>
    <row r="47" spans="1:3" x14ac:dyDescent="0.25">
      <c r="A47" s="43">
        <v>40</v>
      </c>
      <c r="B47" s="44">
        <v>15.85</v>
      </c>
      <c r="C47" s="44">
        <v>17.25</v>
      </c>
    </row>
    <row r="48" spans="1:3" x14ac:dyDescent="0.25">
      <c r="A48" s="43">
        <v>41</v>
      </c>
      <c r="B48" s="44">
        <v>16.07</v>
      </c>
      <c r="C48" s="44">
        <v>17.440000000000001</v>
      </c>
    </row>
    <row r="49" spans="1:3" x14ac:dyDescent="0.25">
      <c r="A49" s="43">
        <v>42</v>
      </c>
      <c r="B49" s="44">
        <v>16.28</v>
      </c>
      <c r="C49" s="44">
        <v>17.62</v>
      </c>
    </row>
    <row r="50" spans="1:3" x14ac:dyDescent="0.25">
      <c r="A50" s="43">
        <v>43</v>
      </c>
      <c r="B50" s="44">
        <v>16.489999999999998</v>
      </c>
      <c r="C50" s="44">
        <v>17.8</v>
      </c>
    </row>
    <row r="51" spans="1:3" x14ac:dyDescent="0.25">
      <c r="A51" s="43">
        <v>44</v>
      </c>
      <c r="B51" s="44">
        <v>16.690000000000001</v>
      </c>
      <c r="C51" s="44">
        <v>17.97</v>
      </c>
    </row>
    <row r="52" spans="1:3" x14ac:dyDescent="0.25">
      <c r="A52" s="43">
        <v>45</v>
      </c>
      <c r="B52" s="44">
        <v>16.89</v>
      </c>
      <c r="C52" s="44">
        <v>18.14</v>
      </c>
    </row>
    <row r="53" spans="1:3" x14ac:dyDescent="0.25">
      <c r="A53" s="43">
        <v>46</v>
      </c>
      <c r="B53" s="44">
        <v>17.09</v>
      </c>
      <c r="C53" s="44">
        <v>18.32</v>
      </c>
    </row>
    <row r="54" spans="1:3" x14ac:dyDescent="0.25">
      <c r="A54" s="43">
        <v>47</v>
      </c>
      <c r="B54" s="44">
        <v>17.29</v>
      </c>
      <c r="C54" s="44">
        <v>18.489999999999998</v>
      </c>
    </row>
    <row r="55" spans="1:3" x14ac:dyDescent="0.25">
      <c r="A55" s="43">
        <v>48</v>
      </c>
      <c r="B55" s="44">
        <v>17.489999999999998</v>
      </c>
      <c r="C55" s="44">
        <v>18.670000000000002</v>
      </c>
    </row>
    <row r="56" spans="1:3" x14ac:dyDescent="0.25">
      <c r="A56" s="43">
        <v>49</v>
      </c>
      <c r="B56" s="44">
        <v>17.7</v>
      </c>
      <c r="C56" s="44">
        <v>18.850000000000001</v>
      </c>
    </row>
    <row r="57" spans="1:3" x14ac:dyDescent="0.25">
      <c r="A57" s="43">
        <v>50</v>
      </c>
      <c r="B57" s="44">
        <v>17.91</v>
      </c>
      <c r="C57" s="44">
        <v>19.04</v>
      </c>
    </row>
    <row r="58" spans="1:3" x14ac:dyDescent="0.25">
      <c r="A58" s="43">
        <v>51</v>
      </c>
      <c r="B58" s="44">
        <v>18.12</v>
      </c>
      <c r="C58" s="44">
        <v>19.239999999999998</v>
      </c>
    </row>
    <row r="59" spans="1:3" x14ac:dyDescent="0.25">
      <c r="A59" s="43">
        <v>52</v>
      </c>
      <c r="B59" s="44">
        <v>18.350000000000001</v>
      </c>
      <c r="C59" s="44">
        <v>19.45</v>
      </c>
    </row>
    <row r="60" spans="1:3" x14ac:dyDescent="0.25">
      <c r="A60" s="43">
        <v>53</v>
      </c>
      <c r="B60" s="44">
        <v>18.579999999999998</v>
      </c>
      <c r="C60" s="44">
        <v>19.670000000000002</v>
      </c>
    </row>
    <row r="61" spans="1:3" x14ac:dyDescent="0.25">
      <c r="A61" s="43">
        <v>54</v>
      </c>
      <c r="B61" s="44">
        <v>18.829999999999998</v>
      </c>
      <c r="C61" s="44">
        <v>19.920000000000002</v>
      </c>
    </row>
    <row r="62" spans="1:3" x14ac:dyDescent="0.25">
      <c r="A62" s="43">
        <v>55</v>
      </c>
      <c r="B62" s="44">
        <v>19.09</v>
      </c>
      <c r="C62" s="44">
        <v>20.18</v>
      </c>
    </row>
    <row r="63" spans="1:3" x14ac:dyDescent="0.25">
      <c r="A63" s="43">
        <v>56</v>
      </c>
      <c r="B63" s="44">
        <v>19.37</v>
      </c>
      <c r="C63" s="44">
        <v>20.47</v>
      </c>
    </row>
    <row r="64" spans="1:3" x14ac:dyDescent="0.25">
      <c r="A64" s="43">
        <v>57</v>
      </c>
      <c r="B64" s="44">
        <v>19.670000000000002</v>
      </c>
      <c r="C64" s="44">
        <v>20.78</v>
      </c>
    </row>
    <row r="65" spans="1:3" x14ac:dyDescent="0.25">
      <c r="A65" s="43">
        <v>58</v>
      </c>
      <c r="B65" s="44">
        <v>19.989999999999998</v>
      </c>
      <c r="C65" s="44">
        <v>21.12</v>
      </c>
    </row>
    <row r="66" spans="1:3" x14ac:dyDescent="0.25">
      <c r="A66" s="43">
        <v>59</v>
      </c>
      <c r="B66" s="44">
        <v>20.329999999999998</v>
      </c>
      <c r="C66" s="44">
        <v>21.49</v>
      </c>
    </row>
  </sheetData>
  <sheetProtection algorithmName="SHA-512" hashValue="ihkDjkNPA6+mJA1mwZ32th3Eqd04lMBn1CH+owNR02Vf0s6W5a57YUb1fV1KFQCjzpdDNMlFjHrWFVZgGnBAgg==" saltValue="9nXEnwzo8Ul0xNlYGjBa7Q==" spinCount="100000" sheet="1" objects="1" scenarios="1"/>
  <conditionalFormatting sqref="A6:A21">
    <cfRule type="expression" dxfId="23" priority="1" stopIfTrue="1">
      <formula>MOD(ROW(),2)=0</formula>
    </cfRule>
    <cfRule type="expression" dxfId="22" priority="2" stopIfTrue="1">
      <formula>MOD(ROW(),2)&lt;&gt;0</formula>
    </cfRule>
  </conditionalFormatting>
  <conditionalFormatting sqref="B6:C21">
    <cfRule type="expression" dxfId="21" priority="3" stopIfTrue="1">
      <formula>MOD(ROW(),2)=0</formula>
    </cfRule>
    <cfRule type="expression" dxfId="20" priority="4" stopIfTrue="1">
      <formula>MOD(ROW(),2)&lt;&gt;0</formula>
    </cfRule>
  </conditionalFormatting>
  <conditionalFormatting sqref="A26:A66">
    <cfRule type="expression" dxfId="19" priority="5" stopIfTrue="1">
      <formula>MOD(ROW(),2)=0</formula>
    </cfRule>
    <cfRule type="expression" dxfId="18" priority="6" stopIfTrue="1">
      <formula>MOD(ROW(),2)&lt;&gt;0</formula>
    </cfRule>
  </conditionalFormatting>
  <conditionalFormatting sqref="B26:C66">
    <cfRule type="expression" dxfId="17" priority="7" stopIfTrue="1">
      <formula>MOD(ROW(),2)=0</formula>
    </cfRule>
    <cfRule type="expression" dxfId="16" priority="8" stopIfTrue="1">
      <formula>MOD(ROW(),2)&lt;&gt;0</formula>
    </cfRule>
  </conditionalFormatting>
  <pageMargins left="0.7" right="0.7" top="0.75" bottom="0.75" header="0.3" footer="0.3"/>
  <tableParts count="1">
    <tablePart r:id="rId1"/>
  </tableParts>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C70339-1311-4EF5-908A-BB20C2619B6B}">
  <sheetPr codeName="Sheet114"/>
  <dimension ref="A1:B66"/>
  <sheetViews>
    <sheetView showGridLines="0" workbookViewId="0">
      <selection activeCell="A6" sqref="A6"/>
    </sheetView>
  </sheetViews>
  <sheetFormatPr defaultRowHeight="12.5" x14ac:dyDescent="0.25"/>
  <cols>
    <col min="1" max="1" width="31.54296875" customWidth="1"/>
    <col min="2" max="2" width="40.54296875" customWidth="1"/>
  </cols>
  <sheetData>
    <row r="1" spans="1:2" s="1" customFormat="1" ht="20" x14ac:dyDescent="0.4">
      <c r="A1" s="2" t="s">
        <v>0</v>
      </c>
    </row>
    <row r="2" spans="1:2" s="1" customFormat="1" ht="15.5" x14ac:dyDescent="0.35">
      <c r="A2" s="30" t="s">
        <v>1</v>
      </c>
      <c r="B2" s="3" t="str">
        <f>wb_title</f>
        <v>Police_S - Consolidated Factor Spreadsheet</v>
      </c>
    </row>
    <row r="3" spans="1:2" s="1" customFormat="1" ht="15.5" x14ac:dyDescent="0.35">
      <c r="A3" s="30" t="s">
        <v>2</v>
      </c>
      <c r="B3" s="3" t="str">
        <f>TABLE_FACTOR_TYPE_1 &amp; " - x-" &amp; TABLE_SERIES_NUMBER_1</f>
        <v>Added pension - x-703</v>
      </c>
    </row>
    <row r="6" spans="1:2" x14ac:dyDescent="0.25">
      <c r="A6" s="40" t="s">
        <v>407</v>
      </c>
      <c r="B6" s="48" t="s">
        <v>408</v>
      </c>
    </row>
    <row r="7" spans="1:2" x14ac:dyDescent="0.25">
      <c r="A7" s="40" t="s">
        <v>409</v>
      </c>
      <c r="B7" s="48" t="s">
        <v>32</v>
      </c>
    </row>
    <row r="8" spans="1:2" x14ac:dyDescent="0.25">
      <c r="A8" s="40" t="s">
        <v>110</v>
      </c>
      <c r="B8" s="48">
        <v>2015</v>
      </c>
    </row>
    <row r="9" spans="1:2" x14ac:dyDescent="0.25">
      <c r="A9" s="40" t="s">
        <v>111</v>
      </c>
      <c r="B9" s="48" t="s">
        <v>129</v>
      </c>
    </row>
    <row r="10" spans="1:2" x14ac:dyDescent="0.25">
      <c r="A10" s="40" t="s">
        <v>6</v>
      </c>
      <c r="B10" s="48" t="s">
        <v>134</v>
      </c>
    </row>
    <row r="11" spans="1:2" x14ac:dyDescent="0.25">
      <c r="A11" s="40" t="s">
        <v>112</v>
      </c>
      <c r="B11" s="48" t="s">
        <v>125</v>
      </c>
    </row>
    <row r="12" spans="1:2" ht="25" x14ac:dyDescent="0.25">
      <c r="A12" s="40" t="s">
        <v>113</v>
      </c>
      <c r="B12" s="48" t="s">
        <v>132</v>
      </c>
    </row>
    <row r="13" spans="1:2" x14ac:dyDescent="0.25">
      <c r="A13" s="40" t="s">
        <v>410</v>
      </c>
      <c r="B13" s="48">
        <v>0</v>
      </c>
    </row>
    <row r="14" spans="1:2" x14ac:dyDescent="0.25">
      <c r="A14" s="40" t="s">
        <v>115</v>
      </c>
      <c r="B14" s="48">
        <v>703</v>
      </c>
    </row>
    <row r="15" spans="1:2" x14ac:dyDescent="0.25">
      <c r="A15" s="40" t="s">
        <v>411</v>
      </c>
      <c r="B15" s="48">
        <v>703</v>
      </c>
    </row>
    <row r="16" spans="1:2" x14ac:dyDescent="0.25">
      <c r="A16" s="40" t="s">
        <v>117</v>
      </c>
      <c r="B16" s="48" t="s">
        <v>500</v>
      </c>
    </row>
    <row r="17" spans="1:2" x14ac:dyDescent="0.25">
      <c r="A17" s="41" t="s">
        <v>412</v>
      </c>
      <c r="B17" s="48"/>
    </row>
    <row r="18" spans="1:2" x14ac:dyDescent="0.25">
      <c r="A18" s="40" t="s">
        <v>119</v>
      </c>
      <c r="B18" s="50">
        <v>45196</v>
      </c>
    </row>
    <row r="19" spans="1:2" x14ac:dyDescent="0.25">
      <c r="A19" s="40" t="s">
        <v>120</v>
      </c>
      <c r="B19" s="50">
        <v>45383</v>
      </c>
    </row>
    <row r="20" spans="1:2" x14ac:dyDescent="0.25">
      <c r="A20" s="40" t="s">
        <v>121</v>
      </c>
      <c r="B20" s="48" t="s">
        <v>128</v>
      </c>
    </row>
    <row r="21" spans="1:2" x14ac:dyDescent="0.25">
      <c r="A21" s="40" t="s">
        <v>413</v>
      </c>
      <c r="B21" s="48" t="s">
        <v>47</v>
      </c>
    </row>
    <row r="23" spans="1:2" x14ac:dyDescent="0.25">
      <c r="A23" s="23" t="str">
        <f>HYPERLINK("#'Factor List'!A1", "Back to Factor List")</f>
        <v>Back to Factor List</v>
      </c>
      <c r="B23" s="23" t="str">
        <f>HYPERLINK("#'Assumptions'!A1", "Assumptions")</f>
        <v>Assumptions</v>
      </c>
    </row>
    <row r="26" spans="1:2" s="57" customFormat="1" ht="26" x14ac:dyDescent="0.25">
      <c r="A26" s="56" t="s">
        <v>238</v>
      </c>
      <c r="B26" s="56" t="s">
        <v>501</v>
      </c>
    </row>
    <row r="27" spans="1:2" x14ac:dyDescent="0.25">
      <c r="A27" s="43">
        <v>20</v>
      </c>
      <c r="B27" s="44">
        <v>13.58</v>
      </c>
    </row>
    <row r="28" spans="1:2" x14ac:dyDescent="0.25">
      <c r="A28" s="43">
        <v>21</v>
      </c>
      <c r="B28" s="44">
        <v>13.78</v>
      </c>
    </row>
    <row r="29" spans="1:2" x14ac:dyDescent="0.25">
      <c r="A29" s="43">
        <v>22</v>
      </c>
      <c r="B29" s="44">
        <v>13.99</v>
      </c>
    </row>
    <row r="30" spans="1:2" x14ac:dyDescent="0.25">
      <c r="A30" s="43">
        <v>23</v>
      </c>
      <c r="B30" s="44">
        <v>14.2</v>
      </c>
    </row>
    <row r="31" spans="1:2" x14ac:dyDescent="0.25">
      <c r="A31" s="43">
        <v>24</v>
      </c>
      <c r="B31" s="44">
        <v>14.41</v>
      </c>
    </row>
    <row r="32" spans="1:2" x14ac:dyDescent="0.25">
      <c r="A32" s="43">
        <v>25</v>
      </c>
      <c r="B32" s="44">
        <v>14.63</v>
      </c>
    </row>
    <row r="33" spans="1:2" x14ac:dyDescent="0.25">
      <c r="A33" s="43">
        <v>26</v>
      </c>
      <c r="B33" s="44">
        <v>14.84</v>
      </c>
    </row>
    <row r="34" spans="1:2" x14ac:dyDescent="0.25">
      <c r="A34" s="43">
        <v>27</v>
      </c>
      <c r="B34" s="44">
        <v>15.06</v>
      </c>
    </row>
    <row r="35" spans="1:2" x14ac:dyDescent="0.25">
      <c r="A35" s="43">
        <v>28</v>
      </c>
      <c r="B35" s="44">
        <v>15.28</v>
      </c>
    </row>
    <row r="36" spans="1:2" x14ac:dyDescent="0.25">
      <c r="A36" s="43">
        <v>29</v>
      </c>
      <c r="B36" s="44">
        <v>15.5</v>
      </c>
    </row>
    <row r="37" spans="1:2" x14ac:dyDescent="0.25">
      <c r="A37" s="43">
        <v>30</v>
      </c>
      <c r="B37" s="44">
        <v>15.73</v>
      </c>
    </row>
    <row r="38" spans="1:2" x14ac:dyDescent="0.25">
      <c r="A38" s="43">
        <v>31</v>
      </c>
      <c r="B38" s="44">
        <v>15.95</v>
      </c>
    </row>
    <row r="39" spans="1:2" x14ac:dyDescent="0.25">
      <c r="A39" s="43">
        <v>32</v>
      </c>
      <c r="B39" s="44">
        <v>16.170000000000002</v>
      </c>
    </row>
    <row r="40" spans="1:2" x14ac:dyDescent="0.25">
      <c r="A40" s="43">
        <v>33</v>
      </c>
      <c r="B40" s="44">
        <v>16.399999999999999</v>
      </c>
    </row>
    <row r="41" spans="1:2" x14ac:dyDescent="0.25">
      <c r="A41" s="43">
        <v>34</v>
      </c>
      <c r="B41" s="44">
        <v>16.62</v>
      </c>
    </row>
    <row r="42" spans="1:2" x14ac:dyDescent="0.25">
      <c r="A42" s="43">
        <v>35</v>
      </c>
      <c r="B42" s="44">
        <v>16.850000000000001</v>
      </c>
    </row>
    <row r="43" spans="1:2" x14ac:dyDescent="0.25">
      <c r="A43" s="43">
        <v>36</v>
      </c>
      <c r="B43" s="44">
        <v>17.079999999999998</v>
      </c>
    </row>
    <row r="44" spans="1:2" x14ac:dyDescent="0.25">
      <c r="A44" s="43">
        <v>37</v>
      </c>
      <c r="B44" s="44">
        <v>17.309999999999999</v>
      </c>
    </row>
    <row r="45" spans="1:2" x14ac:dyDescent="0.25">
      <c r="A45" s="43">
        <v>38</v>
      </c>
      <c r="B45" s="44">
        <v>17.54</v>
      </c>
    </row>
    <row r="46" spans="1:2" x14ac:dyDescent="0.25">
      <c r="A46" s="43">
        <v>39</v>
      </c>
      <c r="B46" s="44">
        <v>17.77</v>
      </c>
    </row>
    <row r="47" spans="1:2" x14ac:dyDescent="0.25">
      <c r="A47" s="43">
        <v>40</v>
      </c>
      <c r="B47" s="44">
        <v>18</v>
      </c>
    </row>
    <row r="48" spans="1:2" x14ac:dyDescent="0.25">
      <c r="A48" s="43">
        <v>41</v>
      </c>
      <c r="B48" s="44">
        <v>18.23</v>
      </c>
    </row>
    <row r="49" spans="1:2" x14ac:dyDescent="0.25">
      <c r="A49" s="43">
        <v>42</v>
      </c>
      <c r="B49" s="44">
        <v>18.45</v>
      </c>
    </row>
    <row r="50" spans="1:2" x14ac:dyDescent="0.25">
      <c r="A50" s="43">
        <v>43</v>
      </c>
      <c r="B50" s="44">
        <v>18.670000000000002</v>
      </c>
    </row>
    <row r="51" spans="1:2" x14ac:dyDescent="0.25">
      <c r="A51" s="43">
        <v>44</v>
      </c>
      <c r="B51" s="44">
        <v>18.89</v>
      </c>
    </row>
    <row r="52" spans="1:2" x14ac:dyDescent="0.25">
      <c r="A52" s="43">
        <v>45</v>
      </c>
      <c r="B52" s="44">
        <v>19.100000000000001</v>
      </c>
    </row>
    <row r="53" spans="1:2" x14ac:dyDescent="0.25">
      <c r="A53" s="43">
        <v>46</v>
      </c>
      <c r="B53" s="44">
        <v>19.32</v>
      </c>
    </row>
    <row r="54" spans="1:2" x14ac:dyDescent="0.25">
      <c r="A54" s="43">
        <v>47</v>
      </c>
      <c r="B54" s="44">
        <v>19.53</v>
      </c>
    </row>
    <row r="55" spans="1:2" x14ac:dyDescent="0.25">
      <c r="A55" s="43">
        <v>48</v>
      </c>
      <c r="B55" s="44">
        <v>19.739999999999998</v>
      </c>
    </row>
    <row r="56" spans="1:2" x14ac:dyDescent="0.25">
      <c r="A56" s="43">
        <v>49</v>
      </c>
      <c r="B56" s="44">
        <v>19.95</v>
      </c>
    </row>
    <row r="57" spans="1:2" x14ac:dyDescent="0.25">
      <c r="A57" s="43">
        <v>50</v>
      </c>
      <c r="B57" s="44">
        <v>20.170000000000002</v>
      </c>
    </row>
    <row r="58" spans="1:2" x14ac:dyDescent="0.25">
      <c r="A58" s="43">
        <v>51</v>
      </c>
      <c r="B58" s="44">
        <v>20.399999999999999</v>
      </c>
    </row>
    <row r="59" spans="1:2" x14ac:dyDescent="0.25">
      <c r="A59" s="43">
        <v>52</v>
      </c>
      <c r="B59" s="44">
        <v>20.64</v>
      </c>
    </row>
    <row r="60" spans="1:2" x14ac:dyDescent="0.25">
      <c r="A60" s="43">
        <v>53</v>
      </c>
      <c r="B60" s="44">
        <v>20.88</v>
      </c>
    </row>
    <row r="61" spans="1:2" x14ac:dyDescent="0.25">
      <c r="A61" s="43">
        <v>54</v>
      </c>
      <c r="B61" s="44">
        <v>21.14</v>
      </c>
    </row>
    <row r="62" spans="1:2" x14ac:dyDescent="0.25">
      <c r="A62" s="43">
        <v>55</v>
      </c>
      <c r="B62" s="44">
        <v>21.41</v>
      </c>
    </row>
    <row r="63" spans="1:2" x14ac:dyDescent="0.25">
      <c r="A63" s="43">
        <v>56</v>
      </c>
      <c r="B63" s="44">
        <v>21.7</v>
      </c>
    </row>
    <row r="64" spans="1:2" x14ac:dyDescent="0.25">
      <c r="A64" s="43">
        <v>57</v>
      </c>
      <c r="B64" s="44">
        <v>22.01</v>
      </c>
    </row>
    <row r="65" spans="1:2" x14ac:dyDescent="0.25">
      <c r="A65" s="43">
        <v>58</v>
      </c>
      <c r="B65" s="44">
        <v>22.34</v>
      </c>
    </row>
    <row r="66" spans="1:2" x14ac:dyDescent="0.25">
      <c r="A66" s="43">
        <v>59</v>
      </c>
      <c r="B66" s="44">
        <v>22.7</v>
      </c>
    </row>
  </sheetData>
  <sheetProtection algorithmName="SHA-512" hashValue="yUu9HH46yx97hcDckeBGADFTMzW9aDuVdZI7JnPZQgJAtM2of6HA2nGiDYVWduyBpoTrgyzgafNo3Pb6plrZQA==" saltValue="XZf7zTa9ZnBFhpaiTZxF2Q==" spinCount="100000" sheet="1" objects="1" scenarios="1"/>
  <conditionalFormatting sqref="A6:A21">
    <cfRule type="expression" dxfId="13" priority="1" stopIfTrue="1">
      <formula>MOD(ROW(),2)=0</formula>
    </cfRule>
    <cfRule type="expression" dxfId="12" priority="2" stopIfTrue="1">
      <formula>MOD(ROW(),2)&lt;&gt;0</formula>
    </cfRule>
  </conditionalFormatting>
  <conditionalFormatting sqref="B6:B21">
    <cfRule type="expression" dxfId="11" priority="3" stopIfTrue="1">
      <formula>MOD(ROW(),2)=0</formula>
    </cfRule>
    <cfRule type="expression" dxfId="10" priority="4" stopIfTrue="1">
      <formula>MOD(ROW(),2)&lt;&gt;0</formula>
    </cfRule>
  </conditionalFormatting>
  <conditionalFormatting sqref="A26:A66">
    <cfRule type="expression" dxfId="9" priority="5" stopIfTrue="1">
      <formula>MOD(ROW(),2)=0</formula>
    </cfRule>
    <cfRule type="expression" dxfId="8" priority="6" stopIfTrue="1">
      <formula>MOD(ROW(),2)&lt;&gt;0</formula>
    </cfRule>
  </conditionalFormatting>
  <conditionalFormatting sqref="B26:B66">
    <cfRule type="expression" dxfId="7" priority="7" stopIfTrue="1">
      <formula>MOD(ROW(),2)=0</formula>
    </cfRule>
    <cfRule type="expression" dxfId="6" priority="8" stopIfTrue="1">
      <formula>MOD(ROW(),2)&lt;&gt;0</formula>
    </cfRule>
  </conditionalFormatting>
  <pageMargins left="0.7" right="0.7" top="0.75" bottom="0.75" header="0.3" footer="0.3"/>
  <tableParts count="1">
    <tablePart r:id="rId1"/>
  </tableParts>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CFC199-8A14-4144-B384-935DB8AEDBC3}">
  <sheetPr codeName="Sheet1"/>
  <dimension ref="A1:B23"/>
  <sheetViews>
    <sheetView showGridLines="0" workbookViewId="0">
      <selection activeCell="A6" sqref="A6"/>
    </sheetView>
  </sheetViews>
  <sheetFormatPr defaultRowHeight="12.5" x14ac:dyDescent="0.25"/>
  <cols>
    <col min="1" max="1" width="30.54296875" customWidth="1"/>
    <col min="2" max="2" width="24.54296875" customWidth="1"/>
  </cols>
  <sheetData>
    <row r="1" spans="1:2" s="1" customFormat="1" ht="20" x14ac:dyDescent="0.4">
      <c r="A1" s="2" t="s">
        <v>0</v>
      </c>
    </row>
    <row r="2" spans="1:2" s="1" customFormat="1" ht="15.5" x14ac:dyDescent="0.35">
      <c r="A2" s="30" t="s">
        <v>1</v>
      </c>
      <c r="B2" s="3" t="str">
        <f>wb_title</f>
        <v>Police_S - Consolidated Factor Spreadsheet</v>
      </c>
    </row>
    <row r="3" spans="1:2" s="1" customFormat="1" ht="15.5" x14ac:dyDescent="0.35">
      <c r="A3" s="30" t="s">
        <v>2</v>
      </c>
      <c r="B3" s="3" t="str">
        <f>TABLE_FACTOR_TYPE_1 &amp; " - x-" &amp; TABLE_SERIES_NUMBER_1</f>
        <v xml:space="preserve"> - x-</v>
      </c>
    </row>
    <row r="6" spans="1:2" x14ac:dyDescent="0.25">
      <c r="A6" t="s">
        <v>407</v>
      </c>
      <c r="B6" t="s">
        <v>408</v>
      </c>
    </row>
    <row r="7" spans="1:2" x14ac:dyDescent="0.25">
      <c r="A7" t="s">
        <v>409</v>
      </c>
    </row>
    <row r="8" spans="1:2" x14ac:dyDescent="0.25">
      <c r="A8" t="s">
        <v>110</v>
      </c>
    </row>
    <row r="9" spans="1:2" x14ac:dyDescent="0.25">
      <c r="A9" t="s">
        <v>111</v>
      </c>
    </row>
    <row r="10" spans="1:2" x14ac:dyDescent="0.25">
      <c r="A10" t="s">
        <v>6</v>
      </c>
    </row>
    <row r="11" spans="1:2" x14ac:dyDescent="0.25">
      <c r="A11" t="s">
        <v>112</v>
      </c>
    </row>
    <row r="12" spans="1:2" x14ac:dyDescent="0.25">
      <c r="A12" t="s">
        <v>113</v>
      </c>
    </row>
    <row r="13" spans="1:2" x14ac:dyDescent="0.25">
      <c r="A13" t="s">
        <v>410</v>
      </c>
    </row>
    <row r="14" spans="1:2" x14ac:dyDescent="0.25">
      <c r="A14" t="s">
        <v>115</v>
      </c>
    </row>
    <row r="15" spans="1:2" x14ac:dyDescent="0.25">
      <c r="A15" t="s">
        <v>411</v>
      </c>
    </row>
    <row r="16" spans="1:2" x14ac:dyDescent="0.25">
      <c r="A16" t="s">
        <v>117</v>
      </c>
    </row>
    <row r="17" spans="1:2" x14ac:dyDescent="0.25">
      <c r="A17" s="24" t="s">
        <v>412</v>
      </c>
    </row>
    <row r="18" spans="1:2" x14ac:dyDescent="0.25">
      <c r="A18" t="s">
        <v>119</v>
      </c>
    </row>
    <row r="19" spans="1:2" x14ac:dyDescent="0.25">
      <c r="A19" t="s">
        <v>120</v>
      </c>
    </row>
    <row r="20" spans="1:2" x14ac:dyDescent="0.25">
      <c r="A20" t="s">
        <v>121</v>
      </c>
    </row>
    <row r="21" spans="1:2" x14ac:dyDescent="0.25">
      <c r="A21" t="s">
        <v>413</v>
      </c>
    </row>
    <row r="23" spans="1:2" x14ac:dyDescent="0.25">
      <c r="A23" s="23" t="str">
        <f>HYPERLINK("#'Factor List'!A1", "Back to Factor List")</f>
        <v>Back to Factor List</v>
      </c>
      <c r="B23" s="23" t="str">
        <f>HYPERLINK("#'Assumptions'!A1", "Assumptions")</f>
        <v>Assumptions</v>
      </c>
    </row>
  </sheetData>
  <sheetProtection algorithmName="SHA-512" hashValue="wGjRBKR0xs3jPpICRSoGEkFR65/Mfhv1CulmDRwU9J6YmehvmC0l3Bk6e9hSu3rfkj7D5OukegfU7vqi+rMstg==" saltValue="3vqe4fI8dVu4Q5WQ0VoOYA==" spinCount="100000" sheet="1" objects="1" scenarios="1"/>
  <pageMargins left="0.7" right="0.7" top="0.75" bottom="0.75" header="0.3" footer="0.3"/>
  <tableParts count="1">
    <tablePart r:id="rId1"/>
  </tableParts>
</worksheet>
</file>

<file path=customUI/customUI.xml><?xml version="1.0" encoding="utf-8"?>
<!--  This is example : Custom tab for your favorite macros part 1    -->
<customUI xmlns="http://schemas.microsoft.com/office/2006/01/customui">
  <!--  Add Custom tab to the ribbon with your favorite buttons -->
  <!--  The example add three groups to the new tab  -->
  <!--  On the last tab there is a menu with five options -->
  <ribbon>
    <tabs>
      <tab idMso="TabAddIns">
        <group id="GroupGAD" label="GAD">
          <button id="customButtonDisplayFormulae" label="Display Formulae" size="normal" onAction="DisplayFormulae" imageMso="FieldList"/>
        </group>
      </tab>
    </tabs>
  </ribbon>
</customUI>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2c7038d-3aec-4dd4-8afa-8b92667eb25d" xsi:nil="true"/>
    <_dlc_DocId xmlns="f69fd3ce-e1df-49de-b78d-1d800e75d0a3">GADWRKGRPACTUA-1580777631-151737</_dlc_DocId>
    <_dlc_DocIdUrl xmlns="f69fd3ce-e1df-49de-b78d-1d800e75d0a3">
      <Url>https://tris42.sharepoint.com/sites/gad_wrkgrp_actuarial/_layouts/15/DocIdRedir.aspx?ID=GADWRKGRPACTUA-1580777631-151737</Url>
      <Description>GADWRKGRPACTUA-1580777631-151737</Description>
    </_dlc_DocIdUrl>
  </documentManagement>
</p:properties>
</file>

<file path=customXml/item2.xml><?xml version="1.0" encoding="utf-8"?>
<ct:contentTypeSchema xmlns:ct="http://schemas.microsoft.com/office/2006/metadata/contentType" xmlns:ma="http://schemas.microsoft.com/office/2006/metadata/properties/metaAttributes" ct:_="" ma:_="" ma:contentTypeName="GAD Spreadsheet" ma:contentTypeID="0x01010012B3620EAB1DF74A810920FA00BB7CA7" ma:contentTypeVersion="5" ma:contentTypeDescription="Create a new spreadsheet." ma:contentTypeScope="" ma:versionID="0cf13d754c3f473c215d54c601c9c550">
  <xsd:schema xmlns:xsd="http://www.w3.org/2001/XMLSchema" xmlns:xs="http://www.w3.org/2001/XMLSchema" xmlns:p="http://schemas.microsoft.com/office/2006/metadata/properties" xmlns:ns2="f69fd3ce-e1df-49de-b78d-1d800e75d0a3" xmlns:ns3="62c7038d-3aec-4dd4-8afa-8b92667eb25d" targetNamespace="http://schemas.microsoft.com/office/2006/metadata/properties" ma:root="true" ma:fieldsID="af880295782e551f8a70a17292480657" ns2:_="" ns3:_="">
    <xsd:import namespace="f69fd3ce-e1df-49de-b78d-1d800e75d0a3"/>
    <xsd:import namespace="62c7038d-3aec-4dd4-8afa-8b92667eb25d"/>
    <xsd:element name="properties">
      <xsd:complexType>
        <xsd:sequence>
          <xsd:element name="documentManagement">
            <xsd:complexType>
              <xsd:all>
                <xsd:element ref="ns2:_dlc_DocId" minOccurs="0"/>
                <xsd:element ref="ns2:_dlc_DocIdUrl" minOccurs="0"/>
                <xsd:element ref="ns2:_dlc_DocIdPersistId" minOccurs="0"/>
                <xsd:element ref="ns3:lcf76f155ced4ddcb4097134ff3c332f"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69fd3ce-e1df-49de-b78d-1d800e75d0a3"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2c7038d-3aec-4dd4-8afa-8b92667eb25d" elementFormDefault="qualified">
    <xsd:import namespace="http://schemas.microsoft.com/office/2006/documentManagement/types"/>
    <xsd:import namespace="http://schemas.microsoft.com/office/infopath/2007/PartnerControls"/>
    <xsd:element name="lcf76f155ced4ddcb4097134ff3c332f" ma:index="11" nillable="true" ma:displayName="Image Tags_0" ma:hidden="true" ma:internalName="lcf76f155ced4ddcb4097134ff3c332f">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32A91F8-47F2-4E1B-9942-1F23C02D827D}">
  <ds:schemaRefs>
    <ds:schemaRef ds:uri="http://purl.org/dc/dcmitype/"/>
    <ds:schemaRef ds:uri="62c7038d-3aec-4dd4-8afa-8b92667eb25d"/>
    <ds:schemaRef ds:uri="http://schemas.microsoft.com/office/2006/documentManagement/types"/>
    <ds:schemaRef ds:uri="http://purl.org/dc/terms/"/>
    <ds:schemaRef ds:uri="http://www.w3.org/XML/1998/namespace"/>
    <ds:schemaRef ds:uri="http://schemas.microsoft.com/office/infopath/2007/PartnerControls"/>
    <ds:schemaRef ds:uri="http://schemas.openxmlformats.org/package/2006/metadata/core-properties"/>
    <ds:schemaRef ds:uri="http://purl.org/dc/elements/1.1/"/>
    <ds:schemaRef ds:uri="f69fd3ce-e1df-49de-b78d-1d800e75d0a3"/>
    <ds:schemaRef ds:uri="http://schemas.microsoft.com/office/2006/metadata/properties"/>
  </ds:schemaRefs>
</ds:datastoreItem>
</file>

<file path=customXml/itemProps2.xml><?xml version="1.0" encoding="utf-8"?>
<ds:datastoreItem xmlns:ds="http://schemas.openxmlformats.org/officeDocument/2006/customXml" ds:itemID="{FE2B06BD-E838-42AB-B4D5-43CB7A25086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69fd3ce-e1df-49de-b78d-1d800e75d0a3"/>
    <ds:schemaRef ds:uri="62c7038d-3aec-4dd4-8afa-8b92667eb25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EF46BC2-CD3C-4240-A76C-9095DD37B3C1}">
  <ds:schemaRefs>
    <ds:schemaRef ds:uri="http://schemas.microsoft.com/sharepoint/events"/>
  </ds:schemaRefs>
</ds:datastoreItem>
</file>

<file path=customXml/itemProps4.xml><?xml version="1.0" encoding="utf-8"?>
<ds:datastoreItem xmlns:ds="http://schemas.openxmlformats.org/officeDocument/2006/customXml" ds:itemID="{30FAA2A5-E045-458E-A7A9-69F57C5B740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2</DocSecurity>
  <ScaleCrop>false</ScaleCrop>
  <HeadingPairs>
    <vt:vector size="4" baseType="variant">
      <vt:variant>
        <vt:lpstr>Worksheets</vt:lpstr>
      </vt:variant>
      <vt:variant>
        <vt:i4>116</vt:i4>
      </vt:variant>
      <vt:variant>
        <vt:lpstr>Named Ranges</vt:lpstr>
      </vt:variant>
      <vt:variant>
        <vt:i4>1891</vt:i4>
      </vt:variant>
    </vt:vector>
  </HeadingPairs>
  <TitlesOfParts>
    <vt:vector size="2007" baseType="lpstr">
      <vt:lpstr>Cover</vt:lpstr>
      <vt:lpstr>Purpose of spreadsheet</vt:lpstr>
      <vt:lpstr>Version control</vt:lpstr>
      <vt:lpstr>Assumptions</vt:lpstr>
      <vt:lpstr>Factor List</vt:lpstr>
      <vt:lpstr>NA1 (201)</vt:lpstr>
      <vt:lpstr>A1 (201C)</vt:lpstr>
      <vt:lpstr>NA2 (202)</vt:lpstr>
      <vt:lpstr>NF1 (203)</vt:lpstr>
      <vt:lpstr>NF2 (204)</vt:lpstr>
      <vt:lpstr>F1 (204C)</vt:lpstr>
      <vt:lpstr>D1 (205)</vt:lpstr>
      <vt:lpstr>D2 (206)</vt:lpstr>
      <vt:lpstr>NA1_06 (207)</vt:lpstr>
      <vt:lpstr>NA2_06 (208)</vt:lpstr>
      <vt:lpstr>NA3_06 (209)</vt:lpstr>
      <vt:lpstr>NF1_06 (210)</vt:lpstr>
      <vt:lpstr>NF2_06 (211)</vt:lpstr>
      <vt:lpstr>NA1_15_65 (212)</vt:lpstr>
      <vt:lpstr>NA1_15_66 (213)</vt:lpstr>
      <vt:lpstr>NA1_15_67 (214)</vt:lpstr>
      <vt:lpstr>NA1_15_68 (215)</vt:lpstr>
      <vt:lpstr>NA2_15_65 (216)</vt:lpstr>
      <vt:lpstr>NA2_15_66 (217)</vt:lpstr>
      <vt:lpstr>NA2_15_67 (218)</vt:lpstr>
      <vt:lpstr>NA2_15_68 (219)</vt:lpstr>
      <vt:lpstr>NF1_15 (220)</vt:lpstr>
      <vt:lpstr>NF2_15 (221)</vt:lpstr>
      <vt:lpstr>TVIN_15M (226)</vt:lpstr>
      <vt:lpstr>TVIN_15F (227)</vt:lpstr>
      <vt:lpstr>TVIN_15GMP (228)</vt:lpstr>
      <vt:lpstr>M (229)</vt:lpstr>
      <vt:lpstr>G1 (301)</vt:lpstr>
      <vt:lpstr>G2 (302)</vt:lpstr>
      <vt:lpstr>H1 (303)</vt:lpstr>
      <vt:lpstr>H2 (304)</vt:lpstr>
      <vt:lpstr>G1_06 (305)</vt:lpstr>
      <vt:lpstr>G2_06 (306)</vt:lpstr>
      <vt:lpstr>H1_06 (307)</vt:lpstr>
      <vt:lpstr>H2_06 (308)</vt:lpstr>
      <vt:lpstr>G1_15 (309)</vt:lpstr>
      <vt:lpstr>G2_15 (310)</vt:lpstr>
      <vt:lpstr>H1_15 (311)</vt:lpstr>
      <vt:lpstr>H2_15 (312)</vt:lpstr>
      <vt:lpstr>K (313)</vt:lpstr>
      <vt:lpstr>N (314)</vt:lpstr>
      <vt:lpstr>P (315)</vt:lpstr>
      <vt:lpstr>Q1 (316)</vt:lpstr>
      <vt:lpstr>Q2 (317)</vt:lpstr>
      <vt:lpstr>R (318)</vt:lpstr>
      <vt:lpstr>S1 (319)</vt:lpstr>
      <vt:lpstr>S2 (320)</vt:lpstr>
      <vt:lpstr>T1 (321)</vt:lpstr>
      <vt:lpstr>T2 (322)</vt:lpstr>
      <vt:lpstr>U1 (323)</vt:lpstr>
      <vt:lpstr>U2 (324)</vt:lpstr>
      <vt:lpstr>K_06 (325)</vt:lpstr>
      <vt:lpstr>Q1_06 (326)</vt:lpstr>
      <vt:lpstr>Q2_06 (327)</vt:lpstr>
      <vt:lpstr>R1_06 (328)</vt:lpstr>
      <vt:lpstr>R2_06 (329)</vt:lpstr>
      <vt:lpstr>K_15_65 (330)</vt:lpstr>
      <vt:lpstr>K_15_66 (331)</vt:lpstr>
      <vt:lpstr>K_15_67 (332)</vt:lpstr>
      <vt:lpstr>K_15_68 (333)</vt:lpstr>
      <vt:lpstr>Q_15 (334)</vt:lpstr>
      <vt:lpstr>R_15 (335)</vt:lpstr>
      <vt:lpstr>A1 (401)</vt:lpstr>
      <vt:lpstr>A2 (402)</vt:lpstr>
      <vt:lpstr>B (403)</vt:lpstr>
      <vt:lpstr>A (404)</vt:lpstr>
      <vt:lpstr>B (405)</vt:lpstr>
      <vt:lpstr>C (406)</vt:lpstr>
      <vt:lpstr>A (407)</vt:lpstr>
      <vt:lpstr>B (408)</vt:lpstr>
      <vt:lpstr>Table 1 (501)</vt:lpstr>
      <vt:lpstr>Table 2 (502)</vt:lpstr>
      <vt:lpstr>Table 3 (503)</vt:lpstr>
      <vt:lpstr>Table in Appendix (504)</vt:lpstr>
      <vt:lpstr>Table 1 (505)</vt:lpstr>
      <vt:lpstr>Table 1A (505A)</vt:lpstr>
      <vt:lpstr>Table 2 (506)</vt:lpstr>
      <vt:lpstr>Table 3 (507)</vt:lpstr>
      <vt:lpstr>Table 1 (508)</vt:lpstr>
      <vt:lpstr>Table 2 (509)</vt:lpstr>
      <vt:lpstr>Table 4 (510)</vt:lpstr>
      <vt:lpstr>A_87 (601)</vt:lpstr>
      <vt:lpstr>B_87 (602)</vt:lpstr>
      <vt:lpstr>C_87 (603)</vt:lpstr>
      <vt:lpstr>D1_87 (604)</vt:lpstr>
      <vt:lpstr>D2_87 (605)</vt:lpstr>
      <vt:lpstr>E1_87 (606)</vt:lpstr>
      <vt:lpstr>E2_87 (607)</vt:lpstr>
      <vt:lpstr>F1_87 (608)</vt:lpstr>
      <vt:lpstr>F2_87 (609)</vt:lpstr>
      <vt:lpstr>G_87 (610)</vt:lpstr>
      <vt:lpstr>H_87 (611)</vt:lpstr>
      <vt:lpstr>A_06 (612)</vt:lpstr>
      <vt:lpstr>B_06 (613)</vt:lpstr>
      <vt:lpstr>C_06 (614)</vt:lpstr>
      <vt:lpstr>D_06 (615)</vt:lpstr>
      <vt:lpstr>E_06 (616)</vt:lpstr>
      <vt:lpstr>F_06 (617)</vt:lpstr>
      <vt:lpstr>G_06 (618)</vt:lpstr>
      <vt:lpstr>A_15_65 (619)</vt:lpstr>
      <vt:lpstr>A_15_66 (620)</vt:lpstr>
      <vt:lpstr>A_15_67 (621)</vt:lpstr>
      <vt:lpstr>A_15_68 (622)</vt:lpstr>
      <vt:lpstr>B_15 (623)</vt:lpstr>
      <vt:lpstr>C_15 (624)</vt:lpstr>
      <vt:lpstr>F_15 (625)</vt:lpstr>
      <vt:lpstr>G_15 (626)</vt:lpstr>
      <vt:lpstr>Table C (701)</vt:lpstr>
      <vt:lpstr>S-AP (702)</vt:lpstr>
      <vt:lpstr>B-AP (703)</vt:lpstr>
      <vt:lpstr>x-template</vt:lpstr>
      <vt:lpstr>FACTOR_LIST_AGE_DEF</vt:lpstr>
      <vt:lpstr>FACTOR_LIST_ASSUMPTION_SET</vt:lpstr>
      <vt:lpstr>FACTOR_LIST_CLIENT</vt:lpstr>
      <vt:lpstr>FACTOR_LIST_DATE_IMPLEMENTED</vt:lpstr>
      <vt:lpstr>FACTOR_LIST_DATE_ISSUED</vt:lpstr>
      <vt:lpstr>FACTOR_LIST_DESCRIPTION</vt:lpstr>
      <vt:lpstr>FACTOR_LIST_FACTOR_STATUS</vt:lpstr>
      <vt:lpstr>FACTOR_LIST_FACTOR_TYPE</vt:lpstr>
      <vt:lpstr>FACTOR_LIST_GENDER</vt:lpstr>
      <vt:lpstr>FACTOR_LIST_REFERENCE</vt:lpstr>
      <vt:lpstr>FACTOR_LIST_REFERENCE_GUIDANCE</vt:lpstr>
      <vt:lpstr>FACTOR_LIST_RELATED</vt:lpstr>
      <vt:lpstr>FACTOR_LIST_SECTION</vt:lpstr>
      <vt:lpstr>FACTOR_LIST_SECTION_NUMBER</vt:lpstr>
      <vt:lpstr>FACTOR_LIST_SERIES_NUMBER</vt:lpstr>
      <vt:lpstr>'A (404)'!TABLE_AGE_DEF_1</vt:lpstr>
      <vt:lpstr>'A (407)'!TABLE_AGE_DEF_1</vt:lpstr>
      <vt:lpstr>'A_06 (612)'!TABLE_AGE_DEF_1</vt:lpstr>
      <vt:lpstr>'A_15_65 (619)'!TABLE_AGE_DEF_1</vt:lpstr>
      <vt:lpstr>'A_15_66 (620)'!TABLE_AGE_DEF_1</vt:lpstr>
      <vt:lpstr>'A_15_67 (621)'!TABLE_AGE_DEF_1</vt:lpstr>
      <vt:lpstr>'A_15_68 (622)'!TABLE_AGE_DEF_1</vt:lpstr>
      <vt:lpstr>'A_87 (601)'!TABLE_AGE_DEF_1</vt:lpstr>
      <vt:lpstr>'A1 (201C)'!TABLE_AGE_DEF_1</vt:lpstr>
      <vt:lpstr>'A1 (401)'!TABLE_AGE_DEF_1</vt:lpstr>
      <vt:lpstr>'A2 (402)'!TABLE_AGE_DEF_1</vt:lpstr>
      <vt:lpstr>'B (403)'!TABLE_AGE_DEF_1</vt:lpstr>
      <vt:lpstr>'B (405)'!TABLE_AGE_DEF_1</vt:lpstr>
      <vt:lpstr>'B (408)'!TABLE_AGE_DEF_1</vt:lpstr>
      <vt:lpstr>'B_06 (613)'!TABLE_AGE_DEF_1</vt:lpstr>
      <vt:lpstr>'B_15 (623)'!TABLE_AGE_DEF_1</vt:lpstr>
      <vt:lpstr>'B_87 (602)'!TABLE_AGE_DEF_1</vt:lpstr>
      <vt:lpstr>'B-AP (703)'!TABLE_AGE_DEF_1</vt:lpstr>
      <vt:lpstr>'C (406)'!TABLE_AGE_DEF_1</vt:lpstr>
      <vt:lpstr>'C_06 (614)'!TABLE_AGE_DEF_1</vt:lpstr>
      <vt:lpstr>'C_15 (624)'!TABLE_AGE_DEF_1</vt:lpstr>
      <vt:lpstr>'C_87 (603)'!TABLE_AGE_DEF_1</vt:lpstr>
      <vt:lpstr>'D_06 (615)'!TABLE_AGE_DEF_1</vt:lpstr>
      <vt:lpstr>'D1 (205)'!TABLE_AGE_DEF_1</vt:lpstr>
      <vt:lpstr>'D1_87 (604)'!TABLE_AGE_DEF_1</vt:lpstr>
      <vt:lpstr>'D2 (206)'!TABLE_AGE_DEF_1</vt:lpstr>
      <vt:lpstr>'D2_87 (605)'!TABLE_AGE_DEF_1</vt:lpstr>
      <vt:lpstr>'E_06 (616)'!TABLE_AGE_DEF_1</vt:lpstr>
      <vt:lpstr>'E1_87 (606)'!TABLE_AGE_DEF_1</vt:lpstr>
      <vt:lpstr>'E2_87 (607)'!TABLE_AGE_DEF_1</vt:lpstr>
      <vt:lpstr>'F_06 (617)'!TABLE_AGE_DEF_1</vt:lpstr>
      <vt:lpstr>'F_15 (625)'!TABLE_AGE_DEF_1</vt:lpstr>
      <vt:lpstr>'F1 (204C)'!TABLE_AGE_DEF_1</vt:lpstr>
      <vt:lpstr>'F1_87 (608)'!TABLE_AGE_DEF_1</vt:lpstr>
      <vt:lpstr>'F2_87 (609)'!TABLE_AGE_DEF_1</vt:lpstr>
      <vt:lpstr>'G_06 (618)'!TABLE_AGE_DEF_1</vt:lpstr>
      <vt:lpstr>'G_15 (626)'!TABLE_AGE_DEF_1</vt:lpstr>
      <vt:lpstr>'G_87 (610)'!TABLE_AGE_DEF_1</vt:lpstr>
      <vt:lpstr>'G1 (301)'!TABLE_AGE_DEF_1</vt:lpstr>
      <vt:lpstr>'G1_06 (305)'!TABLE_AGE_DEF_1</vt:lpstr>
      <vt:lpstr>'G1_15 (309)'!TABLE_AGE_DEF_1</vt:lpstr>
      <vt:lpstr>'G2 (302)'!TABLE_AGE_DEF_1</vt:lpstr>
      <vt:lpstr>'G2_06 (306)'!TABLE_AGE_DEF_1</vt:lpstr>
      <vt:lpstr>'G2_15 (310)'!TABLE_AGE_DEF_1</vt:lpstr>
      <vt:lpstr>'H_87 (611)'!TABLE_AGE_DEF_1</vt:lpstr>
      <vt:lpstr>'H1 (303)'!TABLE_AGE_DEF_1</vt:lpstr>
      <vt:lpstr>'H1_06 (307)'!TABLE_AGE_DEF_1</vt:lpstr>
      <vt:lpstr>'H1_15 (311)'!TABLE_AGE_DEF_1</vt:lpstr>
      <vt:lpstr>'H2 (304)'!TABLE_AGE_DEF_1</vt:lpstr>
      <vt:lpstr>'H2_06 (308)'!TABLE_AGE_DEF_1</vt:lpstr>
      <vt:lpstr>'H2_15 (312)'!TABLE_AGE_DEF_1</vt:lpstr>
      <vt:lpstr>'K (313)'!TABLE_AGE_DEF_1</vt:lpstr>
      <vt:lpstr>'K_06 (325)'!TABLE_AGE_DEF_1</vt:lpstr>
      <vt:lpstr>'K_15_65 (330)'!TABLE_AGE_DEF_1</vt:lpstr>
      <vt:lpstr>'K_15_66 (331)'!TABLE_AGE_DEF_1</vt:lpstr>
      <vt:lpstr>'K_15_67 (332)'!TABLE_AGE_DEF_1</vt:lpstr>
      <vt:lpstr>'K_15_68 (333)'!TABLE_AGE_DEF_1</vt:lpstr>
      <vt:lpstr>'M (229)'!TABLE_AGE_DEF_1</vt:lpstr>
      <vt:lpstr>'N (314)'!TABLE_AGE_DEF_1</vt:lpstr>
      <vt:lpstr>'NA1 (201)'!TABLE_AGE_DEF_1</vt:lpstr>
      <vt:lpstr>'NA1_06 (207)'!TABLE_AGE_DEF_1</vt:lpstr>
      <vt:lpstr>'NA1_15_65 (212)'!TABLE_AGE_DEF_1</vt:lpstr>
      <vt:lpstr>'NA1_15_66 (213)'!TABLE_AGE_DEF_1</vt:lpstr>
      <vt:lpstr>'NA1_15_67 (214)'!TABLE_AGE_DEF_1</vt:lpstr>
      <vt:lpstr>'NA1_15_68 (215)'!TABLE_AGE_DEF_1</vt:lpstr>
      <vt:lpstr>'NA2 (202)'!TABLE_AGE_DEF_1</vt:lpstr>
      <vt:lpstr>'NA2_06 (208)'!TABLE_AGE_DEF_1</vt:lpstr>
      <vt:lpstr>'NA2_15_65 (216)'!TABLE_AGE_DEF_1</vt:lpstr>
      <vt:lpstr>'NA2_15_66 (217)'!TABLE_AGE_DEF_1</vt:lpstr>
      <vt:lpstr>'NA2_15_67 (218)'!TABLE_AGE_DEF_1</vt:lpstr>
      <vt:lpstr>'NA2_15_68 (219)'!TABLE_AGE_DEF_1</vt:lpstr>
      <vt:lpstr>'NA3_06 (209)'!TABLE_AGE_DEF_1</vt:lpstr>
      <vt:lpstr>'NF1 (203)'!TABLE_AGE_DEF_1</vt:lpstr>
      <vt:lpstr>'NF1_06 (210)'!TABLE_AGE_DEF_1</vt:lpstr>
      <vt:lpstr>'NF1_15 (220)'!TABLE_AGE_DEF_1</vt:lpstr>
      <vt:lpstr>'NF2 (204)'!TABLE_AGE_DEF_1</vt:lpstr>
      <vt:lpstr>'NF2_06 (211)'!TABLE_AGE_DEF_1</vt:lpstr>
      <vt:lpstr>'NF2_15 (221)'!TABLE_AGE_DEF_1</vt:lpstr>
      <vt:lpstr>'P (315)'!TABLE_AGE_DEF_1</vt:lpstr>
      <vt:lpstr>'Q_15 (334)'!TABLE_AGE_DEF_1</vt:lpstr>
      <vt:lpstr>'Q1 (316)'!TABLE_AGE_DEF_1</vt:lpstr>
      <vt:lpstr>'Q1_06 (326)'!TABLE_AGE_DEF_1</vt:lpstr>
      <vt:lpstr>'Q2 (317)'!TABLE_AGE_DEF_1</vt:lpstr>
      <vt:lpstr>'Q2_06 (327)'!TABLE_AGE_DEF_1</vt:lpstr>
      <vt:lpstr>'R (318)'!TABLE_AGE_DEF_1</vt:lpstr>
      <vt:lpstr>'R_15 (335)'!TABLE_AGE_DEF_1</vt:lpstr>
      <vt:lpstr>'R1_06 (328)'!TABLE_AGE_DEF_1</vt:lpstr>
      <vt:lpstr>'R2_06 (329)'!TABLE_AGE_DEF_1</vt:lpstr>
      <vt:lpstr>'S1 (319)'!TABLE_AGE_DEF_1</vt:lpstr>
      <vt:lpstr>'S2 (320)'!TABLE_AGE_DEF_1</vt:lpstr>
      <vt:lpstr>'S-AP (702)'!TABLE_AGE_DEF_1</vt:lpstr>
      <vt:lpstr>'T1 (321)'!TABLE_AGE_DEF_1</vt:lpstr>
      <vt:lpstr>'T2 (322)'!TABLE_AGE_DEF_1</vt:lpstr>
      <vt:lpstr>'Table 1 (501)'!TABLE_AGE_DEF_1</vt:lpstr>
      <vt:lpstr>'Table 1 (505)'!TABLE_AGE_DEF_1</vt:lpstr>
      <vt:lpstr>'Table 1 (508)'!TABLE_AGE_DEF_1</vt:lpstr>
      <vt:lpstr>'Table 1A (505A)'!TABLE_AGE_DEF_1</vt:lpstr>
      <vt:lpstr>'Table 2 (502)'!TABLE_AGE_DEF_1</vt:lpstr>
      <vt:lpstr>'Table 2 (506)'!TABLE_AGE_DEF_1</vt:lpstr>
      <vt:lpstr>'Table 2 (509)'!TABLE_AGE_DEF_1</vt:lpstr>
      <vt:lpstr>'Table 3 (503)'!TABLE_AGE_DEF_1</vt:lpstr>
      <vt:lpstr>'Table 3 (507)'!TABLE_AGE_DEF_1</vt:lpstr>
      <vt:lpstr>'Table 4 (510)'!TABLE_AGE_DEF_1</vt:lpstr>
      <vt:lpstr>'Table C (701)'!TABLE_AGE_DEF_1</vt:lpstr>
      <vt:lpstr>'Table in Appendix (504)'!TABLE_AGE_DEF_1</vt:lpstr>
      <vt:lpstr>'TVIN_15F (227)'!TABLE_AGE_DEF_1</vt:lpstr>
      <vt:lpstr>'TVIN_15GMP (228)'!TABLE_AGE_DEF_1</vt:lpstr>
      <vt:lpstr>'TVIN_15M (226)'!TABLE_AGE_DEF_1</vt:lpstr>
      <vt:lpstr>'U1 (323)'!TABLE_AGE_DEF_1</vt:lpstr>
      <vt:lpstr>'U2 (324)'!TABLE_AGE_DEF_1</vt:lpstr>
      <vt:lpstr>'x-template'!TABLE_AGE_DEF_1</vt:lpstr>
      <vt:lpstr>'A (404)'!TABLE_AREA_1</vt:lpstr>
      <vt:lpstr>'A_06 (612)'!TABLE_AREA_1</vt:lpstr>
      <vt:lpstr>'A_15_65 (619)'!TABLE_AREA_1</vt:lpstr>
      <vt:lpstr>'A_15_66 (620)'!TABLE_AREA_1</vt:lpstr>
      <vt:lpstr>'A_15_67 (621)'!TABLE_AREA_1</vt:lpstr>
      <vt:lpstr>'A_15_68 (622)'!TABLE_AREA_1</vt:lpstr>
      <vt:lpstr>'A_87 (601)'!TABLE_AREA_1</vt:lpstr>
      <vt:lpstr>'A1 (401)'!TABLE_AREA_1</vt:lpstr>
      <vt:lpstr>'A2 (402)'!TABLE_AREA_1</vt:lpstr>
      <vt:lpstr>'B (403)'!TABLE_AREA_1</vt:lpstr>
      <vt:lpstr>'B (405)'!TABLE_AREA_1</vt:lpstr>
      <vt:lpstr>'B_06 (613)'!TABLE_AREA_1</vt:lpstr>
      <vt:lpstr>'B_15 (623)'!TABLE_AREA_1</vt:lpstr>
      <vt:lpstr>'B_87 (602)'!TABLE_AREA_1</vt:lpstr>
      <vt:lpstr>'B-AP (703)'!TABLE_AREA_1</vt:lpstr>
      <vt:lpstr>'C (406)'!TABLE_AREA_1</vt:lpstr>
      <vt:lpstr>'C_06 (614)'!TABLE_AREA_1</vt:lpstr>
      <vt:lpstr>'C_15 (624)'!TABLE_AREA_1</vt:lpstr>
      <vt:lpstr>'C_87 (603)'!TABLE_AREA_1</vt:lpstr>
      <vt:lpstr>'D_06 (615)'!TABLE_AREA_1</vt:lpstr>
      <vt:lpstr>'D1 (205)'!TABLE_AREA_1</vt:lpstr>
      <vt:lpstr>'D1_87 (604)'!TABLE_AREA_1</vt:lpstr>
      <vt:lpstr>'D2 (206)'!TABLE_AREA_1</vt:lpstr>
      <vt:lpstr>'D2_87 (605)'!TABLE_AREA_1</vt:lpstr>
      <vt:lpstr>'E_06 (616)'!TABLE_AREA_1</vt:lpstr>
      <vt:lpstr>'E1_87 (606)'!TABLE_AREA_1</vt:lpstr>
      <vt:lpstr>'E2_87 (607)'!TABLE_AREA_1</vt:lpstr>
      <vt:lpstr>'F1_87 (608)'!TABLE_AREA_1</vt:lpstr>
      <vt:lpstr>'F2_87 (609)'!TABLE_AREA_1</vt:lpstr>
      <vt:lpstr>'G1 (301)'!TABLE_AREA_1</vt:lpstr>
      <vt:lpstr>'G1_06 (305)'!TABLE_AREA_1</vt:lpstr>
      <vt:lpstr>'G1_15 (309)'!TABLE_AREA_1</vt:lpstr>
      <vt:lpstr>'G2 (302)'!TABLE_AREA_1</vt:lpstr>
      <vt:lpstr>'G2_06 (306)'!TABLE_AREA_1</vt:lpstr>
      <vt:lpstr>'G2_15 (310)'!TABLE_AREA_1</vt:lpstr>
      <vt:lpstr>'H1 (303)'!TABLE_AREA_1</vt:lpstr>
      <vt:lpstr>'H1_06 (307)'!TABLE_AREA_1</vt:lpstr>
      <vt:lpstr>'H1_15 (311)'!TABLE_AREA_1</vt:lpstr>
      <vt:lpstr>'H2 (304)'!TABLE_AREA_1</vt:lpstr>
      <vt:lpstr>'H2_06 (308)'!TABLE_AREA_1</vt:lpstr>
      <vt:lpstr>'H2_15 (312)'!TABLE_AREA_1</vt:lpstr>
      <vt:lpstr>'K (313)'!TABLE_AREA_1</vt:lpstr>
      <vt:lpstr>'K_06 (325)'!TABLE_AREA_1</vt:lpstr>
      <vt:lpstr>'K_15_65 (330)'!TABLE_AREA_1</vt:lpstr>
      <vt:lpstr>'K_15_66 (331)'!TABLE_AREA_1</vt:lpstr>
      <vt:lpstr>'K_15_67 (332)'!TABLE_AREA_1</vt:lpstr>
      <vt:lpstr>'K_15_68 (333)'!TABLE_AREA_1</vt:lpstr>
      <vt:lpstr>'M (229)'!TABLE_AREA_1</vt:lpstr>
      <vt:lpstr>'N (314)'!TABLE_AREA_1</vt:lpstr>
      <vt:lpstr>'NA1 (201)'!TABLE_AREA_1</vt:lpstr>
      <vt:lpstr>'NA1_06 (207)'!TABLE_AREA_1</vt:lpstr>
      <vt:lpstr>'NA1_15_65 (212)'!TABLE_AREA_1</vt:lpstr>
      <vt:lpstr>'NA1_15_66 (213)'!TABLE_AREA_1</vt:lpstr>
      <vt:lpstr>'NA1_15_67 (214)'!TABLE_AREA_1</vt:lpstr>
      <vt:lpstr>'NA1_15_68 (215)'!TABLE_AREA_1</vt:lpstr>
      <vt:lpstr>'NA2 (202)'!TABLE_AREA_1</vt:lpstr>
      <vt:lpstr>'NA2_06 (208)'!TABLE_AREA_1</vt:lpstr>
      <vt:lpstr>'NA2_15_65 (216)'!TABLE_AREA_1</vt:lpstr>
      <vt:lpstr>'NA2_15_66 (217)'!TABLE_AREA_1</vt:lpstr>
      <vt:lpstr>'NA2_15_67 (218)'!TABLE_AREA_1</vt:lpstr>
      <vt:lpstr>'NA2_15_68 (219)'!TABLE_AREA_1</vt:lpstr>
      <vt:lpstr>'NA3_06 (209)'!TABLE_AREA_1</vt:lpstr>
      <vt:lpstr>'NF1 (203)'!TABLE_AREA_1</vt:lpstr>
      <vt:lpstr>'NF1_06 (210)'!TABLE_AREA_1</vt:lpstr>
      <vt:lpstr>'NF1_15 (220)'!TABLE_AREA_1</vt:lpstr>
      <vt:lpstr>'NF2 (204)'!TABLE_AREA_1</vt:lpstr>
      <vt:lpstr>'NF2_06 (211)'!TABLE_AREA_1</vt:lpstr>
      <vt:lpstr>'NF2_15 (221)'!TABLE_AREA_1</vt:lpstr>
      <vt:lpstr>'P (315)'!TABLE_AREA_1</vt:lpstr>
      <vt:lpstr>'Q_15 (334)'!TABLE_AREA_1</vt:lpstr>
      <vt:lpstr>'Q1 (316)'!TABLE_AREA_1</vt:lpstr>
      <vt:lpstr>'Q1_06 (326)'!TABLE_AREA_1</vt:lpstr>
      <vt:lpstr>'Q2 (317)'!TABLE_AREA_1</vt:lpstr>
      <vt:lpstr>'Q2_06 (327)'!TABLE_AREA_1</vt:lpstr>
      <vt:lpstr>'R (318)'!TABLE_AREA_1</vt:lpstr>
      <vt:lpstr>'R_15 (335)'!TABLE_AREA_1</vt:lpstr>
      <vt:lpstr>'R1_06 (328)'!TABLE_AREA_1</vt:lpstr>
      <vt:lpstr>'R2_06 (329)'!TABLE_AREA_1</vt:lpstr>
      <vt:lpstr>'S1 (319)'!TABLE_AREA_1</vt:lpstr>
      <vt:lpstr>'S2 (320)'!TABLE_AREA_1</vt:lpstr>
      <vt:lpstr>'S-AP (702)'!TABLE_AREA_1</vt:lpstr>
      <vt:lpstr>'T1 (321)'!TABLE_AREA_1</vt:lpstr>
      <vt:lpstr>'T2 (322)'!TABLE_AREA_1</vt:lpstr>
      <vt:lpstr>'Table 1 (505)'!TABLE_AREA_1</vt:lpstr>
      <vt:lpstr>'Table 1 (508)'!TABLE_AREA_1</vt:lpstr>
      <vt:lpstr>'Table 1A (505A)'!TABLE_AREA_1</vt:lpstr>
      <vt:lpstr>'Table 2 (502)'!TABLE_AREA_1</vt:lpstr>
      <vt:lpstr>'Table 2 (506)'!TABLE_AREA_1</vt:lpstr>
      <vt:lpstr>'Table 2 (509)'!TABLE_AREA_1</vt:lpstr>
      <vt:lpstr>'Table 3 (503)'!TABLE_AREA_1</vt:lpstr>
      <vt:lpstr>'Table 3 (507)'!TABLE_AREA_1</vt:lpstr>
      <vt:lpstr>'Table 4 (510)'!TABLE_AREA_1</vt:lpstr>
      <vt:lpstr>'Table C (701)'!TABLE_AREA_1</vt:lpstr>
      <vt:lpstr>'Table in Appendix (504)'!TABLE_AREA_1</vt:lpstr>
      <vt:lpstr>'TVIN_15F (227)'!TABLE_AREA_1</vt:lpstr>
      <vt:lpstr>'TVIN_15GMP (228)'!TABLE_AREA_1</vt:lpstr>
      <vt:lpstr>'TVIN_15M (226)'!TABLE_AREA_1</vt:lpstr>
      <vt:lpstr>'U1 (323)'!TABLE_AREA_1</vt:lpstr>
      <vt:lpstr>'U2 (324)'!TABLE_AREA_1</vt:lpstr>
      <vt:lpstr>'A (404)'!TABLE_ASSUMPTION_SET_1</vt:lpstr>
      <vt:lpstr>'A (407)'!TABLE_ASSUMPTION_SET_1</vt:lpstr>
      <vt:lpstr>'A_06 (612)'!TABLE_ASSUMPTION_SET_1</vt:lpstr>
      <vt:lpstr>'A_15_65 (619)'!TABLE_ASSUMPTION_SET_1</vt:lpstr>
      <vt:lpstr>'A_15_66 (620)'!TABLE_ASSUMPTION_SET_1</vt:lpstr>
      <vt:lpstr>'A_15_67 (621)'!TABLE_ASSUMPTION_SET_1</vt:lpstr>
      <vt:lpstr>'A_15_68 (622)'!TABLE_ASSUMPTION_SET_1</vt:lpstr>
      <vt:lpstr>'A_87 (601)'!TABLE_ASSUMPTION_SET_1</vt:lpstr>
      <vt:lpstr>'A1 (201C)'!TABLE_ASSUMPTION_SET_1</vt:lpstr>
      <vt:lpstr>'A1 (401)'!TABLE_ASSUMPTION_SET_1</vt:lpstr>
      <vt:lpstr>'A2 (402)'!TABLE_ASSUMPTION_SET_1</vt:lpstr>
      <vt:lpstr>'B (403)'!TABLE_ASSUMPTION_SET_1</vt:lpstr>
      <vt:lpstr>'B (405)'!TABLE_ASSUMPTION_SET_1</vt:lpstr>
      <vt:lpstr>'B (408)'!TABLE_ASSUMPTION_SET_1</vt:lpstr>
      <vt:lpstr>'B_06 (613)'!TABLE_ASSUMPTION_SET_1</vt:lpstr>
      <vt:lpstr>'B_15 (623)'!TABLE_ASSUMPTION_SET_1</vt:lpstr>
      <vt:lpstr>'B_87 (602)'!TABLE_ASSUMPTION_SET_1</vt:lpstr>
      <vt:lpstr>'B-AP (703)'!TABLE_ASSUMPTION_SET_1</vt:lpstr>
      <vt:lpstr>'C (406)'!TABLE_ASSUMPTION_SET_1</vt:lpstr>
      <vt:lpstr>'C_06 (614)'!TABLE_ASSUMPTION_SET_1</vt:lpstr>
      <vt:lpstr>'C_15 (624)'!TABLE_ASSUMPTION_SET_1</vt:lpstr>
      <vt:lpstr>'C_87 (603)'!TABLE_ASSUMPTION_SET_1</vt:lpstr>
      <vt:lpstr>'D_06 (615)'!TABLE_ASSUMPTION_SET_1</vt:lpstr>
      <vt:lpstr>'D1 (205)'!TABLE_ASSUMPTION_SET_1</vt:lpstr>
      <vt:lpstr>'D1_87 (604)'!TABLE_ASSUMPTION_SET_1</vt:lpstr>
      <vt:lpstr>'D2 (206)'!TABLE_ASSUMPTION_SET_1</vt:lpstr>
      <vt:lpstr>'D2_87 (605)'!TABLE_ASSUMPTION_SET_1</vt:lpstr>
      <vt:lpstr>'E_06 (616)'!TABLE_ASSUMPTION_SET_1</vt:lpstr>
      <vt:lpstr>'E1_87 (606)'!TABLE_ASSUMPTION_SET_1</vt:lpstr>
      <vt:lpstr>'E2_87 (607)'!TABLE_ASSUMPTION_SET_1</vt:lpstr>
      <vt:lpstr>'F_06 (617)'!TABLE_ASSUMPTION_SET_1</vt:lpstr>
      <vt:lpstr>'F_15 (625)'!TABLE_ASSUMPTION_SET_1</vt:lpstr>
      <vt:lpstr>'F1 (204C)'!TABLE_ASSUMPTION_SET_1</vt:lpstr>
      <vt:lpstr>'F1_87 (608)'!TABLE_ASSUMPTION_SET_1</vt:lpstr>
      <vt:lpstr>'F2_87 (609)'!TABLE_ASSUMPTION_SET_1</vt:lpstr>
      <vt:lpstr>'G_06 (618)'!TABLE_ASSUMPTION_SET_1</vt:lpstr>
      <vt:lpstr>'G_15 (626)'!TABLE_ASSUMPTION_SET_1</vt:lpstr>
      <vt:lpstr>'G_87 (610)'!TABLE_ASSUMPTION_SET_1</vt:lpstr>
      <vt:lpstr>'G1 (301)'!TABLE_ASSUMPTION_SET_1</vt:lpstr>
      <vt:lpstr>'G1_06 (305)'!TABLE_ASSUMPTION_SET_1</vt:lpstr>
      <vt:lpstr>'G1_15 (309)'!TABLE_ASSUMPTION_SET_1</vt:lpstr>
      <vt:lpstr>'G2 (302)'!TABLE_ASSUMPTION_SET_1</vt:lpstr>
      <vt:lpstr>'G2_06 (306)'!TABLE_ASSUMPTION_SET_1</vt:lpstr>
      <vt:lpstr>'G2_15 (310)'!TABLE_ASSUMPTION_SET_1</vt:lpstr>
      <vt:lpstr>'H_87 (611)'!TABLE_ASSUMPTION_SET_1</vt:lpstr>
      <vt:lpstr>'H1 (303)'!TABLE_ASSUMPTION_SET_1</vt:lpstr>
      <vt:lpstr>'H1_06 (307)'!TABLE_ASSUMPTION_SET_1</vt:lpstr>
      <vt:lpstr>'H1_15 (311)'!TABLE_ASSUMPTION_SET_1</vt:lpstr>
      <vt:lpstr>'H2 (304)'!TABLE_ASSUMPTION_SET_1</vt:lpstr>
      <vt:lpstr>'H2_06 (308)'!TABLE_ASSUMPTION_SET_1</vt:lpstr>
      <vt:lpstr>'H2_15 (312)'!TABLE_ASSUMPTION_SET_1</vt:lpstr>
      <vt:lpstr>'K (313)'!TABLE_ASSUMPTION_SET_1</vt:lpstr>
      <vt:lpstr>'K_06 (325)'!TABLE_ASSUMPTION_SET_1</vt:lpstr>
      <vt:lpstr>'K_15_65 (330)'!TABLE_ASSUMPTION_SET_1</vt:lpstr>
      <vt:lpstr>'K_15_66 (331)'!TABLE_ASSUMPTION_SET_1</vt:lpstr>
      <vt:lpstr>'K_15_67 (332)'!TABLE_ASSUMPTION_SET_1</vt:lpstr>
      <vt:lpstr>'K_15_68 (333)'!TABLE_ASSUMPTION_SET_1</vt:lpstr>
      <vt:lpstr>'M (229)'!TABLE_ASSUMPTION_SET_1</vt:lpstr>
      <vt:lpstr>'N (314)'!TABLE_ASSUMPTION_SET_1</vt:lpstr>
      <vt:lpstr>'NA1 (201)'!TABLE_ASSUMPTION_SET_1</vt:lpstr>
      <vt:lpstr>'NA1_06 (207)'!TABLE_ASSUMPTION_SET_1</vt:lpstr>
      <vt:lpstr>'NA1_15_65 (212)'!TABLE_ASSUMPTION_SET_1</vt:lpstr>
      <vt:lpstr>'NA1_15_66 (213)'!TABLE_ASSUMPTION_SET_1</vt:lpstr>
      <vt:lpstr>'NA1_15_67 (214)'!TABLE_ASSUMPTION_SET_1</vt:lpstr>
      <vt:lpstr>'NA1_15_68 (215)'!TABLE_ASSUMPTION_SET_1</vt:lpstr>
      <vt:lpstr>'NA2 (202)'!TABLE_ASSUMPTION_SET_1</vt:lpstr>
      <vt:lpstr>'NA2_06 (208)'!TABLE_ASSUMPTION_SET_1</vt:lpstr>
      <vt:lpstr>'NA2_15_65 (216)'!TABLE_ASSUMPTION_SET_1</vt:lpstr>
      <vt:lpstr>'NA2_15_66 (217)'!TABLE_ASSUMPTION_SET_1</vt:lpstr>
      <vt:lpstr>'NA2_15_67 (218)'!TABLE_ASSUMPTION_SET_1</vt:lpstr>
      <vt:lpstr>'NA2_15_68 (219)'!TABLE_ASSUMPTION_SET_1</vt:lpstr>
      <vt:lpstr>'NA3_06 (209)'!TABLE_ASSUMPTION_SET_1</vt:lpstr>
      <vt:lpstr>'NF1 (203)'!TABLE_ASSUMPTION_SET_1</vt:lpstr>
      <vt:lpstr>'NF1_06 (210)'!TABLE_ASSUMPTION_SET_1</vt:lpstr>
      <vt:lpstr>'NF1_15 (220)'!TABLE_ASSUMPTION_SET_1</vt:lpstr>
      <vt:lpstr>'NF2 (204)'!TABLE_ASSUMPTION_SET_1</vt:lpstr>
      <vt:lpstr>'NF2_06 (211)'!TABLE_ASSUMPTION_SET_1</vt:lpstr>
      <vt:lpstr>'NF2_15 (221)'!TABLE_ASSUMPTION_SET_1</vt:lpstr>
      <vt:lpstr>'P (315)'!TABLE_ASSUMPTION_SET_1</vt:lpstr>
      <vt:lpstr>'Q_15 (334)'!TABLE_ASSUMPTION_SET_1</vt:lpstr>
      <vt:lpstr>'Q1 (316)'!TABLE_ASSUMPTION_SET_1</vt:lpstr>
      <vt:lpstr>'Q1_06 (326)'!TABLE_ASSUMPTION_SET_1</vt:lpstr>
      <vt:lpstr>'Q2 (317)'!TABLE_ASSUMPTION_SET_1</vt:lpstr>
      <vt:lpstr>'Q2_06 (327)'!TABLE_ASSUMPTION_SET_1</vt:lpstr>
      <vt:lpstr>'R (318)'!TABLE_ASSUMPTION_SET_1</vt:lpstr>
      <vt:lpstr>'R_15 (335)'!TABLE_ASSUMPTION_SET_1</vt:lpstr>
      <vt:lpstr>'R1_06 (328)'!TABLE_ASSUMPTION_SET_1</vt:lpstr>
      <vt:lpstr>'R2_06 (329)'!TABLE_ASSUMPTION_SET_1</vt:lpstr>
      <vt:lpstr>'S1 (319)'!TABLE_ASSUMPTION_SET_1</vt:lpstr>
      <vt:lpstr>'S2 (320)'!TABLE_ASSUMPTION_SET_1</vt:lpstr>
      <vt:lpstr>'S-AP (702)'!TABLE_ASSUMPTION_SET_1</vt:lpstr>
      <vt:lpstr>'T1 (321)'!TABLE_ASSUMPTION_SET_1</vt:lpstr>
      <vt:lpstr>'T2 (322)'!TABLE_ASSUMPTION_SET_1</vt:lpstr>
      <vt:lpstr>'Table 1 (501)'!TABLE_ASSUMPTION_SET_1</vt:lpstr>
      <vt:lpstr>'Table 1 (505)'!TABLE_ASSUMPTION_SET_1</vt:lpstr>
      <vt:lpstr>'Table 1 (508)'!TABLE_ASSUMPTION_SET_1</vt:lpstr>
      <vt:lpstr>'Table 1A (505A)'!TABLE_ASSUMPTION_SET_1</vt:lpstr>
      <vt:lpstr>'Table 2 (502)'!TABLE_ASSUMPTION_SET_1</vt:lpstr>
      <vt:lpstr>'Table 2 (506)'!TABLE_ASSUMPTION_SET_1</vt:lpstr>
      <vt:lpstr>'Table 2 (509)'!TABLE_ASSUMPTION_SET_1</vt:lpstr>
      <vt:lpstr>'Table 3 (503)'!TABLE_ASSUMPTION_SET_1</vt:lpstr>
      <vt:lpstr>'Table 3 (507)'!TABLE_ASSUMPTION_SET_1</vt:lpstr>
      <vt:lpstr>'Table 4 (510)'!TABLE_ASSUMPTION_SET_1</vt:lpstr>
      <vt:lpstr>'Table C (701)'!TABLE_ASSUMPTION_SET_1</vt:lpstr>
      <vt:lpstr>'Table in Appendix (504)'!TABLE_ASSUMPTION_SET_1</vt:lpstr>
      <vt:lpstr>'TVIN_15F (227)'!TABLE_ASSUMPTION_SET_1</vt:lpstr>
      <vt:lpstr>'TVIN_15GMP (228)'!TABLE_ASSUMPTION_SET_1</vt:lpstr>
      <vt:lpstr>'TVIN_15M (226)'!TABLE_ASSUMPTION_SET_1</vt:lpstr>
      <vt:lpstr>'U1 (323)'!TABLE_ASSUMPTION_SET_1</vt:lpstr>
      <vt:lpstr>'U2 (324)'!TABLE_ASSUMPTION_SET_1</vt:lpstr>
      <vt:lpstr>'x-template'!TABLE_ASSUMPTION_SET_1</vt:lpstr>
      <vt:lpstr>'A (404)'!TABLE_CLIENT_1</vt:lpstr>
      <vt:lpstr>'A (407)'!TABLE_CLIENT_1</vt:lpstr>
      <vt:lpstr>'A_06 (612)'!TABLE_CLIENT_1</vt:lpstr>
      <vt:lpstr>'A_15_65 (619)'!TABLE_CLIENT_1</vt:lpstr>
      <vt:lpstr>'A_15_66 (620)'!TABLE_CLIENT_1</vt:lpstr>
      <vt:lpstr>'A_15_67 (621)'!TABLE_CLIENT_1</vt:lpstr>
      <vt:lpstr>'A_15_68 (622)'!TABLE_CLIENT_1</vt:lpstr>
      <vt:lpstr>'A_87 (601)'!TABLE_CLIENT_1</vt:lpstr>
      <vt:lpstr>'A1 (201C)'!TABLE_CLIENT_1</vt:lpstr>
      <vt:lpstr>'A1 (401)'!TABLE_CLIENT_1</vt:lpstr>
      <vt:lpstr>'A2 (402)'!TABLE_CLIENT_1</vt:lpstr>
      <vt:lpstr>'B (403)'!TABLE_CLIENT_1</vt:lpstr>
      <vt:lpstr>'B (405)'!TABLE_CLIENT_1</vt:lpstr>
      <vt:lpstr>'B (408)'!TABLE_CLIENT_1</vt:lpstr>
      <vt:lpstr>'B_06 (613)'!TABLE_CLIENT_1</vt:lpstr>
      <vt:lpstr>'B_15 (623)'!TABLE_CLIENT_1</vt:lpstr>
      <vt:lpstr>'B_87 (602)'!TABLE_CLIENT_1</vt:lpstr>
      <vt:lpstr>'B-AP (703)'!TABLE_CLIENT_1</vt:lpstr>
      <vt:lpstr>'C (406)'!TABLE_CLIENT_1</vt:lpstr>
      <vt:lpstr>'C_06 (614)'!TABLE_CLIENT_1</vt:lpstr>
      <vt:lpstr>'C_15 (624)'!TABLE_CLIENT_1</vt:lpstr>
      <vt:lpstr>'C_87 (603)'!TABLE_CLIENT_1</vt:lpstr>
      <vt:lpstr>'D_06 (615)'!TABLE_CLIENT_1</vt:lpstr>
      <vt:lpstr>'D1 (205)'!TABLE_CLIENT_1</vt:lpstr>
      <vt:lpstr>'D1_87 (604)'!TABLE_CLIENT_1</vt:lpstr>
      <vt:lpstr>'D2 (206)'!TABLE_CLIENT_1</vt:lpstr>
      <vt:lpstr>'D2_87 (605)'!TABLE_CLIENT_1</vt:lpstr>
      <vt:lpstr>'E_06 (616)'!TABLE_CLIENT_1</vt:lpstr>
      <vt:lpstr>'E1_87 (606)'!TABLE_CLIENT_1</vt:lpstr>
      <vt:lpstr>'E2_87 (607)'!TABLE_CLIENT_1</vt:lpstr>
      <vt:lpstr>'F_06 (617)'!TABLE_CLIENT_1</vt:lpstr>
      <vt:lpstr>'F_15 (625)'!TABLE_CLIENT_1</vt:lpstr>
      <vt:lpstr>'F1 (204C)'!TABLE_CLIENT_1</vt:lpstr>
      <vt:lpstr>'F1_87 (608)'!TABLE_CLIENT_1</vt:lpstr>
      <vt:lpstr>'F2_87 (609)'!TABLE_CLIENT_1</vt:lpstr>
      <vt:lpstr>'G_06 (618)'!TABLE_CLIENT_1</vt:lpstr>
      <vt:lpstr>'G_15 (626)'!TABLE_CLIENT_1</vt:lpstr>
      <vt:lpstr>'G_87 (610)'!TABLE_CLIENT_1</vt:lpstr>
      <vt:lpstr>'G1 (301)'!TABLE_CLIENT_1</vt:lpstr>
      <vt:lpstr>'G1_06 (305)'!TABLE_CLIENT_1</vt:lpstr>
      <vt:lpstr>'G1_15 (309)'!TABLE_CLIENT_1</vt:lpstr>
      <vt:lpstr>'G2 (302)'!TABLE_CLIENT_1</vt:lpstr>
      <vt:lpstr>'G2_06 (306)'!TABLE_CLIENT_1</vt:lpstr>
      <vt:lpstr>'G2_15 (310)'!TABLE_CLIENT_1</vt:lpstr>
      <vt:lpstr>'H_87 (611)'!TABLE_CLIENT_1</vt:lpstr>
      <vt:lpstr>'H1 (303)'!TABLE_CLIENT_1</vt:lpstr>
      <vt:lpstr>'H1_06 (307)'!TABLE_CLIENT_1</vt:lpstr>
      <vt:lpstr>'H1_15 (311)'!TABLE_CLIENT_1</vt:lpstr>
      <vt:lpstr>'H2 (304)'!TABLE_CLIENT_1</vt:lpstr>
      <vt:lpstr>'H2_06 (308)'!TABLE_CLIENT_1</vt:lpstr>
      <vt:lpstr>'H2_15 (312)'!TABLE_CLIENT_1</vt:lpstr>
      <vt:lpstr>'K (313)'!TABLE_CLIENT_1</vt:lpstr>
      <vt:lpstr>'K_06 (325)'!TABLE_CLIENT_1</vt:lpstr>
      <vt:lpstr>'K_15_65 (330)'!TABLE_CLIENT_1</vt:lpstr>
      <vt:lpstr>'K_15_66 (331)'!TABLE_CLIENT_1</vt:lpstr>
      <vt:lpstr>'K_15_67 (332)'!TABLE_CLIENT_1</vt:lpstr>
      <vt:lpstr>'K_15_68 (333)'!TABLE_CLIENT_1</vt:lpstr>
      <vt:lpstr>'M (229)'!TABLE_CLIENT_1</vt:lpstr>
      <vt:lpstr>'N (314)'!TABLE_CLIENT_1</vt:lpstr>
      <vt:lpstr>'NA1 (201)'!TABLE_CLIENT_1</vt:lpstr>
      <vt:lpstr>'NA1_06 (207)'!TABLE_CLIENT_1</vt:lpstr>
      <vt:lpstr>'NA1_15_65 (212)'!TABLE_CLIENT_1</vt:lpstr>
      <vt:lpstr>'NA1_15_66 (213)'!TABLE_CLIENT_1</vt:lpstr>
      <vt:lpstr>'NA1_15_67 (214)'!TABLE_CLIENT_1</vt:lpstr>
      <vt:lpstr>'NA1_15_68 (215)'!TABLE_CLIENT_1</vt:lpstr>
      <vt:lpstr>'NA2 (202)'!TABLE_CLIENT_1</vt:lpstr>
      <vt:lpstr>'NA2_06 (208)'!TABLE_CLIENT_1</vt:lpstr>
      <vt:lpstr>'NA2_15_65 (216)'!TABLE_CLIENT_1</vt:lpstr>
      <vt:lpstr>'NA2_15_66 (217)'!TABLE_CLIENT_1</vt:lpstr>
      <vt:lpstr>'NA2_15_67 (218)'!TABLE_CLIENT_1</vt:lpstr>
      <vt:lpstr>'NA2_15_68 (219)'!TABLE_CLIENT_1</vt:lpstr>
      <vt:lpstr>'NA3_06 (209)'!TABLE_CLIENT_1</vt:lpstr>
      <vt:lpstr>'NF1 (203)'!TABLE_CLIENT_1</vt:lpstr>
      <vt:lpstr>'NF1_06 (210)'!TABLE_CLIENT_1</vt:lpstr>
      <vt:lpstr>'NF1_15 (220)'!TABLE_CLIENT_1</vt:lpstr>
      <vt:lpstr>'NF2 (204)'!TABLE_CLIENT_1</vt:lpstr>
      <vt:lpstr>'NF2_06 (211)'!TABLE_CLIENT_1</vt:lpstr>
      <vt:lpstr>'NF2_15 (221)'!TABLE_CLIENT_1</vt:lpstr>
      <vt:lpstr>'P (315)'!TABLE_CLIENT_1</vt:lpstr>
      <vt:lpstr>'Q_15 (334)'!TABLE_CLIENT_1</vt:lpstr>
      <vt:lpstr>'Q1 (316)'!TABLE_CLIENT_1</vt:lpstr>
      <vt:lpstr>'Q1_06 (326)'!TABLE_CLIENT_1</vt:lpstr>
      <vt:lpstr>'Q2 (317)'!TABLE_CLIENT_1</vt:lpstr>
      <vt:lpstr>'Q2_06 (327)'!TABLE_CLIENT_1</vt:lpstr>
      <vt:lpstr>'R (318)'!TABLE_CLIENT_1</vt:lpstr>
      <vt:lpstr>'R_15 (335)'!TABLE_CLIENT_1</vt:lpstr>
      <vt:lpstr>'R1_06 (328)'!TABLE_CLIENT_1</vt:lpstr>
      <vt:lpstr>'R2_06 (329)'!TABLE_CLIENT_1</vt:lpstr>
      <vt:lpstr>'S1 (319)'!TABLE_CLIENT_1</vt:lpstr>
      <vt:lpstr>'S2 (320)'!TABLE_CLIENT_1</vt:lpstr>
      <vt:lpstr>'S-AP (702)'!TABLE_CLIENT_1</vt:lpstr>
      <vt:lpstr>'T1 (321)'!TABLE_CLIENT_1</vt:lpstr>
      <vt:lpstr>'T2 (322)'!TABLE_CLIENT_1</vt:lpstr>
      <vt:lpstr>'Table 1 (501)'!TABLE_CLIENT_1</vt:lpstr>
      <vt:lpstr>'Table 1 (505)'!TABLE_CLIENT_1</vt:lpstr>
      <vt:lpstr>'Table 1 (508)'!TABLE_CLIENT_1</vt:lpstr>
      <vt:lpstr>'Table 1A (505A)'!TABLE_CLIENT_1</vt:lpstr>
      <vt:lpstr>'Table 2 (502)'!TABLE_CLIENT_1</vt:lpstr>
      <vt:lpstr>'Table 2 (506)'!TABLE_CLIENT_1</vt:lpstr>
      <vt:lpstr>'Table 2 (509)'!TABLE_CLIENT_1</vt:lpstr>
      <vt:lpstr>'Table 3 (503)'!TABLE_CLIENT_1</vt:lpstr>
      <vt:lpstr>'Table 3 (507)'!TABLE_CLIENT_1</vt:lpstr>
      <vt:lpstr>'Table 4 (510)'!TABLE_CLIENT_1</vt:lpstr>
      <vt:lpstr>'Table C (701)'!TABLE_CLIENT_1</vt:lpstr>
      <vt:lpstr>'Table in Appendix (504)'!TABLE_CLIENT_1</vt:lpstr>
      <vt:lpstr>'TVIN_15F (227)'!TABLE_CLIENT_1</vt:lpstr>
      <vt:lpstr>'TVIN_15GMP (228)'!TABLE_CLIENT_1</vt:lpstr>
      <vt:lpstr>'TVIN_15M (226)'!TABLE_CLIENT_1</vt:lpstr>
      <vt:lpstr>'U1 (323)'!TABLE_CLIENT_1</vt:lpstr>
      <vt:lpstr>'U2 (324)'!TABLE_CLIENT_1</vt:lpstr>
      <vt:lpstr>'x-template'!TABLE_CLIENT_1</vt:lpstr>
      <vt:lpstr>'A (404)'!TABLE_DATE_IMPLEMENTED_1</vt:lpstr>
      <vt:lpstr>'A (407)'!TABLE_DATE_IMPLEMENTED_1</vt:lpstr>
      <vt:lpstr>'A_06 (612)'!TABLE_DATE_IMPLEMENTED_1</vt:lpstr>
      <vt:lpstr>'A_15_65 (619)'!TABLE_DATE_IMPLEMENTED_1</vt:lpstr>
      <vt:lpstr>'A_15_66 (620)'!TABLE_DATE_IMPLEMENTED_1</vt:lpstr>
      <vt:lpstr>'A_15_67 (621)'!TABLE_DATE_IMPLEMENTED_1</vt:lpstr>
      <vt:lpstr>'A_15_68 (622)'!TABLE_DATE_IMPLEMENTED_1</vt:lpstr>
      <vt:lpstr>'A_87 (601)'!TABLE_DATE_IMPLEMENTED_1</vt:lpstr>
      <vt:lpstr>'A1 (201C)'!TABLE_DATE_IMPLEMENTED_1</vt:lpstr>
      <vt:lpstr>'A1 (401)'!TABLE_DATE_IMPLEMENTED_1</vt:lpstr>
      <vt:lpstr>'A2 (402)'!TABLE_DATE_IMPLEMENTED_1</vt:lpstr>
      <vt:lpstr>'B (403)'!TABLE_DATE_IMPLEMENTED_1</vt:lpstr>
      <vt:lpstr>'B (405)'!TABLE_DATE_IMPLEMENTED_1</vt:lpstr>
      <vt:lpstr>'B (408)'!TABLE_DATE_IMPLEMENTED_1</vt:lpstr>
      <vt:lpstr>'B_06 (613)'!TABLE_DATE_IMPLEMENTED_1</vt:lpstr>
      <vt:lpstr>'B_15 (623)'!TABLE_DATE_IMPLEMENTED_1</vt:lpstr>
      <vt:lpstr>'B_87 (602)'!TABLE_DATE_IMPLEMENTED_1</vt:lpstr>
      <vt:lpstr>'B-AP (703)'!TABLE_DATE_IMPLEMENTED_1</vt:lpstr>
      <vt:lpstr>'C (406)'!TABLE_DATE_IMPLEMENTED_1</vt:lpstr>
      <vt:lpstr>'C_06 (614)'!TABLE_DATE_IMPLEMENTED_1</vt:lpstr>
      <vt:lpstr>'C_15 (624)'!TABLE_DATE_IMPLEMENTED_1</vt:lpstr>
      <vt:lpstr>'C_87 (603)'!TABLE_DATE_IMPLEMENTED_1</vt:lpstr>
      <vt:lpstr>'D_06 (615)'!TABLE_DATE_IMPLEMENTED_1</vt:lpstr>
      <vt:lpstr>'D1 (205)'!TABLE_DATE_IMPLEMENTED_1</vt:lpstr>
      <vt:lpstr>'D1_87 (604)'!TABLE_DATE_IMPLEMENTED_1</vt:lpstr>
      <vt:lpstr>'D2 (206)'!TABLE_DATE_IMPLEMENTED_1</vt:lpstr>
      <vt:lpstr>'D2_87 (605)'!TABLE_DATE_IMPLEMENTED_1</vt:lpstr>
      <vt:lpstr>'E_06 (616)'!TABLE_DATE_IMPLEMENTED_1</vt:lpstr>
      <vt:lpstr>'E1_87 (606)'!TABLE_DATE_IMPLEMENTED_1</vt:lpstr>
      <vt:lpstr>'E2_87 (607)'!TABLE_DATE_IMPLEMENTED_1</vt:lpstr>
      <vt:lpstr>'F_06 (617)'!TABLE_DATE_IMPLEMENTED_1</vt:lpstr>
      <vt:lpstr>'F_15 (625)'!TABLE_DATE_IMPLEMENTED_1</vt:lpstr>
      <vt:lpstr>'F1 (204C)'!TABLE_DATE_IMPLEMENTED_1</vt:lpstr>
      <vt:lpstr>'F1_87 (608)'!TABLE_DATE_IMPLEMENTED_1</vt:lpstr>
      <vt:lpstr>'F2_87 (609)'!TABLE_DATE_IMPLEMENTED_1</vt:lpstr>
      <vt:lpstr>'G_06 (618)'!TABLE_DATE_IMPLEMENTED_1</vt:lpstr>
      <vt:lpstr>'G_15 (626)'!TABLE_DATE_IMPLEMENTED_1</vt:lpstr>
      <vt:lpstr>'G_87 (610)'!TABLE_DATE_IMPLEMENTED_1</vt:lpstr>
      <vt:lpstr>'G1 (301)'!TABLE_DATE_IMPLEMENTED_1</vt:lpstr>
      <vt:lpstr>'G1_06 (305)'!TABLE_DATE_IMPLEMENTED_1</vt:lpstr>
      <vt:lpstr>'G1_15 (309)'!TABLE_DATE_IMPLEMENTED_1</vt:lpstr>
      <vt:lpstr>'G2 (302)'!TABLE_DATE_IMPLEMENTED_1</vt:lpstr>
      <vt:lpstr>'G2_06 (306)'!TABLE_DATE_IMPLEMENTED_1</vt:lpstr>
      <vt:lpstr>'G2_15 (310)'!TABLE_DATE_IMPLEMENTED_1</vt:lpstr>
      <vt:lpstr>'H_87 (611)'!TABLE_DATE_IMPLEMENTED_1</vt:lpstr>
      <vt:lpstr>'H1 (303)'!TABLE_DATE_IMPLEMENTED_1</vt:lpstr>
      <vt:lpstr>'H1_06 (307)'!TABLE_DATE_IMPLEMENTED_1</vt:lpstr>
      <vt:lpstr>'H1_15 (311)'!TABLE_DATE_IMPLEMENTED_1</vt:lpstr>
      <vt:lpstr>'H2 (304)'!TABLE_DATE_IMPLEMENTED_1</vt:lpstr>
      <vt:lpstr>'H2_06 (308)'!TABLE_DATE_IMPLEMENTED_1</vt:lpstr>
      <vt:lpstr>'H2_15 (312)'!TABLE_DATE_IMPLEMENTED_1</vt:lpstr>
      <vt:lpstr>'K (313)'!TABLE_DATE_IMPLEMENTED_1</vt:lpstr>
      <vt:lpstr>'K_06 (325)'!TABLE_DATE_IMPLEMENTED_1</vt:lpstr>
      <vt:lpstr>'K_15_65 (330)'!TABLE_DATE_IMPLEMENTED_1</vt:lpstr>
      <vt:lpstr>'K_15_66 (331)'!TABLE_DATE_IMPLEMENTED_1</vt:lpstr>
      <vt:lpstr>'K_15_67 (332)'!TABLE_DATE_IMPLEMENTED_1</vt:lpstr>
      <vt:lpstr>'K_15_68 (333)'!TABLE_DATE_IMPLEMENTED_1</vt:lpstr>
      <vt:lpstr>'M (229)'!TABLE_DATE_IMPLEMENTED_1</vt:lpstr>
      <vt:lpstr>'N (314)'!TABLE_DATE_IMPLEMENTED_1</vt:lpstr>
      <vt:lpstr>'NA1 (201)'!TABLE_DATE_IMPLEMENTED_1</vt:lpstr>
      <vt:lpstr>'NA1_06 (207)'!TABLE_DATE_IMPLEMENTED_1</vt:lpstr>
      <vt:lpstr>'NA1_15_65 (212)'!TABLE_DATE_IMPLEMENTED_1</vt:lpstr>
      <vt:lpstr>'NA1_15_66 (213)'!TABLE_DATE_IMPLEMENTED_1</vt:lpstr>
      <vt:lpstr>'NA1_15_67 (214)'!TABLE_DATE_IMPLEMENTED_1</vt:lpstr>
      <vt:lpstr>'NA1_15_68 (215)'!TABLE_DATE_IMPLEMENTED_1</vt:lpstr>
      <vt:lpstr>'NA2 (202)'!TABLE_DATE_IMPLEMENTED_1</vt:lpstr>
      <vt:lpstr>'NA2_06 (208)'!TABLE_DATE_IMPLEMENTED_1</vt:lpstr>
      <vt:lpstr>'NA2_15_65 (216)'!TABLE_DATE_IMPLEMENTED_1</vt:lpstr>
      <vt:lpstr>'NA2_15_66 (217)'!TABLE_DATE_IMPLEMENTED_1</vt:lpstr>
      <vt:lpstr>'NA2_15_67 (218)'!TABLE_DATE_IMPLEMENTED_1</vt:lpstr>
      <vt:lpstr>'NA2_15_68 (219)'!TABLE_DATE_IMPLEMENTED_1</vt:lpstr>
      <vt:lpstr>'NA3_06 (209)'!TABLE_DATE_IMPLEMENTED_1</vt:lpstr>
      <vt:lpstr>'NF1 (203)'!TABLE_DATE_IMPLEMENTED_1</vt:lpstr>
      <vt:lpstr>'NF1_06 (210)'!TABLE_DATE_IMPLEMENTED_1</vt:lpstr>
      <vt:lpstr>'NF1_15 (220)'!TABLE_DATE_IMPLEMENTED_1</vt:lpstr>
      <vt:lpstr>'NF2 (204)'!TABLE_DATE_IMPLEMENTED_1</vt:lpstr>
      <vt:lpstr>'NF2_06 (211)'!TABLE_DATE_IMPLEMENTED_1</vt:lpstr>
      <vt:lpstr>'NF2_15 (221)'!TABLE_DATE_IMPLEMENTED_1</vt:lpstr>
      <vt:lpstr>'P (315)'!TABLE_DATE_IMPLEMENTED_1</vt:lpstr>
      <vt:lpstr>'Q_15 (334)'!TABLE_DATE_IMPLEMENTED_1</vt:lpstr>
      <vt:lpstr>'Q1 (316)'!TABLE_DATE_IMPLEMENTED_1</vt:lpstr>
      <vt:lpstr>'Q1_06 (326)'!TABLE_DATE_IMPLEMENTED_1</vt:lpstr>
      <vt:lpstr>'Q2 (317)'!TABLE_DATE_IMPLEMENTED_1</vt:lpstr>
      <vt:lpstr>'Q2_06 (327)'!TABLE_DATE_IMPLEMENTED_1</vt:lpstr>
      <vt:lpstr>'R (318)'!TABLE_DATE_IMPLEMENTED_1</vt:lpstr>
      <vt:lpstr>'R_15 (335)'!TABLE_DATE_IMPLEMENTED_1</vt:lpstr>
      <vt:lpstr>'R1_06 (328)'!TABLE_DATE_IMPLEMENTED_1</vt:lpstr>
      <vt:lpstr>'R2_06 (329)'!TABLE_DATE_IMPLEMENTED_1</vt:lpstr>
      <vt:lpstr>'S1 (319)'!TABLE_DATE_IMPLEMENTED_1</vt:lpstr>
      <vt:lpstr>'S2 (320)'!TABLE_DATE_IMPLEMENTED_1</vt:lpstr>
      <vt:lpstr>'S-AP (702)'!TABLE_DATE_IMPLEMENTED_1</vt:lpstr>
      <vt:lpstr>'T1 (321)'!TABLE_DATE_IMPLEMENTED_1</vt:lpstr>
      <vt:lpstr>'T2 (322)'!TABLE_DATE_IMPLEMENTED_1</vt:lpstr>
      <vt:lpstr>'Table 1 (501)'!TABLE_DATE_IMPLEMENTED_1</vt:lpstr>
      <vt:lpstr>'Table 1 (505)'!TABLE_DATE_IMPLEMENTED_1</vt:lpstr>
      <vt:lpstr>'Table 1 (508)'!TABLE_DATE_IMPLEMENTED_1</vt:lpstr>
      <vt:lpstr>'Table 1A (505A)'!TABLE_DATE_IMPLEMENTED_1</vt:lpstr>
      <vt:lpstr>'Table 2 (502)'!TABLE_DATE_IMPLEMENTED_1</vt:lpstr>
      <vt:lpstr>'Table 2 (506)'!TABLE_DATE_IMPLEMENTED_1</vt:lpstr>
      <vt:lpstr>'Table 2 (509)'!TABLE_DATE_IMPLEMENTED_1</vt:lpstr>
      <vt:lpstr>'Table 3 (503)'!TABLE_DATE_IMPLEMENTED_1</vt:lpstr>
      <vt:lpstr>'Table 3 (507)'!TABLE_DATE_IMPLEMENTED_1</vt:lpstr>
      <vt:lpstr>'Table 4 (510)'!TABLE_DATE_IMPLEMENTED_1</vt:lpstr>
      <vt:lpstr>'Table C (701)'!TABLE_DATE_IMPLEMENTED_1</vt:lpstr>
      <vt:lpstr>'Table in Appendix (504)'!TABLE_DATE_IMPLEMENTED_1</vt:lpstr>
      <vt:lpstr>'TVIN_15F (227)'!TABLE_DATE_IMPLEMENTED_1</vt:lpstr>
      <vt:lpstr>'TVIN_15GMP (228)'!TABLE_DATE_IMPLEMENTED_1</vt:lpstr>
      <vt:lpstr>'TVIN_15M (226)'!TABLE_DATE_IMPLEMENTED_1</vt:lpstr>
      <vt:lpstr>'U1 (323)'!TABLE_DATE_IMPLEMENTED_1</vt:lpstr>
      <vt:lpstr>'U2 (324)'!TABLE_DATE_IMPLEMENTED_1</vt:lpstr>
      <vt:lpstr>'x-template'!TABLE_DATE_IMPLEMENTED_1</vt:lpstr>
      <vt:lpstr>'A (404)'!TABLE_DATE_ISSUED_1</vt:lpstr>
      <vt:lpstr>'A (407)'!TABLE_DATE_ISSUED_1</vt:lpstr>
      <vt:lpstr>'A_06 (612)'!TABLE_DATE_ISSUED_1</vt:lpstr>
      <vt:lpstr>'A_15_65 (619)'!TABLE_DATE_ISSUED_1</vt:lpstr>
      <vt:lpstr>'A_15_66 (620)'!TABLE_DATE_ISSUED_1</vt:lpstr>
      <vt:lpstr>'A_15_67 (621)'!TABLE_DATE_ISSUED_1</vt:lpstr>
      <vt:lpstr>'A_15_68 (622)'!TABLE_DATE_ISSUED_1</vt:lpstr>
      <vt:lpstr>'A_87 (601)'!TABLE_DATE_ISSUED_1</vt:lpstr>
      <vt:lpstr>'A1 (201C)'!TABLE_DATE_ISSUED_1</vt:lpstr>
      <vt:lpstr>'A1 (401)'!TABLE_DATE_ISSUED_1</vt:lpstr>
      <vt:lpstr>'A2 (402)'!TABLE_DATE_ISSUED_1</vt:lpstr>
      <vt:lpstr>'B (403)'!TABLE_DATE_ISSUED_1</vt:lpstr>
      <vt:lpstr>'B (405)'!TABLE_DATE_ISSUED_1</vt:lpstr>
      <vt:lpstr>'B (408)'!TABLE_DATE_ISSUED_1</vt:lpstr>
      <vt:lpstr>'B_06 (613)'!TABLE_DATE_ISSUED_1</vt:lpstr>
      <vt:lpstr>'B_15 (623)'!TABLE_DATE_ISSUED_1</vt:lpstr>
      <vt:lpstr>'B_87 (602)'!TABLE_DATE_ISSUED_1</vt:lpstr>
      <vt:lpstr>'B-AP (703)'!TABLE_DATE_ISSUED_1</vt:lpstr>
      <vt:lpstr>'C (406)'!TABLE_DATE_ISSUED_1</vt:lpstr>
      <vt:lpstr>'C_06 (614)'!TABLE_DATE_ISSUED_1</vt:lpstr>
      <vt:lpstr>'C_15 (624)'!TABLE_DATE_ISSUED_1</vt:lpstr>
      <vt:lpstr>'C_87 (603)'!TABLE_DATE_ISSUED_1</vt:lpstr>
      <vt:lpstr>'D_06 (615)'!TABLE_DATE_ISSUED_1</vt:lpstr>
      <vt:lpstr>'D1 (205)'!TABLE_DATE_ISSUED_1</vt:lpstr>
      <vt:lpstr>'D1_87 (604)'!TABLE_DATE_ISSUED_1</vt:lpstr>
      <vt:lpstr>'D2 (206)'!TABLE_DATE_ISSUED_1</vt:lpstr>
      <vt:lpstr>'D2_87 (605)'!TABLE_DATE_ISSUED_1</vt:lpstr>
      <vt:lpstr>'E_06 (616)'!TABLE_DATE_ISSUED_1</vt:lpstr>
      <vt:lpstr>'E1_87 (606)'!TABLE_DATE_ISSUED_1</vt:lpstr>
      <vt:lpstr>'E2_87 (607)'!TABLE_DATE_ISSUED_1</vt:lpstr>
      <vt:lpstr>'F_06 (617)'!TABLE_DATE_ISSUED_1</vt:lpstr>
      <vt:lpstr>'F_15 (625)'!TABLE_DATE_ISSUED_1</vt:lpstr>
      <vt:lpstr>'F1 (204C)'!TABLE_DATE_ISSUED_1</vt:lpstr>
      <vt:lpstr>'F1_87 (608)'!TABLE_DATE_ISSUED_1</vt:lpstr>
      <vt:lpstr>'F2_87 (609)'!TABLE_DATE_ISSUED_1</vt:lpstr>
      <vt:lpstr>'G_06 (618)'!TABLE_DATE_ISSUED_1</vt:lpstr>
      <vt:lpstr>'G_15 (626)'!TABLE_DATE_ISSUED_1</vt:lpstr>
      <vt:lpstr>'G_87 (610)'!TABLE_DATE_ISSUED_1</vt:lpstr>
      <vt:lpstr>'G1 (301)'!TABLE_DATE_ISSUED_1</vt:lpstr>
      <vt:lpstr>'G1_06 (305)'!TABLE_DATE_ISSUED_1</vt:lpstr>
      <vt:lpstr>'G1_15 (309)'!TABLE_DATE_ISSUED_1</vt:lpstr>
      <vt:lpstr>'G2 (302)'!TABLE_DATE_ISSUED_1</vt:lpstr>
      <vt:lpstr>'G2_06 (306)'!TABLE_DATE_ISSUED_1</vt:lpstr>
      <vt:lpstr>'G2_15 (310)'!TABLE_DATE_ISSUED_1</vt:lpstr>
      <vt:lpstr>'H_87 (611)'!TABLE_DATE_ISSUED_1</vt:lpstr>
      <vt:lpstr>'H1 (303)'!TABLE_DATE_ISSUED_1</vt:lpstr>
      <vt:lpstr>'H1_06 (307)'!TABLE_DATE_ISSUED_1</vt:lpstr>
      <vt:lpstr>'H1_15 (311)'!TABLE_DATE_ISSUED_1</vt:lpstr>
      <vt:lpstr>'H2 (304)'!TABLE_DATE_ISSUED_1</vt:lpstr>
      <vt:lpstr>'H2_06 (308)'!TABLE_DATE_ISSUED_1</vt:lpstr>
      <vt:lpstr>'H2_15 (312)'!TABLE_DATE_ISSUED_1</vt:lpstr>
      <vt:lpstr>'K (313)'!TABLE_DATE_ISSUED_1</vt:lpstr>
      <vt:lpstr>'K_06 (325)'!TABLE_DATE_ISSUED_1</vt:lpstr>
      <vt:lpstr>'K_15_65 (330)'!TABLE_DATE_ISSUED_1</vt:lpstr>
      <vt:lpstr>'K_15_66 (331)'!TABLE_DATE_ISSUED_1</vt:lpstr>
      <vt:lpstr>'K_15_67 (332)'!TABLE_DATE_ISSUED_1</vt:lpstr>
      <vt:lpstr>'K_15_68 (333)'!TABLE_DATE_ISSUED_1</vt:lpstr>
      <vt:lpstr>'M (229)'!TABLE_DATE_ISSUED_1</vt:lpstr>
      <vt:lpstr>'N (314)'!TABLE_DATE_ISSUED_1</vt:lpstr>
      <vt:lpstr>'NA1 (201)'!TABLE_DATE_ISSUED_1</vt:lpstr>
      <vt:lpstr>'NA1_06 (207)'!TABLE_DATE_ISSUED_1</vt:lpstr>
      <vt:lpstr>'NA1_15_65 (212)'!TABLE_DATE_ISSUED_1</vt:lpstr>
      <vt:lpstr>'NA1_15_66 (213)'!TABLE_DATE_ISSUED_1</vt:lpstr>
      <vt:lpstr>'NA1_15_67 (214)'!TABLE_DATE_ISSUED_1</vt:lpstr>
      <vt:lpstr>'NA1_15_68 (215)'!TABLE_DATE_ISSUED_1</vt:lpstr>
      <vt:lpstr>'NA2 (202)'!TABLE_DATE_ISSUED_1</vt:lpstr>
      <vt:lpstr>'NA2_06 (208)'!TABLE_DATE_ISSUED_1</vt:lpstr>
      <vt:lpstr>'NA2_15_65 (216)'!TABLE_DATE_ISSUED_1</vt:lpstr>
      <vt:lpstr>'NA2_15_66 (217)'!TABLE_DATE_ISSUED_1</vt:lpstr>
      <vt:lpstr>'NA2_15_67 (218)'!TABLE_DATE_ISSUED_1</vt:lpstr>
      <vt:lpstr>'NA2_15_68 (219)'!TABLE_DATE_ISSUED_1</vt:lpstr>
      <vt:lpstr>'NA3_06 (209)'!TABLE_DATE_ISSUED_1</vt:lpstr>
      <vt:lpstr>'NF1 (203)'!TABLE_DATE_ISSUED_1</vt:lpstr>
      <vt:lpstr>'NF1_06 (210)'!TABLE_DATE_ISSUED_1</vt:lpstr>
      <vt:lpstr>'NF1_15 (220)'!TABLE_DATE_ISSUED_1</vt:lpstr>
      <vt:lpstr>'NF2 (204)'!TABLE_DATE_ISSUED_1</vt:lpstr>
      <vt:lpstr>'NF2_06 (211)'!TABLE_DATE_ISSUED_1</vt:lpstr>
      <vt:lpstr>'NF2_15 (221)'!TABLE_DATE_ISSUED_1</vt:lpstr>
      <vt:lpstr>'P (315)'!TABLE_DATE_ISSUED_1</vt:lpstr>
      <vt:lpstr>'Q_15 (334)'!TABLE_DATE_ISSUED_1</vt:lpstr>
      <vt:lpstr>'Q1 (316)'!TABLE_DATE_ISSUED_1</vt:lpstr>
      <vt:lpstr>'Q1_06 (326)'!TABLE_DATE_ISSUED_1</vt:lpstr>
      <vt:lpstr>'Q2 (317)'!TABLE_DATE_ISSUED_1</vt:lpstr>
      <vt:lpstr>'Q2_06 (327)'!TABLE_DATE_ISSUED_1</vt:lpstr>
      <vt:lpstr>'R (318)'!TABLE_DATE_ISSUED_1</vt:lpstr>
      <vt:lpstr>'R_15 (335)'!TABLE_DATE_ISSUED_1</vt:lpstr>
      <vt:lpstr>'R1_06 (328)'!TABLE_DATE_ISSUED_1</vt:lpstr>
      <vt:lpstr>'R2_06 (329)'!TABLE_DATE_ISSUED_1</vt:lpstr>
      <vt:lpstr>'S1 (319)'!TABLE_DATE_ISSUED_1</vt:lpstr>
      <vt:lpstr>'S2 (320)'!TABLE_DATE_ISSUED_1</vt:lpstr>
      <vt:lpstr>'S-AP (702)'!TABLE_DATE_ISSUED_1</vt:lpstr>
      <vt:lpstr>'T1 (321)'!TABLE_DATE_ISSUED_1</vt:lpstr>
      <vt:lpstr>'T2 (322)'!TABLE_DATE_ISSUED_1</vt:lpstr>
      <vt:lpstr>'Table 1 (501)'!TABLE_DATE_ISSUED_1</vt:lpstr>
      <vt:lpstr>'Table 1 (505)'!TABLE_DATE_ISSUED_1</vt:lpstr>
      <vt:lpstr>'Table 1 (508)'!TABLE_DATE_ISSUED_1</vt:lpstr>
      <vt:lpstr>'Table 1A (505A)'!TABLE_DATE_ISSUED_1</vt:lpstr>
      <vt:lpstr>'Table 2 (502)'!TABLE_DATE_ISSUED_1</vt:lpstr>
      <vt:lpstr>'Table 2 (506)'!TABLE_DATE_ISSUED_1</vt:lpstr>
      <vt:lpstr>'Table 2 (509)'!TABLE_DATE_ISSUED_1</vt:lpstr>
      <vt:lpstr>'Table 3 (503)'!TABLE_DATE_ISSUED_1</vt:lpstr>
      <vt:lpstr>'Table 3 (507)'!TABLE_DATE_ISSUED_1</vt:lpstr>
      <vt:lpstr>'Table 4 (510)'!TABLE_DATE_ISSUED_1</vt:lpstr>
      <vt:lpstr>'Table C (701)'!TABLE_DATE_ISSUED_1</vt:lpstr>
      <vt:lpstr>'Table in Appendix (504)'!TABLE_DATE_ISSUED_1</vt:lpstr>
      <vt:lpstr>'TVIN_15F (227)'!TABLE_DATE_ISSUED_1</vt:lpstr>
      <vt:lpstr>'TVIN_15GMP (228)'!TABLE_DATE_ISSUED_1</vt:lpstr>
      <vt:lpstr>'TVIN_15M (226)'!TABLE_DATE_ISSUED_1</vt:lpstr>
      <vt:lpstr>'U1 (323)'!TABLE_DATE_ISSUED_1</vt:lpstr>
      <vt:lpstr>'U2 (324)'!TABLE_DATE_ISSUED_1</vt:lpstr>
      <vt:lpstr>'x-template'!TABLE_DATE_ISSUED_1</vt:lpstr>
      <vt:lpstr>'A (404)'!TABLE_DESCRIPTION_1</vt:lpstr>
      <vt:lpstr>'A (407)'!TABLE_DESCRIPTION_1</vt:lpstr>
      <vt:lpstr>'A_06 (612)'!TABLE_DESCRIPTION_1</vt:lpstr>
      <vt:lpstr>'A_15_65 (619)'!TABLE_DESCRIPTION_1</vt:lpstr>
      <vt:lpstr>'A_15_66 (620)'!TABLE_DESCRIPTION_1</vt:lpstr>
      <vt:lpstr>'A_15_67 (621)'!TABLE_DESCRIPTION_1</vt:lpstr>
      <vt:lpstr>'A_15_68 (622)'!TABLE_DESCRIPTION_1</vt:lpstr>
      <vt:lpstr>'A_87 (601)'!TABLE_DESCRIPTION_1</vt:lpstr>
      <vt:lpstr>'A1 (201C)'!TABLE_DESCRIPTION_1</vt:lpstr>
      <vt:lpstr>'A1 (401)'!TABLE_DESCRIPTION_1</vt:lpstr>
      <vt:lpstr>'A2 (402)'!TABLE_DESCRIPTION_1</vt:lpstr>
      <vt:lpstr>'B (403)'!TABLE_DESCRIPTION_1</vt:lpstr>
      <vt:lpstr>'B (405)'!TABLE_DESCRIPTION_1</vt:lpstr>
      <vt:lpstr>'B (408)'!TABLE_DESCRIPTION_1</vt:lpstr>
      <vt:lpstr>'B_06 (613)'!TABLE_DESCRIPTION_1</vt:lpstr>
      <vt:lpstr>'B_15 (623)'!TABLE_DESCRIPTION_1</vt:lpstr>
      <vt:lpstr>'B_87 (602)'!TABLE_DESCRIPTION_1</vt:lpstr>
      <vt:lpstr>'B-AP (703)'!TABLE_DESCRIPTION_1</vt:lpstr>
      <vt:lpstr>'C (406)'!TABLE_DESCRIPTION_1</vt:lpstr>
      <vt:lpstr>'C_06 (614)'!TABLE_DESCRIPTION_1</vt:lpstr>
      <vt:lpstr>'C_15 (624)'!TABLE_DESCRIPTION_1</vt:lpstr>
      <vt:lpstr>'C_87 (603)'!TABLE_DESCRIPTION_1</vt:lpstr>
      <vt:lpstr>'D_06 (615)'!TABLE_DESCRIPTION_1</vt:lpstr>
      <vt:lpstr>'D1 (205)'!TABLE_DESCRIPTION_1</vt:lpstr>
      <vt:lpstr>'D1_87 (604)'!TABLE_DESCRIPTION_1</vt:lpstr>
      <vt:lpstr>'D2 (206)'!TABLE_DESCRIPTION_1</vt:lpstr>
      <vt:lpstr>'D2_87 (605)'!TABLE_DESCRIPTION_1</vt:lpstr>
      <vt:lpstr>'E_06 (616)'!TABLE_DESCRIPTION_1</vt:lpstr>
      <vt:lpstr>'E1_87 (606)'!TABLE_DESCRIPTION_1</vt:lpstr>
      <vt:lpstr>'E2_87 (607)'!TABLE_DESCRIPTION_1</vt:lpstr>
      <vt:lpstr>'F_06 (617)'!TABLE_DESCRIPTION_1</vt:lpstr>
      <vt:lpstr>'F_15 (625)'!TABLE_DESCRIPTION_1</vt:lpstr>
      <vt:lpstr>'F1 (204C)'!TABLE_DESCRIPTION_1</vt:lpstr>
      <vt:lpstr>'F1_87 (608)'!TABLE_DESCRIPTION_1</vt:lpstr>
      <vt:lpstr>'F2_87 (609)'!TABLE_DESCRIPTION_1</vt:lpstr>
      <vt:lpstr>'G_06 (618)'!TABLE_DESCRIPTION_1</vt:lpstr>
      <vt:lpstr>'G_15 (626)'!TABLE_DESCRIPTION_1</vt:lpstr>
      <vt:lpstr>'G_87 (610)'!TABLE_DESCRIPTION_1</vt:lpstr>
      <vt:lpstr>'G1 (301)'!TABLE_DESCRIPTION_1</vt:lpstr>
      <vt:lpstr>'G1_06 (305)'!TABLE_DESCRIPTION_1</vt:lpstr>
      <vt:lpstr>'G1_15 (309)'!TABLE_DESCRIPTION_1</vt:lpstr>
      <vt:lpstr>'G2 (302)'!TABLE_DESCRIPTION_1</vt:lpstr>
      <vt:lpstr>'G2_06 (306)'!TABLE_DESCRIPTION_1</vt:lpstr>
      <vt:lpstr>'G2_15 (310)'!TABLE_DESCRIPTION_1</vt:lpstr>
      <vt:lpstr>'H_87 (611)'!TABLE_DESCRIPTION_1</vt:lpstr>
      <vt:lpstr>'H1 (303)'!TABLE_DESCRIPTION_1</vt:lpstr>
      <vt:lpstr>'H1_06 (307)'!TABLE_DESCRIPTION_1</vt:lpstr>
      <vt:lpstr>'H1_15 (311)'!TABLE_DESCRIPTION_1</vt:lpstr>
      <vt:lpstr>'H2 (304)'!TABLE_DESCRIPTION_1</vt:lpstr>
      <vt:lpstr>'H2_06 (308)'!TABLE_DESCRIPTION_1</vt:lpstr>
      <vt:lpstr>'H2_15 (312)'!TABLE_DESCRIPTION_1</vt:lpstr>
      <vt:lpstr>'K (313)'!TABLE_DESCRIPTION_1</vt:lpstr>
      <vt:lpstr>'K_06 (325)'!TABLE_DESCRIPTION_1</vt:lpstr>
      <vt:lpstr>'K_15_65 (330)'!TABLE_DESCRIPTION_1</vt:lpstr>
      <vt:lpstr>'K_15_66 (331)'!TABLE_DESCRIPTION_1</vt:lpstr>
      <vt:lpstr>'K_15_67 (332)'!TABLE_DESCRIPTION_1</vt:lpstr>
      <vt:lpstr>'K_15_68 (333)'!TABLE_DESCRIPTION_1</vt:lpstr>
      <vt:lpstr>'M (229)'!TABLE_DESCRIPTION_1</vt:lpstr>
      <vt:lpstr>'N (314)'!TABLE_DESCRIPTION_1</vt:lpstr>
      <vt:lpstr>'NA1 (201)'!TABLE_DESCRIPTION_1</vt:lpstr>
      <vt:lpstr>'NA1_06 (207)'!TABLE_DESCRIPTION_1</vt:lpstr>
      <vt:lpstr>'NA1_15_65 (212)'!TABLE_DESCRIPTION_1</vt:lpstr>
      <vt:lpstr>'NA1_15_66 (213)'!TABLE_DESCRIPTION_1</vt:lpstr>
      <vt:lpstr>'NA1_15_67 (214)'!TABLE_DESCRIPTION_1</vt:lpstr>
      <vt:lpstr>'NA1_15_68 (215)'!TABLE_DESCRIPTION_1</vt:lpstr>
      <vt:lpstr>'NA2 (202)'!TABLE_DESCRIPTION_1</vt:lpstr>
      <vt:lpstr>'NA2_06 (208)'!TABLE_DESCRIPTION_1</vt:lpstr>
      <vt:lpstr>'NA2_15_65 (216)'!TABLE_DESCRIPTION_1</vt:lpstr>
      <vt:lpstr>'NA2_15_66 (217)'!TABLE_DESCRIPTION_1</vt:lpstr>
      <vt:lpstr>'NA2_15_67 (218)'!TABLE_DESCRIPTION_1</vt:lpstr>
      <vt:lpstr>'NA2_15_68 (219)'!TABLE_DESCRIPTION_1</vt:lpstr>
      <vt:lpstr>'NA3_06 (209)'!TABLE_DESCRIPTION_1</vt:lpstr>
      <vt:lpstr>'NF1 (203)'!TABLE_DESCRIPTION_1</vt:lpstr>
      <vt:lpstr>'NF1_06 (210)'!TABLE_DESCRIPTION_1</vt:lpstr>
      <vt:lpstr>'NF1_15 (220)'!TABLE_DESCRIPTION_1</vt:lpstr>
      <vt:lpstr>'NF2 (204)'!TABLE_DESCRIPTION_1</vt:lpstr>
      <vt:lpstr>'NF2_06 (211)'!TABLE_DESCRIPTION_1</vt:lpstr>
      <vt:lpstr>'NF2_15 (221)'!TABLE_DESCRIPTION_1</vt:lpstr>
      <vt:lpstr>'P (315)'!TABLE_DESCRIPTION_1</vt:lpstr>
      <vt:lpstr>'Q_15 (334)'!TABLE_DESCRIPTION_1</vt:lpstr>
      <vt:lpstr>'Q1 (316)'!TABLE_DESCRIPTION_1</vt:lpstr>
      <vt:lpstr>'Q1_06 (326)'!TABLE_DESCRIPTION_1</vt:lpstr>
      <vt:lpstr>'Q2 (317)'!TABLE_DESCRIPTION_1</vt:lpstr>
      <vt:lpstr>'Q2_06 (327)'!TABLE_DESCRIPTION_1</vt:lpstr>
      <vt:lpstr>'R (318)'!TABLE_DESCRIPTION_1</vt:lpstr>
      <vt:lpstr>'R_15 (335)'!TABLE_DESCRIPTION_1</vt:lpstr>
      <vt:lpstr>'R1_06 (328)'!TABLE_DESCRIPTION_1</vt:lpstr>
      <vt:lpstr>'R2_06 (329)'!TABLE_DESCRIPTION_1</vt:lpstr>
      <vt:lpstr>'S1 (319)'!TABLE_DESCRIPTION_1</vt:lpstr>
      <vt:lpstr>'S2 (320)'!TABLE_DESCRIPTION_1</vt:lpstr>
      <vt:lpstr>'S-AP (702)'!TABLE_DESCRIPTION_1</vt:lpstr>
      <vt:lpstr>'T1 (321)'!TABLE_DESCRIPTION_1</vt:lpstr>
      <vt:lpstr>'T2 (322)'!TABLE_DESCRIPTION_1</vt:lpstr>
      <vt:lpstr>'Table 1 (501)'!TABLE_DESCRIPTION_1</vt:lpstr>
      <vt:lpstr>'Table 1 (505)'!TABLE_DESCRIPTION_1</vt:lpstr>
      <vt:lpstr>'Table 1 (508)'!TABLE_DESCRIPTION_1</vt:lpstr>
      <vt:lpstr>'Table 1A (505A)'!TABLE_DESCRIPTION_1</vt:lpstr>
      <vt:lpstr>'Table 2 (502)'!TABLE_DESCRIPTION_1</vt:lpstr>
      <vt:lpstr>'Table 2 (506)'!TABLE_DESCRIPTION_1</vt:lpstr>
      <vt:lpstr>'Table 2 (509)'!TABLE_DESCRIPTION_1</vt:lpstr>
      <vt:lpstr>'Table 3 (503)'!TABLE_DESCRIPTION_1</vt:lpstr>
      <vt:lpstr>'Table 3 (507)'!TABLE_DESCRIPTION_1</vt:lpstr>
      <vt:lpstr>'Table 4 (510)'!TABLE_DESCRIPTION_1</vt:lpstr>
      <vt:lpstr>'Table C (701)'!TABLE_DESCRIPTION_1</vt:lpstr>
      <vt:lpstr>'Table in Appendix (504)'!TABLE_DESCRIPTION_1</vt:lpstr>
      <vt:lpstr>'TVIN_15F (227)'!TABLE_DESCRIPTION_1</vt:lpstr>
      <vt:lpstr>'TVIN_15GMP (228)'!TABLE_DESCRIPTION_1</vt:lpstr>
      <vt:lpstr>'TVIN_15M (226)'!TABLE_DESCRIPTION_1</vt:lpstr>
      <vt:lpstr>'U1 (323)'!TABLE_DESCRIPTION_1</vt:lpstr>
      <vt:lpstr>'U2 (324)'!TABLE_DESCRIPTION_1</vt:lpstr>
      <vt:lpstr>'x-template'!TABLE_DESCRIPTION_1</vt:lpstr>
      <vt:lpstr>'A (404)'!TABLE_FACTOR_STATUS_1</vt:lpstr>
      <vt:lpstr>'A (407)'!TABLE_FACTOR_STATUS_1</vt:lpstr>
      <vt:lpstr>'A_06 (612)'!TABLE_FACTOR_STATUS_1</vt:lpstr>
      <vt:lpstr>'A_15_65 (619)'!TABLE_FACTOR_STATUS_1</vt:lpstr>
      <vt:lpstr>'A_15_66 (620)'!TABLE_FACTOR_STATUS_1</vt:lpstr>
      <vt:lpstr>'A_15_67 (621)'!TABLE_FACTOR_STATUS_1</vt:lpstr>
      <vt:lpstr>'A_15_68 (622)'!TABLE_FACTOR_STATUS_1</vt:lpstr>
      <vt:lpstr>'A_87 (601)'!TABLE_FACTOR_STATUS_1</vt:lpstr>
      <vt:lpstr>'A1 (201C)'!TABLE_FACTOR_STATUS_1</vt:lpstr>
      <vt:lpstr>'A1 (401)'!TABLE_FACTOR_STATUS_1</vt:lpstr>
      <vt:lpstr>'A2 (402)'!TABLE_FACTOR_STATUS_1</vt:lpstr>
      <vt:lpstr>'B (403)'!TABLE_FACTOR_STATUS_1</vt:lpstr>
      <vt:lpstr>'B (405)'!TABLE_FACTOR_STATUS_1</vt:lpstr>
      <vt:lpstr>'B (408)'!TABLE_FACTOR_STATUS_1</vt:lpstr>
      <vt:lpstr>'B_06 (613)'!TABLE_FACTOR_STATUS_1</vt:lpstr>
      <vt:lpstr>'B_15 (623)'!TABLE_FACTOR_STATUS_1</vt:lpstr>
      <vt:lpstr>'B_87 (602)'!TABLE_FACTOR_STATUS_1</vt:lpstr>
      <vt:lpstr>'B-AP (703)'!TABLE_FACTOR_STATUS_1</vt:lpstr>
      <vt:lpstr>'C (406)'!TABLE_FACTOR_STATUS_1</vt:lpstr>
      <vt:lpstr>'C_06 (614)'!TABLE_FACTOR_STATUS_1</vt:lpstr>
      <vt:lpstr>'C_15 (624)'!TABLE_FACTOR_STATUS_1</vt:lpstr>
      <vt:lpstr>'C_87 (603)'!TABLE_FACTOR_STATUS_1</vt:lpstr>
      <vt:lpstr>'D_06 (615)'!TABLE_FACTOR_STATUS_1</vt:lpstr>
      <vt:lpstr>'D1 (205)'!TABLE_FACTOR_STATUS_1</vt:lpstr>
      <vt:lpstr>'D1_87 (604)'!TABLE_FACTOR_STATUS_1</vt:lpstr>
      <vt:lpstr>'D2 (206)'!TABLE_FACTOR_STATUS_1</vt:lpstr>
      <vt:lpstr>'D2_87 (605)'!TABLE_FACTOR_STATUS_1</vt:lpstr>
      <vt:lpstr>'E_06 (616)'!TABLE_FACTOR_STATUS_1</vt:lpstr>
      <vt:lpstr>'E1_87 (606)'!TABLE_FACTOR_STATUS_1</vt:lpstr>
      <vt:lpstr>'E2_87 (607)'!TABLE_FACTOR_STATUS_1</vt:lpstr>
      <vt:lpstr>'F_06 (617)'!TABLE_FACTOR_STATUS_1</vt:lpstr>
      <vt:lpstr>'F_15 (625)'!TABLE_FACTOR_STATUS_1</vt:lpstr>
      <vt:lpstr>'F1 (204C)'!TABLE_FACTOR_STATUS_1</vt:lpstr>
      <vt:lpstr>'F1_87 (608)'!TABLE_FACTOR_STATUS_1</vt:lpstr>
      <vt:lpstr>'F2_87 (609)'!TABLE_FACTOR_STATUS_1</vt:lpstr>
      <vt:lpstr>'G_06 (618)'!TABLE_FACTOR_STATUS_1</vt:lpstr>
      <vt:lpstr>'G_15 (626)'!TABLE_FACTOR_STATUS_1</vt:lpstr>
      <vt:lpstr>'G_87 (610)'!TABLE_FACTOR_STATUS_1</vt:lpstr>
      <vt:lpstr>'G1 (301)'!TABLE_FACTOR_STATUS_1</vt:lpstr>
      <vt:lpstr>'G1_06 (305)'!TABLE_FACTOR_STATUS_1</vt:lpstr>
      <vt:lpstr>'G1_15 (309)'!TABLE_FACTOR_STATUS_1</vt:lpstr>
      <vt:lpstr>'G2 (302)'!TABLE_FACTOR_STATUS_1</vt:lpstr>
      <vt:lpstr>'G2_06 (306)'!TABLE_FACTOR_STATUS_1</vt:lpstr>
      <vt:lpstr>'G2_15 (310)'!TABLE_FACTOR_STATUS_1</vt:lpstr>
      <vt:lpstr>'H_87 (611)'!TABLE_FACTOR_STATUS_1</vt:lpstr>
      <vt:lpstr>'H1 (303)'!TABLE_FACTOR_STATUS_1</vt:lpstr>
      <vt:lpstr>'H1_06 (307)'!TABLE_FACTOR_STATUS_1</vt:lpstr>
      <vt:lpstr>'H1_15 (311)'!TABLE_FACTOR_STATUS_1</vt:lpstr>
      <vt:lpstr>'H2 (304)'!TABLE_FACTOR_STATUS_1</vt:lpstr>
      <vt:lpstr>'H2_06 (308)'!TABLE_FACTOR_STATUS_1</vt:lpstr>
      <vt:lpstr>'H2_15 (312)'!TABLE_FACTOR_STATUS_1</vt:lpstr>
      <vt:lpstr>'K (313)'!TABLE_FACTOR_STATUS_1</vt:lpstr>
      <vt:lpstr>'K_06 (325)'!TABLE_FACTOR_STATUS_1</vt:lpstr>
      <vt:lpstr>'K_15_65 (330)'!TABLE_FACTOR_STATUS_1</vt:lpstr>
      <vt:lpstr>'K_15_66 (331)'!TABLE_FACTOR_STATUS_1</vt:lpstr>
      <vt:lpstr>'K_15_67 (332)'!TABLE_FACTOR_STATUS_1</vt:lpstr>
      <vt:lpstr>'K_15_68 (333)'!TABLE_FACTOR_STATUS_1</vt:lpstr>
      <vt:lpstr>'M (229)'!TABLE_FACTOR_STATUS_1</vt:lpstr>
      <vt:lpstr>'N (314)'!TABLE_FACTOR_STATUS_1</vt:lpstr>
      <vt:lpstr>'NA1 (201)'!TABLE_FACTOR_STATUS_1</vt:lpstr>
      <vt:lpstr>'NA1_06 (207)'!TABLE_FACTOR_STATUS_1</vt:lpstr>
      <vt:lpstr>'NA1_15_65 (212)'!TABLE_FACTOR_STATUS_1</vt:lpstr>
      <vt:lpstr>'NA1_15_66 (213)'!TABLE_FACTOR_STATUS_1</vt:lpstr>
      <vt:lpstr>'NA1_15_67 (214)'!TABLE_FACTOR_STATUS_1</vt:lpstr>
      <vt:lpstr>'NA1_15_68 (215)'!TABLE_FACTOR_STATUS_1</vt:lpstr>
      <vt:lpstr>'NA2 (202)'!TABLE_FACTOR_STATUS_1</vt:lpstr>
      <vt:lpstr>'NA2_06 (208)'!TABLE_FACTOR_STATUS_1</vt:lpstr>
      <vt:lpstr>'NA2_15_65 (216)'!TABLE_FACTOR_STATUS_1</vt:lpstr>
      <vt:lpstr>'NA2_15_66 (217)'!TABLE_FACTOR_STATUS_1</vt:lpstr>
      <vt:lpstr>'NA2_15_67 (218)'!TABLE_FACTOR_STATUS_1</vt:lpstr>
      <vt:lpstr>'NA2_15_68 (219)'!TABLE_FACTOR_STATUS_1</vt:lpstr>
      <vt:lpstr>'NA3_06 (209)'!TABLE_FACTOR_STATUS_1</vt:lpstr>
      <vt:lpstr>'NF1 (203)'!TABLE_FACTOR_STATUS_1</vt:lpstr>
      <vt:lpstr>'NF1_06 (210)'!TABLE_FACTOR_STATUS_1</vt:lpstr>
      <vt:lpstr>'NF1_15 (220)'!TABLE_FACTOR_STATUS_1</vt:lpstr>
      <vt:lpstr>'NF2 (204)'!TABLE_FACTOR_STATUS_1</vt:lpstr>
      <vt:lpstr>'NF2_06 (211)'!TABLE_FACTOR_STATUS_1</vt:lpstr>
      <vt:lpstr>'NF2_15 (221)'!TABLE_FACTOR_STATUS_1</vt:lpstr>
      <vt:lpstr>'P (315)'!TABLE_FACTOR_STATUS_1</vt:lpstr>
      <vt:lpstr>'Q_15 (334)'!TABLE_FACTOR_STATUS_1</vt:lpstr>
      <vt:lpstr>'Q1 (316)'!TABLE_FACTOR_STATUS_1</vt:lpstr>
      <vt:lpstr>'Q1_06 (326)'!TABLE_FACTOR_STATUS_1</vt:lpstr>
      <vt:lpstr>'Q2 (317)'!TABLE_FACTOR_STATUS_1</vt:lpstr>
      <vt:lpstr>'Q2_06 (327)'!TABLE_FACTOR_STATUS_1</vt:lpstr>
      <vt:lpstr>'R (318)'!TABLE_FACTOR_STATUS_1</vt:lpstr>
      <vt:lpstr>'R_15 (335)'!TABLE_FACTOR_STATUS_1</vt:lpstr>
      <vt:lpstr>'R1_06 (328)'!TABLE_FACTOR_STATUS_1</vt:lpstr>
      <vt:lpstr>'R2_06 (329)'!TABLE_FACTOR_STATUS_1</vt:lpstr>
      <vt:lpstr>'S1 (319)'!TABLE_FACTOR_STATUS_1</vt:lpstr>
      <vt:lpstr>'S2 (320)'!TABLE_FACTOR_STATUS_1</vt:lpstr>
      <vt:lpstr>'S-AP (702)'!TABLE_FACTOR_STATUS_1</vt:lpstr>
      <vt:lpstr>'T1 (321)'!TABLE_FACTOR_STATUS_1</vt:lpstr>
      <vt:lpstr>'T2 (322)'!TABLE_FACTOR_STATUS_1</vt:lpstr>
      <vt:lpstr>'Table 1 (501)'!TABLE_FACTOR_STATUS_1</vt:lpstr>
      <vt:lpstr>'Table 1 (505)'!TABLE_FACTOR_STATUS_1</vt:lpstr>
      <vt:lpstr>'Table 1 (508)'!TABLE_FACTOR_STATUS_1</vt:lpstr>
      <vt:lpstr>'Table 1A (505A)'!TABLE_FACTOR_STATUS_1</vt:lpstr>
      <vt:lpstr>'Table 2 (502)'!TABLE_FACTOR_STATUS_1</vt:lpstr>
      <vt:lpstr>'Table 2 (506)'!TABLE_FACTOR_STATUS_1</vt:lpstr>
      <vt:lpstr>'Table 2 (509)'!TABLE_FACTOR_STATUS_1</vt:lpstr>
      <vt:lpstr>'Table 3 (503)'!TABLE_FACTOR_STATUS_1</vt:lpstr>
      <vt:lpstr>'Table 3 (507)'!TABLE_FACTOR_STATUS_1</vt:lpstr>
      <vt:lpstr>'Table 4 (510)'!TABLE_FACTOR_STATUS_1</vt:lpstr>
      <vt:lpstr>'Table C (701)'!TABLE_FACTOR_STATUS_1</vt:lpstr>
      <vt:lpstr>'Table in Appendix (504)'!TABLE_FACTOR_STATUS_1</vt:lpstr>
      <vt:lpstr>'TVIN_15F (227)'!TABLE_FACTOR_STATUS_1</vt:lpstr>
      <vt:lpstr>'TVIN_15GMP (228)'!TABLE_FACTOR_STATUS_1</vt:lpstr>
      <vt:lpstr>'TVIN_15M (226)'!TABLE_FACTOR_STATUS_1</vt:lpstr>
      <vt:lpstr>'U1 (323)'!TABLE_FACTOR_STATUS_1</vt:lpstr>
      <vt:lpstr>'U2 (324)'!TABLE_FACTOR_STATUS_1</vt:lpstr>
      <vt:lpstr>'x-template'!TABLE_FACTOR_STATUS_1</vt:lpstr>
      <vt:lpstr>'A (404)'!TABLE_FACTOR_TYPE_1</vt:lpstr>
      <vt:lpstr>'A (407)'!TABLE_FACTOR_TYPE_1</vt:lpstr>
      <vt:lpstr>'A_06 (612)'!TABLE_FACTOR_TYPE_1</vt:lpstr>
      <vt:lpstr>'A_15_65 (619)'!TABLE_FACTOR_TYPE_1</vt:lpstr>
      <vt:lpstr>'A_15_66 (620)'!TABLE_FACTOR_TYPE_1</vt:lpstr>
      <vt:lpstr>'A_15_67 (621)'!TABLE_FACTOR_TYPE_1</vt:lpstr>
      <vt:lpstr>'A_15_68 (622)'!TABLE_FACTOR_TYPE_1</vt:lpstr>
      <vt:lpstr>'A_87 (601)'!TABLE_FACTOR_TYPE_1</vt:lpstr>
      <vt:lpstr>'A1 (201C)'!TABLE_FACTOR_TYPE_1</vt:lpstr>
      <vt:lpstr>'A1 (401)'!TABLE_FACTOR_TYPE_1</vt:lpstr>
      <vt:lpstr>'A2 (402)'!TABLE_FACTOR_TYPE_1</vt:lpstr>
      <vt:lpstr>'B (403)'!TABLE_FACTOR_TYPE_1</vt:lpstr>
      <vt:lpstr>'B (405)'!TABLE_FACTOR_TYPE_1</vt:lpstr>
      <vt:lpstr>'B (408)'!TABLE_FACTOR_TYPE_1</vt:lpstr>
      <vt:lpstr>'B_06 (613)'!TABLE_FACTOR_TYPE_1</vt:lpstr>
      <vt:lpstr>'B_15 (623)'!TABLE_FACTOR_TYPE_1</vt:lpstr>
      <vt:lpstr>'B_87 (602)'!TABLE_FACTOR_TYPE_1</vt:lpstr>
      <vt:lpstr>'B-AP (703)'!TABLE_FACTOR_TYPE_1</vt:lpstr>
      <vt:lpstr>'C (406)'!TABLE_FACTOR_TYPE_1</vt:lpstr>
      <vt:lpstr>'C_06 (614)'!TABLE_FACTOR_TYPE_1</vt:lpstr>
      <vt:lpstr>'C_15 (624)'!TABLE_FACTOR_TYPE_1</vt:lpstr>
      <vt:lpstr>'C_87 (603)'!TABLE_FACTOR_TYPE_1</vt:lpstr>
      <vt:lpstr>'D_06 (615)'!TABLE_FACTOR_TYPE_1</vt:lpstr>
      <vt:lpstr>'D1 (205)'!TABLE_FACTOR_TYPE_1</vt:lpstr>
      <vt:lpstr>'D1_87 (604)'!TABLE_FACTOR_TYPE_1</vt:lpstr>
      <vt:lpstr>'D2 (206)'!TABLE_FACTOR_TYPE_1</vt:lpstr>
      <vt:lpstr>'D2_87 (605)'!TABLE_FACTOR_TYPE_1</vt:lpstr>
      <vt:lpstr>'E_06 (616)'!TABLE_FACTOR_TYPE_1</vt:lpstr>
      <vt:lpstr>'E1_87 (606)'!TABLE_FACTOR_TYPE_1</vt:lpstr>
      <vt:lpstr>'E2_87 (607)'!TABLE_FACTOR_TYPE_1</vt:lpstr>
      <vt:lpstr>'F_06 (617)'!TABLE_FACTOR_TYPE_1</vt:lpstr>
      <vt:lpstr>'F_15 (625)'!TABLE_FACTOR_TYPE_1</vt:lpstr>
      <vt:lpstr>'F1 (204C)'!TABLE_FACTOR_TYPE_1</vt:lpstr>
      <vt:lpstr>'F1_87 (608)'!TABLE_FACTOR_TYPE_1</vt:lpstr>
      <vt:lpstr>'F2_87 (609)'!TABLE_FACTOR_TYPE_1</vt:lpstr>
      <vt:lpstr>'G_06 (618)'!TABLE_FACTOR_TYPE_1</vt:lpstr>
      <vt:lpstr>'G_15 (626)'!TABLE_FACTOR_TYPE_1</vt:lpstr>
      <vt:lpstr>'G_87 (610)'!TABLE_FACTOR_TYPE_1</vt:lpstr>
      <vt:lpstr>'G1 (301)'!TABLE_FACTOR_TYPE_1</vt:lpstr>
      <vt:lpstr>'G1_06 (305)'!TABLE_FACTOR_TYPE_1</vt:lpstr>
      <vt:lpstr>'G1_15 (309)'!TABLE_FACTOR_TYPE_1</vt:lpstr>
      <vt:lpstr>'G2 (302)'!TABLE_FACTOR_TYPE_1</vt:lpstr>
      <vt:lpstr>'G2_06 (306)'!TABLE_FACTOR_TYPE_1</vt:lpstr>
      <vt:lpstr>'G2_15 (310)'!TABLE_FACTOR_TYPE_1</vt:lpstr>
      <vt:lpstr>'H_87 (611)'!TABLE_FACTOR_TYPE_1</vt:lpstr>
      <vt:lpstr>'H1 (303)'!TABLE_FACTOR_TYPE_1</vt:lpstr>
      <vt:lpstr>'H1_06 (307)'!TABLE_FACTOR_TYPE_1</vt:lpstr>
      <vt:lpstr>'H1_15 (311)'!TABLE_FACTOR_TYPE_1</vt:lpstr>
      <vt:lpstr>'H2 (304)'!TABLE_FACTOR_TYPE_1</vt:lpstr>
      <vt:lpstr>'H2_06 (308)'!TABLE_FACTOR_TYPE_1</vt:lpstr>
      <vt:lpstr>'H2_15 (312)'!TABLE_FACTOR_TYPE_1</vt:lpstr>
      <vt:lpstr>'K (313)'!TABLE_FACTOR_TYPE_1</vt:lpstr>
      <vt:lpstr>'K_06 (325)'!TABLE_FACTOR_TYPE_1</vt:lpstr>
      <vt:lpstr>'K_15_65 (330)'!TABLE_FACTOR_TYPE_1</vt:lpstr>
      <vt:lpstr>'K_15_66 (331)'!TABLE_FACTOR_TYPE_1</vt:lpstr>
      <vt:lpstr>'K_15_67 (332)'!TABLE_FACTOR_TYPE_1</vt:lpstr>
      <vt:lpstr>'K_15_68 (333)'!TABLE_FACTOR_TYPE_1</vt:lpstr>
      <vt:lpstr>'M (229)'!TABLE_FACTOR_TYPE_1</vt:lpstr>
      <vt:lpstr>'N (314)'!TABLE_FACTOR_TYPE_1</vt:lpstr>
      <vt:lpstr>'NA1 (201)'!TABLE_FACTOR_TYPE_1</vt:lpstr>
      <vt:lpstr>'NA1_06 (207)'!TABLE_FACTOR_TYPE_1</vt:lpstr>
      <vt:lpstr>'NA1_15_65 (212)'!TABLE_FACTOR_TYPE_1</vt:lpstr>
      <vt:lpstr>'NA1_15_66 (213)'!TABLE_FACTOR_TYPE_1</vt:lpstr>
      <vt:lpstr>'NA1_15_67 (214)'!TABLE_FACTOR_TYPE_1</vt:lpstr>
      <vt:lpstr>'NA1_15_68 (215)'!TABLE_FACTOR_TYPE_1</vt:lpstr>
      <vt:lpstr>'NA2 (202)'!TABLE_FACTOR_TYPE_1</vt:lpstr>
      <vt:lpstr>'NA2_06 (208)'!TABLE_FACTOR_TYPE_1</vt:lpstr>
      <vt:lpstr>'NA2_15_65 (216)'!TABLE_FACTOR_TYPE_1</vt:lpstr>
      <vt:lpstr>'NA2_15_66 (217)'!TABLE_FACTOR_TYPE_1</vt:lpstr>
      <vt:lpstr>'NA2_15_67 (218)'!TABLE_FACTOR_TYPE_1</vt:lpstr>
      <vt:lpstr>'NA2_15_68 (219)'!TABLE_FACTOR_TYPE_1</vt:lpstr>
      <vt:lpstr>'NA3_06 (209)'!TABLE_FACTOR_TYPE_1</vt:lpstr>
      <vt:lpstr>'NF1 (203)'!TABLE_FACTOR_TYPE_1</vt:lpstr>
      <vt:lpstr>'NF1_06 (210)'!TABLE_FACTOR_TYPE_1</vt:lpstr>
      <vt:lpstr>'NF1_15 (220)'!TABLE_FACTOR_TYPE_1</vt:lpstr>
      <vt:lpstr>'NF2 (204)'!TABLE_FACTOR_TYPE_1</vt:lpstr>
      <vt:lpstr>'NF2_06 (211)'!TABLE_FACTOR_TYPE_1</vt:lpstr>
      <vt:lpstr>'NF2_15 (221)'!TABLE_FACTOR_TYPE_1</vt:lpstr>
      <vt:lpstr>'P (315)'!TABLE_FACTOR_TYPE_1</vt:lpstr>
      <vt:lpstr>'Q_15 (334)'!TABLE_FACTOR_TYPE_1</vt:lpstr>
      <vt:lpstr>'Q1 (316)'!TABLE_FACTOR_TYPE_1</vt:lpstr>
      <vt:lpstr>'Q1_06 (326)'!TABLE_FACTOR_TYPE_1</vt:lpstr>
      <vt:lpstr>'Q2 (317)'!TABLE_FACTOR_TYPE_1</vt:lpstr>
      <vt:lpstr>'Q2_06 (327)'!TABLE_FACTOR_TYPE_1</vt:lpstr>
      <vt:lpstr>'R (318)'!TABLE_FACTOR_TYPE_1</vt:lpstr>
      <vt:lpstr>'R_15 (335)'!TABLE_FACTOR_TYPE_1</vt:lpstr>
      <vt:lpstr>'R1_06 (328)'!TABLE_FACTOR_TYPE_1</vt:lpstr>
      <vt:lpstr>'R2_06 (329)'!TABLE_FACTOR_TYPE_1</vt:lpstr>
      <vt:lpstr>'S1 (319)'!TABLE_FACTOR_TYPE_1</vt:lpstr>
      <vt:lpstr>'S2 (320)'!TABLE_FACTOR_TYPE_1</vt:lpstr>
      <vt:lpstr>'S-AP (702)'!TABLE_FACTOR_TYPE_1</vt:lpstr>
      <vt:lpstr>'T1 (321)'!TABLE_FACTOR_TYPE_1</vt:lpstr>
      <vt:lpstr>'T2 (322)'!TABLE_FACTOR_TYPE_1</vt:lpstr>
      <vt:lpstr>'Table 1 (501)'!TABLE_FACTOR_TYPE_1</vt:lpstr>
      <vt:lpstr>'Table 1 (505)'!TABLE_FACTOR_TYPE_1</vt:lpstr>
      <vt:lpstr>'Table 1 (508)'!TABLE_FACTOR_TYPE_1</vt:lpstr>
      <vt:lpstr>'Table 1A (505A)'!TABLE_FACTOR_TYPE_1</vt:lpstr>
      <vt:lpstr>'Table 2 (502)'!TABLE_FACTOR_TYPE_1</vt:lpstr>
      <vt:lpstr>'Table 2 (506)'!TABLE_FACTOR_TYPE_1</vt:lpstr>
      <vt:lpstr>'Table 2 (509)'!TABLE_FACTOR_TYPE_1</vt:lpstr>
      <vt:lpstr>'Table 3 (503)'!TABLE_FACTOR_TYPE_1</vt:lpstr>
      <vt:lpstr>'Table 3 (507)'!TABLE_FACTOR_TYPE_1</vt:lpstr>
      <vt:lpstr>'Table 4 (510)'!TABLE_FACTOR_TYPE_1</vt:lpstr>
      <vt:lpstr>'Table C (701)'!TABLE_FACTOR_TYPE_1</vt:lpstr>
      <vt:lpstr>'Table in Appendix (504)'!TABLE_FACTOR_TYPE_1</vt:lpstr>
      <vt:lpstr>'TVIN_15F (227)'!TABLE_FACTOR_TYPE_1</vt:lpstr>
      <vt:lpstr>'TVIN_15GMP (228)'!TABLE_FACTOR_TYPE_1</vt:lpstr>
      <vt:lpstr>'TVIN_15M (226)'!TABLE_FACTOR_TYPE_1</vt:lpstr>
      <vt:lpstr>'U1 (323)'!TABLE_FACTOR_TYPE_1</vt:lpstr>
      <vt:lpstr>'U2 (324)'!TABLE_FACTOR_TYPE_1</vt:lpstr>
      <vt:lpstr>'x-template'!TABLE_FACTOR_TYPE_1</vt:lpstr>
      <vt:lpstr>'A (404)'!TABLE_GENDER_1</vt:lpstr>
      <vt:lpstr>'A (407)'!TABLE_GENDER_1</vt:lpstr>
      <vt:lpstr>'A_06 (612)'!TABLE_GENDER_1</vt:lpstr>
      <vt:lpstr>'A_15_65 (619)'!TABLE_GENDER_1</vt:lpstr>
      <vt:lpstr>'A_15_66 (620)'!TABLE_GENDER_1</vt:lpstr>
      <vt:lpstr>'A_15_67 (621)'!TABLE_GENDER_1</vt:lpstr>
      <vt:lpstr>'A_15_68 (622)'!TABLE_GENDER_1</vt:lpstr>
      <vt:lpstr>'A_87 (601)'!TABLE_GENDER_1</vt:lpstr>
      <vt:lpstr>'A1 (201C)'!TABLE_GENDER_1</vt:lpstr>
      <vt:lpstr>'A1 (401)'!TABLE_GENDER_1</vt:lpstr>
      <vt:lpstr>'A2 (402)'!TABLE_GENDER_1</vt:lpstr>
      <vt:lpstr>'B (403)'!TABLE_GENDER_1</vt:lpstr>
      <vt:lpstr>'B (405)'!TABLE_GENDER_1</vt:lpstr>
      <vt:lpstr>'B (408)'!TABLE_GENDER_1</vt:lpstr>
      <vt:lpstr>'B_06 (613)'!TABLE_GENDER_1</vt:lpstr>
      <vt:lpstr>'B_15 (623)'!TABLE_GENDER_1</vt:lpstr>
      <vt:lpstr>'B_87 (602)'!TABLE_GENDER_1</vt:lpstr>
      <vt:lpstr>'B-AP (703)'!TABLE_GENDER_1</vt:lpstr>
      <vt:lpstr>'C (406)'!TABLE_GENDER_1</vt:lpstr>
      <vt:lpstr>'C_06 (614)'!TABLE_GENDER_1</vt:lpstr>
      <vt:lpstr>'C_15 (624)'!TABLE_GENDER_1</vt:lpstr>
      <vt:lpstr>'C_87 (603)'!TABLE_GENDER_1</vt:lpstr>
      <vt:lpstr>'D_06 (615)'!TABLE_GENDER_1</vt:lpstr>
      <vt:lpstr>'D1 (205)'!TABLE_GENDER_1</vt:lpstr>
      <vt:lpstr>'D1_87 (604)'!TABLE_GENDER_1</vt:lpstr>
      <vt:lpstr>'D2 (206)'!TABLE_GENDER_1</vt:lpstr>
      <vt:lpstr>'D2_87 (605)'!TABLE_GENDER_1</vt:lpstr>
      <vt:lpstr>'E_06 (616)'!TABLE_GENDER_1</vt:lpstr>
      <vt:lpstr>'E1_87 (606)'!TABLE_GENDER_1</vt:lpstr>
      <vt:lpstr>'E2_87 (607)'!TABLE_GENDER_1</vt:lpstr>
      <vt:lpstr>'F_06 (617)'!TABLE_GENDER_1</vt:lpstr>
      <vt:lpstr>'F_15 (625)'!TABLE_GENDER_1</vt:lpstr>
      <vt:lpstr>'F1 (204C)'!TABLE_GENDER_1</vt:lpstr>
      <vt:lpstr>'F1_87 (608)'!TABLE_GENDER_1</vt:lpstr>
      <vt:lpstr>'F2_87 (609)'!TABLE_GENDER_1</vt:lpstr>
      <vt:lpstr>'G_06 (618)'!TABLE_GENDER_1</vt:lpstr>
      <vt:lpstr>'G_15 (626)'!TABLE_GENDER_1</vt:lpstr>
      <vt:lpstr>'G_87 (610)'!TABLE_GENDER_1</vt:lpstr>
      <vt:lpstr>'G1 (301)'!TABLE_GENDER_1</vt:lpstr>
      <vt:lpstr>'G1_06 (305)'!TABLE_GENDER_1</vt:lpstr>
      <vt:lpstr>'G1_15 (309)'!TABLE_GENDER_1</vt:lpstr>
      <vt:lpstr>'G2 (302)'!TABLE_GENDER_1</vt:lpstr>
      <vt:lpstr>'G2_06 (306)'!TABLE_GENDER_1</vt:lpstr>
      <vt:lpstr>'G2_15 (310)'!TABLE_GENDER_1</vt:lpstr>
      <vt:lpstr>'H_87 (611)'!TABLE_GENDER_1</vt:lpstr>
      <vt:lpstr>'H1 (303)'!TABLE_GENDER_1</vt:lpstr>
      <vt:lpstr>'H1_06 (307)'!TABLE_GENDER_1</vt:lpstr>
      <vt:lpstr>'H1_15 (311)'!TABLE_GENDER_1</vt:lpstr>
      <vt:lpstr>'H2 (304)'!TABLE_GENDER_1</vt:lpstr>
      <vt:lpstr>'H2_06 (308)'!TABLE_GENDER_1</vt:lpstr>
      <vt:lpstr>'H2_15 (312)'!TABLE_GENDER_1</vt:lpstr>
      <vt:lpstr>'K (313)'!TABLE_GENDER_1</vt:lpstr>
      <vt:lpstr>'K_06 (325)'!TABLE_GENDER_1</vt:lpstr>
      <vt:lpstr>'K_15_65 (330)'!TABLE_GENDER_1</vt:lpstr>
      <vt:lpstr>'K_15_66 (331)'!TABLE_GENDER_1</vt:lpstr>
      <vt:lpstr>'K_15_67 (332)'!TABLE_GENDER_1</vt:lpstr>
      <vt:lpstr>'K_15_68 (333)'!TABLE_GENDER_1</vt:lpstr>
      <vt:lpstr>'M (229)'!TABLE_GENDER_1</vt:lpstr>
      <vt:lpstr>'N (314)'!TABLE_GENDER_1</vt:lpstr>
      <vt:lpstr>'NA1 (201)'!TABLE_GENDER_1</vt:lpstr>
      <vt:lpstr>'NA1_06 (207)'!TABLE_GENDER_1</vt:lpstr>
      <vt:lpstr>'NA1_15_65 (212)'!TABLE_GENDER_1</vt:lpstr>
      <vt:lpstr>'NA1_15_66 (213)'!TABLE_GENDER_1</vt:lpstr>
      <vt:lpstr>'NA1_15_67 (214)'!TABLE_GENDER_1</vt:lpstr>
      <vt:lpstr>'NA1_15_68 (215)'!TABLE_GENDER_1</vt:lpstr>
      <vt:lpstr>'NA2 (202)'!TABLE_GENDER_1</vt:lpstr>
      <vt:lpstr>'NA2_06 (208)'!TABLE_GENDER_1</vt:lpstr>
      <vt:lpstr>'NA2_15_65 (216)'!TABLE_GENDER_1</vt:lpstr>
      <vt:lpstr>'NA2_15_66 (217)'!TABLE_GENDER_1</vt:lpstr>
      <vt:lpstr>'NA2_15_67 (218)'!TABLE_GENDER_1</vt:lpstr>
      <vt:lpstr>'NA2_15_68 (219)'!TABLE_GENDER_1</vt:lpstr>
      <vt:lpstr>'NA3_06 (209)'!TABLE_GENDER_1</vt:lpstr>
      <vt:lpstr>'NF1 (203)'!TABLE_GENDER_1</vt:lpstr>
      <vt:lpstr>'NF1_06 (210)'!TABLE_GENDER_1</vt:lpstr>
      <vt:lpstr>'NF1_15 (220)'!TABLE_GENDER_1</vt:lpstr>
      <vt:lpstr>'NF2 (204)'!TABLE_GENDER_1</vt:lpstr>
      <vt:lpstr>'NF2_06 (211)'!TABLE_GENDER_1</vt:lpstr>
      <vt:lpstr>'NF2_15 (221)'!TABLE_GENDER_1</vt:lpstr>
      <vt:lpstr>'P (315)'!TABLE_GENDER_1</vt:lpstr>
      <vt:lpstr>'Q_15 (334)'!TABLE_GENDER_1</vt:lpstr>
      <vt:lpstr>'Q1 (316)'!TABLE_GENDER_1</vt:lpstr>
      <vt:lpstr>'Q1_06 (326)'!TABLE_GENDER_1</vt:lpstr>
      <vt:lpstr>'Q2 (317)'!TABLE_GENDER_1</vt:lpstr>
      <vt:lpstr>'Q2_06 (327)'!TABLE_GENDER_1</vt:lpstr>
      <vt:lpstr>'R (318)'!TABLE_GENDER_1</vt:lpstr>
      <vt:lpstr>'R_15 (335)'!TABLE_GENDER_1</vt:lpstr>
      <vt:lpstr>'R1_06 (328)'!TABLE_GENDER_1</vt:lpstr>
      <vt:lpstr>'R2_06 (329)'!TABLE_GENDER_1</vt:lpstr>
      <vt:lpstr>'S1 (319)'!TABLE_GENDER_1</vt:lpstr>
      <vt:lpstr>'S2 (320)'!TABLE_GENDER_1</vt:lpstr>
      <vt:lpstr>'S-AP (702)'!TABLE_GENDER_1</vt:lpstr>
      <vt:lpstr>'T1 (321)'!TABLE_GENDER_1</vt:lpstr>
      <vt:lpstr>'T2 (322)'!TABLE_GENDER_1</vt:lpstr>
      <vt:lpstr>'Table 1 (501)'!TABLE_GENDER_1</vt:lpstr>
      <vt:lpstr>'Table 1 (505)'!TABLE_GENDER_1</vt:lpstr>
      <vt:lpstr>'Table 1 (508)'!TABLE_GENDER_1</vt:lpstr>
      <vt:lpstr>'Table 1A (505A)'!TABLE_GENDER_1</vt:lpstr>
      <vt:lpstr>'Table 2 (502)'!TABLE_GENDER_1</vt:lpstr>
      <vt:lpstr>'Table 2 (506)'!TABLE_GENDER_1</vt:lpstr>
      <vt:lpstr>'Table 2 (509)'!TABLE_GENDER_1</vt:lpstr>
      <vt:lpstr>'Table 3 (503)'!TABLE_GENDER_1</vt:lpstr>
      <vt:lpstr>'Table 3 (507)'!TABLE_GENDER_1</vt:lpstr>
      <vt:lpstr>'Table 4 (510)'!TABLE_GENDER_1</vt:lpstr>
      <vt:lpstr>'Table C (701)'!TABLE_GENDER_1</vt:lpstr>
      <vt:lpstr>'Table in Appendix (504)'!TABLE_GENDER_1</vt:lpstr>
      <vt:lpstr>'TVIN_15F (227)'!TABLE_GENDER_1</vt:lpstr>
      <vt:lpstr>'TVIN_15GMP (228)'!TABLE_GENDER_1</vt:lpstr>
      <vt:lpstr>'TVIN_15M (226)'!TABLE_GENDER_1</vt:lpstr>
      <vt:lpstr>'U1 (323)'!TABLE_GENDER_1</vt:lpstr>
      <vt:lpstr>'U2 (324)'!TABLE_GENDER_1</vt:lpstr>
      <vt:lpstr>'x-template'!TABLE_GENDER_1</vt:lpstr>
      <vt:lpstr>'A (404)'!TABLE_INFO_1</vt:lpstr>
      <vt:lpstr>'A (407)'!TABLE_INFO_1</vt:lpstr>
      <vt:lpstr>'A_06 (612)'!TABLE_INFO_1</vt:lpstr>
      <vt:lpstr>'A_15_65 (619)'!TABLE_INFO_1</vt:lpstr>
      <vt:lpstr>'A_15_66 (620)'!TABLE_INFO_1</vt:lpstr>
      <vt:lpstr>'A_15_67 (621)'!TABLE_INFO_1</vt:lpstr>
      <vt:lpstr>'A_15_68 (622)'!TABLE_INFO_1</vt:lpstr>
      <vt:lpstr>'A_87 (601)'!TABLE_INFO_1</vt:lpstr>
      <vt:lpstr>'A1 (201C)'!TABLE_INFO_1</vt:lpstr>
      <vt:lpstr>'A1 (401)'!TABLE_INFO_1</vt:lpstr>
      <vt:lpstr>'A2 (402)'!TABLE_INFO_1</vt:lpstr>
      <vt:lpstr>'B (403)'!TABLE_INFO_1</vt:lpstr>
      <vt:lpstr>'B (405)'!TABLE_INFO_1</vt:lpstr>
      <vt:lpstr>'B (408)'!TABLE_INFO_1</vt:lpstr>
      <vt:lpstr>'B_06 (613)'!TABLE_INFO_1</vt:lpstr>
      <vt:lpstr>'B_15 (623)'!TABLE_INFO_1</vt:lpstr>
      <vt:lpstr>'B_87 (602)'!TABLE_INFO_1</vt:lpstr>
      <vt:lpstr>'B-AP (703)'!TABLE_INFO_1</vt:lpstr>
      <vt:lpstr>'C (406)'!TABLE_INFO_1</vt:lpstr>
      <vt:lpstr>'C_06 (614)'!TABLE_INFO_1</vt:lpstr>
      <vt:lpstr>'C_15 (624)'!TABLE_INFO_1</vt:lpstr>
      <vt:lpstr>'C_87 (603)'!TABLE_INFO_1</vt:lpstr>
      <vt:lpstr>'D_06 (615)'!TABLE_INFO_1</vt:lpstr>
      <vt:lpstr>'D1 (205)'!TABLE_INFO_1</vt:lpstr>
      <vt:lpstr>'D1_87 (604)'!TABLE_INFO_1</vt:lpstr>
      <vt:lpstr>'D2 (206)'!TABLE_INFO_1</vt:lpstr>
      <vt:lpstr>'D2_87 (605)'!TABLE_INFO_1</vt:lpstr>
      <vt:lpstr>'E_06 (616)'!TABLE_INFO_1</vt:lpstr>
      <vt:lpstr>'E1_87 (606)'!TABLE_INFO_1</vt:lpstr>
      <vt:lpstr>'E2_87 (607)'!TABLE_INFO_1</vt:lpstr>
      <vt:lpstr>'F_06 (617)'!TABLE_INFO_1</vt:lpstr>
      <vt:lpstr>'F_15 (625)'!TABLE_INFO_1</vt:lpstr>
      <vt:lpstr>'F1 (204C)'!TABLE_INFO_1</vt:lpstr>
      <vt:lpstr>'F1_87 (608)'!TABLE_INFO_1</vt:lpstr>
      <vt:lpstr>'F2_87 (609)'!TABLE_INFO_1</vt:lpstr>
      <vt:lpstr>'G_06 (618)'!TABLE_INFO_1</vt:lpstr>
      <vt:lpstr>'G_15 (626)'!TABLE_INFO_1</vt:lpstr>
      <vt:lpstr>'G_87 (610)'!TABLE_INFO_1</vt:lpstr>
      <vt:lpstr>'G1 (301)'!TABLE_INFO_1</vt:lpstr>
      <vt:lpstr>'G1_06 (305)'!TABLE_INFO_1</vt:lpstr>
      <vt:lpstr>'G1_15 (309)'!TABLE_INFO_1</vt:lpstr>
      <vt:lpstr>'G2 (302)'!TABLE_INFO_1</vt:lpstr>
      <vt:lpstr>'G2_06 (306)'!TABLE_INFO_1</vt:lpstr>
      <vt:lpstr>'G2_15 (310)'!TABLE_INFO_1</vt:lpstr>
      <vt:lpstr>'H_87 (611)'!TABLE_INFO_1</vt:lpstr>
      <vt:lpstr>'H1 (303)'!TABLE_INFO_1</vt:lpstr>
      <vt:lpstr>'H1_06 (307)'!TABLE_INFO_1</vt:lpstr>
      <vt:lpstr>'H1_15 (311)'!TABLE_INFO_1</vt:lpstr>
      <vt:lpstr>'H2 (304)'!TABLE_INFO_1</vt:lpstr>
      <vt:lpstr>'H2_06 (308)'!TABLE_INFO_1</vt:lpstr>
      <vt:lpstr>'H2_15 (312)'!TABLE_INFO_1</vt:lpstr>
      <vt:lpstr>'K (313)'!TABLE_INFO_1</vt:lpstr>
      <vt:lpstr>'K_06 (325)'!TABLE_INFO_1</vt:lpstr>
      <vt:lpstr>'K_15_65 (330)'!TABLE_INFO_1</vt:lpstr>
      <vt:lpstr>'K_15_66 (331)'!TABLE_INFO_1</vt:lpstr>
      <vt:lpstr>'K_15_67 (332)'!TABLE_INFO_1</vt:lpstr>
      <vt:lpstr>'K_15_68 (333)'!TABLE_INFO_1</vt:lpstr>
      <vt:lpstr>'M (229)'!TABLE_INFO_1</vt:lpstr>
      <vt:lpstr>'N (314)'!TABLE_INFO_1</vt:lpstr>
      <vt:lpstr>'NA1 (201)'!TABLE_INFO_1</vt:lpstr>
      <vt:lpstr>'NA1_06 (207)'!TABLE_INFO_1</vt:lpstr>
      <vt:lpstr>'NA1_15_65 (212)'!TABLE_INFO_1</vt:lpstr>
      <vt:lpstr>'NA1_15_66 (213)'!TABLE_INFO_1</vt:lpstr>
      <vt:lpstr>'NA1_15_67 (214)'!TABLE_INFO_1</vt:lpstr>
      <vt:lpstr>'NA1_15_68 (215)'!TABLE_INFO_1</vt:lpstr>
      <vt:lpstr>'NA2 (202)'!TABLE_INFO_1</vt:lpstr>
      <vt:lpstr>'NA2_06 (208)'!TABLE_INFO_1</vt:lpstr>
      <vt:lpstr>'NA2_15_65 (216)'!TABLE_INFO_1</vt:lpstr>
      <vt:lpstr>'NA2_15_66 (217)'!TABLE_INFO_1</vt:lpstr>
      <vt:lpstr>'NA2_15_67 (218)'!TABLE_INFO_1</vt:lpstr>
      <vt:lpstr>'NA2_15_68 (219)'!TABLE_INFO_1</vt:lpstr>
      <vt:lpstr>'NA3_06 (209)'!TABLE_INFO_1</vt:lpstr>
      <vt:lpstr>'NF1 (203)'!TABLE_INFO_1</vt:lpstr>
      <vt:lpstr>'NF1_06 (210)'!TABLE_INFO_1</vt:lpstr>
      <vt:lpstr>'NF1_15 (220)'!TABLE_INFO_1</vt:lpstr>
      <vt:lpstr>'NF2 (204)'!TABLE_INFO_1</vt:lpstr>
      <vt:lpstr>'NF2_06 (211)'!TABLE_INFO_1</vt:lpstr>
      <vt:lpstr>'NF2_15 (221)'!TABLE_INFO_1</vt:lpstr>
      <vt:lpstr>'P (315)'!TABLE_INFO_1</vt:lpstr>
      <vt:lpstr>'Q_15 (334)'!TABLE_INFO_1</vt:lpstr>
      <vt:lpstr>'Q1 (316)'!TABLE_INFO_1</vt:lpstr>
      <vt:lpstr>'Q1_06 (326)'!TABLE_INFO_1</vt:lpstr>
      <vt:lpstr>'Q2 (317)'!TABLE_INFO_1</vt:lpstr>
      <vt:lpstr>'Q2_06 (327)'!TABLE_INFO_1</vt:lpstr>
      <vt:lpstr>'R (318)'!TABLE_INFO_1</vt:lpstr>
      <vt:lpstr>'R_15 (335)'!TABLE_INFO_1</vt:lpstr>
      <vt:lpstr>'R1_06 (328)'!TABLE_INFO_1</vt:lpstr>
      <vt:lpstr>'R2_06 (329)'!TABLE_INFO_1</vt:lpstr>
      <vt:lpstr>'S1 (319)'!TABLE_INFO_1</vt:lpstr>
      <vt:lpstr>'S2 (320)'!TABLE_INFO_1</vt:lpstr>
      <vt:lpstr>'S-AP (702)'!TABLE_INFO_1</vt:lpstr>
      <vt:lpstr>'T1 (321)'!TABLE_INFO_1</vt:lpstr>
      <vt:lpstr>'T2 (322)'!TABLE_INFO_1</vt:lpstr>
      <vt:lpstr>'Table 1 (501)'!TABLE_INFO_1</vt:lpstr>
      <vt:lpstr>'Table 1 (505)'!TABLE_INFO_1</vt:lpstr>
      <vt:lpstr>'Table 1 (508)'!TABLE_INFO_1</vt:lpstr>
      <vt:lpstr>'Table 1A (505A)'!TABLE_INFO_1</vt:lpstr>
      <vt:lpstr>'Table 2 (502)'!TABLE_INFO_1</vt:lpstr>
      <vt:lpstr>'Table 2 (506)'!TABLE_INFO_1</vt:lpstr>
      <vt:lpstr>'Table 2 (509)'!TABLE_INFO_1</vt:lpstr>
      <vt:lpstr>'Table 3 (503)'!TABLE_INFO_1</vt:lpstr>
      <vt:lpstr>'Table 3 (507)'!TABLE_INFO_1</vt:lpstr>
      <vt:lpstr>'Table 4 (510)'!TABLE_INFO_1</vt:lpstr>
      <vt:lpstr>'Table C (701)'!TABLE_INFO_1</vt:lpstr>
      <vt:lpstr>'Table in Appendix (504)'!TABLE_INFO_1</vt:lpstr>
      <vt:lpstr>'TVIN_15F (227)'!TABLE_INFO_1</vt:lpstr>
      <vt:lpstr>'TVIN_15GMP (228)'!TABLE_INFO_1</vt:lpstr>
      <vt:lpstr>'TVIN_15M (226)'!TABLE_INFO_1</vt:lpstr>
      <vt:lpstr>'U1 (323)'!TABLE_INFO_1</vt:lpstr>
      <vt:lpstr>'U2 (324)'!TABLE_INFO_1</vt:lpstr>
      <vt:lpstr>'x-template'!TABLE_INFO_1</vt:lpstr>
      <vt:lpstr>'A (404)'!TABLE_REFERENCE_1</vt:lpstr>
      <vt:lpstr>'A (407)'!TABLE_REFERENCE_1</vt:lpstr>
      <vt:lpstr>'A_06 (612)'!TABLE_REFERENCE_1</vt:lpstr>
      <vt:lpstr>'A_15_65 (619)'!TABLE_REFERENCE_1</vt:lpstr>
      <vt:lpstr>'A_15_66 (620)'!TABLE_REFERENCE_1</vt:lpstr>
      <vt:lpstr>'A_15_67 (621)'!TABLE_REFERENCE_1</vt:lpstr>
      <vt:lpstr>'A_15_68 (622)'!TABLE_REFERENCE_1</vt:lpstr>
      <vt:lpstr>'A_87 (601)'!TABLE_REFERENCE_1</vt:lpstr>
      <vt:lpstr>'A1 (201C)'!TABLE_REFERENCE_1</vt:lpstr>
      <vt:lpstr>'A1 (401)'!TABLE_REFERENCE_1</vt:lpstr>
      <vt:lpstr>'A2 (402)'!TABLE_REFERENCE_1</vt:lpstr>
      <vt:lpstr>'B (403)'!TABLE_REFERENCE_1</vt:lpstr>
      <vt:lpstr>'B (405)'!TABLE_REFERENCE_1</vt:lpstr>
      <vt:lpstr>'B (408)'!TABLE_REFERENCE_1</vt:lpstr>
      <vt:lpstr>'B_06 (613)'!TABLE_REFERENCE_1</vt:lpstr>
      <vt:lpstr>'B_15 (623)'!TABLE_REFERENCE_1</vt:lpstr>
      <vt:lpstr>'B_87 (602)'!TABLE_REFERENCE_1</vt:lpstr>
      <vt:lpstr>'B-AP (703)'!TABLE_REFERENCE_1</vt:lpstr>
      <vt:lpstr>'C (406)'!TABLE_REFERENCE_1</vt:lpstr>
      <vt:lpstr>'C_06 (614)'!TABLE_REFERENCE_1</vt:lpstr>
      <vt:lpstr>'C_15 (624)'!TABLE_REFERENCE_1</vt:lpstr>
      <vt:lpstr>'C_87 (603)'!TABLE_REFERENCE_1</vt:lpstr>
      <vt:lpstr>'D_06 (615)'!TABLE_REFERENCE_1</vt:lpstr>
      <vt:lpstr>'D1 (205)'!TABLE_REFERENCE_1</vt:lpstr>
      <vt:lpstr>'D1_87 (604)'!TABLE_REFERENCE_1</vt:lpstr>
      <vt:lpstr>'D2 (206)'!TABLE_REFERENCE_1</vt:lpstr>
      <vt:lpstr>'D2_87 (605)'!TABLE_REFERENCE_1</vt:lpstr>
      <vt:lpstr>'E_06 (616)'!TABLE_REFERENCE_1</vt:lpstr>
      <vt:lpstr>'E1_87 (606)'!TABLE_REFERENCE_1</vt:lpstr>
      <vt:lpstr>'E2_87 (607)'!TABLE_REFERENCE_1</vt:lpstr>
      <vt:lpstr>'F_06 (617)'!TABLE_REFERENCE_1</vt:lpstr>
      <vt:lpstr>'F_15 (625)'!TABLE_REFERENCE_1</vt:lpstr>
      <vt:lpstr>'F1 (204C)'!TABLE_REFERENCE_1</vt:lpstr>
      <vt:lpstr>'F1_87 (608)'!TABLE_REFERENCE_1</vt:lpstr>
      <vt:lpstr>'F2_87 (609)'!TABLE_REFERENCE_1</vt:lpstr>
      <vt:lpstr>'G_06 (618)'!TABLE_REFERENCE_1</vt:lpstr>
      <vt:lpstr>'G_15 (626)'!TABLE_REFERENCE_1</vt:lpstr>
      <vt:lpstr>'G_87 (610)'!TABLE_REFERENCE_1</vt:lpstr>
      <vt:lpstr>'G1 (301)'!TABLE_REFERENCE_1</vt:lpstr>
      <vt:lpstr>'G1_06 (305)'!TABLE_REFERENCE_1</vt:lpstr>
      <vt:lpstr>'G1_15 (309)'!TABLE_REFERENCE_1</vt:lpstr>
      <vt:lpstr>'G2 (302)'!TABLE_REFERENCE_1</vt:lpstr>
      <vt:lpstr>'G2_06 (306)'!TABLE_REFERENCE_1</vt:lpstr>
      <vt:lpstr>'G2_15 (310)'!TABLE_REFERENCE_1</vt:lpstr>
      <vt:lpstr>'H_87 (611)'!TABLE_REFERENCE_1</vt:lpstr>
      <vt:lpstr>'H1 (303)'!TABLE_REFERENCE_1</vt:lpstr>
      <vt:lpstr>'H1_06 (307)'!TABLE_REFERENCE_1</vt:lpstr>
      <vt:lpstr>'H1_15 (311)'!TABLE_REFERENCE_1</vt:lpstr>
      <vt:lpstr>'H2 (304)'!TABLE_REFERENCE_1</vt:lpstr>
      <vt:lpstr>'H2_06 (308)'!TABLE_REFERENCE_1</vt:lpstr>
      <vt:lpstr>'H2_15 (312)'!TABLE_REFERENCE_1</vt:lpstr>
      <vt:lpstr>'K (313)'!TABLE_REFERENCE_1</vt:lpstr>
      <vt:lpstr>'K_06 (325)'!TABLE_REFERENCE_1</vt:lpstr>
      <vt:lpstr>'K_15_65 (330)'!TABLE_REFERENCE_1</vt:lpstr>
      <vt:lpstr>'K_15_66 (331)'!TABLE_REFERENCE_1</vt:lpstr>
      <vt:lpstr>'K_15_67 (332)'!TABLE_REFERENCE_1</vt:lpstr>
      <vt:lpstr>'K_15_68 (333)'!TABLE_REFERENCE_1</vt:lpstr>
      <vt:lpstr>'M (229)'!TABLE_REFERENCE_1</vt:lpstr>
      <vt:lpstr>'N (314)'!TABLE_REFERENCE_1</vt:lpstr>
      <vt:lpstr>'NA1 (201)'!TABLE_REFERENCE_1</vt:lpstr>
      <vt:lpstr>'NA1_06 (207)'!TABLE_REFERENCE_1</vt:lpstr>
      <vt:lpstr>'NA1_15_65 (212)'!TABLE_REFERENCE_1</vt:lpstr>
      <vt:lpstr>'NA1_15_66 (213)'!TABLE_REFERENCE_1</vt:lpstr>
      <vt:lpstr>'NA1_15_67 (214)'!TABLE_REFERENCE_1</vt:lpstr>
      <vt:lpstr>'NA1_15_68 (215)'!TABLE_REFERENCE_1</vt:lpstr>
      <vt:lpstr>'NA2 (202)'!TABLE_REFERENCE_1</vt:lpstr>
      <vt:lpstr>'NA2_06 (208)'!TABLE_REFERENCE_1</vt:lpstr>
      <vt:lpstr>'NA2_15_65 (216)'!TABLE_REFERENCE_1</vt:lpstr>
      <vt:lpstr>'NA2_15_66 (217)'!TABLE_REFERENCE_1</vt:lpstr>
      <vt:lpstr>'NA2_15_67 (218)'!TABLE_REFERENCE_1</vt:lpstr>
      <vt:lpstr>'NA2_15_68 (219)'!TABLE_REFERENCE_1</vt:lpstr>
      <vt:lpstr>'NA3_06 (209)'!TABLE_REFERENCE_1</vt:lpstr>
      <vt:lpstr>'NF1 (203)'!TABLE_REFERENCE_1</vt:lpstr>
      <vt:lpstr>'NF1_06 (210)'!TABLE_REFERENCE_1</vt:lpstr>
      <vt:lpstr>'NF1_15 (220)'!TABLE_REFERENCE_1</vt:lpstr>
      <vt:lpstr>'NF2 (204)'!TABLE_REFERENCE_1</vt:lpstr>
      <vt:lpstr>'NF2_06 (211)'!TABLE_REFERENCE_1</vt:lpstr>
      <vt:lpstr>'NF2_15 (221)'!TABLE_REFERENCE_1</vt:lpstr>
      <vt:lpstr>'P (315)'!TABLE_REFERENCE_1</vt:lpstr>
      <vt:lpstr>'Q_15 (334)'!TABLE_REFERENCE_1</vt:lpstr>
      <vt:lpstr>'Q1 (316)'!TABLE_REFERENCE_1</vt:lpstr>
      <vt:lpstr>'Q1_06 (326)'!TABLE_REFERENCE_1</vt:lpstr>
      <vt:lpstr>'Q2 (317)'!TABLE_REFERENCE_1</vt:lpstr>
      <vt:lpstr>'Q2_06 (327)'!TABLE_REFERENCE_1</vt:lpstr>
      <vt:lpstr>'R (318)'!TABLE_REFERENCE_1</vt:lpstr>
      <vt:lpstr>'R_15 (335)'!TABLE_REFERENCE_1</vt:lpstr>
      <vt:lpstr>'R1_06 (328)'!TABLE_REFERENCE_1</vt:lpstr>
      <vt:lpstr>'R2_06 (329)'!TABLE_REFERENCE_1</vt:lpstr>
      <vt:lpstr>'S1 (319)'!TABLE_REFERENCE_1</vt:lpstr>
      <vt:lpstr>'S2 (320)'!TABLE_REFERENCE_1</vt:lpstr>
      <vt:lpstr>'S-AP (702)'!TABLE_REFERENCE_1</vt:lpstr>
      <vt:lpstr>'T1 (321)'!TABLE_REFERENCE_1</vt:lpstr>
      <vt:lpstr>'T2 (322)'!TABLE_REFERENCE_1</vt:lpstr>
      <vt:lpstr>'Table 1 (501)'!TABLE_REFERENCE_1</vt:lpstr>
      <vt:lpstr>'Table 1 (505)'!TABLE_REFERENCE_1</vt:lpstr>
      <vt:lpstr>'Table 1 (508)'!TABLE_REFERENCE_1</vt:lpstr>
      <vt:lpstr>'Table 1A (505A)'!TABLE_REFERENCE_1</vt:lpstr>
      <vt:lpstr>'Table 2 (502)'!TABLE_REFERENCE_1</vt:lpstr>
      <vt:lpstr>'Table 2 (506)'!TABLE_REFERENCE_1</vt:lpstr>
      <vt:lpstr>'Table 2 (509)'!TABLE_REFERENCE_1</vt:lpstr>
      <vt:lpstr>'Table 3 (503)'!TABLE_REFERENCE_1</vt:lpstr>
      <vt:lpstr>'Table 3 (507)'!TABLE_REFERENCE_1</vt:lpstr>
      <vt:lpstr>'Table 4 (510)'!TABLE_REFERENCE_1</vt:lpstr>
      <vt:lpstr>'Table C (701)'!TABLE_REFERENCE_1</vt:lpstr>
      <vt:lpstr>'Table in Appendix (504)'!TABLE_REFERENCE_1</vt:lpstr>
      <vt:lpstr>'TVIN_15F (227)'!TABLE_REFERENCE_1</vt:lpstr>
      <vt:lpstr>'TVIN_15GMP (228)'!TABLE_REFERENCE_1</vt:lpstr>
      <vt:lpstr>'TVIN_15M (226)'!TABLE_REFERENCE_1</vt:lpstr>
      <vt:lpstr>'U1 (323)'!TABLE_REFERENCE_1</vt:lpstr>
      <vt:lpstr>'U2 (324)'!TABLE_REFERENCE_1</vt:lpstr>
      <vt:lpstr>'x-template'!TABLE_REFERENCE_1</vt:lpstr>
      <vt:lpstr>'A (404)'!TABLE_REFERENCE_GUIDANCE_1</vt:lpstr>
      <vt:lpstr>'A (407)'!TABLE_REFERENCE_GUIDANCE_1</vt:lpstr>
      <vt:lpstr>'A_06 (612)'!TABLE_REFERENCE_GUIDANCE_1</vt:lpstr>
      <vt:lpstr>'A_15_65 (619)'!TABLE_REFERENCE_GUIDANCE_1</vt:lpstr>
      <vt:lpstr>'A_15_66 (620)'!TABLE_REFERENCE_GUIDANCE_1</vt:lpstr>
      <vt:lpstr>'A_15_67 (621)'!TABLE_REFERENCE_GUIDANCE_1</vt:lpstr>
      <vt:lpstr>'A_15_68 (622)'!TABLE_REFERENCE_GUIDANCE_1</vt:lpstr>
      <vt:lpstr>'A_87 (601)'!TABLE_REFERENCE_GUIDANCE_1</vt:lpstr>
      <vt:lpstr>'A1 (201C)'!TABLE_REFERENCE_GUIDANCE_1</vt:lpstr>
      <vt:lpstr>'A1 (401)'!TABLE_REFERENCE_GUIDANCE_1</vt:lpstr>
      <vt:lpstr>'A2 (402)'!TABLE_REFERENCE_GUIDANCE_1</vt:lpstr>
      <vt:lpstr>'B (403)'!TABLE_REFERENCE_GUIDANCE_1</vt:lpstr>
      <vt:lpstr>'B (405)'!TABLE_REFERENCE_GUIDANCE_1</vt:lpstr>
      <vt:lpstr>'B (408)'!TABLE_REFERENCE_GUIDANCE_1</vt:lpstr>
      <vt:lpstr>'B_06 (613)'!TABLE_REFERENCE_GUIDANCE_1</vt:lpstr>
      <vt:lpstr>'B_15 (623)'!TABLE_REFERENCE_GUIDANCE_1</vt:lpstr>
      <vt:lpstr>'B_87 (602)'!TABLE_REFERENCE_GUIDANCE_1</vt:lpstr>
      <vt:lpstr>'B-AP (703)'!TABLE_REFERENCE_GUIDANCE_1</vt:lpstr>
      <vt:lpstr>'C (406)'!TABLE_REFERENCE_GUIDANCE_1</vt:lpstr>
      <vt:lpstr>'C_06 (614)'!TABLE_REFERENCE_GUIDANCE_1</vt:lpstr>
      <vt:lpstr>'C_15 (624)'!TABLE_REFERENCE_GUIDANCE_1</vt:lpstr>
      <vt:lpstr>'C_87 (603)'!TABLE_REFERENCE_GUIDANCE_1</vt:lpstr>
      <vt:lpstr>'D_06 (615)'!TABLE_REFERENCE_GUIDANCE_1</vt:lpstr>
      <vt:lpstr>'D1 (205)'!TABLE_REFERENCE_GUIDANCE_1</vt:lpstr>
      <vt:lpstr>'D1_87 (604)'!TABLE_REFERENCE_GUIDANCE_1</vt:lpstr>
      <vt:lpstr>'D2 (206)'!TABLE_REFERENCE_GUIDANCE_1</vt:lpstr>
      <vt:lpstr>'D2_87 (605)'!TABLE_REFERENCE_GUIDANCE_1</vt:lpstr>
      <vt:lpstr>'E_06 (616)'!TABLE_REFERENCE_GUIDANCE_1</vt:lpstr>
      <vt:lpstr>'E1_87 (606)'!TABLE_REFERENCE_GUIDANCE_1</vt:lpstr>
      <vt:lpstr>'E2_87 (607)'!TABLE_REFERENCE_GUIDANCE_1</vt:lpstr>
      <vt:lpstr>'F_06 (617)'!TABLE_REFERENCE_GUIDANCE_1</vt:lpstr>
      <vt:lpstr>'F_15 (625)'!TABLE_REFERENCE_GUIDANCE_1</vt:lpstr>
      <vt:lpstr>'F1 (204C)'!TABLE_REFERENCE_GUIDANCE_1</vt:lpstr>
      <vt:lpstr>'F1_87 (608)'!TABLE_REFERENCE_GUIDANCE_1</vt:lpstr>
      <vt:lpstr>'F2_87 (609)'!TABLE_REFERENCE_GUIDANCE_1</vt:lpstr>
      <vt:lpstr>'G_06 (618)'!TABLE_REFERENCE_GUIDANCE_1</vt:lpstr>
      <vt:lpstr>'G_15 (626)'!TABLE_REFERENCE_GUIDANCE_1</vt:lpstr>
      <vt:lpstr>'G_87 (610)'!TABLE_REFERENCE_GUIDANCE_1</vt:lpstr>
      <vt:lpstr>'G1 (301)'!TABLE_REFERENCE_GUIDANCE_1</vt:lpstr>
      <vt:lpstr>'G1_06 (305)'!TABLE_REFERENCE_GUIDANCE_1</vt:lpstr>
      <vt:lpstr>'G1_15 (309)'!TABLE_REFERENCE_GUIDANCE_1</vt:lpstr>
      <vt:lpstr>'G2 (302)'!TABLE_REFERENCE_GUIDANCE_1</vt:lpstr>
      <vt:lpstr>'G2_06 (306)'!TABLE_REFERENCE_GUIDANCE_1</vt:lpstr>
      <vt:lpstr>'G2_15 (310)'!TABLE_REFERENCE_GUIDANCE_1</vt:lpstr>
      <vt:lpstr>'H_87 (611)'!TABLE_REFERENCE_GUIDANCE_1</vt:lpstr>
      <vt:lpstr>'H1 (303)'!TABLE_REFERENCE_GUIDANCE_1</vt:lpstr>
      <vt:lpstr>'H1_06 (307)'!TABLE_REFERENCE_GUIDANCE_1</vt:lpstr>
      <vt:lpstr>'H1_15 (311)'!TABLE_REFERENCE_GUIDANCE_1</vt:lpstr>
      <vt:lpstr>'H2 (304)'!TABLE_REFERENCE_GUIDANCE_1</vt:lpstr>
      <vt:lpstr>'H2_06 (308)'!TABLE_REFERENCE_GUIDANCE_1</vt:lpstr>
      <vt:lpstr>'H2_15 (312)'!TABLE_REFERENCE_GUIDANCE_1</vt:lpstr>
      <vt:lpstr>'K (313)'!TABLE_REFERENCE_GUIDANCE_1</vt:lpstr>
      <vt:lpstr>'K_06 (325)'!TABLE_REFERENCE_GUIDANCE_1</vt:lpstr>
      <vt:lpstr>'K_15_65 (330)'!TABLE_REFERENCE_GUIDANCE_1</vt:lpstr>
      <vt:lpstr>'K_15_66 (331)'!TABLE_REFERENCE_GUIDANCE_1</vt:lpstr>
      <vt:lpstr>'K_15_67 (332)'!TABLE_REFERENCE_GUIDANCE_1</vt:lpstr>
      <vt:lpstr>'K_15_68 (333)'!TABLE_REFERENCE_GUIDANCE_1</vt:lpstr>
      <vt:lpstr>'M (229)'!TABLE_REFERENCE_GUIDANCE_1</vt:lpstr>
      <vt:lpstr>'N (314)'!TABLE_REFERENCE_GUIDANCE_1</vt:lpstr>
      <vt:lpstr>'NA1 (201)'!TABLE_REFERENCE_GUIDANCE_1</vt:lpstr>
      <vt:lpstr>'NA1_06 (207)'!TABLE_REFERENCE_GUIDANCE_1</vt:lpstr>
      <vt:lpstr>'NA1_15_65 (212)'!TABLE_REFERENCE_GUIDANCE_1</vt:lpstr>
      <vt:lpstr>'NA1_15_66 (213)'!TABLE_REFERENCE_GUIDANCE_1</vt:lpstr>
      <vt:lpstr>'NA1_15_67 (214)'!TABLE_REFERENCE_GUIDANCE_1</vt:lpstr>
      <vt:lpstr>'NA1_15_68 (215)'!TABLE_REFERENCE_GUIDANCE_1</vt:lpstr>
      <vt:lpstr>'NA2 (202)'!TABLE_REFERENCE_GUIDANCE_1</vt:lpstr>
      <vt:lpstr>'NA2_06 (208)'!TABLE_REFERENCE_GUIDANCE_1</vt:lpstr>
      <vt:lpstr>'NA2_15_65 (216)'!TABLE_REFERENCE_GUIDANCE_1</vt:lpstr>
      <vt:lpstr>'NA2_15_66 (217)'!TABLE_REFERENCE_GUIDANCE_1</vt:lpstr>
      <vt:lpstr>'NA2_15_67 (218)'!TABLE_REFERENCE_GUIDANCE_1</vt:lpstr>
      <vt:lpstr>'NA2_15_68 (219)'!TABLE_REFERENCE_GUIDANCE_1</vt:lpstr>
      <vt:lpstr>'NA3_06 (209)'!TABLE_REFERENCE_GUIDANCE_1</vt:lpstr>
      <vt:lpstr>'NF1 (203)'!TABLE_REFERENCE_GUIDANCE_1</vt:lpstr>
      <vt:lpstr>'NF1_06 (210)'!TABLE_REFERENCE_GUIDANCE_1</vt:lpstr>
      <vt:lpstr>'NF1_15 (220)'!TABLE_REFERENCE_GUIDANCE_1</vt:lpstr>
      <vt:lpstr>'NF2 (204)'!TABLE_REFERENCE_GUIDANCE_1</vt:lpstr>
      <vt:lpstr>'NF2_06 (211)'!TABLE_REFERENCE_GUIDANCE_1</vt:lpstr>
      <vt:lpstr>'NF2_15 (221)'!TABLE_REFERENCE_GUIDANCE_1</vt:lpstr>
      <vt:lpstr>'P (315)'!TABLE_REFERENCE_GUIDANCE_1</vt:lpstr>
      <vt:lpstr>'Q_15 (334)'!TABLE_REFERENCE_GUIDANCE_1</vt:lpstr>
      <vt:lpstr>'Q1 (316)'!TABLE_REFERENCE_GUIDANCE_1</vt:lpstr>
      <vt:lpstr>'Q1_06 (326)'!TABLE_REFERENCE_GUIDANCE_1</vt:lpstr>
      <vt:lpstr>'Q2 (317)'!TABLE_REFERENCE_GUIDANCE_1</vt:lpstr>
      <vt:lpstr>'Q2_06 (327)'!TABLE_REFERENCE_GUIDANCE_1</vt:lpstr>
      <vt:lpstr>'R (318)'!TABLE_REFERENCE_GUIDANCE_1</vt:lpstr>
      <vt:lpstr>'R_15 (335)'!TABLE_REFERENCE_GUIDANCE_1</vt:lpstr>
      <vt:lpstr>'R1_06 (328)'!TABLE_REFERENCE_GUIDANCE_1</vt:lpstr>
      <vt:lpstr>'R2_06 (329)'!TABLE_REFERENCE_GUIDANCE_1</vt:lpstr>
      <vt:lpstr>'S1 (319)'!TABLE_REFERENCE_GUIDANCE_1</vt:lpstr>
      <vt:lpstr>'S2 (320)'!TABLE_REFERENCE_GUIDANCE_1</vt:lpstr>
      <vt:lpstr>'S-AP (702)'!TABLE_REFERENCE_GUIDANCE_1</vt:lpstr>
      <vt:lpstr>'T1 (321)'!TABLE_REFERENCE_GUIDANCE_1</vt:lpstr>
      <vt:lpstr>'T2 (322)'!TABLE_REFERENCE_GUIDANCE_1</vt:lpstr>
      <vt:lpstr>'Table 1 (501)'!TABLE_REFERENCE_GUIDANCE_1</vt:lpstr>
      <vt:lpstr>'Table 1 (505)'!TABLE_REFERENCE_GUIDANCE_1</vt:lpstr>
      <vt:lpstr>'Table 1 (508)'!TABLE_REFERENCE_GUIDANCE_1</vt:lpstr>
      <vt:lpstr>'Table 1A (505A)'!TABLE_REFERENCE_GUIDANCE_1</vt:lpstr>
      <vt:lpstr>'Table 2 (502)'!TABLE_REFERENCE_GUIDANCE_1</vt:lpstr>
      <vt:lpstr>'Table 2 (506)'!TABLE_REFERENCE_GUIDANCE_1</vt:lpstr>
      <vt:lpstr>'Table 2 (509)'!TABLE_REFERENCE_GUIDANCE_1</vt:lpstr>
      <vt:lpstr>'Table 3 (503)'!TABLE_REFERENCE_GUIDANCE_1</vt:lpstr>
      <vt:lpstr>'Table 3 (507)'!TABLE_REFERENCE_GUIDANCE_1</vt:lpstr>
      <vt:lpstr>'Table 4 (510)'!TABLE_REFERENCE_GUIDANCE_1</vt:lpstr>
      <vt:lpstr>'Table C (701)'!TABLE_REFERENCE_GUIDANCE_1</vt:lpstr>
      <vt:lpstr>'Table in Appendix (504)'!TABLE_REFERENCE_GUIDANCE_1</vt:lpstr>
      <vt:lpstr>'TVIN_15F (227)'!TABLE_REFERENCE_GUIDANCE_1</vt:lpstr>
      <vt:lpstr>'TVIN_15GMP (228)'!TABLE_REFERENCE_GUIDANCE_1</vt:lpstr>
      <vt:lpstr>'TVIN_15M (226)'!TABLE_REFERENCE_GUIDANCE_1</vt:lpstr>
      <vt:lpstr>'U1 (323)'!TABLE_REFERENCE_GUIDANCE_1</vt:lpstr>
      <vt:lpstr>'U2 (324)'!TABLE_REFERENCE_GUIDANCE_1</vt:lpstr>
      <vt:lpstr>'x-template'!TABLE_REFERENCE_GUIDANCE_1</vt:lpstr>
      <vt:lpstr>'A (404)'!TABLE_RELATED_1</vt:lpstr>
      <vt:lpstr>'A (407)'!TABLE_RELATED_1</vt:lpstr>
      <vt:lpstr>'A_06 (612)'!TABLE_RELATED_1</vt:lpstr>
      <vt:lpstr>'A_15_65 (619)'!TABLE_RELATED_1</vt:lpstr>
      <vt:lpstr>'A_15_66 (620)'!TABLE_RELATED_1</vt:lpstr>
      <vt:lpstr>'A_15_67 (621)'!TABLE_RELATED_1</vt:lpstr>
      <vt:lpstr>'A_15_68 (622)'!TABLE_RELATED_1</vt:lpstr>
      <vt:lpstr>'A_87 (601)'!TABLE_RELATED_1</vt:lpstr>
      <vt:lpstr>'A1 (201C)'!TABLE_RELATED_1</vt:lpstr>
      <vt:lpstr>'A1 (401)'!TABLE_RELATED_1</vt:lpstr>
      <vt:lpstr>'A2 (402)'!TABLE_RELATED_1</vt:lpstr>
      <vt:lpstr>'B (403)'!TABLE_RELATED_1</vt:lpstr>
      <vt:lpstr>'B (405)'!TABLE_RELATED_1</vt:lpstr>
      <vt:lpstr>'B (408)'!TABLE_RELATED_1</vt:lpstr>
      <vt:lpstr>'B_06 (613)'!TABLE_RELATED_1</vt:lpstr>
      <vt:lpstr>'B_15 (623)'!TABLE_RELATED_1</vt:lpstr>
      <vt:lpstr>'B_87 (602)'!TABLE_RELATED_1</vt:lpstr>
      <vt:lpstr>'B-AP (703)'!TABLE_RELATED_1</vt:lpstr>
      <vt:lpstr>'C (406)'!TABLE_RELATED_1</vt:lpstr>
      <vt:lpstr>'C_06 (614)'!TABLE_RELATED_1</vt:lpstr>
      <vt:lpstr>'C_15 (624)'!TABLE_RELATED_1</vt:lpstr>
      <vt:lpstr>'C_87 (603)'!TABLE_RELATED_1</vt:lpstr>
      <vt:lpstr>'D_06 (615)'!TABLE_RELATED_1</vt:lpstr>
      <vt:lpstr>'D1 (205)'!TABLE_RELATED_1</vt:lpstr>
      <vt:lpstr>'D1_87 (604)'!TABLE_RELATED_1</vt:lpstr>
      <vt:lpstr>'D2 (206)'!TABLE_RELATED_1</vt:lpstr>
      <vt:lpstr>'D2_87 (605)'!TABLE_RELATED_1</vt:lpstr>
      <vt:lpstr>'E_06 (616)'!TABLE_RELATED_1</vt:lpstr>
      <vt:lpstr>'E1_87 (606)'!TABLE_RELATED_1</vt:lpstr>
      <vt:lpstr>'E2_87 (607)'!TABLE_RELATED_1</vt:lpstr>
      <vt:lpstr>'F_06 (617)'!TABLE_RELATED_1</vt:lpstr>
      <vt:lpstr>'F_15 (625)'!TABLE_RELATED_1</vt:lpstr>
      <vt:lpstr>'F1 (204C)'!TABLE_RELATED_1</vt:lpstr>
      <vt:lpstr>'F1_87 (608)'!TABLE_RELATED_1</vt:lpstr>
      <vt:lpstr>'F2_87 (609)'!TABLE_RELATED_1</vt:lpstr>
      <vt:lpstr>'G_06 (618)'!TABLE_RELATED_1</vt:lpstr>
      <vt:lpstr>'G_15 (626)'!TABLE_RELATED_1</vt:lpstr>
      <vt:lpstr>'G_87 (610)'!TABLE_RELATED_1</vt:lpstr>
      <vt:lpstr>'G1 (301)'!TABLE_RELATED_1</vt:lpstr>
      <vt:lpstr>'G1_06 (305)'!TABLE_RELATED_1</vt:lpstr>
      <vt:lpstr>'G1_15 (309)'!TABLE_RELATED_1</vt:lpstr>
      <vt:lpstr>'G2 (302)'!TABLE_RELATED_1</vt:lpstr>
      <vt:lpstr>'G2_06 (306)'!TABLE_RELATED_1</vt:lpstr>
      <vt:lpstr>'G2_15 (310)'!TABLE_RELATED_1</vt:lpstr>
      <vt:lpstr>'H_87 (611)'!TABLE_RELATED_1</vt:lpstr>
      <vt:lpstr>'H1 (303)'!TABLE_RELATED_1</vt:lpstr>
      <vt:lpstr>'H1_06 (307)'!TABLE_RELATED_1</vt:lpstr>
      <vt:lpstr>'H1_15 (311)'!TABLE_RELATED_1</vt:lpstr>
      <vt:lpstr>'H2 (304)'!TABLE_RELATED_1</vt:lpstr>
      <vt:lpstr>'H2_06 (308)'!TABLE_RELATED_1</vt:lpstr>
      <vt:lpstr>'H2_15 (312)'!TABLE_RELATED_1</vt:lpstr>
      <vt:lpstr>'K (313)'!TABLE_RELATED_1</vt:lpstr>
      <vt:lpstr>'K_06 (325)'!TABLE_RELATED_1</vt:lpstr>
      <vt:lpstr>'K_15_65 (330)'!TABLE_RELATED_1</vt:lpstr>
      <vt:lpstr>'K_15_66 (331)'!TABLE_RELATED_1</vt:lpstr>
      <vt:lpstr>'K_15_67 (332)'!TABLE_RELATED_1</vt:lpstr>
      <vt:lpstr>'K_15_68 (333)'!TABLE_RELATED_1</vt:lpstr>
      <vt:lpstr>'M (229)'!TABLE_RELATED_1</vt:lpstr>
      <vt:lpstr>'N (314)'!TABLE_RELATED_1</vt:lpstr>
      <vt:lpstr>'NA1 (201)'!TABLE_RELATED_1</vt:lpstr>
      <vt:lpstr>'NA1_06 (207)'!TABLE_RELATED_1</vt:lpstr>
      <vt:lpstr>'NA1_15_65 (212)'!TABLE_RELATED_1</vt:lpstr>
      <vt:lpstr>'NA1_15_66 (213)'!TABLE_RELATED_1</vt:lpstr>
      <vt:lpstr>'NA1_15_67 (214)'!TABLE_RELATED_1</vt:lpstr>
      <vt:lpstr>'NA1_15_68 (215)'!TABLE_RELATED_1</vt:lpstr>
      <vt:lpstr>'NA2 (202)'!TABLE_RELATED_1</vt:lpstr>
      <vt:lpstr>'NA2_06 (208)'!TABLE_RELATED_1</vt:lpstr>
      <vt:lpstr>'NA2_15_65 (216)'!TABLE_RELATED_1</vt:lpstr>
      <vt:lpstr>'NA2_15_66 (217)'!TABLE_RELATED_1</vt:lpstr>
      <vt:lpstr>'NA2_15_67 (218)'!TABLE_RELATED_1</vt:lpstr>
      <vt:lpstr>'NA2_15_68 (219)'!TABLE_RELATED_1</vt:lpstr>
      <vt:lpstr>'NA3_06 (209)'!TABLE_RELATED_1</vt:lpstr>
      <vt:lpstr>'NF1 (203)'!TABLE_RELATED_1</vt:lpstr>
      <vt:lpstr>'NF1_06 (210)'!TABLE_RELATED_1</vt:lpstr>
      <vt:lpstr>'NF1_15 (220)'!TABLE_RELATED_1</vt:lpstr>
      <vt:lpstr>'NF2 (204)'!TABLE_RELATED_1</vt:lpstr>
      <vt:lpstr>'NF2_06 (211)'!TABLE_RELATED_1</vt:lpstr>
      <vt:lpstr>'NF2_15 (221)'!TABLE_RELATED_1</vt:lpstr>
      <vt:lpstr>'P (315)'!TABLE_RELATED_1</vt:lpstr>
      <vt:lpstr>'Q_15 (334)'!TABLE_RELATED_1</vt:lpstr>
      <vt:lpstr>'Q1 (316)'!TABLE_RELATED_1</vt:lpstr>
      <vt:lpstr>'Q1_06 (326)'!TABLE_RELATED_1</vt:lpstr>
      <vt:lpstr>'Q2 (317)'!TABLE_RELATED_1</vt:lpstr>
      <vt:lpstr>'Q2_06 (327)'!TABLE_RELATED_1</vt:lpstr>
      <vt:lpstr>'R (318)'!TABLE_RELATED_1</vt:lpstr>
      <vt:lpstr>'R_15 (335)'!TABLE_RELATED_1</vt:lpstr>
      <vt:lpstr>'R1_06 (328)'!TABLE_RELATED_1</vt:lpstr>
      <vt:lpstr>'R2_06 (329)'!TABLE_RELATED_1</vt:lpstr>
      <vt:lpstr>'S1 (319)'!TABLE_RELATED_1</vt:lpstr>
      <vt:lpstr>'S2 (320)'!TABLE_RELATED_1</vt:lpstr>
      <vt:lpstr>'S-AP (702)'!TABLE_RELATED_1</vt:lpstr>
      <vt:lpstr>'T1 (321)'!TABLE_RELATED_1</vt:lpstr>
      <vt:lpstr>'T2 (322)'!TABLE_RELATED_1</vt:lpstr>
      <vt:lpstr>'Table 1 (501)'!TABLE_RELATED_1</vt:lpstr>
      <vt:lpstr>'Table 1 (505)'!TABLE_RELATED_1</vt:lpstr>
      <vt:lpstr>'Table 1 (508)'!TABLE_RELATED_1</vt:lpstr>
      <vt:lpstr>'Table 1A (505A)'!TABLE_RELATED_1</vt:lpstr>
      <vt:lpstr>'Table 2 (502)'!TABLE_RELATED_1</vt:lpstr>
      <vt:lpstr>'Table 2 (506)'!TABLE_RELATED_1</vt:lpstr>
      <vt:lpstr>'Table 2 (509)'!TABLE_RELATED_1</vt:lpstr>
      <vt:lpstr>'Table 3 (503)'!TABLE_RELATED_1</vt:lpstr>
      <vt:lpstr>'Table 3 (507)'!TABLE_RELATED_1</vt:lpstr>
      <vt:lpstr>'Table 4 (510)'!TABLE_RELATED_1</vt:lpstr>
      <vt:lpstr>'Table C (701)'!TABLE_RELATED_1</vt:lpstr>
      <vt:lpstr>'Table in Appendix (504)'!TABLE_RELATED_1</vt:lpstr>
      <vt:lpstr>'TVIN_15F (227)'!TABLE_RELATED_1</vt:lpstr>
      <vt:lpstr>'TVIN_15GMP (228)'!TABLE_RELATED_1</vt:lpstr>
      <vt:lpstr>'TVIN_15M (226)'!TABLE_RELATED_1</vt:lpstr>
      <vt:lpstr>'U1 (323)'!TABLE_RELATED_1</vt:lpstr>
      <vt:lpstr>'U2 (324)'!TABLE_RELATED_1</vt:lpstr>
      <vt:lpstr>'x-template'!TABLE_RELATED_1</vt:lpstr>
      <vt:lpstr>'A (404)'!TABLE_SECTION_1</vt:lpstr>
      <vt:lpstr>'A (407)'!TABLE_SECTION_1</vt:lpstr>
      <vt:lpstr>'A_06 (612)'!TABLE_SECTION_1</vt:lpstr>
      <vt:lpstr>'A_15_65 (619)'!TABLE_SECTION_1</vt:lpstr>
      <vt:lpstr>'A_15_66 (620)'!TABLE_SECTION_1</vt:lpstr>
      <vt:lpstr>'A_15_67 (621)'!TABLE_SECTION_1</vt:lpstr>
      <vt:lpstr>'A_15_68 (622)'!TABLE_SECTION_1</vt:lpstr>
      <vt:lpstr>'A_87 (601)'!TABLE_SECTION_1</vt:lpstr>
      <vt:lpstr>'A1 (201C)'!TABLE_SECTION_1</vt:lpstr>
      <vt:lpstr>'A1 (401)'!TABLE_SECTION_1</vt:lpstr>
      <vt:lpstr>'A2 (402)'!TABLE_SECTION_1</vt:lpstr>
      <vt:lpstr>'B (403)'!TABLE_SECTION_1</vt:lpstr>
      <vt:lpstr>'B (405)'!TABLE_SECTION_1</vt:lpstr>
      <vt:lpstr>'B (408)'!TABLE_SECTION_1</vt:lpstr>
      <vt:lpstr>'B_06 (613)'!TABLE_SECTION_1</vt:lpstr>
      <vt:lpstr>'B_15 (623)'!TABLE_SECTION_1</vt:lpstr>
      <vt:lpstr>'B_87 (602)'!TABLE_SECTION_1</vt:lpstr>
      <vt:lpstr>'B-AP (703)'!TABLE_SECTION_1</vt:lpstr>
      <vt:lpstr>'C (406)'!TABLE_SECTION_1</vt:lpstr>
      <vt:lpstr>'C_06 (614)'!TABLE_SECTION_1</vt:lpstr>
      <vt:lpstr>'C_15 (624)'!TABLE_SECTION_1</vt:lpstr>
      <vt:lpstr>'C_87 (603)'!TABLE_SECTION_1</vt:lpstr>
      <vt:lpstr>'D_06 (615)'!TABLE_SECTION_1</vt:lpstr>
      <vt:lpstr>'D1 (205)'!TABLE_SECTION_1</vt:lpstr>
      <vt:lpstr>'D1_87 (604)'!TABLE_SECTION_1</vt:lpstr>
      <vt:lpstr>'D2 (206)'!TABLE_SECTION_1</vt:lpstr>
      <vt:lpstr>'D2_87 (605)'!TABLE_SECTION_1</vt:lpstr>
      <vt:lpstr>'E_06 (616)'!TABLE_SECTION_1</vt:lpstr>
      <vt:lpstr>'E1_87 (606)'!TABLE_SECTION_1</vt:lpstr>
      <vt:lpstr>'E2_87 (607)'!TABLE_SECTION_1</vt:lpstr>
      <vt:lpstr>'F_06 (617)'!TABLE_SECTION_1</vt:lpstr>
      <vt:lpstr>'F_15 (625)'!TABLE_SECTION_1</vt:lpstr>
      <vt:lpstr>'F1 (204C)'!TABLE_SECTION_1</vt:lpstr>
      <vt:lpstr>'F1_87 (608)'!TABLE_SECTION_1</vt:lpstr>
      <vt:lpstr>'F2_87 (609)'!TABLE_SECTION_1</vt:lpstr>
      <vt:lpstr>'G_06 (618)'!TABLE_SECTION_1</vt:lpstr>
      <vt:lpstr>'G_15 (626)'!TABLE_SECTION_1</vt:lpstr>
      <vt:lpstr>'G_87 (610)'!TABLE_SECTION_1</vt:lpstr>
      <vt:lpstr>'G1 (301)'!TABLE_SECTION_1</vt:lpstr>
      <vt:lpstr>'G1_06 (305)'!TABLE_SECTION_1</vt:lpstr>
      <vt:lpstr>'G1_15 (309)'!TABLE_SECTION_1</vt:lpstr>
      <vt:lpstr>'G2 (302)'!TABLE_SECTION_1</vt:lpstr>
      <vt:lpstr>'G2_06 (306)'!TABLE_SECTION_1</vt:lpstr>
      <vt:lpstr>'G2_15 (310)'!TABLE_SECTION_1</vt:lpstr>
      <vt:lpstr>'H_87 (611)'!TABLE_SECTION_1</vt:lpstr>
      <vt:lpstr>'H1 (303)'!TABLE_SECTION_1</vt:lpstr>
      <vt:lpstr>'H1_06 (307)'!TABLE_SECTION_1</vt:lpstr>
      <vt:lpstr>'H1_15 (311)'!TABLE_SECTION_1</vt:lpstr>
      <vt:lpstr>'H2 (304)'!TABLE_SECTION_1</vt:lpstr>
      <vt:lpstr>'H2_06 (308)'!TABLE_SECTION_1</vt:lpstr>
      <vt:lpstr>'H2_15 (312)'!TABLE_SECTION_1</vt:lpstr>
      <vt:lpstr>'K (313)'!TABLE_SECTION_1</vt:lpstr>
      <vt:lpstr>'K_06 (325)'!TABLE_SECTION_1</vt:lpstr>
      <vt:lpstr>'K_15_65 (330)'!TABLE_SECTION_1</vt:lpstr>
      <vt:lpstr>'K_15_66 (331)'!TABLE_SECTION_1</vt:lpstr>
      <vt:lpstr>'K_15_67 (332)'!TABLE_SECTION_1</vt:lpstr>
      <vt:lpstr>'K_15_68 (333)'!TABLE_SECTION_1</vt:lpstr>
      <vt:lpstr>'M (229)'!TABLE_SECTION_1</vt:lpstr>
      <vt:lpstr>'N (314)'!TABLE_SECTION_1</vt:lpstr>
      <vt:lpstr>'NA1 (201)'!TABLE_SECTION_1</vt:lpstr>
      <vt:lpstr>'NA1_06 (207)'!TABLE_SECTION_1</vt:lpstr>
      <vt:lpstr>'NA1_15_65 (212)'!TABLE_SECTION_1</vt:lpstr>
      <vt:lpstr>'NA1_15_66 (213)'!TABLE_SECTION_1</vt:lpstr>
      <vt:lpstr>'NA1_15_67 (214)'!TABLE_SECTION_1</vt:lpstr>
      <vt:lpstr>'NA1_15_68 (215)'!TABLE_SECTION_1</vt:lpstr>
      <vt:lpstr>'NA2 (202)'!TABLE_SECTION_1</vt:lpstr>
      <vt:lpstr>'NA2_06 (208)'!TABLE_SECTION_1</vt:lpstr>
      <vt:lpstr>'NA2_15_65 (216)'!TABLE_SECTION_1</vt:lpstr>
      <vt:lpstr>'NA2_15_66 (217)'!TABLE_SECTION_1</vt:lpstr>
      <vt:lpstr>'NA2_15_67 (218)'!TABLE_SECTION_1</vt:lpstr>
      <vt:lpstr>'NA2_15_68 (219)'!TABLE_SECTION_1</vt:lpstr>
      <vt:lpstr>'NA3_06 (209)'!TABLE_SECTION_1</vt:lpstr>
      <vt:lpstr>'NF1 (203)'!TABLE_SECTION_1</vt:lpstr>
      <vt:lpstr>'NF1_06 (210)'!TABLE_SECTION_1</vt:lpstr>
      <vt:lpstr>'NF1_15 (220)'!TABLE_SECTION_1</vt:lpstr>
      <vt:lpstr>'NF2 (204)'!TABLE_SECTION_1</vt:lpstr>
      <vt:lpstr>'NF2_06 (211)'!TABLE_SECTION_1</vt:lpstr>
      <vt:lpstr>'NF2_15 (221)'!TABLE_SECTION_1</vt:lpstr>
      <vt:lpstr>'P (315)'!TABLE_SECTION_1</vt:lpstr>
      <vt:lpstr>'Q_15 (334)'!TABLE_SECTION_1</vt:lpstr>
      <vt:lpstr>'Q1 (316)'!TABLE_SECTION_1</vt:lpstr>
      <vt:lpstr>'Q1_06 (326)'!TABLE_SECTION_1</vt:lpstr>
      <vt:lpstr>'Q2 (317)'!TABLE_SECTION_1</vt:lpstr>
      <vt:lpstr>'Q2_06 (327)'!TABLE_SECTION_1</vt:lpstr>
      <vt:lpstr>'R (318)'!TABLE_SECTION_1</vt:lpstr>
      <vt:lpstr>'R_15 (335)'!TABLE_SECTION_1</vt:lpstr>
      <vt:lpstr>'R1_06 (328)'!TABLE_SECTION_1</vt:lpstr>
      <vt:lpstr>'R2_06 (329)'!TABLE_SECTION_1</vt:lpstr>
      <vt:lpstr>'S1 (319)'!TABLE_SECTION_1</vt:lpstr>
      <vt:lpstr>'S2 (320)'!TABLE_SECTION_1</vt:lpstr>
      <vt:lpstr>'S-AP (702)'!TABLE_SECTION_1</vt:lpstr>
      <vt:lpstr>'T1 (321)'!TABLE_SECTION_1</vt:lpstr>
      <vt:lpstr>'T2 (322)'!TABLE_SECTION_1</vt:lpstr>
      <vt:lpstr>'Table 1 (501)'!TABLE_SECTION_1</vt:lpstr>
      <vt:lpstr>'Table 1 (505)'!TABLE_SECTION_1</vt:lpstr>
      <vt:lpstr>'Table 1 (508)'!TABLE_SECTION_1</vt:lpstr>
      <vt:lpstr>'Table 1A (505A)'!TABLE_SECTION_1</vt:lpstr>
      <vt:lpstr>'Table 2 (502)'!TABLE_SECTION_1</vt:lpstr>
      <vt:lpstr>'Table 2 (506)'!TABLE_SECTION_1</vt:lpstr>
      <vt:lpstr>'Table 2 (509)'!TABLE_SECTION_1</vt:lpstr>
      <vt:lpstr>'Table 3 (503)'!TABLE_SECTION_1</vt:lpstr>
      <vt:lpstr>'Table 3 (507)'!TABLE_SECTION_1</vt:lpstr>
      <vt:lpstr>'Table 4 (510)'!TABLE_SECTION_1</vt:lpstr>
      <vt:lpstr>'Table C (701)'!TABLE_SECTION_1</vt:lpstr>
      <vt:lpstr>'Table in Appendix (504)'!TABLE_SECTION_1</vt:lpstr>
      <vt:lpstr>'TVIN_15F (227)'!TABLE_SECTION_1</vt:lpstr>
      <vt:lpstr>'TVIN_15GMP (228)'!TABLE_SECTION_1</vt:lpstr>
      <vt:lpstr>'TVIN_15M (226)'!TABLE_SECTION_1</vt:lpstr>
      <vt:lpstr>'U1 (323)'!TABLE_SECTION_1</vt:lpstr>
      <vt:lpstr>'U2 (324)'!TABLE_SECTION_1</vt:lpstr>
      <vt:lpstr>'x-template'!TABLE_SECTION_1</vt:lpstr>
      <vt:lpstr>'A (404)'!TABLE_SECTION_NUMBER_1</vt:lpstr>
      <vt:lpstr>'A (407)'!TABLE_SECTION_NUMBER_1</vt:lpstr>
      <vt:lpstr>'A_06 (612)'!TABLE_SECTION_NUMBER_1</vt:lpstr>
      <vt:lpstr>'A_15_65 (619)'!TABLE_SECTION_NUMBER_1</vt:lpstr>
      <vt:lpstr>'A_15_66 (620)'!TABLE_SECTION_NUMBER_1</vt:lpstr>
      <vt:lpstr>'A_15_67 (621)'!TABLE_SECTION_NUMBER_1</vt:lpstr>
      <vt:lpstr>'A_15_68 (622)'!TABLE_SECTION_NUMBER_1</vt:lpstr>
      <vt:lpstr>'A_87 (601)'!TABLE_SECTION_NUMBER_1</vt:lpstr>
      <vt:lpstr>'A1 (201C)'!TABLE_SECTION_NUMBER_1</vt:lpstr>
      <vt:lpstr>'A1 (401)'!TABLE_SECTION_NUMBER_1</vt:lpstr>
      <vt:lpstr>'A2 (402)'!TABLE_SECTION_NUMBER_1</vt:lpstr>
      <vt:lpstr>'B (403)'!TABLE_SECTION_NUMBER_1</vt:lpstr>
      <vt:lpstr>'B (405)'!TABLE_SECTION_NUMBER_1</vt:lpstr>
      <vt:lpstr>'B (408)'!TABLE_SECTION_NUMBER_1</vt:lpstr>
      <vt:lpstr>'B_06 (613)'!TABLE_SECTION_NUMBER_1</vt:lpstr>
      <vt:lpstr>'B_15 (623)'!TABLE_SECTION_NUMBER_1</vt:lpstr>
      <vt:lpstr>'B_87 (602)'!TABLE_SECTION_NUMBER_1</vt:lpstr>
      <vt:lpstr>'B-AP (703)'!TABLE_SECTION_NUMBER_1</vt:lpstr>
      <vt:lpstr>'C (406)'!TABLE_SECTION_NUMBER_1</vt:lpstr>
      <vt:lpstr>'C_06 (614)'!TABLE_SECTION_NUMBER_1</vt:lpstr>
      <vt:lpstr>'C_15 (624)'!TABLE_SECTION_NUMBER_1</vt:lpstr>
      <vt:lpstr>'C_87 (603)'!TABLE_SECTION_NUMBER_1</vt:lpstr>
      <vt:lpstr>'D_06 (615)'!TABLE_SECTION_NUMBER_1</vt:lpstr>
      <vt:lpstr>'D1 (205)'!TABLE_SECTION_NUMBER_1</vt:lpstr>
      <vt:lpstr>'D1_87 (604)'!TABLE_SECTION_NUMBER_1</vt:lpstr>
      <vt:lpstr>'D2 (206)'!TABLE_SECTION_NUMBER_1</vt:lpstr>
      <vt:lpstr>'D2_87 (605)'!TABLE_SECTION_NUMBER_1</vt:lpstr>
      <vt:lpstr>'E_06 (616)'!TABLE_SECTION_NUMBER_1</vt:lpstr>
      <vt:lpstr>'E1_87 (606)'!TABLE_SECTION_NUMBER_1</vt:lpstr>
      <vt:lpstr>'E2_87 (607)'!TABLE_SECTION_NUMBER_1</vt:lpstr>
      <vt:lpstr>'F_06 (617)'!TABLE_SECTION_NUMBER_1</vt:lpstr>
      <vt:lpstr>'F_15 (625)'!TABLE_SECTION_NUMBER_1</vt:lpstr>
      <vt:lpstr>'F1 (204C)'!TABLE_SECTION_NUMBER_1</vt:lpstr>
      <vt:lpstr>'F1_87 (608)'!TABLE_SECTION_NUMBER_1</vt:lpstr>
      <vt:lpstr>'F2_87 (609)'!TABLE_SECTION_NUMBER_1</vt:lpstr>
      <vt:lpstr>'G_06 (618)'!TABLE_SECTION_NUMBER_1</vt:lpstr>
      <vt:lpstr>'G_15 (626)'!TABLE_SECTION_NUMBER_1</vt:lpstr>
      <vt:lpstr>'G_87 (610)'!TABLE_SECTION_NUMBER_1</vt:lpstr>
      <vt:lpstr>'G1 (301)'!TABLE_SECTION_NUMBER_1</vt:lpstr>
      <vt:lpstr>'G1_06 (305)'!TABLE_SECTION_NUMBER_1</vt:lpstr>
      <vt:lpstr>'G1_15 (309)'!TABLE_SECTION_NUMBER_1</vt:lpstr>
      <vt:lpstr>'G2 (302)'!TABLE_SECTION_NUMBER_1</vt:lpstr>
      <vt:lpstr>'G2_06 (306)'!TABLE_SECTION_NUMBER_1</vt:lpstr>
      <vt:lpstr>'G2_15 (310)'!TABLE_SECTION_NUMBER_1</vt:lpstr>
      <vt:lpstr>'H_87 (611)'!TABLE_SECTION_NUMBER_1</vt:lpstr>
      <vt:lpstr>'H1 (303)'!TABLE_SECTION_NUMBER_1</vt:lpstr>
      <vt:lpstr>'H1_06 (307)'!TABLE_SECTION_NUMBER_1</vt:lpstr>
      <vt:lpstr>'H1_15 (311)'!TABLE_SECTION_NUMBER_1</vt:lpstr>
      <vt:lpstr>'H2 (304)'!TABLE_SECTION_NUMBER_1</vt:lpstr>
      <vt:lpstr>'H2_06 (308)'!TABLE_SECTION_NUMBER_1</vt:lpstr>
      <vt:lpstr>'H2_15 (312)'!TABLE_SECTION_NUMBER_1</vt:lpstr>
      <vt:lpstr>'K (313)'!TABLE_SECTION_NUMBER_1</vt:lpstr>
      <vt:lpstr>'K_06 (325)'!TABLE_SECTION_NUMBER_1</vt:lpstr>
      <vt:lpstr>'K_15_65 (330)'!TABLE_SECTION_NUMBER_1</vt:lpstr>
      <vt:lpstr>'K_15_66 (331)'!TABLE_SECTION_NUMBER_1</vt:lpstr>
      <vt:lpstr>'K_15_67 (332)'!TABLE_SECTION_NUMBER_1</vt:lpstr>
      <vt:lpstr>'K_15_68 (333)'!TABLE_SECTION_NUMBER_1</vt:lpstr>
      <vt:lpstr>'M (229)'!TABLE_SECTION_NUMBER_1</vt:lpstr>
      <vt:lpstr>'N (314)'!TABLE_SECTION_NUMBER_1</vt:lpstr>
      <vt:lpstr>'NA1 (201)'!TABLE_SECTION_NUMBER_1</vt:lpstr>
      <vt:lpstr>'NA1_06 (207)'!TABLE_SECTION_NUMBER_1</vt:lpstr>
      <vt:lpstr>'NA1_15_65 (212)'!TABLE_SECTION_NUMBER_1</vt:lpstr>
      <vt:lpstr>'NA1_15_66 (213)'!TABLE_SECTION_NUMBER_1</vt:lpstr>
      <vt:lpstr>'NA1_15_67 (214)'!TABLE_SECTION_NUMBER_1</vt:lpstr>
      <vt:lpstr>'NA1_15_68 (215)'!TABLE_SECTION_NUMBER_1</vt:lpstr>
      <vt:lpstr>'NA2 (202)'!TABLE_SECTION_NUMBER_1</vt:lpstr>
      <vt:lpstr>'NA2_06 (208)'!TABLE_SECTION_NUMBER_1</vt:lpstr>
      <vt:lpstr>'NA2_15_65 (216)'!TABLE_SECTION_NUMBER_1</vt:lpstr>
      <vt:lpstr>'NA2_15_66 (217)'!TABLE_SECTION_NUMBER_1</vt:lpstr>
      <vt:lpstr>'NA2_15_67 (218)'!TABLE_SECTION_NUMBER_1</vt:lpstr>
      <vt:lpstr>'NA2_15_68 (219)'!TABLE_SECTION_NUMBER_1</vt:lpstr>
      <vt:lpstr>'NA3_06 (209)'!TABLE_SECTION_NUMBER_1</vt:lpstr>
      <vt:lpstr>'NF1 (203)'!TABLE_SECTION_NUMBER_1</vt:lpstr>
      <vt:lpstr>'NF1_06 (210)'!TABLE_SECTION_NUMBER_1</vt:lpstr>
      <vt:lpstr>'NF1_15 (220)'!TABLE_SECTION_NUMBER_1</vt:lpstr>
      <vt:lpstr>'NF2 (204)'!TABLE_SECTION_NUMBER_1</vt:lpstr>
      <vt:lpstr>'NF2_06 (211)'!TABLE_SECTION_NUMBER_1</vt:lpstr>
      <vt:lpstr>'NF2_15 (221)'!TABLE_SECTION_NUMBER_1</vt:lpstr>
      <vt:lpstr>'P (315)'!TABLE_SECTION_NUMBER_1</vt:lpstr>
      <vt:lpstr>'Q_15 (334)'!TABLE_SECTION_NUMBER_1</vt:lpstr>
      <vt:lpstr>'Q1 (316)'!TABLE_SECTION_NUMBER_1</vt:lpstr>
      <vt:lpstr>'Q1_06 (326)'!TABLE_SECTION_NUMBER_1</vt:lpstr>
      <vt:lpstr>'Q2 (317)'!TABLE_SECTION_NUMBER_1</vt:lpstr>
      <vt:lpstr>'Q2_06 (327)'!TABLE_SECTION_NUMBER_1</vt:lpstr>
      <vt:lpstr>'R (318)'!TABLE_SECTION_NUMBER_1</vt:lpstr>
      <vt:lpstr>'R_15 (335)'!TABLE_SECTION_NUMBER_1</vt:lpstr>
      <vt:lpstr>'R1_06 (328)'!TABLE_SECTION_NUMBER_1</vt:lpstr>
      <vt:lpstr>'R2_06 (329)'!TABLE_SECTION_NUMBER_1</vt:lpstr>
      <vt:lpstr>'S1 (319)'!TABLE_SECTION_NUMBER_1</vt:lpstr>
      <vt:lpstr>'S2 (320)'!TABLE_SECTION_NUMBER_1</vt:lpstr>
      <vt:lpstr>'S-AP (702)'!TABLE_SECTION_NUMBER_1</vt:lpstr>
      <vt:lpstr>'T1 (321)'!TABLE_SECTION_NUMBER_1</vt:lpstr>
      <vt:lpstr>'T2 (322)'!TABLE_SECTION_NUMBER_1</vt:lpstr>
      <vt:lpstr>'Table 1 (501)'!TABLE_SECTION_NUMBER_1</vt:lpstr>
      <vt:lpstr>'Table 1 (505)'!TABLE_SECTION_NUMBER_1</vt:lpstr>
      <vt:lpstr>'Table 1 (508)'!TABLE_SECTION_NUMBER_1</vt:lpstr>
      <vt:lpstr>'Table 1A (505A)'!TABLE_SECTION_NUMBER_1</vt:lpstr>
      <vt:lpstr>'Table 2 (502)'!TABLE_SECTION_NUMBER_1</vt:lpstr>
      <vt:lpstr>'Table 2 (506)'!TABLE_SECTION_NUMBER_1</vt:lpstr>
      <vt:lpstr>'Table 2 (509)'!TABLE_SECTION_NUMBER_1</vt:lpstr>
      <vt:lpstr>'Table 3 (503)'!TABLE_SECTION_NUMBER_1</vt:lpstr>
      <vt:lpstr>'Table 3 (507)'!TABLE_SECTION_NUMBER_1</vt:lpstr>
      <vt:lpstr>'Table 4 (510)'!TABLE_SECTION_NUMBER_1</vt:lpstr>
      <vt:lpstr>'Table C (701)'!TABLE_SECTION_NUMBER_1</vt:lpstr>
      <vt:lpstr>'Table in Appendix (504)'!TABLE_SECTION_NUMBER_1</vt:lpstr>
      <vt:lpstr>'TVIN_15F (227)'!TABLE_SECTION_NUMBER_1</vt:lpstr>
      <vt:lpstr>'TVIN_15GMP (228)'!TABLE_SECTION_NUMBER_1</vt:lpstr>
      <vt:lpstr>'TVIN_15M (226)'!TABLE_SECTION_NUMBER_1</vt:lpstr>
      <vt:lpstr>'U1 (323)'!TABLE_SECTION_NUMBER_1</vt:lpstr>
      <vt:lpstr>'U2 (324)'!TABLE_SECTION_NUMBER_1</vt:lpstr>
      <vt:lpstr>'x-template'!TABLE_SECTION_NUMBER_1</vt:lpstr>
      <vt:lpstr>'A (404)'!TABLE_SERIES_NUMBER_1</vt:lpstr>
      <vt:lpstr>'A (407)'!TABLE_SERIES_NUMBER_1</vt:lpstr>
      <vt:lpstr>'A_06 (612)'!TABLE_SERIES_NUMBER_1</vt:lpstr>
      <vt:lpstr>'A_15_65 (619)'!TABLE_SERIES_NUMBER_1</vt:lpstr>
      <vt:lpstr>'A_15_66 (620)'!TABLE_SERIES_NUMBER_1</vt:lpstr>
      <vt:lpstr>'A_15_67 (621)'!TABLE_SERIES_NUMBER_1</vt:lpstr>
      <vt:lpstr>'A_15_68 (622)'!TABLE_SERIES_NUMBER_1</vt:lpstr>
      <vt:lpstr>'A_87 (601)'!TABLE_SERIES_NUMBER_1</vt:lpstr>
      <vt:lpstr>'A1 (201C)'!TABLE_SERIES_NUMBER_1</vt:lpstr>
      <vt:lpstr>'A1 (401)'!TABLE_SERIES_NUMBER_1</vt:lpstr>
      <vt:lpstr>'A2 (402)'!TABLE_SERIES_NUMBER_1</vt:lpstr>
      <vt:lpstr>'B (403)'!TABLE_SERIES_NUMBER_1</vt:lpstr>
      <vt:lpstr>'B (405)'!TABLE_SERIES_NUMBER_1</vt:lpstr>
      <vt:lpstr>'B (408)'!TABLE_SERIES_NUMBER_1</vt:lpstr>
      <vt:lpstr>'B_06 (613)'!TABLE_SERIES_NUMBER_1</vt:lpstr>
      <vt:lpstr>'B_15 (623)'!TABLE_SERIES_NUMBER_1</vt:lpstr>
      <vt:lpstr>'B_87 (602)'!TABLE_SERIES_NUMBER_1</vt:lpstr>
      <vt:lpstr>'B-AP (703)'!TABLE_SERIES_NUMBER_1</vt:lpstr>
      <vt:lpstr>'C (406)'!TABLE_SERIES_NUMBER_1</vt:lpstr>
      <vt:lpstr>'C_06 (614)'!TABLE_SERIES_NUMBER_1</vt:lpstr>
      <vt:lpstr>'C_15 (624)'!TABLE_SERIES_NUMBER_1</vt:lpstr>
      <vt:lpstr>'C_87 (603)'!TABLE_SERIES_NUMBER_1</vt:lpstr>
      <vt:lpstr>'D_06 (615)'!TABLE_SERIES_NUMBER_1</vt:lpstr>
      <vt:lpstr>'D1 (205)'!TABLE_SERIES_NUMBER_1</vt:lpstr>
      <vt:lpstr>'D1_87 (604)'!TABLE_SERIES_NUMBER_1</vt:lpstr>
      <vt:lpstr>'D2 (206)'!TABLE_SERIES_NUMBER_1</vt:lpstr>
      <vt:lpstr>'D2_87 (605)'!TABLE_SERIES_NUMBER_1</vt:lpstr>
      <vt:lpstr>'E_06 (616)'!TABLE_SERIES_NUMBER_1</vt:lpstr>
      <vt:lpstr>'E1_87 (606)'!TABLE_SERIES_NUMBER_1</vt:lpstr>
      <vt:lpstr>'E2_87 (607)'!TABLE_SERIES_NUMBER_1</vt:lpstr>
      <vt:lpstr>'F_06 (617)'!TABLE_SERIES_NUMBER_1</vt:lpstr>
      <vt:lpstr>'F_15 (625)'!TABLE_SERIES_NUMBER_1</vt:lpstr>
      <vt:lpstr>'F1 (204C)'!TABLE_SERIES_NUMBER_1</vt:lpstr>
      <vt:lpstr>'F1_87 (608)'!TABLE_SERIES_NUMBER_1</vt:lpstr>
      <vt:lpstr>'F2_87 (609)'!TABLE_SERIES_NUMBER_1</vt:lpstr>
      <vt:lpstr>'G_06 (618)'!TABLE_SERIES_NUMBER_1</vt:lpstr>
      <vt:lpstr>'G_15 (626)'!TABLE_SERIES_NUMBER_1</vt:lpstr>
      <vt:lpstr>'G_87 (610)'!TABLE_SERIES_NUMBER_1</vt:lpstr>
      <vt:lpstr>'G1 (301)'!TABLE_SERIES_NUMBER_1</vt:lpstr>
      <vt:lpstr>'G1_06 (305)'!TABLE_SERIES_NUMBER_1</vt:lpstr>
      <vt:lpstr>'G1_15 (309)'!TABLE_SERIES_NUMBER_1</vt:lpstr>
      <vt:lpstr>'G2 (302)'!TABLE_SERIES_NUMBER_1</vt:lpstr>
      <vt:lpstr>'G2_06 (306)'!TABLE_SERIES_NUMBER_1</vt:lpstr>
      <vt:lpstr>'G2_15 (310)'!TABLE_SERIES_NUMBER_1</vt:lpstr>
      <vt:lpstr>'H_87 (611)'!TABLE_SERIES_NUMBER_1</vt:lpstr>
      <vt:lpstr>'H1 (303)'!TABLE_SERIES_NUMBER_1</vt:lpstr>
      <vt:lpstr>'H1_06 (307)'!TABLE_SERIES_NUMBER_1</vt:lpstr>
      <vt:lpstr>'H1_15 (311)'!TABLE_SERIES_NUMBER_1</vt:lpstr>
      <vt:lpstr>'H2 (304)'!TABLE_SERIES_NUMBER_1</vt:lpstr>
      <vt:lpstr>'H2_06 (308)'!TABLE_SERIES_NUMBER_1</vt:lpstr>
      <vt:lpstr>'H2_15 (312)'!TABLE_SERIES_NUMBER_1</vt:lpstr>
      <vt:lpstr>'K (313)'!TABLE_SERIES_NUMBER_1</vt:lpstr>
      <vt:lpstr>'K_06 (325)'!TABLE_SERIES_NUMBER_1</vt:lpstr>
      <vt:lpstr>'K_15_65 (330)'!TABLE_SERIES_NUMBER_1</vt:lpstr>
      <vt:lpstr>'K_15_66 (331)'!TABLE_SERIES_NUMBER_1</vt:lpstr>
      <vt:lpstr>'K_15_67 (332)'!TABLE_SERIES_NUMBER_1</vt:lpstr>
      <vt:lpstr>'K_15_68 (333)'!TABLE_SERIES_NUMBER_1</vt:lpstr>
      <vt:lpstr>'M (229)'!TABLE_SERIES_NUMBER_1</vt:lpstr>
      <vt:lpstr>'N (314)'!TABLE_SERIES_NUMBER_1</vt:lpstr>
      <vt:lpstr>'NA1 (201)'!TABLE_SERIES_NUMBER_1</vt:lpstr>
      <vt:lpstr>'NA1_06 (207)'!TABLE_SERIES_NUMBER_1</vt:lpstr>
      <vt:lpstr>'NA1_15_65 (212)'!TABLE_SERIES_NUMBER_1</vt:lpstr>
      <vt:lpstr>'NA1_15_66 (213)'!TABLE_SERIES_NUMBER_1</vt:lpstr>
      <vt:lpstr>'NA1_15_67 (214)'!TABLE_SERIES_NUMBER_1</vt:lpstr>
      <vt:lpstr>'NA1_15_68 (215)'!TABLE_SERIES_NUMBER_1</vt:lpstr>
      <vt:lpstr>'NA2 (202)'!TABLE_SERIES_NUMBER_1</vt:lpstr>
      <vt:lpstr>'NA2_06 (208)'!TABLE_SERIES_NUMBER_1</vt:lpstr>
      <vt:lpstr>'NA2_15_65 (216)'!TABLE_SERIES_NUMBER_1</vt:lpstr>
      <vt:lpstr>'NA2_15_66 (217)'!TABLE_SERIES_NUMBER_1</vt:lpstr>
      <vt:lpstr>'NA2_15_67 (218)'!TABLE_SERIES_NUMBER_1</vt:lpstr>
      <vt:lpstr>'NA2_15_68 (219)'!TABLE_SERIES_NUMBER_1</vt:lpstr>
      <vt:lpstr>'NA3_06 (209)'!TABLE_SERIES_NUMBER_1</vt:lpstr>
      <vt:lpstr>'NF1 (203)'!TABLE_SERIES_NUMBER_1</vt:lpstr>
      <vt:lpstr>'NF1_06 (210)'!TABLE_SERIES_NUMBER_1</vt:lpstr>
      <vt:lpstr>'NF1_15 (220)'!TABLE_SERIES_NUMBER_1</vt:lpstr>
      <vt:lpstr>'NF2 (204)'!TABLE_SERIES_NUMBER_1</vt:lpstr>
      <vt:lpstr>'NF2_06 (211)'!TABLE_SERIES_NUMBER_1</vt:lpstr>
      <vt:lpstr>'NF2_15 (221)'!TABLE_SERIES_NUMBER_1</vt:lpstr>
      <vt:lpstr>'P (315)'!TABLE_SERIES_NUMBER_1</vt:lpstr>
      <vt:lpstr>'Q_15 (334)'!TABLE_SERIES_NUMBER_1</vt:lpstr>
      <vt:lpstr>'Q1 (316)'!TABLE_SERIES_NUMBER_1</vt:lpstr>
      <vt:lpstr>'Q1_06 (326)'!TABLE_SERIES_NUMBER_1</vt:lpstr>
      <vt:lpstr>'Q2 (317)'!TABLE_SERIES_NUMBER_1</vt:lpstr>
      <vt:lpstr>'Q2_06 (327)'!TABLE_SERIES_NUMBER_1</vt:lpstr>
      <vt:lpstr>'R (318)'!TABLE_SERIES_NUMBER_1</vt:lpstr>
      <vt:lpstr>'R_15 (335)'!TABLE_SERIES_NUMBER_1</vt:lpstr>
      <vt:lpstr>'R1_06 (328)'!TABLE_SERIES_NUMBER_1</vt:lpstr>
      <vt:lpstr>'R2_06 (329)'!TABLE_SERIES_NUMBER_1</vt:lpstr>
      <vt:lpstr>'S1 (319)'!TABLE_SERIES_NUMBER_1</vt:lpstr>
      <vt:lpstr>'S2 (320)'!TABLE_SERIES_NUMBER_1</vt:lpstr>
      <vt:lpstr>'S-AP (702)'!TABLE_SERIES_NUMBER_1</vt:lpstr>
      <vt:lpstr>'T1 (321)'!TABLE_SERIES_NUMBER_1</vt:lpstr>
      <vt:lpstr>'T2 (322)'!TABLE_SERIES_NUMBER_1</vt:lpstr>
      <vt:lpstr>'Table 1 (501)'!TABLE_SERIES_NUMBER_1</vt:lpstr>
      <vt:lpstr>'Table 1 (505)'!TABLE_SERIES_NUMBER_1</vt:lpstr>
      <vt:lpstr>'Table 1 (508)'!TABLE_SERIES_NUMBER_1</vt:lpstr>
      <vt:lpstr>'Table 1A (505A)'!TABLE_SERIES_NUMBER_1</vt:lpstr>
      <vt:lpstr>'Table 2 (502)'!TABLE_SERIES_NUMBER_1</vt:lpstr>
      <vt:lpstr>'Table 2 (506)'!TABLE_SERIES_NUMBER_1</vt:lpstr>
      <vt:lpstr>'Table 2 (509)'!TABLE_SERIES_NUMBER_1</vt:lpstr>
      <vt:lpstr>'Table 3 (503)'!TABLE_SERIES_NUMBER_1</vt:lpstr>
      <vt:lpstr>'Table 3 (507)'!TABLE_SERIES_NUMBER_1</vt:lpstr>
      <vt:lpstr>'Table 4 (510)'!TABLE_SERIES_NUMBER_1</vt:lpstr>
      <vt:lpstr>'Table C (701)'!TABLE_SERIES_NUMBER_1</vt:lpstr>
      <vt:lpstr>'Table in Appendix (504)'!TABLE_SERIES_NUMBER_1</vt:lpstr>
      <vt:lpstr>'TVIN_15F (227)'!TABLE_SERIES_NUMBER_1</vt:lpstr>
      <vt:lpstr>'TVIN_15GMP (228)'!TABLE_SERIES_NUMBER_1</vt:lpstr>
      <vt:lpstr>'TVIN_15M (226)'!TABLE_SERIES_NUMBER_1</vt:lpstr>
      <vt:lpstr>'U1 (323)'!TABLE_SERIES_NUMBER_1</vt:lpstr>
      <vt:lpstr>'U2 (324)'!TABLE_SERIES_NUMBER_1</vt:lpstr>
      <vt:lpstr>'x-template'!TABLE_SERIES_NUMBER_1</vt:lpstr>
      <vt:lpstr>wb_title</vt:lpstr>
    </vt:vector>
  </TitlesOfParts>
  <Manager/>
  <Company>Government Actuary's Department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POL S Batch 1 New Template.xlsm</dc:title>
  <dc:subject/>
  <dc:creator>Garvin, Mathew - GAD</dc:creator>
  <cp:keywords/>
  <dc:description/>
  <cp:lastModifiedBy>Angel, Izaak - GAD</cp:lastModifiedBy>
  <cp:revision/>
  <dcterms:created xsi:type="dcterms:W3CDTF">2007-01-30T12:07:56Z</dcterms:created>
  <dcterms:modified xsi:type="dcterms:W3CDTF">2026-05-21T10:21:28Z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0x01010012B3620EAB1DF74A810920FA00BB7CA7</vt:lpwstr>
  </property>
  <property fmtid="{D5CDD505-2E9C-101B-9397-08002B2CF9AE}" pid="3" name="HMT_Group">
    <vt:lpwstr/>
  </property>
  <property fmtid="{D5CDD505-2E9C-101B-9397-08002B2CF9AE}" pid="4" name="MediaServiceImageTags">
    <vt:lpwstr/>
  </property>
  <property fmtid="{D5CDD505-2E9C-101B-9397-08002B2CF9AE}" pid="5" name="HMT_SubTeam">
    <vt:lpwstr/>
  </property>
  <property fmtid="{D5CDD505-2E9C-101B-9397-08002B2CF9AE}" pid="6" name="HMT_DocumentType">
    <vt:lpwstr>96;#Guidance|ed606928-c24d-4a79-a80c-d6eb5d189fb4</vt:lpwstr>
  </property>
  <property fmtid="{D5CDD505-2E9C-101B-9397-08002B2CF9AE}" pid="7" name="HMT_Team">
    <vt:lpwstr/>
  </property>
  <property fmtid="{D5CDD505-2E9C-101B-9397-08002B2CF9AE}" pid="8" name="HMT_Category">
    <vt:lpwstr/>
  </property>
  <property fmtid="{D5CDD505-2E9C-101B-9397-08002B2CF9AE}" pid="9" name="HMT_Classification">
    <vt:lpwstr/>
  </property>
  <property fmtid="{D5CDD505-2E9C-101B-9397-08002B2CF9AE}" pid="10" name="_dlc_DocIdItemGuid">
    <vt:lpwstr>00637c03-2f9e-49ef-9013-7da7cdd1d9a1</vt:lpwstr>
  </property>
  <property fmtid="{D5CDD505-2E9C-101B-9397-08002B2CF9AE}" pid="11" name="ComplianceAssetId">
    <vt:lpwstr/>
  </property>
  <property fmtid="{D5CDD505-2E9C-101B-9397-08002B2CF9AE}" pid="12" name="_ExtendedDescription">
    <vt:lpwstr/>
  </property>
  <property fmtid="{D5CDD505-2E9C-101B-9397-08002B2CF9AE}" pid="13" name="_activity">
    <vt:lpwstr>{"FileActivityType":"9","FileActivityTimeStamp":"2025-04-08T07:40:00.173Z","FileActivityUsersOnPage":[{"DisplayName":"Conway, Jim - GAD","Id":"jim.conway@gad.gov.uk"},{"DisplayName":"AST Members","Id":"4df00d81-5648-49d2-a1b0-5a7c1493a4e4"}],"FileActivityNavigationId":null}</vt:lpwstr>
  </property>
  <property fmtid="{D5CDD505-2E9C-101B-9397-08002B2CF9AE}" pid="14" name="TriggerFlowInfo">
    <vt:lpwstr/>
  </property>
  <property fmtid="{D5CDD505-2E9C-101B-9397-08002B2CF9AE}" pid="15" name="Order">
    <vt:r8>14293500</vt:r8>
  </property>
  <property fmtid="{D5CDD505-2E9C-101B-9397-08002B2CF9AE}" pid="16" name="xd_ProgID">
    <vt:lpwstr/>
  </property>
  <property fmtid="{D5CDD505-2E9C-101B-9397-08002B2CF9AE}" pid="17" name="HMT_FolderOrderText">
    <vt:lpwstr/>
  </property>
  <property fmtid="{D5CDD505-2E9C-101B-9397-08002B2CF9AE}" pid="18" name="TemplateUrl">
    <vt:lpwstr/>
  </property>
  <property fmtid="{D5CDD505-2E9C-101B-9397-08002B2CF9AE}" pid="19" name="HMT_Pending">
    <vt:bool>false</vt:bool>
  </property>
  <property fmtid="{D5CDD505-2E9C-101B-9397-08002B2CF9AE}" pid="20" name="HMT_Review">
    <vt:bool>false</vt:bool>
  </property>
  <property fmtid="{D5CDD505-2E9C-101B-9397-08002B2CF9AE}" pid="21" name="HMT_Comments">
    <vt:lpwstr/>
  </property>
  <property fmtid="{D5CDD505-2E9C-101B-9397-08002B2CF9AE}" pid="22" name="URL">
    <vt:lpwstr/>
  </property>
  <property fmtid="{D5CDD505-2E9C-101B-9397-08002B2CF9AE}" pid="23" name="HMT_ArchiveReqBy">
    <vt:lpwstr/>
  </property>
  <property fmtid="{D5CDD505-2E9C-101B-9397-08002B2CF9AE}" pid="24" name="xd_Signature">
    <vt:bool>false</vt:bool>
  </property>
  <property fmtid="{D5CDD505-2E9C-101B-9397-08002B2CF9AE}" pid="25" name="HMT_Note">
    <vt:lpwstr/>
  </property>
  <property fmtid="{D5CDD505-2E9C-101B-9397-08002B2CF9AE}" pid="26" name="HMT_SubTeamHTField0">
    <vt:lpwstr/>
  </property>
  <property fmtid="{D5CDD505-2E9C-101B-9397-08002B2CF9AE}" pid="27" name="HMT_TeamHTField0">
    <vt:lpwstr/>
  </property>
  <property fmtid="{D5CDD505-2E9C-101B-9397-08002B2CF9AE}" pid="28" name="HMT_CategoryHTField0">
    <vt:lpwstr/>
  </property>
  <property fmtid="{D5CDD505-2E9C-101B-9397-08002B2CF9AE}" pid="29" name="b9c42a306c8b47fcbaf8a41a71352f3a">
    <vt:lpwstr/>
  </property>
  <property fmtid="{D5CDD505-2E9C-101B-9397-08002B2CF9AE}" pid="30" name="HMT_GroupHTField0">
    <vt:lpwstr/>
  </property>
  <property fmtid="{D5CDD505-2E9C-101B-9397-08002B2CF9AE}" pid="31" name="TaxCatchAll">
    <vt:lpwstr>96;#Guidance|ed606928-c24d-4a79-a80c-d6eb5d189fb4</vt:lpwstr>
  </property>
  <property fmtid="{D5CDD505-2E9C-101B-9397-08002B2CF9AE}" pid="32" name="HMT_DocumentTypeHTField0">
    <vt:lpwstr>Guidance|ed606928-c24d-4a79-a80c-d6eb5d189fb4</vt:lpwstr>
  </property>
</Properties>
</file>